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bookViews>
    <workbookView xWindow="0" yWindow="0" windowWidth="23040" windowHeight="9210" tabRatio="599" activeTab="3"/>
  </bookViews>
  <sheets>
    <sheet name="Ausfüllhilfe" sheetId="32" r:id="rId1"/>
    <sheet name="A_Stammdaten" sheetId="4" r:id="rId2"/>
    <sheet name="B_KKAuf" sheetId="29" r:id="rId3"/>
    <sheet name="D_SAV" sheetId="20" r:id="rId4"/>
    <sheet name="D1_Anl_Spiegel" sheetId="31" state="hidden" r:id="rId5"/>
    <sheet name="D1_BKZ_NAKB" sheetId="24" r:id="rId6"/>
    <sheet name="D2_WAV" sheetId="27" r:id="rId7"/>
    <sheet name="E_Erläuterung" sheetId="34" r:id="rId8"/>
    <sheet name="Ausfüllbsp AiB" sheetId="33" r:id="rId9"/>
    <sheet name="Changelog" sheetId="28" r:id="rId10"/>
    <sheet name="Listen" sheetId="21" r:id="rId11"/>
  </sheets>
  <externalReferences>
    <externalReference r:id="rId12"/>
    <externalReference r:id="rId13"/>
  </externalReferences>
  <definedNames>
    <definedName name="_xlnm._FilterDatabase" localSheetId="3" hidden="1">D_SAV!$A$4:$AD$390</definedName>
    <definedName name="_Key1" localSheetId="8" hidden="1">#REF!</definedName>
    <definedName name="_Key1" localSheetId="0" hidden="1">#REF!</definedName>
    <definedName name="_Key1" localSheetId="7" hidden="1">#REF!</definedName>
    <definedName name="_Key1" hidden="1">#REF!</definedName>
    <definedName name="_Key2" localSheetId="8" hidden="1">#REF!</definedName>
    <definedName name="_Key2" localSheetId="0" hidden="1">#REF!</definedName>
    <definedName name="_Key2" localSheetId="7" hidden="1">#REF!</definedName>
    <definedName name="_Key2" hidden="1">#REF!</definedName>
    <definedName name="_Order1" hidden="1">255</definedName>
    <definedName name="_Order2" hidden="1">255</definedName>
    <definedName name="_Sort" localSheetId="8" hidden="1">#REF!</definedName>
    <definedName name="_Sort" localSheetId="0" hidden="1">#REF!</definedName>
    <definedName name="_Sort" localSheetId="7" hidden="1">#REF!</definedName>
    <definedName name="_Sort" hidden="1">#REF!</definedName>
    <definedName name="Anlagengruppen" localSheetId="7">[1]Listen!$A$2:$A$38</definedName>
    <definedName name="Anlagengruppen">Listen!$A$2:$A$44</definedName>
    <definedName name="Antragsjahre" localSheetId="7">[1]Listen!$D$2:$D$6</definedName>
    <definedName name="Antragsjahre">Listen!$D$2:$D$6</definedName>
    <definedName name="_xlnm.Print_Area" localSheetId="4">D1_Anl_Spiegel!$A$1:$Q$9</definedName>
    <definedName name="_xlnm.Print_Area" localSheetId="5">D1_BKZ_NAKB!$A$1:$R$40</definedName>
    <definedName name="_xlnm.Print_Titles" localSheetId="2">B_KKAuf!$A:$C</definedName>
    <definedName name="_xlnm.Print_Titles" localSheetId="3">D_SAV!$A:$C,D_SAV!$2:$4</definedName>
    <definedName name="_xlnm.Print_Titles" localSheetId="5">D1_BKZ_NAKB!$A:$B,D1_BKZ_NAKB!$2:$4</definedName>
    <definedName name="_xlnm.Print_Titles" localSheetId="6">D2_WAV!$A:$D,D2_WAV!$2:$4</definedName>
    <definedName name="Investitionsjahre">Listen!$H$2:$H$8</definedName>
    <definedName name="Kategorie" localSheetId="7">[1]Listen!$E$2:$E$8</definedName>
    <definedName name="Kategorie">[2]Listen!$E$2:$E$7</definedName>
    <definedName name="Kategorie_2" localSheetId="7">[1]Listen!$L$2:$L$4</definedName>
    <definedName name="Kategorie_2">[2]Listen!$L$2:$L$4</definedName>
    <definedName name="Selbst_geschaffene_gewerbliche_Schutzrechte_und_ähnliche_Rechte_und_Werte">Listen!$I$2:$I$8</definedName>
    <definedName name="WAV_Positionen" localSheetId="7">[1]Listen!$F$2:$F$8</definedName>
    <definedName name="WAV_Positionen">Listen!$E$2:$E$7</definedName>
    <definedName name="Zeitreihe_1">Listen!$I$2:$I$8</definedName>
    <definedName name="Zeitreihe_2">Listen!$J$2:$J$14</definedName>
  </definedNames>
  <calcPr calcId="162913" iterate="1"/>
</workbook>
</file>

<file path=xl/calcChain.xml><?xml version="1.0" encoding="utf-8"?>
<calcChain xmlns="http://schemas.openxmlformats.org/spreadsheetml/2006/main">
  <c r="H60" i="27" l="1"/>
  <c r="N60" i="27" s="1"/>
  <c r="N59" i="27"/>
  <c r="H59" i="27"/>
  <c r="H58" i="27"/>
  <c r="N58" i="27" s="1"/>
  <c r="H57" i="27"/>
  <c r="N57" i="27" s="1"/>
  <c r="H56" i="27"/>
  <c r="N56" i="27" s="1"/>
  <c r="N55" i="27"/>
  <c r="H55" i="27"/>
  <c r="H54" i="27"/>
  <c r="N54" i="27" s="1"/>
  <c r="H53" i="27"/>
  <c r="N53" i="27" s="1"/>
  <c r="H52" i="27"/>
  <c r="N52" i="27" s="1"/>
  <c r="N51" i="27"/>
  <c r="H51" i="27"/>
  <c r="H50" i="27"/>
  <c r="N50" i="27" s="1"/>
  <c r="H49" i="27"/>
  <c r="N49" i="27" s="1"/>
  <c r="H48" i="27"/>
  <c r="N48" i="27" s="1"/>
  <c r="N47" i="27"/>
  <c r="H47" i="27"/>
  <c r="H46" i="27"/>
  <c r="N46" i="27" s="1"/>
  <c r="AB349" i="20"/>
  <c r="AA349" i="20"/>
  <c r="Y349" i="20"/>
  <c r="X349" i="20"/>
  <c r="W349" i="20"/>
  <c r="V349" i="20"/>
  <c r="AD349" i="20" s="1"/>
  <c r="G349" i="20"/>
  <c r="Q349" i="20" s="1"/>
  <c r="U349" i="20" s="1"/>
  <c r="AH348" i="20"/>
  <c r="Y348" i="20"/>
  <c r="W348" i="20"/>
  <c r="V348" i="20"/>
  <c r="AD348" i="20" s="1"/>
  <c r="U348" i="20"/>
  <c r="Q348" i="20"/>
  <c r="G348" i="20"/>
  <c r="AC347" i="20"/>
  <c r="AB347" i="20"/>
  <c r="AA347" i="20"/>
  <c r="X347" i="20"/>
  <c r="W347" i="20"/>
  <c r="V347" i="20"/>
  <c r="Z347" i="20" s="1"/>
  <c r="Q347" i="20"/>
  <c r="U347" i="20" s="1"/>
  <c r="G347" i="20"/>
  <c r="AC346" i="20"/>
  <c r="Z346" i="20"/>
  <c r="W346" i="20"/>
  <c r="V346" i="20"/>
  <c r="Y346" i="20" s="1"/>
  <c r="U346" i="20"/>
  <c r="G346" i="20"/>
  <c r="Q346" i="20" s="1"/>
  <c r="AB345" i="20"/>
  <c r="AA345" i="20"/>
  <c r="Z345" i="20"/>
  <c r="Y345" i="20"/>
  <c r="X345" i="20"/>
  <c r="W345" i="20"/>
  <c r="V345" i="20"/>
  <c r="AD345" i="20" s="1"/>
  <c r="G345" i="20"/>
  <c r="Q345" i="20" s="1"/>
  <c r="U345" i="20" s="1"/>
  <c r="AH344" i="20"/>
  <c r="Y344" i="20"/>
  <c r="W344" i="20"/>
  <c r="V344" i="20"/>
  <c r="AD344" i="20" s="1"/>
  <c r="U344" i="20"/>
  <c r="Q344" i="20"/>
  <c r="G344" i="20"/>
  <c r="AM343" i="20"/>
  <c r="AC343" i="20"/>
  <c r="AB343" i="20"/>
  <c r="AA343" i="20"/>
  <c r="X343" i="20"/>
  <c r="W343" i="20"/>
  <c r="V343" i="20"/>
  <c r="Z343" i="20" s="1"/>
  <c r="Q343" i="20"/>
  <c r="U343" i="20" s="1"/>
  <c r="G343" i="20"/>
  <c r="AC342" i="20"/>
  <c r="Z342" i="20"/>
  <c r="W342" i="20"/>
  <c r="V342" i="20"/>
  <c r="Y342" i="20" s="1"/>
  <c r="G342" i="20"/>
  <c r="Q342" i="20" s="1"/>
  <c r="U342" i="20" s="1"/>
  <c r="AB341" i="20"/>
  <c r="AA341" i="20"/>
  <c r="Y341" i="20"/>
  <c r="X341" i="20"/>
  <c r="W341" i="20"/>
  <c r="V341" i="20"/>
  <c r="AD341" i="20" s="1"/>
  <c r="G341" i="20"/>
  <c r="Q341" i="20" s="1"/>
  <c r="U341" i="20" s="1"/>
  <c r="AH340" i="20"/>
  <c r="Y340" i="20"/>
  <c r="W340" i="20"/>
  <c r="V340" i="20"/>
  <c r="AD340" i="20" s="1"/>
  <c r="U340" i="20"/>
  <c r="Q340" i="20"/>
  <c r="G340" i="20"/>
  <c r="AC339" i="20"/>
  <c r="AB339" i="20"/>
  <c r="AA339" i="20"/>
  <c r="X339" i="20"/>
  <c r="W339" i="20"/>
  <c r="V339" i="20"/>
  <c r="Z339" i="20" s="1"/>
  <c r="Q339" i="20"/>
  <c r="U339" i="20" s="1"/>
  <c r="G339" i="20"/>
  <c r="AC338" i="20"/>
  <c r="Z338" i="20"/>
  <c r="W338" i="20"/>
  <c r="V338" i="20"/>
  <c r="Y338" i="20" s="1"/>
  <c r="U338" i="20"/>
  <c r="G338" i="20"/>
  <c r="Q338" i="20" s="1"/>
  <c r="AI337" i="20"/>
  <c r="AB337" i="20"/>
  <c r="AA337" i="20"/>
  <c r="Y337" i="20"/>
  <c r="X337" i="20"/>
  <c r="W337" i="20"/>
  <c r="V337" i="20"/>
  <c r="AD337" i="20" s="1"/>
  <c r="G337" i="20"/>
  <c r="Q337" i="20" s="1"/>
  <c r="U337" i="20" s="1"/>
  <c r="AH336" i="20"/>
  <c r="Y336" i="20"/>
  <c r="W336" i="20"/>
  <c r="V336" i="20"/>
  <c r="U336" i="20"/>
  <c r="Q336" i="20"/>
  <c r="G336" i="20"/>
  <c r="AB335" i="20"/>
  <c r="AA335" i="20"/>
  <c r="X335" i="20"/>
  <c r="W335" i="20"/>
  <c r="V335" i="20"/>
  <c r="Z335" i="20" s="1"/>
  <c r="Q335" i="20"/>
  <c r="U335" i="20" s="1"/>
  <c r="G335" i="20"/>
  <c r="AH334" i="20"/>
  <c r="W334" i="20"/>
  <c r="V334" i="20"/>
  <c r="Z334" i="20" s="1"/>
  <c r="U334" i="20"/>
  <c r="Q334" i="20"/>
  <c r="G334" i="20"/>
  <c r="AB333" i="20"/>
  <c r="AA333" i="20"/>
  <c r="X333" i="20"/>
  <c r="W333" i="20"/>
  <c r="V333" i="20"/>
  <c r="AD333" i="20" s="1"/>
  <c r="G333" i="20"/>
  <c r="Q333" i="20" s="1"/>
  <c r="U333" i="20" s="1"/>
  <c r="AH332" i="20"/>
  <c r="W332" i="20"/>
  <c r="V332" i="20"/>
  <c r="U332" i="20"/>
  <c r="Q332" i="20"/>
  <c r="G332" i="20"/>
  <c r="AB331" i="20"/>
  <c r="AA331" i="20"/>
  <c r="X331" i="20"/>
  <c r="W331" i="20"/>
  <c r="V331" i="20"/>
  <c r="Z331" i="20" s="1"/>
  <c r="Q331" i="20"/>
  <c r="U331" i="20" s="1"/>
  <c r="G331" i="20"/>
  <c r="AH330" i="20"/>
  <c r="AC330" i="20"/>
  <c r="Z330" i="20"/>
  <c r="W330" i="20"/>
  <c r="V330" i="20"/>
  <c r="U330" i="20"/>
  <c r="Q330" i="20"/>
  <c r="G330" i="20"/>
  <c r="AB329" i="20"/>
  <c r="AA329" i="20"/>
  <c r="X329" i="20"/>
  <c r="W329" i="20"/>
  <c r="V329" i="20"/>
  <c r="AD329" i="20" s="1"/>
  <c r="Q329" i="20"/>
  <c r="U329" i="20" s="1"/>
  <c r="G329" i="20"/>
  <c r="AH328" i="20"/>
  <c r="Z328" i="20"/>
  <c r="W328" i="20"/>
  <c r="V328" i="20"/>
  <c r="U328" i="20"/>
  <c r="Q328" i="20"/>
  <c r="G328" i="20"/>
  <c r="AB327" i="20"/>
  <c r="AA327" i="20"/>
  <c r="X327" i="20"/>
  <c r="W327" i="20"/>
  <c r="V327" i="20"/>
  <c r="Z327" i="20" s="1"/>
  <c r="Q327" i="20"/>
  <c r="U327" i="20" s="1"/>
  <c r="G327" i="20"/>
  <c r="W326" i="20"/>
  <c r="V326" i="20"/>
  <c r="U326" i="20"/>
  <c r="Q326" i="20"/>
  <c r="G326" i="20"/>
  <c r="AB325" i="20"/>
  <c r="AA325" i="20"/>
  <c r="X325" i="20"/>
  <c r="W325" i="20"/>
  <c r="V325" i="20"/>
  <c r="AD325" i="20" s="1"/>
  <c r="G325" i="20"/>
  <c r="Q325" i="20" s="1"/>
  <c r="U325" i="20" s="1"/>
  <c r="AN325" i="20" s="1"/>
  <c r="AG325" i="20" s="1"/>
  <c r="AH324" i="20"/>
  <c r="Y324" i="20"/>
  <c r="W324" i="20"/>
  <c r="V324" i="20"/>
  <c r="U324" i="20"/>
  <c r="Q324" i="20"/>
  <c r="G324" i="20"/>
  <c r="AB323" i="20"/>
  <c r="AA323" i="20"/>
  <c r="X323" i="20"/>
  <c r="W323" i="20"/>
  <c r="V323" i="20"/>
  <c r="Z323" i="20" s="1"/>
  <c r="AJ323" i="20" s="1"/>
  <c r="Q323" i="20"/>
  <c r="U323" i="20" s="1"/>
  <c r="G323" i="20"/>
  <c r="AD322" i="20"/>
  <c r="AC322" i="20"/>
  <c r="Z322" i="20"/>
  <c r="W322" i="20"/>
  <c r="V322" i="20"/>
  <c r="U322" i="20"/>
  <c r="AH322" i="20" s="1"/>
  <c r="Q322" i="20"/>
  <c r="G322" i="20"/>
  <c r="AN321" i="20"/>
  <c r="AG321" i="20" s="1"/>
  <c r="AB321" i="20"/>
  <c r="AA321" i="20"/>
  <c r="X321" i="20"/>
  <c r="W321" i="20"/>
  <c r="V321" i="20"/>
  <c r="AD321" i="20" s="1"/>
  <c r="G321" i="20"/>
  <c r="Q321" i="20" s="1"/>
  <c r="U321" i="20" s="1"/>
  <c r="Y320" i="20"/>
  <c r="W320" i="20"/>
  <c r="V320" i="20"/>
  <c r="Q320" i="20"/>
  <c r="U320" i="20" s="1"/>
  <c r="G320" i="20"/>
  <c r="AB319" i="20"/>
  <c r="X319" i="20"/>
  <c r="W319" i="20"/>
  <c r="V319" i="20"/>
  <c r="AA319" i="20" s="1"/>
  <c r="Q319" i="20"/>
  <c r="U319" i="20" s="1"/>
  <c r="G319" i="20"/>
  <c r="AH318" i="20"/>
  <c r="AD318" i="20"/>
  <c r="Z318" i="20"/>
  <c r="Y318" i="20"/>
  <c r="X318" i="20"/>
  <c r="W318" i="20"/>
  <c r="V318" i="20"/>
  <c r="AC318" i="20" s="1"/>
  <c r="U318" i="20"/>
  <c r="Q318" i="20"/>
  <c r="G318" i="20"/>
  <c r="AJ317" i="20"/>
  <c r="AB317" i="20"/>
  <c r="AL317" i="20" s="1"/>
  <c r="Z317" i="20"/>
  <c r="W317" i="20"/>
  <c r="V317" i="20"/>
  <c r="G317" i="20"/>
  <c r="Q317" i="20" s="1"/>
  <c r="U317" i="20" s="1"/>
  <c r="AD316" i="20"/>
  <c r="AC316" i="20"/>
  <c r="AB316" i="20"/>
  <c r="Z316" i="20"/>
  <c r="X316" i="20"/>
  <c r="W316" i="20"/>
  <c r="V316" i="20"/>
  <c r="AA316" i="20" s="1"/>
  <c r="U316" i="20"/>
  <c r="AK316" i="20" s="1"/>
  <c r="Q316" i="20"/>
  <c r="G316" i="20"/>
  <c r="AA315" i="20"/>
  <c r="W315" i="20"/>
  <c r="V315" i="20"/>
  <c r="Q315" i="20"/>
  <c r="U315" i="20" s="1"/>
  <c r="AH315" i="20" s="1"/>
  <c r="G315" i="20"/>
  <c r="AH314" i="20"/>
  <c r="AB314" i="20"/>
  <c r="AL314" i="20" s="1"/>
  <c r="W314" i="20"/>
  <c r="V314" i="20"/>
  <c r="U314" i="20"/>
  <c r="Q314" i="20"/>
  <c r="G314" i="20"/>
  <c r="AN313" i="20"/>
  <c r="AG313" i="20" s="1"/>
  <c r="AD313" i="20"/>
  <c r="AA313" i="20"/>
  <c r="Z313" i="20"/>
  <c r="X313" i="20"/>
  <c r="W313" i="20"/>
  <c r="V313" i="20"/>
  <c r="AB313" i="20" s="1"/>
  <c r="Q313" i="20"/>
  <c r="U313" i="20" s="1"/>
  <c r="AH313" i="20" s="1"/>
  <c r="G313" i="20"/>
  <c r="AC312" i="20"/>
  <c r="AB312" i="20"/>
  <c r="AA312" i="20"/>
  <c r="Z312" i="20"/>
  <c r="Y312" i="20"/>
  <c r="X312" i="20"/>
  <c r="W312" i="20"/>
  <c r="V312" i="20"/>
  <c r="AD312" i="20" s="1"/>
  <c r="U312" i="20"/>
  <c r="Q312" i="20"/>
  <c r="G312" i="20"/>
  <c r="AL311" i="20"/>
  <c r="AC311" i="20"/>
  <c r="AA311" i="20"/>
  <c r="Y311" i="20"/>
  <c r="X311" i="20"/>
  <c r="W311" i="20"/>
  <c r="V311" i="20"/>
  <c r="AB311" i="20" s="1"/>
  <c r="G311" i="20"/>
  <c r="Q311" i="20" s="1"/>
  <c r="U311" i="20" s="1"/>
  <c r="AI310" i="20"/>
  <c r="AD310" i="20"/>
  <c r="AA310" i="20"/>
  <c r="Y310" i="20"/>
  <c r="X310" i="20"/>
  <c r="W310" i="20"/>
  <c r="V310" i="20"/>
  <c r="AB310" i="20" s="1"/>
  <c r="G310" i="20"/>
  <c r="Q310" i="20" s="1"/>
  <c r="U310" i="20" s="1"/>
  <c r="AJ309" i="20"/>
  <c r="AD309" i="20"/>
  <c r="AB309" i="20"/>
  <c r="Z309" i="20"/>
  <c r="Y309" i="20"/>
  <c r="W309" i="20"/>
  <c r="V309" i="20"/>
  <c r="AC309" i="20" s="1"/>
  <c r="Q309" i="20"/>
  <c r="U309" i="20" s="1"/>
  <c r="G309" i="20"/>
  <c r="AN308" i="20"/>
  <c r="AG308" i="20" s="1"/>
  <c r="AC308" i="20"/>
  <c r="AB308" i="20"/>
  <c r="AA308" i="20"/>
  <c r="Z308" i="20"/>
  <c r="Y308" i="20"/>
  <c r="X308" i="20"/>
  <c r="W308" i="20"/>
  <c r="V308" i="20"/>
  <c r="AD308" i="20" s="1"/>
  <c r="U308" i="20"/>
  <c r="AK308" i="20" s="1"/>
  <c r="G308" i="20"/>
  <c r="Q308" i="20" s="1"/>
  <c r="AD307" i="20"/>
  <c r="Z307" i="20"/>
  <c r="Y307" i="20"/>
  <c r="W307" i="20"/>
  <c r="V307" i="20"/>
  <c r="AB307" i="20" s="1"/>
  <c r="U307" i="20"/>
  <c r="AI307" i="20" s="1"/>
  <c r="G307" i="20"/>
  <c r="Q307" i="20" s="1"/>
  <c r="X306" i="20"/>
  <c r="W306" i="20"/>
  <c r="V306" i="20"/>
  <c r="AA306" i="20" s="1"/>
  <c r="Q306" i="20"/>
  <c r="U306" i="20" s="1"/>
  <c r="G306" i="20"/>
  <c r="AL305" i="20"/>
  <c r="AH305" i="20"/>
  <c r="AB305" i="20"/>
  <c r="W305" i="20"/>
  <c r="V305" i="20"/>
  <c r="U305" i="20"/>
  <c r="Q305" i="20"/>
  <c r="G305" i="20"/>
  <c r="AC304" i="20"/>
  <c r="AB304" i="20"/>
  <c r="AA304" i="20"/>
  <c r="AK304" i="20" s="1"/>
  <c r="Z304" i="20"/>
  <c r="X304" i="20"/>
  <c r="W304" i="20"/>
  <c r="V304" i="20"/>
  <c r="Y304" i="20" s="1"/>
  <c r="Q304" i="20"/>
  <c r="U304" i="20" s="1"/>
  <c r="G304" i="20"/>
  <c r="Z303" i="20"/>
  <c r="W303" i="20"/>
  <c r="V303" i="20"/>
  <c r="AC303" i="20" s="1"/>
  <c r="G303" i="20"/>
  <c r="Q303" i="20" s="1"/>
  <c r="U303" i="20" s="1"/>
  <c r="AD302" i="20"/>
  <c r="AB302" i="20"/>
  <c r="AA302" i="20"/>
  <c r="Y302" i="20"/>
  <c r="X302" i="20"/>
  <c r="W302" i="20"/>
  <c r="V302" i="20"/>
  <c r="Q302" i="20"/>
  <c r="U302" i="20" s="1"/>
  <c r="G302" i="20"/>
  <c r="AM301" i="20"/>
  <c r="AH301" i="20"/>
  <c r="AD301" i="20"/>
  <c r="AC301" i="20"/>
  <c r="AB301" i="20"/>
  <c r="Z301" i="20"/>
  <c r="Y301" i="20"/>
  <c r="W301" i="20"/>
  <c r="V301" i="20"/>
  <c r="U301" i="20"/>
  <c r="Q301" i="20"/>
  <c r="G301" i="20"/>
  <c r="AJ300" i="20"/>
  <c r="AH300" i="20"/>
  <c r="AC300" i="20"/>
  <c r="AB300" i="20"/>
  <c r="AA300" i="20"/>
  <c r="Z300" i="20"/>
  <c r="X300" i="20"/>
  <c r="W300" i="20"/>
  <c r="V300" i="20"/>
  <c r="Y300" i="20" s="1"/>
  <c r="U300" i="20"/>
  <c r="Q300" i="20"/>
  <c r="G300" i="20"/>
  <c r="AL299" i="20"/>
  <c r="AC299" i="20"/>
  <c r="AA299" i="20"/>
  <c r="Y299" i="20"/>
  <c r="X299" i="20"/>
  <c r="W299" i="20"/>
  <c r="V299" i="20"/>
  <c r="AB299" i="20" s="1"/>
  <c r="G299" i="20"/>
  <c r="Q299" i="20" s="1"/>
  <c r="U299" i="20" s="1"/>
  <c r="AI298" i="20"/>
  <c r="AD298" i="20"/>
  <c r="AA298" i="20"/>
  <c r="Y298" i="20"/>
  <c r="X298" i="20"/>
  <c r="W298" i="20"/>
  <c r="V298" i="20"/>
  <c r="AB298" i="20" s="1"/>
  <c r="G298" i="20"/>
  <c r="Q298" i="20" s="1"/>
  <c r="U298" i="20" s="1"/>
  <c r="AD297" i="20"/>
  <c r="AB297" i="20"/>
  <c r="Z297" i="20"/>
  <c r="Y297" i="20"/>
  <c r="W297" i="20"/>
  <c r="V297" i="20"/>
  <c r="AC297" i="20" s="1"/>
  <c r="Q297" i="20"/>
  <c r="U297" i="20" s="1"/>
  <c r="G297" i="20"/>
  <c r="AC296" i="20"/>
  <c r="AB296" i="20"/>
  <c r="AA296" i="20"/>
  <c r="Z296" i="20"/>
  <c r="X296" i="20"/>
  <c r="W296" i="20"/>
  <c r="V296" i="20"/>
  <c r="Y296" i="20" s="1"/>
  <c r="G296" i="20"/>
  <c r="Q296" i="20" s="1"/>
  <c r="U296" i="20" s="1"/>
  <c r="W295" i="20"/>
  <c r="V295" i="20"/>
  <c r="G295" i="20"/>
  <c r="Q295" i="20" s="1"/>
  <c r="U295" i="20" s="1"/>
  <c r="AA294" i="20"/>
  <c r="W294" i="20"/>
  <c r="V294" i="20"/>
  <c r="Y294" i="20" s="1"/>
  <c r="Q294" i="20"/>
  <c r="U294" i="20" s="1"/>
  <c r="G294" i="20"/>
  <c r="AH293" i="20"/>
  <c r="AB293" i="20"/>
  <c r="W293" i="20"/>
  <c r="V293" i="20"/>
  <c r="U293" i="20"/>
  <c r="AL293" i="20" s="1"/>
  <c r="Q293" i="20"/>
  <c r="G293" i="20"/>
  <c r="AC292" i="20"/>
  <c r="AB292" i="20"/>
  <c r="AA292" i="20"/>
  <c r="Z292" i="20"/>
  <c r="X292" i="20"/>
  <c r="W292" i="20"/>
  <c r="V292" i="20"/>
  <c r="Y292" i="20" s="1"/>
  <c r="G292" i="20"/>
  <c r="Q292" i="20" s="1"/>
  <c r="U292" i="20" s="1"/>
  <c r="AD291" i="20"/>
  <c r="AA291" i="20"/>
  <c r="Z291" i="20"/>
  <c r="Y291" i="20"/>
  <c r="W291" i="20"/>
  <c r="V291" i="20"/>
  <c r="U291" i="20"/>
  <c r="G291" i="20"/>
  <c r="Q291" i="20" s="1"/>
  <c r="AB290" i="20"/>
  <c r="AA290" i="20"/>
  <c r="W290" i="20"/>
  <c r="V290" i="20"/>
  <c r="AD290" i="20" s="1"/>
  <c r="G290" i="20"/>
  <c r="Q290" i="20" s="1"/>
  <c r="U290" i="20" s="1"/>
  <c r="W289" i="20"/>
  <c r="V289" i="20"/>
  <c r="Q289" i="20"/>
  <c r="U289" i="20" s="1"/>
  <c r="G289" i="20"/>
  <c r="AD288" i="20"/>
  <c r="AN288" i="20" s="1"/>
  <c r="AG288" i="20" s="1"/>
  <c r="AA288" i="20"/>
  <c r="W288" i="20"/>
  <c r="V288" i="20"/>
  <c r="Z288" i="20" s="1"/>
  <c r="AJ288" i="20" s="1"/>
  <c r="U288" i="20"/>
  <c r="Q288" i="20"/>
  <c r="G288" i="20"/>
  <c r="AA287" i="20"/>
  <c r="Z287" i="20"/>
  <c r="W287" i="20"/>
  <c r="V287" i="20"/>
  <c r="Q287" i="20"/>
  <c r="U287" i="20" s="1"/>
  <c r="AJ287" i="20" s="1"/>
  <c r="G287" i="20"/>
  <c r="AJ286" i="20"/>
  <c r="AH286" i="20"/>
  <c r="AC286" i="20"/>
  <c r="AB286" i="20"/>
  <c r="Z286" i="20"/>
  <c r="Y286" i="20"/>
  <c r="X286" i="20"/>
  <c r="W286" i="20"/>
  <c r="V286" i="20"/>
  <c r="AD286" i="20" s="1"/>
  <c r="U286" i="20"/>
  <c r="Q286" i="20"/>
  <c r="G286" i="20"/>
  <c r="AD285" i="20"/>
  <c r="AA285" i="20"/>
  <c r="Z285" i="20"/>
  <c r="X285" i="20"/>
  <c r="W285" i="20"/>
  <c r="V285" i="20"/>
  <c r="G285" i="20"/>
  <c r="Q285" i="20" s="1"/>
  <c r="U285" i="20" s="1"/>
  <c r="W284" i="20"/>
  <c r="V284" i="20"/>
  <c r="X284" i="20" s="1"/>
  <c r="U284" i="20"/>
  <c r="Q284" i="20"/>
  <c r="G284" i="20"/>
  <c r="AB283" i="20"/>
  <c r="AA283" i="20"/>
  <c r="W283" i="20"/>
  <c r="V283" i="20"/>
  <c r="AD283" i="20" s="1"/>
  <c r="G283" i="20"/>
  <c r="Q283" i="20" s="1"/>
  <c r="U283" i="20" s="1"/>
  <c r="AC282" i="20"/>
  <c r="AB282" i="20"/>
  <c r="Z282" i="20"/>
  <c r="Y282" i="20"/>
  <c r="X282" i="20"/>
  <c r="W282" i="20"/>
  <c r="V282" i="20"/>
  <c r="AD282" i="20" s="1"/>
  <c r="Q282" i="20"/>
  <c r="U282" i="20" s="1"/>
  <c r="G282" i="20"/>
  <c r="AD281" i="20"/>
  <c r="Z281" i="20"/>
  <c r="X281" i="20"/>
  <c r="W281" i="20"/>
  <c r="V281" i="20"/>
  <c r="AA281" i="20" s="1"/>
  <c r="G281" i="20"/>
  <c r="Q281" i="20" s="1"/>
  <c r="U281" i="20" s="1"/>
  <c r="AN281" i="20" s="1"/>
  <c r="AG281" i="20" s="1"/>
  <c r="AL280" i="20"/>
  <c r="AB280" i="20"/>
  <c r="Y280" i="20"/>
  <c r="W280" i="20"/>
  <c r="V280" i="20"/>
  <c r="AD280" i="20" s="1"/>
  <c r="AN280" i="20" s="1"/>
  <c r="AG280" i="20" s="1"/>
  <c r="U280" i="20"/>
  <c r="Q280" i="20"/>
  <c r="G280" i="20"/>
  <c r="AA279" i="20"/>
  <c r="Z279" i="20"/>
  <c r="W279" i="20"/>
  <c r="V279" i="20"/>
  <c r="Q279" i="20"/>
  <c r="U279" i="20" s="1"/>
  <c r="AJ279" i="20" s="1"/>
  <c r="G279" i="20"/>
  <c r="AJ278" i="20"/>
  <c r="AH278" i="20"/>
  <c r="AC278" i="20"/>
  <c r="AB278" i="20"/>
  <c r="Z278" i="20"/>
  <c r="Y278" i="20"/>
  <c r="X278" i="20"/>
  <c r="W278" i="20"/>
  <c r="V278" i="20"/>
  <c r="AD278" i="20" s="1"/>
  <c r="U278" i="20"/>
  <c r="Q278" i="20"/>
  <c r="G278" i="20"/>
  <c r="AD277" i="20"/>
  <c r="AA277" i="20"/>
  <c r="Z277" i="20"/>
  <c r="X277" i="20"/>
  <c r="W277" i="20"/>
  <c r="V277" i="20"/>
  <c r="G277" i="20"/>
  <c r="Q277" i="20" s="1"/>
  <c r="U277" i="20" s="1"/>
  <c r="W276" i="20"/>
  <c r="V276" i="20"/>
  <c r="Y276" i="20" s="1"/>
  <c r="U276" i="20"/>
  <c r="Q276" i="20"/>
  <c r="G276" i="20"/>
  <c r="AB275" i="20"/>
  <c r="AA275" i="20"/>
  <c r="W275" i="20"/>
  <c r="V275" i="20"/>
  <c r="AD275" i="20" s="1"/>
  <c r="G275" i="20"/>
  <c r="Q275" i="20" s="1"/>
  <c r="U275" i="20" s="1"/>
  <c r="AC274" i="20"/>
  <c r="AB274" i="20"/>
  <c r="Z274" i="20"/>
  <c r="Y274" i="20"/>
  <c r="X274" i="20"/>
  <c r="W274" i="20"/>
  <c r="V274" i="20"/>
  <c r="AD274" i="20" s="1"/>
  <c r="Q274" i="20"/>
  <c r="U274" i="20" s="1"/>
  <c r="G274" i="20"/>
  <c r="AD273" i="20"/>
  <c r="Z273" i="20"/>
  <c r="X273" i="20"/>
  <c r="W273" i="20"/>
  <c r="V273" i="20"/>
  <c r="AA273" i="20" s="1"/>
  <c r="G273" i="20"/>
  <c r="Q273" i="20" s="1"/>
  <c r="U273" i="20" s="1"/>
  <c r="AN273" i="20" s="1"/>
  <c r="AG273" i="20" s="1"/>
  <c r="AL272" i="20"/>
  <c r="AB272" i="20"/>
  <c r="Y272" i="20"/>
  <c r="W272" i="20"/>
  <c r="V272" i="20"/>
  <c r="AD272" i="20" s="1"/>
  <c r="AN272" i="20" s="1"/>
  <c r="AG272" i="20" s="1"/>
  <c r="U272" i="20"/>
  <c r="Q272" i="20"/>
  <c r="G272" i="20"/>
  <c r="AA271" i="20"/>
  <c r="Z271" i="20"/>
  <c r="W271" i="20"/>
  <c r="V271" i="20"/>
  <c r="Q271" i="20"/>
  <c r="U271" i="20" s="1"/>
  <c r="AJ271" i="20" s="1"/>
  <c r="G271" i="20"/>
  <c r="AJ270" i="20"/>
  <c r="AH270" i="20"/>
  <c r="AC270" i="20"/>
  <c r="AB270" i="20"/>
  <c r="Z270" i="20"/>
  <c r="Y270" i="20"/>
  <c r="X270" i="20"/>
  <c r="W270" i="20"/>
  <c r="V270" i="20"/>
  <c r="AD270" i="20" s="1"/>
  <c r="U270" i="20"/>
  <c r="Q270" i="20"/>
  <c r="G270" i="20"/>
  <c r="Z269" i="20"/>
  <c r="X269" i="20"/>
  <c r="W269" i="20"/>
  <c r="V269" i="20"/>
  <c r="U269" i="20"/>
  <c r="G269" i="20"/>
  <c r="Q269" i="20" s="1"/>
  <c r="AA268" i="20"/>
  <c r="Y268" i="20"/>
  <c r="W268" i="20"/>
  <c r="V268" i="20"/>
  <c r="Z268" i="20" s="1"/>
  <c r="G268" i="20"/>
  <c r="Q268" i="20" s="1"/>
  <c r="U268" i="20" s="1"/>
  <c r="AD267" i="20"/>
  <c r="AB267" i="20"/>
  <c r="AA267" i="20"/>
  <c r="Y267" i="20"/>
  <c r="W267" i="20"/>
  <c r="V267" i="20"/>
  <c r="Z267" i="20" s="1"/>
  <c r="G267" i="20"/>
  <c r="Q267" i="20" s="1"/>
  <c r="U267" i="20" s="1"/>
  <c r="AC266" i="20"/>
  <c r="AB266" i="20"/>
  <c r="Z266" i="20"/>
  <c r="Y266" i="20"/>
  <c r="X266" i="20"/>
  <c r="W266" i="20"/>
  <c r="V266" i="20"/>
  <c r="AD266" i="20" s="1"/>
  <c r="Q266" i="20"/>
  <c r="U266" i="20" s="1"/>
  <c r="G266" i="20"/>
  <c r="W265" i="20"/>
  <c r="V265" i="20"/>
  <c r="X265" i="20" s="1"/>
  <c r="U265" i="20"/>
  <c r="G265" i="20"/>
  <c r="Q265" i="20" s="1"/>
  <c r="W264" i="20"/>
  <c r="V264" i="20"/>
  <c r="Z264" i="20" s="1"/>
  <c r="Q264" i="20"/>
  <c r="U264" i="20" s="1"/>
  <c r="G264" i="20"/>
  <c r="AH263" i="20"/>
  <c r="AD263" i="20"/>
  <c r="AB263" i="20"/>
  <c r="AA263" i="20"/>
  <c r="Z263" i="20"/>
  <c r="Y263" i="20"/>
  <c r="AI263" i="20" s="1"/>
  <c r="W263" i="20"/>
  <c r="V263" i="20"/>
  <c r="Q263" i="20"/>
  <c r="U263" i="20" s="1"/>
  <c r="G263" i="20"/>
  <c r="AJ262" i="20"/>
  <c r="AH262" i="20"/>
  <c r="AC262" i="20"/>
  <c r="AB262" i="20"/>
  <c r="Z262" i="20"/>
  <c r="Y262" i="20"/>
  <c r="X262" i="20"/>
  <c r="W262" i="20"/>
  <c r="V262" i="20"/>
  <c r="AD262" i="20" s="1"/>
  <c r="U262" i="20"/>
  <c r="AN262" i="20" s="1"/>
  <c r="AG262" i="20" s="1"/>
  <c r="Q262" i="20"/>
  <c r="G262" i="20"/>
  <c r="AD261" i="20"/>
  <c r="AC261" i="20"/>
  <c r="AA261" i="20"/>
  <c r="X261" i="20"/>
  <c r="W261" i="20"/>
  <c r="V261" i="20"/>
  <c r="Z261" i="20" s="1"/>
  <c r="G261" i="20"/>
  <c r="Q261" i="20" s="1"/>
  <c r="U261" i="20" s="1"/>
  <c r="AD260" i="20"/>
  <c r="AC260" i="20"/>
  <c r="AB260" i="20"/>
  <c r="Y260" i="20"/>
  <c r="X260" i="20"/>
  <c r="W260" i="20"/>
  <c r="V260" i="20"/>
  <c r="Z260" i="20" s="1"/>
  <c r="G260" i="20"/>
  <c r="Q260" i="20" s="1"/>
  <c r="U260" i="20" s="1"/>
  <c r="AD259" i="20"/>
  <c r="AA259" i="20"/>
  <c r="Z259" i="20"/>
  <c r="W259" i="20"/>
  <c r="V259" i="20"/>
  <c r="AB259" i="20" s="1"/>
  <c r="G259" i="20"/>
  <c r="Q259" i="20" s="1"/>
  <c r="U259" i="20" s="1"/>
  <c r="AC258" i="20"/>
  <c r="AB258" i="20"/>
  <c r="Z258" i="20"/>
  <c r="Y258" i="20"/>
  <c r="X258" i="20"/>
  <c r="W258" i="20"/>
  <c r="V258" i="20"/>
  <c r="AD258" i="20" s="1"/>
  <c r="U258" i="20"/>
  <c r="Q258" i="20"/>
  <c r="G258" i="20"/>
  <c r="AH257" i="20"/>
  <c r="AD257" i="20"/>
  <c r="AC257" i="20"/>
  <c r="AA257" i="20"/>
  <c r="Z257" i="20"/>
  <c r="X257" i="20"/>
  <c r="W257" i="20"/>
  <c r="V257" i="20"/>
  <c r="U257" i="20"/>
  <c r="AJ257" i="20" s="1"/>
  <c r="G257" i="20"/>
  <c r="Q257" i="20" s="1"/>
  <c r="AJ256" i="20"/>
  <c r="AI256" i="20"/>
  <c r="Y256" i="20"/>
  <c r="X256" i="20"/>
  <c r="W256" i="20"/>
  <c r="V256" i="20"/>
  <c r="Z256" i="20" s="1"/>
  <c r="U256" i="20"/>
  <c r="Q256" i="20"/>
  <c r="G256" i="20"/>
  <c r="AH255" i="20"/>
  <c r="AA255" i="20"/>
  <c r="Z255" i="20"/>
  <c r="AJ255" i="20" s="1"/>
  <c r="W255" i="20"/>
  <c r="V255" i="20"/>
  <c r="AD255" i="20" s="1"/>
  <c r="Q255" i="20"/>
  <c r="U255" i="20" s="1"/>
  <c r="G255" i="20"/>
  <c r="AC254" i="20"/>
  <c r="AB254" i="20"/>
  <c r="Z254" i="20"/>
  <c r="Y254" i="20"/>
  <c r="X254" i="20"/>
  <c r="W254" i="20"/>
  <c r="V254" i="20"/>
  <c r="AD254" i="20" s="1"/>
  <c r="Q254" i="20"/>
  <c r="U254" i="20" s="1"/>
  <c r="G254" i="20"/>
  <c r="AD253" i="20"/>
  <c r="AA253" i="20"/>
  <c r="Z253" i="20"/>
  <c r="W253" i="20"/>
  <c r="V253" i="20"/>
  <c r="AC253" i="20" s="1"/>
  <c r="G253" i="20"/>
  <c r="Q253" i="20" s="1"/>
  <c r="U253" i="20" s="1"/>
  <c r="AD252" i="20"/>
  <c r="W252" i="20"/>
  <c r="V252" i="20"/>
  <c r="Z252" i="20" s="1"/>
  <c r="G252" i="20"/>
  <c r="Q252" i="20" s="1"/>
  <c r="U252" i="20" s="1"/>
  <c r="AD251" i="20"/>
  <c r="AB251" i="20"/>
  <c r="AA251" i="20"/>
  <c r="Y251" i="20"/>
  <c r="X251" i="20"/>
  <c r="W251" i="20"/>
  <c r="V251" i="20"/>
  <c r="AC251" i="20" s="1"/>
  <c r="Q251" i="20"/>
  <c r="U251" i="20" s="1"/>
  <c r="G251" i="20"/>
  <c r="AC250" i="20"/>
  <c r="AB250" i="20"/>
  <c r="Z250" i="20"/>
  <c r="X250" i="20"/>
  <c r="W250" i="20"/>
  <c r="V250" i="20"/>
  <c r="AA250" i="20" s="1"/>
  <c r="G250" i="20"/>
  <c r="Q250" i="20" s="1"/>
  <c r="U250" i="20" s="1"/>
  <c r="AM274" i="20" l="1"/>
  <c r="AL274" i="20"/>
  <c r="AI274" i="20"/>
  <c r="AJ274" i="20"/>
  <c r="AH274" i="20"/>
  <c r="AN274" i="20"/>
  <c r="AG274" i="20" s="1"/>
  <c r="AK274" i="20"/>
  <c r="AN283" i="20"/>
  <c r="AG283" i="20" s="1"/>
  <c r="AK283" i="20"/>
  <c r="AL283" i="20"/>
  <c r="AH283" i="20"/>
  <c r="AN259" i="20"/>
  <c r="AG259" i="20" s="1"/>
  <c r="AK259" i="20"/>
  <c r="AJ259" i="20"/>
  <c r="AI259" i="20"/>
  <c r="AH259" i="20"/>
  <c r="AM259" i="20"/>
  <c r="AL259" i="20"/>
  <c r="AI295" i="20"/>
  <c r="AH295" i="20"/>
  <c r="AL296" i="20"/>
  <c r="AJ296" i="20"/>
  <c r="AI296" i="20"/>
  <c r="AH296" i="20"/>
  <c r="AM296" i="20"/>
  <c r="AK296" i="20"/>
  <c r="AN275" i="20"/>
  <c r="AG275" i="20" s="1"/>
  <c r="AK275" i="20"/>
  <c r="AM275" i="20"/>
  <c r="AF275" i="20" s="1"/>
  <c r="AL275" i="20"/>
  <c r="AH275" i="20"/>
  <c r="AI275" i="20"/>
  <c r="AH252" i="20"/>
  <c r="AJ252" i="20"/>
  <c r="AI252" i="20"/>
  <c r="AN252" i="20"/>
  <c r="AG252" i="20" s="1"/>
  <c r="AM282" i="20"/>
  <c r="AL282" i="20"/>
  <c r="AI282" i="20"/>
  <c r="AJ282" i="20"/>
  <c r="AH282" i="20"/>
  <c r="AN282" i="20"/>
  <c r="AG282" i="20" s="1"/>
  <c r="AK282" i="20"/>
  <c r="AL254" i="20"/>
  <c r="AI254" i="20"/>
  <c r="AN254" i="20"/>
  <c r="AG254" i="20" s="1"/>
  <c r="AM254" i="20"/>
  <c r="AF254" i="20" s="1"/>
  <c r="AJ254" i="20"/>
  <c r="AH254" i="20"/>
  <c r="AH264" i="20"/>
  <c r="AJ264" i="20"/>
  <c r="AL266" i="20"/>
  <c r="AI266" i="20"/>
  <c r="AH266" i="20"/>
  <c r="AN266" i="20"/>
  <c r="AG266" i="20" s="1"/>
  <c r="AJ266" i="20"/>
  <c r="AM266" i="20"/>
  <c r="AN267" i="20"/>
  <c r="AG267" i="20" s="1"/>
  <c r="AK267" i="20"/>
  <c r="AH267" i="20"/>
  <c r="AJ267" i="20"/>
  <c r="AI267" i="20"/>
  <c r="AL267" i="20"/>
  <c r="AL292" i="20"/>
  <c r="AK292" i="20"/>
  <c r="AM292" i="20"/>
  <c r="AJ292" i="20"/>
  <c r="AI292" i="20"/>
  <c r="AH292" i="20"/>
  <c r="AJ250" i="20"/>
  <c r="AN250" i="20"/>
  <c r="AG250" i="20" s="1"/>
  <c r="AM250" i="20"/>
  <c r="AL250" i="20"/>
  <c r="AK250" i="20"/>
  <c r="AH250" i="20"/>
  <c r="AJ253" i="20"/>
  <c r="AK253" i="20"/>
  <c r="AH253" i="20"/>
  <c r="AM253" i="20"/>
  <c r="AN253" i="20"/>
  <c r="AG253" i="20" s="1"/>
  <c r="AN256" i="20"/>
  <c r="AG256" i="20" s="1"/>
  <c r="AH268" i="20"/>
  <c r="AN268" i="20"/>
  <c r="AG268" i="20" s="1"/>
  <c r="AK268" i="20"/>
  <c r="AI268" i="20"/>
  <c r="AJ268" i="20"/>
  <c r="AH260" i="20"/>
  <c r="AM260" i="20"/>
  <c r="AI260" i="20"/>
  <c r="AN260" i="20"/>
  <c r="AG260" i="20" s="1"/>
  <c r="AJ260" i="20"/>
  <c r="AL260" i="20"/>
  <c r="AJ261" i="20"/>
  <c r="AH261" i="20"/>
  <c r="AN261" i="20"/>
  <c r="AG261" i="20" s="1"/>
  <c r="AL261" i="20"/>
  <c r="AM261" i="20"/>
  <c r="AK261" i="20"/>
  <c r="AL258" i="20"/>
  <c r="AI258" i="20"/>
  <c r="AI289" i="20"/>
  <c r="AN289" i="20"/>
  <c r="AG289" i="20" s="1"/>
  <c r="AI297" i="20"/>
  <c r="AN297" i="20"/>
  <c r="AG297" i="20" s="1"/>
  <c r="AH297" i="20"/>
  <c r="AM297" i="20"/>
  <c r="AF297" i="20" s="1"/>
  <c r="AN345" i="20"/>
  <c r="AG345" i="20" s="1"/>
  <c r="AL345" i="20"/>
  <c r="AK345" i="20"/>
  <c r="AJ345" i="20"/>
  <c r="AH345" i="20"/>
  <c r="AN251" i="20"/>
  <c r="AG251" i="20" s="1"/>
  <c r="AK251" i="20"/>
  <c r="AB252" i="20"/>
  <c r="AL252" i="20" s="1"/>
  <c r="AM258" i="20"/>
  <c r="AN263" i="20"/>
  <c r="AG263" i="20" s="1"/>
  <c r="AK263" i="20"/>
  <c r="AC264" i="20"/>
  <c r="AM264" i="20" s="1"/>
  <c r="AC265" i="20"/>
  <c r="AM265" i="20"/>
  <c r="AB269" i="20"/>
  <c r="AL269" i="20" s="1"/>
  <c r="Y269" i="20"/>
  <c r="AI269" i="20" s="1"/>
  <c r="AM270" i="20"/>
  <c r="AL270" i="20"/>
  <c r="AI270" i="20"/>
  <c r="Y271" i="20"/>
  <c r="AI271" i="20" s="1"/>
  <c r="X271" i="20"/>
  <c r="AC271" i="20"/>
  <c r="AM271" i="20" s="1"/>
  <c r="AC276" i="20"/>
  <c r="AM276" i="20" s="1"/>
  <c r="AK277" i="20"/>
  <c r="AJ277" i="20"/>
  <c r="AM278" i="20"/>
  <c r="AL278" i="20"/>
  <c r="AI278" i="20"/>
  <c r="Y279" i="20"/>
  <c r="AI279" i="20" s="1"/>
  <c r="X279" i="20"/>
  <c r="AC279" i="20"/>
  <c r="AM279" i="20" s="1"/>
  <c r="AC284" i="20"/>
  <c r="AM284" i="20" s="1"/>
  <c r="AK285" i="20"/>
  <c r="AJ285" i="20"/>
  <c r="AM286" i="20"/>
  <c r="AL286" i="20"/>
  <c r="AI286" i="20"/>
  <c r="Y287" i="20"/>
  <c r="AI287" i="20" s="1"/>
  <c r="X287" i="20"/>
  <c r="AC287" i="20"/>
  <c r="AM287" i="20" s="1"/>
  <c r="AJ291" i="20"/>
  <c r="AH291" i="20"/>
  <c r="AN291" i="20"/>
  <c r="AG291" i="20" s="1"/>
  <c r="AI291" i="20"/>
  <c r="AF301" i="20"/>
  <c r="AN327" i="20"/>
  <c r="AG327" i="20" s="1"/>
  <c r="AL329" i="20"/>
  <c r="AK329" i="20"/>
  <c r="AH329" i="20"/>
  <c r="AN329" i="20"/>
  <c r="AG329" i="20" s="1"/>
  <c r="Y250" i="20"/>
  <c r="AI250" i="20" s="1"/>
  <c r="AC252" i="20"/>
  <c r="AM252" i="20" s="1"/>
  <c r="AF252" i="20" s="1"/>
  <c r="Y255" i="20"/>
  <c r="AI255" i="20" s="1"/>
  <c r="AB257" i="20"/>
  <c r="Y257" i="20"/>
  <c r="AI257" i="20" s="1"/>
  <c r="AN258" i="20"/>
  <c r="AG258" i="20" s="1"/>
  <c r="AA260" i="20"/>
  <c r="AK260" i="20" s="1"/>
  <c r="X263" i="20"/>
  <c r="AC263" i="20"/>
  <c r="AM263" i="20" s="1"/>
  <c r="AF263" i="20" s="1"/>
  <c r="AD264" i="20"/>
  <c r="AN264" i="20" s="1"/>
  <c r="AG264" i="20" s="1"/>
  <c r="AD265" i="20"/>
  <c r="AN265" i="20" s="1"/>
  <c r="AG265" i="20" s="1"/>
  <c r="X268" i="20"/>
  <c r="AH269" i="20"/>
  <c r="X272" i="20"/>
  <c r="AD276" i="20"/>
  <c r="AN276" i="20" s="1"/>
  <c r="AG276" i="20" s="1"/>
  <c r="AC277" i="20"/>
  <c r="AM277" i="20" s="1"/>
  <c r="AB277" i="20"/>
  <c r="AL277" i="20" s="1"/>
  <c r="Y277" i="20"/>
  <c r="AI277" i="20" s="1"/>
  <c r="AH277" i="20"/>
  <c r="X280" i="20"/>
  <c r="AD284" i="20"/>
  <c r="AN284" i="20" s="1"/>
  <c r="AG284" i="20" s="1"/>
  <c r="AC285" i="20"/>
  <c r="AB285" i="20"/>
  <c r="AL285" i="20" s="1"/>
  <c r="Y285" i="20"/>
  <c r="AI285" i="20" s="1"/>
  <c r="AH285" i="20"/>
  <c r="AH289" i="20"/>
  <c r="AB291" i="20"/>
  <c r="AL291" i="20" s="1"/>
  <c r="X291" i="20"/>
  <c r="AC291" i="20"/>
  <c r="AM291" i="20" s="1"/>
  <c r="AF291" i="20" s="1"/>
  <c r="AK291" i="20"/>
  <c r="AJ297" i="20"/>
  <c r="AL300" i="20"/>
  <c r="AN300" i="20"/>
  <c r="AG300" i="20" s="1"/>
  <c r="AM300" i="20"/>
  <c r="AK300" i="20"/>
  <c r="AI300" i="20"/>
  <c r="AH284" i="20"/>
  <c r="AK302" i="20"/>
  <c r="AH302" i="20"/>
  <c r="AN302" i="20"/>
  <c r="AG302" i="20" s="1"/>
  <c r="AL302" i="20"/>
  <c r="AI302" i="20"/>
  <c r="AH251" i="20"/>
  <c r="AA289" i="20"/>
  <c r="AK289" i="20" s="1"/>
  <c r="X289" i="20"/>
  <c r="Z289" i="20"/>
  <c r="AJ289" i="20" s="1"/>
  <c r="Y289" i="20"/>
  <c r="AK298" i="20"/>
  <c r="AH298" i="20"/>
  <c r="AM298" i="20"/>
  <c r="AK315" i="20"/>
  <c r="AL321" i="20"/>
  <c r="AK321" i="20"/>
  <c r="AH321" i="20"/>
  <c r="AA256" i="20"/>
  <c r="AK257" i="20"/>
  <c r="X264" i="20"/>
  <c r="AB268" i="20"/>
  <c r="AL268" i="20" s="1"/>
  <c r="AK273" i="20"/>
  <c r="AJ273" i="20"/>
  <c r="AK281" i="20"/>
  <c r="AJ281" i="20"/>
  <c r="AK290" i="20"/>
  <c r="AH290" i="20"/>
  <c r="AL290" i="20"/>
  <c r="AA293" i="20"/>
  <c r="X293" i="20"/>
  <c r="AD293" i="20"/>
  <c r="AC293" i="20"/>
  <c r="Y293" i="20"/>
  <c r="AN298" i="20"/>
  <c r="AG298" i="20" s="1"/>
  <c r="AM302" i="20"/>
  <c r="AF302" i="20" s="1"/>
  <c r="AA314" i="20"/>
  <c r="AK314" i="20" s="1"/>
  <c r="AC314" i="20"/>
  <c r="Y314" i="20"/>
  <c r="AD314" i="20"/>
  <c r="Z314" i="20"/>
  <c r="Y326" i="20"/>
  <c r="X326" i="20"/>
  <c r="AB326" i="20"/>
  <c r="AL326" i="20" s="1"/>
  <c r="AA326" i="20"/>
  <c r="AC326" i="20"/>
  <c r="AD326" i="20"/>
  <c r="Z326" i="20"/>
  <c r="AH346" i="20"/>
  <c r="AM346" i="20"/>
  <c r="AJ346" i="20"/>
  <c r="AI346" i="20"/>
  <c r="AI276" i="20"/>
  <c r="AH276" i="20"/>
  <c r="AL289" i="20"/>
  <c r="AB295" i="20"/>
  <c r="AL295" i="20" s="1"/>
  <c r="AA295" i="20"/>
  <c r="AK295" i="20" s="1"/>
  <c r="Z295" i="20"/>
  <c r="AJ295" i="20" s="1"/>
  <c r="AI293" i="20"/>
  <c r="AN293" i="20"/>
  <c r="AG293" i="20" s="1"/>
  <c r="AM293" i="20"/>
  <c r="AF293" i="20" s="1"/>
  <c r="AK293" i="20"/>
  <c r="AL298" i="20"/>
  <c r="AI312" i="20"/>
  <c r="AM312" i="20"/>
  <c r="AF312" i="20" s="1"/>
  <c r="AN312" i="20"/>
  <c r="AG312" i="20" s="1"/>
  <c r="AL312" i="20"/>
  <c r="AK312" i="20"/>
  <c r="AH312" i="20"/>
  <c r="AM316" i="20"/>
  <c r="AJ316" i="20"/>
  <c r="AN316" i="20"/>
  <c r="AG316" i="20" s="1"/>
  <c r="AL316" i="20"/>
  <c r="AH316" i="20"/>
  <c r="AC332" i="20"/>
  <c r="AM332" i="20" s="1"/>
  <c r="AB332" i="20"/>
  <c r="AL332" i="20" s="1"/>
  <c r="AA332" i="20"/>
  <c r="X332" i="20"/>
  <c r="Y332" i="20"/>
  <c r="AD332" i="20"/>
  <c r="AI251" i="20"/>
  <c r="AB253" i="20"/>
  <c r="AL253" i="20" s="1"/>
  <c r="Y253" i="20"/>
  <c r="AI253" i="20" s="1"/>
  <c r="AB255" i="20"/>
  <c r="AL255" i="20" s="1"/>
  <c r="AK256" i="20"/>
  <c r="AJ263" i="20"/>
  <c r="AA269" i="20"/>
  <c r="AK269" i="20" s="1"/>
  <c r="AK270" i="20"/>
  <c r="AB271" i="20"/>
  <c r="AL271" i="20" s="1"/>
  <c r="AC272" i="20"/>
  <c r="AM272" i="20" s="1"/>
  <c r="AF272" i="20" s="1"/>
  <c r="AE272" i="20" s="1"/>
  <c r="Y275" i="20"/>
  <c r="X275" i="20"/>
  <c r="AC275" i="20"/>
  <c r="AK278" i="20"/>
  <c r="AB279" i="20"/>
  <c r="AL279" i="20" s="1"/>
  <c r="AC280" i="20"/>
  <c r="AM280" i="20" s="1"/>
  <c r="AF280" i="20" s="1"/>
  <c r="AE280" i="20" s="1"/>
  <c r="Y283" i="20"/>
  <c r="AI283" i="20" s="1"/>
  <c r="X283" i="20"/>
  <c r="AC283" i="20"/>
  <c r="AM283" i="20" s="1"/>
  <c r="AM285" i="20"/>
  <c r="AB287" i="20"/>
  <c r="AL287" i="20" s="1"/>
  <c r="X295" i="20"/>
  <c r="AA305" i="20"/>
  <c r="AK305" i="20" s="1"/>
  <c r="X305" i="20"/>
  <c r="AD305" i="20"/>
  <c r="AC305" i="20"/>
  <c r="AM305" i="20" s="1"/>
  <c r="Z305" i="20"/>
  <c r="AJ305" i="20" s="1"/>
  <c r="AI309" i="20"/>
  <c r="AN309" i="20"/>
  <c r="AG309" i="20" s="1"/>
  <c r="AH309" i="20"/>
  <c r="AM309" i="20"/>
  <c r="AL309" i="20"/>
  <c r="AD250" i="20"/>
  <c r="Z251" i="20"/>
  <c r="AJ251" i="20" s="1"/>
  <c r="X252" i="20"/>
  <c r="AB256" i="20"/>
  <c r="AL256" i="20"/>
  <c r="AL257" i="20"/>
  <c r="AH258" i="20"/>
  <c r="AM262" i="20"/>
  <c r="AF262" i="20" s="1"/>
  <c r="AE262" i="20" s="1"/>
  <c r="AL263" i="20"/>
  <c r="Y264" i="20"/>
  <c r="AI264" i="20" s="1"/>
  <c r="AI265" i="20"/>
  <c r="AC268" i="20"/>
  <c r="AM268" i="20" s="1"/>
  <c r="AF268" i="20" s="1"/>
  <c r="AC269" i="20"/>
  <c r="AM269" i="20" s="1"/>
  <c r="AF269" i="20" s="1"/>
  <c r="AN270" i="20"/>
  <c r="AG270" i="20" s="1"/>
  <c r="AD271" i="20"/>
  <c r="AC273" i="20"/>
  <c r="AM273" i="20" s="1"/>
  <c r="AF273" i="20" s="1"/>
  <c r="AE273" i="20" s="1"/>
  <c r="AB273" i="20"/>
  <c r="AL273" i="20" s="1"/>
  <c r="Y273" i="20"/>
  <c r="AH273" i="20"/>
  <c r="X276" i="20"/>
  <c r="AK276" i="20"/>
  <c r="AN277" i="20"/>
  <c r="AG277" i="20" s="1"/>
  <c r="AN278" i="20"/>
  <c r="AG278" i="20" s="1"/>
  <c r="AD279" i="20"/>
  <c r="AC281" i="20"/>
  <c r="AM281" i="20" s="1"/>
  <c r="AF281" i="20" s="1"/>
  <c r="AE281" i="20" s="1"/>
  <c r="AB281" i="20"/>
  <c r="AL281" i="20" s="1"/>
  <c r="Y281" i="20"/>
  <c r="AI281" i="20" s="1"/>
  <c r="AH281" i="20"/>
  <c r="AK284" i="20"/>
  <c r="AN285" i="20"/>
  <c r="AG285" i="20" s="1"/>
  <c r="AN286" i="20"/>
  <c r="AG286" i="20" s="1"/>
  <c r="AD287" i="20"/>
  <c r="AN287" i="20" s="1"/>
  <c r="AG287" i="20" s="1"/>
  <c r="AB289" i="20"/>
  <c r="AC290" i="20"/>
  <c r="AM290" i="20" s="1"/>
  <c r="Z290" i="20"/>
  <c r="AJ290" i="20" s="1"/>
  <c r="Y290" i="20"/>
  <c r="AI290" i="20" s="1"/>
  <c r="X290" i="20"/>
  <c r="Y295" i="20"/>
  <c r="AM299" i="20"/>
  <c r="AH299" i="20"/>
  <c r="AN299" i="20"/>
  <c r="AG299" i="20" s="1"/>
  <c r="AK299" i="20"/>
  <c r="AI299" i="20"/>
  <c r="AM303" i="20"/>
  <c r="AJ303" i="20"/>
  <c r="AH303" i="20"/>
  <c r="AN306" i="20"/>
  <c r="AG306" i="20" s="1"/>
  <c r="AK310" i="20"/>
  <c r="AH310" i="20"/>
  <c r="AL310" i="20"/>
  <c r="AJ312" i="20"/>
  <c r="Z332" i="20"/>
  <c r="AC336" i="20"/>
  <c r="AM336" i="20" s="1"/>
  <c r="AB336" i="20"/>
  <c r="AL336" i="20" s="1"/>
  <c r="AA336" i="20"/>
  <c r="Z336" i="20"/>
  <c r="X336" i="20"/>
  <c r="AD336" i="20"/>
  <c r="AH342" i="20"/>
  <c r="AM342" i="20"/>
  <c r="AL342" i="20"/>
  <c r="AJ342" i="20"/>
  <c r="AI342" i="20"/>
  <c r="AL325" i="20"/>
  <c r="AK325" i="20"/>
  <c r="AH325" i="20"/>
  <c r="AJ325" i="20"/>
  <c r="AB265" i="20"/>
  <c r="Y265" i="20"/>
  <c r="AA284" i="20"/>
  <c r="Z284" i="20"/>
  <c r="AJ284" i="20" s="1"/>
  <c r="X259" i="20"/>
  <c r="AC259" i="20"/>
  <c r="AH265" i="20"/>
  <c r="AL251" i="20"/>
  <c r="Y252" i="20"/>
  <c r="X253" i="20"/>
  <c r="AN255" i="20"/>
  <c r="AG255" i="20" s="1"/>
  <c r="AK255" i="20"/>
  <c r="AC256" i="20"/>
  <c r="AM256" i="20" s="1"/>
  <c r="AF256" i="20" s="1"/>
  <c r="AM257" i="20"/>
  <c r="AJ258" i="20"/>
  <c r="Y259" i="20"/>
  <c r="AB261" i="20"/>
  <c r="Y261" i="20"/>
  <c r="AI261" i="20" s="1"/>
  <c r="AA264" i="20"/>
  <c r="AK264" i="20" s="1"/>
  <c r="Z265" i="20"/>
  <c r="AJ265" i="20" s="1"/>
  <c r="AK265" i="20"/>
  <c r="X267" i="20"/>
  <c r="AC267" i="20"/>
  <c r="AM267" i="20" s="1"/>
  <c r="AF267" i="20" s="1"/>
  <c r="AD268" i="20"/>
  <c r="AD269" i="20"/>
  <c r="AN269" i="20" s="1"/>
  <c r="AG269" i="20" s="1"/>
  <c r="AI272" i="20"/>
  <c r="AH272" i="20"/>
  <c r="AI273" i="20"/>
  <c r="Z275" i="20"/>
  <c r="AJ275" i="20" s="1"/>
  <c r="AL276" i="20"/>
  <c r="AI280" i="20"/>
  <c r="AH280" i="20"/>
  <c r="Z283" i="20"/>
  <c r="AJ283" i="20" s="1"/>
  <c r="Y284" i="20"/>
  <c r="AI284" i="20" s="1"/>
  <c r="AL284" i="20"/>
  <c r="AK288" i="20"/>
  <c r="AH288" i="20"/>
  <c r="AC289" i="20"/>
  <c r="AM289" i="20" s="1"/>
  <c r="AF289" i="20" s="1"/>
  <c r="AN290" i="20"/>
  <c r="AG290" i="20" s="1"/>
  <c r="Z293" i="20"/>
  <c r="AJ293" i="20" s="1"/>
  <c r="AK294" i="20"/>
  <c r="AH294" i="20"/>
  <c r="AM294" i="20"/>
  <c r="AI294" i="20"/>
  <c r="AJ294" i="20"/>
  <c r="AC295" i="20"/>
  <c r="AM295" i="20" s="1"/>
  <c r="AI301" i="20"/>
  <c r="AN301" i="20"/>
  <c r="AG301" i="20" s="1"/>
  <c r="AL301" i="20"/>
  <c r="AJ301" i="20"/>
  <c r="AB303" i="20"/>
  <c r="AL303" i="20" s="1"/>
  <c r="AA303" i="20"/>
  <c r="AK303" i="20" s="1"/>
  <c r="Y303" i="20"/>
  <c r="AI303" i="20" s="1"/>
  <c r="X303" i="20"/>
  <c r="AD303" i="20"/>
  <c r="AN303" i="20" s="1"/>
  <c r="AG303" i="20" s="1"/>
  <c r="AL304" i="20"/>
  <c r="AJ304" i="20"/>
  <c r="AH304" i="20"/>
  <c r="AM304" i="20"/>
  <c r="AF304" i="20" s="1"/>
  <c r="AI304" i="20"/>
  <c r="Y305" i="20"/>
  <c r="AI305" i="20" s="1"/>
  <c r="AC306" i="20"/>
  <c r="AM306" i="20" s="1"/>
  <c r="AF306" i="20" s="1"/>
  <c r="Z306" i="20"/>
  <c r="AD306" i="20"/>
  <c r="AB306" i="20"/>
  <c r="AL306" i="20" s="1"/>
  <c r="Y306" i="20"/>
  <c r="AI306" i="20" s="1"/>
  <c r="AM307" i="20"/>
  <c r="AJ307" i="20"/>
  <c r="AN307" i="20"/>
  <c r="AG307" i="20" s="1"/>
  <c r="AL307" i="20"/>
  <c r="AH307" i="20"/>
  <c r="AN310" i="20"/>
  <c r="AG310" i="20" s="1"/>
  <c r="X314" i="20"/>
  <c r="AC317" i="20"/>
  <c r="AM317" i="20" s="1"/>
  <c r="Y317" i="20"/>
  <c r="AI317" i="20" s="1"/>
  <c r="X317" i="20"/>
  <c r="AD317" i="20"/>
  <c r="AN317" i="20" s="1"/>
  <c r="AG317" i="20" s="1"/>
  <c r="AA317" i="20"/>
  <c r="AI320" i="20"/>
  <c r="AN320" i="20"/>
  <c r="AG320" i="20" s="1"/>
  <c r="AH320" i="20"/>
  <c r="AL320" i="20"/>
  <c r="AC324" i="20"/>
  <c r="AB324" i="20"/>
  <c r="AL324" i="20" s="1"/>
  <c r="AA324" i="20"/>
  <c r="X324" i="20"/>
  <c r="AD324" i="20"/>
  <c r="AN324" i="20" s="1"/>
  <c r="AG324" i="20" s="1"/>
  <c r="Z324" i="20"/>
  <c r="AJ324" i="20" s="1"/>
  <c r="AI329" i="20"/>
  <c r="AL297" i="20"/>
  <c r="AE308" i="20"/>
  <c r="AI345" i="20"/>
  <c r="AA276" i="20"/>
  <c r="Z276" i="20"/>
  <c r="AJ276" i="20" s="1"/>
  <c r="AM251" i="20"/>
  <c r="AA252" i="20"/>
  <c r="AK252" i="20" s="1"/>
  <c r="X255" i="20"/>
  <c r="AC255" i="20"/>
  <c r="AM255" i="20" s="1"/>
  <c r="AH256" i="20"/>
  <c r="AD256" i="20"/>
  <c r="AN257" i="20"/>
  <c r="AG257" i="20" s="1"/>
  <c r="AL262" i="20"/>
  <c r="AI262" i="20"/>
  <c r="AB264" i="20"/>
  <c r="AL264" i="20" s="1"/>
  <c r="AA265" i="20"/>
  <c r="AL265" i="20"/>
  <c r="AJ269" i="20"/>
  <c r="AN271" i="20"/>
  <c r="AG271" i="20" s="1"/>
  <c r="AK271" i="20"/>
  <c r="AH271" i="20"/>
  <c r="AA272" i="20"/>
  <c r="AK272" i="20" s="1"/>
  <c r="Z272" i="20"/>
  <c r="AJ272" i="20" s="1"/>
  <c r="AB276" i="20"/>
  <c r="AN279" i="20"/>
  <c r="AG279" i="20" s="1"/>
  <c r="AK279" i="20"/>
  <c r="AH279" i="20"/>
  <c r="AA280" i="20"/>
  <c r="AK280" i="20" s="1"/>
  <c r="Z280" i="20"/>
  <c r="AJ280" i="20" s="1"/>
  <c r="AB284" i="20"/>
  <c r="AK287" i="20"/>
  <c r="AH287" i="20"/>
  <c r="Y288" i="20"/>
  <c r="AI288" i="20" s="1"/>
  <c r="AC288" i="20"/>
  <c r="AM288" i="20" s="1"/>
  <c r="AF288" i="20" s="1"/>
  <c r="AE288" i="20" s="1"/>
  <c r="AB288" i="20"/>
  <c r="AL288" i="20" s="1"/>
  <c r="X288" i="20"/>
  <c r="AD289" i="20"/>
  <c r="AC294" i="20"/>
  <c r="Z294" i="20"/>
  <c r="AD294" i="20"/>
  <c r="AN294" i="20" s="1"/>
  <c r="AG294" i="20" s="1"/>
  <c r="AB294" i="20"/>
  <c r="AL294" i="20" s="1"/>
  <c r="X294" i="20"/>
  <c r="AD295" i="20"/>
  <c r="AN295" i="20" s="1"/>
  <c r="AG295" i="20" s="1"/>
  <c r="AL308" i="20"/>
  <c r="AM308" i="20"/>
  <c r="AF308" i="20" s="1"/>
  <c r="AJ308" i="20"/>
  <c r="AI308" i="20"/>
  <c r="AH308" i="20"/>
  <c r="AM311" i="20"/>
  <c r="AF311" i="20" s="1"/>
  <c r="AH311" i="20"/>
  <c r="AN311" i="20"/>
  <c r="AG311" i="20" s="1"/>
  <c r="AK311" i="20"/>
  <c r="AI311" i="20"/>
  <c r="AK313" i="20"/>
  <c r="AM313" i="20"/>
  <c r="AF313" i="20" s="1"/>
  <c r="AE313" i="20" s="1"/>
  <c r="AI313" i="20"/>
  <c r="AL313" i="20"/>
  <c r="AJ313" i="20"/>
  <c r="AH319" i="20"/>
  <c r="AL319" i="20"/>
  <c r="AK319" i="20"/>
  <c r="AJ319" i="20"/>
  <c r="AA254" i="20"/>
  <c r="AK254" i="20" s="1"/>
  <c r="AA258" i="20"/>
  <c r="AK258" i="20" s="1"/>
  <c r="AA262" i="20"/>
  <c r="AK262" i="20" s="1"/>
  <c r="AA266" i="20"/>
  <c r="AK266" i="20" s="1"/>
  <c r="AA270" i="20"/>
  <c r="AA274" i="20"/>
  <c r="AA278" i="20"/>
  <c r="AA282" i="20"/>
  <c r="AA286" i="20"/>
  <c r="AK286" i="20" s="1"/>
  <c r="Z299" i="20"/>
  <c r="AJ299" i="20" s="1"/>
  <c r="AA301" i="20"/>
  <c r="AK301" i="20" s="1"/>
  <c r="X301" i="20"/>
  <c r="AC302" i="20"/>
  <c r="Z302" i="20"/>
  <c r="AJ302" i="20" s="1"/>
  <c r="AJ306" i="20"/>
  <c r="X307" i="20"/>
  <c r="Z311" i="20"/>
  <c r="AJ311" i="20" s="1"/>
  <c r="AC320" i="20"/>
  <c r="AM320" i="20" s="1"/>
  <c r="AF320" i="20" s="1"/>
  <c r="AB320" i="20"/>
  <c r="AA320" i="20"/>
  <c r="AK320" i="20" s="1"/>
  <c r="X320" i="20"/>
  <c r="AN326" i="20"/>
  <c r="AG326" i="20" s="1"/>
  <c r="AM326" i="20"/>
  <c r="AJ326" i="20"/>
  <c r="AI326" i="20"/>
  <c r="AK326" i="20"/>
  <c r="AH326" i="20"/>
  <c r="AJ343" i="20"/>
  <c r="AH343" i="20"/>
  <c r="AL343" i="20"/>
  <c r="AK343" i="20"/>
  <c r="AN349" i="20"/>
  <c r="AG349" i="20" s="1"/>
  <c r="AM349" i="20"/>
  <c r="AL349" i="20"/>
  <c r="AK349" i="20"/>
  <c r="AJ349" i="20"/>
  <c r="AH349" i="20"/>
  <c r="AI349" i="20"/>
  <c r="Y315" i="20"/>
  <c r="AI315" i="20" s="1"/>
  <c r="AC315" i="20"/>
  <c r="AM315" i="20" s="1"/>
  <c r="AB315" i="20"/>
  <c r="AL315" i="20" s="1"/>
  <c r="X315" i="20"/>
  <c r="AN322" i="20"/>
  <c r="AG322" i="20" s="1"/>
  <c r="AM322" i="20"/>
  <c r="AF322" i="20" s="1"/>
  <c r="AJ322" i="20"/>
  <c r="AI322" i="20"/>
  <c r="AL322" i="20"/>
  <c r="AN341" i="20"/>
  <c r="AG341" i="20" s="1"/>
  <c r="AM341" i="20"/>
  <c r="AL341" i="20"/>
  <c r="AK341" i="20"/>
  <c r="AJ341" i="20"/>
  <c r="AH341" i="20"/>
  <c r="AI341" i="20"/>
  <c r="AK344" i="20"/>
  <c r="AK348" i="20"/>
  <c r="AA297" i="20"/>
  <c r="AK297" i="20" s="1"/>
  <c r="X297" i="20"/>
  <c r="AC298" i="20"/>
  <c r="Z298" i="20"/>
  <c r="AJ298" i="20" s="1"/>
  <c r="AD299" i="20"/>
  <c r="AA307" i="20"/>
  <c r="AK307" i="20" s="1"/>
  <c r="AA309" i="20"/>
  <c r="AK309" i="20" s="1"/>
  <c r="X309" i="20"/>
  <c r="AC310" i="20"/>
  <c r="AM310" i="20" s="1"/>
  <c r="AF310" i="20" s="1"/>
  <c r="Z310" i="20"/>
  <c r="AJ310" i="20" s="1"/>
  <c r="AD311" i="20"/>
  <c r="AN318" i="20"/>
  <c r="AG318" i="20" s="1"/>
  <c r="AM318" i="20"/>
  <c r="AJ318" i="20"/>
  <c r="AI318" i="20"/>
  <c r="AK318" i="20"/>
  <c r="AL318" i="20"/>
  <c r="Z320" i="20"/>
  <c r="AJ320" i="20" s="1"/>
  <c r="AC328" i="20"/>
  <c r="AB328" i="20"/>
  <c r="AL328" i="20" s="1"/>
  <c r="AA328" i="20"/>
  <c r="X328" i="20"/>
  <c r="Y328" i="20"/>
  <c r="AD328" i="20"/>
  <c r="AN328" i="20" s="1"/>
  <c r="AG328" i="20" s="1"/>
  <c r="AM330" i="20"/>
  <c r="AJ330" i="20"/>
  <c r="AN305" i="20"/>
  <c r="AG305" i="20" s="1"/>
  <c r="AK306" i="20"/>
  <c r="AH306" i="20"/>
  <c r="AC307" i="20"/>
  <c r="AM314" i="20"/>
  <c r="AI314" i="20"/>
  <c r="AN314" i="20"/>
  <c r="AG314" i="20" s="1"/>
  <c r="AJ314" i="20"/>
  <c r="Z315" i="20"/>
  <c r="AJ315" i="20" s="1"/>
  <c r="AK317" i="20"/>
  <c r="AH317" i="20"/>
  <c r="AD320" i="20"/>
  <c r="AH323" i="20"/>
  <c r="AL323" i="20"/>
  <c r="AK323" i="20"/>
  <c r="AN323" i="20"/>
  <c r="AG323" i="20" s="1"/>
  <c r="AL333" i="20"/>
  <c r="AK333" i="20"/>
  <c r="AH333" i="20"/>
  <c r="AN333" i="20"/>
  <c r="AG333" i="20" s="1"/>
  <c r="AJ333" i="20"/>
  <c r="AH338" i="20"/>
  <c r="AM338" i="20"/>
  <c r="AJ338" i="20"/>
  <c r="AI338" i="20"/>
  <c r="AD315" i="20"/>
  <c r="AN315" i="20" s="1"/>
  <c r="AG315" i="20" s="1"/>
  <c r="AK324" i="20"/>
  <c r="Y334" i="20"/>
  <c r="AI334" i="20" s="1"/>
  <c r="X334" i="20"/>
  <c r="AB334" i="20"/>
  <c r="AA334" i="20"/>
  <c r="AK334" i="20" s="1"/>
  <c r="AD334" i="20"/>
  <c r="AC334" i="20"/>
  <c r="AK336" i="20"/>
  <c r="AD292" i="20"/>
  <c r="AN292" i="20" s="1"/>
  <c r="AG292" i="20" s="1"/>
  <c r="AD296" i="20"/>
  <c r="AN296" i="20" s="1"/>
  <c r="AG296" i="20" s="1"/>
  <c r="AD300" i="20"/>
  <c r="AD304" i="20"/>
  <c r="AN304" i="20" s="1"/>
  <c r="AG304" i="20" s="1"/>
  <c r="Y322" i="20"/>
  <c r="X322" i="20"/>
  <c r="AB322" i="20"/>
  <c r="AA322" i="20"/>
  <c r="AK322" i="20" s="1"/>
  <c r="AK332" i="20"/>
  <c r="AI335" i="20"/>
  <c r="AH335" i="20"/>
  <c r="AL335" i="20"/>
  <c r="AK335" i="20"/>
  <c r="AJ335" i="20"/>
  <c r="Y330" i="20"/>
  <c r="AI330" i="20" s="1"/>
  <c r="X330" i="20"/>
  <c r="AB330" i="20"/>
  <c r="AL330" i="20" s="1"/>
  <c r="AA330" i="20"/>
  <c r="AK330" i="20" s="1"/>
  <c r="AC313" i="20"/>
  <c r="Y313" i="20"/>
  <c r="Y316" i="20"/>
  <c r="AI316" i="20" s="1"/>
  <c r="AB318" i="20"/>
  <c r="AA318" i="20"/>
  <c r="AK328" i="20"/>
  <c r="AI331" i="20"/>
  <c r="AH331" i="20"/>
  <c r="AL331" i="20"/>
  <c r="AK331" i="20"/>
  <c r="AJ331" i="20"/>
  <c r="AN337" i="20"/>
  <c r="AG337" i="20" s="1"/>
  <c r="AL337" i="20"/>
  <c r="AK337" i="20"/>
  <c r="AJ337" i="20"/>
  <c r="AH337" i="20"/>
  <c r="AJ339" i="20"/>
  <c r="AH339" i="20"/>
  <c r="AL339" i="20"/>
  <c r="AK339" i="20"/>
  <c r="AM339" i="20"/>
  <c r="AH327" i="20"/>
  <c r="AL327" i="20"/>
  <c r="AK327" i="20"/>
  <c r="AJ327" i="20"/>
  <c r="AD330" i="20"/>
  <c r="AN330" i="20" s="1"/>
  <c r="AG330" i="20" s="1"/>
  <c r="AN334" i="20"/>
  <c r="AG334" i="20" s="1"/>
  <c r="AM334" i="20"/>
  <c r="AJ334" i="20"/>
  <c r="AL334" i="20"/>
  <c r="AJ347" i="20"/>
  <c r="AH347" i="20"/>
  <c r="AL347" i="20"/>
  <c r="AK347" i="20"/>
  <c r="AM347" i="20"/>
  <c r="AC319" i="20"/>
  <c r="AM319" i="20" s="1"/>
  <c r="Y321" i="20"/>
  <c r="AI321" i="20" s="1"/>
  <c r="AC323" i="20"/>
  <c r="AM323" i="20" s="1"/>
  <c r="AF323" i="20" s="1"/>
  <c r="AM324" i="20"/>
  <c r="Y325" i="20"/>
  <c r="AI325" i="20" s="1"/>
  <c r="AC327" i="20"/>
  <c r="AM327" i="20" s="1"/>
  <c r="AM328" i="20"/>
  <c r="Y329" i="20"/>
  <c r="AC331" i="20"/>
  <c r="AM331" i="20" s="1"/>
  <c r="Y333" i="20"/>
  <c r="AI333" i="20" s="1"/>
  <c r="AC335" i="20"/>
  <c r="AM335" i="20" s="1"/>
  <c r="AA338" i="20"/>
  <c r="AK338" i="20" s="1"/>
  <c r="AA342" i="20"/>
  <c r="AK342" i="20" s="1"/>
  <c r="AM344" i="20"/>
  <c r="AA346" i="20"/>
  <c r="AK346" i="20" s="1"/>
  <c r="AM348" i="20"/>
  <c r="AD319" i="20"/>
  <c r="AN319" i="20" s="1"/>
  <c r="AG319" i="20" s="1"/>
  <c r="Z321" i="20"/>
  <c r="AJ321" i="20" s="1"/>
  <c r="AD323" i="20"/>
  <c r="Z325" i="20"/>
  <c r="AD327" i="20"/>
  <c r="Z329" i="20"/>
  <c r="AJ329" i="20" s="1"/>
  <c r="AD331" i="20"/>
  <c r="AN331" i="20" s="1"/>
  <c r="AG331" i="20" s="1"/>
  <c r="AN332" i="20"/>
  <c r="AG332" i="20" s="1"/>
  <c r="Z333" i="20"/>
  <c r="AD335" i="20"/>
  <c r="AN335" i="20" s="1"/>
  <c r="AG335" i="20" s="1"/>
  <c r="AN336" i="20"/>
  <c r="AG336" i="20" s="1"/>
  <c r="Z337" i="20"/>
  <c r="AB338" i="20"/>
  <c r="AL338" i="20" s="1"/>
  <c r="AD339" i="20"/>
  <c r="AN339" i="20" s="1"/>
  <c r="AG339" i="20" s="1"/>
  <c r="X340" i="20"/>
  <c r="AN340" i="20"/>
  <c r="AG340" i="20" s="1"/>
  <c r="Z341" i="20"/>
  <c r="AB342" i="20"/>
  <c r="AD343" i="20"/>
  <c r="AN343" i="20" s="1"/>
  <c r="AG343" i="20" s="1"/>
  <c r="X344" i="20"/>
  <c r="AN344" i="20"/>
  <c r="AG344" i="20" s="1"/>
  <c r="AB346" i="20"/>
  <c r="AL346" i="20" s="1"/>
  <c r="AD347" i="20"/>
  <c r="AN347" i="20" s="1"/>
  <c r="AG347" i="20" s="1"/>
  <c r="X348" i="20"/>
  <c r="AN348" i="20"/>
  <c r="AG348" i="20" s="1"/>
  <c r="Z349" i="20"/>
  <c r="AD338" i="20"/>
  <c r="AN338" i="20" s="1"/>
  <c r="AG338" i="20" s="1"/>
  <c r="Z340" i="20"/>
  <c r="AJ340" i="20" s="1"/>
  <c r="AD342" i="20"/>
  <c r="AN342" i="20" s="1"/>
  <c r="AG342" i="20" s="1"/>
  <c r="Z344" i="20"/>
  <c r="AJ344" i="20" s="1"/>
  <c r="AD346" i="20"/>
  <c r="AN346" i="20" s="1"/>
  <c r="AG346" i="20" s="1"/>
  <c r="Z348" i="20"/>
  <c r="Y319" i="20"/>
  <c r="AI319" i="20" s="1"/>
  <c r="AC321" i="20"/>
  <c r="AM321" i="20" s="1"/>
  <c r="AF321" i="20" s="1"/>
  <c r="AE321" i="20" s="1"/>
  <c r="Y323" i="20"/>
  <c r="AI323" i="20" s="1"/>
  <c r="AI324" i="20"/>
  <c r="AC325" i="20"/>
  <c r="AM325" i="20" s="1"/>
  <c r="AF325" i="20" s="1"/>
  <c r="AE325" i="20" s="1"/>
  <c r="Y327" i="20"/>
  <c r="AI327" i="20" s="1"/>
  <c r="AI328" i="20"/>
  <c r="AC329" i="20"/>
  <c r="AM329" i="20" s="1"/>
  <c r="AF329" i="20" s="1"/>
  <c r="Y331" i="20"/>
  <c r="AI332" i="20"/>
  <c r="AC333" i="20"/>
  <c r="AM333" i="20" s="1"/>
  <c r="AF333" i="20" s="1"/>
  <c r="Y335" i="20"/>
  <c r="AI336" i="20"/>
  <c r="AC337" i="20"/>
  <c r="AM337" i="20" s="1"/>
  <c r="AF337" i="20" s="1"/>
  <c r="Y339" i="20"/>
  <c r="AI339" i="20" s="1"/>
  <c r="AA340" i="20"/>
  <c r="AK340" i="20" s="1"/>
  <c r="AI340" i="20"/>
  <c r="AC341" i="20"/>
  <c r="Y343" i="20"/>
  <c r="AI343" i="20" s="1"/>
  <c r="AA344" i="20"/>
  <c r="AI344" i="20"/>
  <c r="AC345" i="20"/>
  <c r="AM345" i="20" s="1"/>
  <c r="AF345" i="20" s="1"/>
  <c r="Y347" i="20"/>
  <c r="AI347" i="20" s="1"/>
  <c r="AA348" i="20"/>
  <c r="AI348" i="20"/>
  <c r="AC349" i="20"/>
  <c r="Z319" i="20"/>
  <c r="AJ328" i="20"/>
  <c r="AJ332" i="20"/>
  <c r="AJ336" i="20"/>
  <c r="X338" i="20"/>
  <c r="AB340" i="20"/>
  <c r="AL340" i="20" s="1"/>
  <c r="X342" i="20"/>
  <c r="AB344" i="20"/>
  <c r="AL344" i="20" s="1"/>
  <c r="X346" i="20"/>
  <c r="AB348" i="20"/>
  <c r="AL348" i="20" s="1"/>
  <c r="AJ348" i="20"/>
  <c r="AC340" i="20"/>
  <c r="AM340" i="20" s="1"/>
  <c r="AF340" i="20" s="1"/>
  <c r="AC344" i="20"/>
  <c r="AC348" i="20"/>
  <c r="N75" i="27"/>
  <c r="N74" i="27"/>
  <c r="N73" i="27"/>
  <c r="N72" i="27"/>
  <c r="N71" i="27"/>
  <c r="N70" i="27"/>
  <c r="N69" i="27"/>
  <c r="N68" i="27"/>
  <c r="N67" i="27"/>
  <c r="N66" i="27"/>
  <c r="N65" i="27"/>
  <c r="N64" i="27"/>
  <c r="N63" i="27"/>
  <c r="N62" i="27"/>
  <c r="N61" i="27"/>
  <c r="N45"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N10" i="27"/>
  <c r="N9" i="27"/>
  <c r="N8" i="27"/>
  <c r="N7" i="27"/>
  <c r="N6" i="27"/>
  <c r="N5" i="27"/>
  <c r="AF255" i="20" l="1"/>
  <c r="AF336" i="20"/>
  <c r="AF285" i="20"/>
  <c r="AF277" i="20"/>
  <c r="AF348" i="20"/>
  <c r="AE348" i="20" s="1"/>
  <c r="AF283" i="20"/>
  <c r="AF332" i="20"/>
  <c r="AF290" i="20"/>
  <c r="AE290" i="20" s="1"/>
  <c r="AF257" i="20"/>
  <c r="AF287" i="20"/>
  <c r="AF279" i="20"/>
  <c r="AF276" i="20"/>
  <c r="AF266" i="20"/>
  <c r="AE266" i="20" s="1"/>
  <c r="AF259" i="20"/>
  <c r="AE259" i="20" s="1"/>
  <c r="AF271" i="20"/>
  <c r="AE271" i="20" s="1"/>
  <c r="AF260" i="20"/>
  <c r="AF343" i="20"/>
  <c r="AE343" i="20" s="1"/>
  <c r="AF319" i="20"/>
  <c r="AE319" i="20" s="1"/>
  <c r="AE269" i="20"/>
  <c r="AE276" i="20"/>
  <c r="AF315" i="20"/>
  <c r="AE315" i="20" s="1"/>
  <c r="AF264" i="20"/>
  <c r="AE264" i="20" s="1"/>
  <c r="AF295" i="20"/>
  <c r="AE295" i="20" s="1"/>
  <c r="AF284" i="20"/>
  <c r="AE284" i="20" s="1"/>
  <c r="AF324" i="20"/>
  <c r="AE324" i="20" s="1"/>
  <c r="AE345" i="20"/>
  <c r="AF265" i="20"/>
  <c r="AE265" i="20" s="1"/>
  <c r="AE267" i="20"/>
  <c r="AF296" i="20"/>
  <c r="AE296" i="20" s="1"/>
  <c r="AE289" i="20"/>
  <c r="AE306" i="20"/>
  <c r="AF344" i="20"/>
  <c r="AE344" i="20" s="1"/>
  <c r="AF331" i="20"/>
  <c r="AE331" i="20" s="1"/>
  <c r="AE337" i="20"/>
  <c r="AF318" i="20"/>
  <c r="AE318" i="20" s="1"/>
  <c r="AF326" i="20"/>
  <c r="AF251" i="20"/>
  <c r="AE251" i="20" s="1"/>
  <c r="AE320" i="20"/>
  <c r="AF317" i="20"/>
  <c r="AE317" i="20" s="1"/>
  <c r="AF307" i="20"/>
  <c r="AE307" i="20" s="1"/>
  <c r="AE312" i="20"/>
  <c r="AE293" i="20"/>
  <c r="AE329" i="20"/>
  <c r="AE268" i="20"/>
  <c r="AE252" i="20"/>
  <c r="AF346" i="20"/>
  <c r="AE346" i="20" s="1"/>
  <c r="AF347" i="20"/>
  <c r="AE347" i="20" s="1"/>
  <c r="AE323" i="20"/>
  <c r="AF292" i="20"/>
  <c r="AE292" i="20" s="1"/>
  <c r="AE257" i="20"/>
  <c r="AE255" i="20"/>
  <c r="AE291" i="20"/>
  <c r="AE297" i="20"/>
  <c r="AE256" i="20"/>
  <c r="AF328" i="20"/>
  <c r="AE328" i="20" s="1"/>
  <c r="AF314" i="20"/>
  <c r="AE314" i="20" s="1"/>
  <c r="AE322" i="20"/>
  <c r="AE310" i="20"/>
  <c r="AF299" i="20"/>
  <c r="AE299" i="20" s="1"/>
  <c r="AE287" i="20"/>
  <c r="AF305" i="20"/>
  <c r="AF286" i="20"/>
  <c r="AE286" i="20" s="1"/>
  <c r="AE254" i="20"/>
  <c r="AF335" i="20"/>
  <c r="AE335" i="20" s="1"/>
  <c r="AF342" i="20"/>
  <c r="AE342" i="20" s="1"/>
  <c r="AE333" i="20"/>
  <c r="AF298" i="20"/>
  <c r="AE298" i="20" s="1"/>
  <c r="AE336" i="20"/>
  <c r="AE326" i="20"/>
  <c r="AE279" i="20"/>
  <c r="AF294" i="20"/>
  <c r="AE294" i="20" s="1"/>
  <c r="AF327" i="20"/>
  <c r="AE327" i="20" s="1"/>
  <c r="AE304" i="20"/>
  <c r="AF338" i="20"/>
  <c r="AE338" i="20" s="1"/>
  <c r="AF330" i="20"/>
  <c r="AE330" i="20" s="1"/>
  <c r="AF316" i="20"/>
  <c r="AE316" i="20" s="1"/>
  <c r="AF278" i="20"/>
  <c r="AE278" i="20" s="1"/>
  <c r="AE263" i="20"/>
  <c r="AE275" i="20"/>
  <c r="AE334" i="20"/>
  <c r="AE283" i="20"/>
  <c r="AE305" i="20"/>
  <c r="AE261" i="20"/>
  <c r="AE340" i="20"/>
  <c r="AE332" i="20"/>
  <c r="AF334" i="20"/>
  <c r="AF339" i="20"/>
  <c r="AE339" i="20" s="1"/>
  <c r="AF341" i="20"/>
  <c r="AE341" i="20" s="1"/>
  <c r="AF349" i="20"/>
  <c r="AE349" i="20" s="1"/>
  <c r="AE311" i="20"/>
  <c r="AE301" i="20"/>
  <c r="AF303" i="20"/>
  <c r="AE303" i="20" s="1"/>
  <c r="AE285" i="20"/>
  <c r="AE277" i="20"/>
  <c r="AF309" i="20"/>
  <c r="AE309" i="20" s="1"/>
  <c r="AE302" i="20"/>
  <c r="AF300" i="20"/>
  <c r="AE300" i="20" s="1"/>
  <c r="AF270" i="20"/>
  <c r="AE270" i="20" s="1"/>
  <c r="AF258" i="20"/>
  <c r="AE258" i="20" s="1"/>
  <c r="AF261" i="20"/>
  <c r="AE260" i="20"/>
  <c r="AF253" i="20"/>
  <c r="AE253" i="20" s="1"/>
  <c r="AF250" i="20"/>
  <c r="AE250" i="20" s="1"/>
  <c r="AF282" i="20"/>
  <c r="AE282" i="20" s="1"/>
  <c r="AF274" i="20"/>
  <c r="AE274" i="20" s="1"/>
  <c r="F42" i="4"/>
  <c r="F47" i="4"/>
  <c r="I40" i="24" l="1"/>
  <c r="I39" i="24"/>
  <c r="I38" i="24"/>
  <c r="I37" i="24"/>
  <c r="I36" i="24"/>
  <c r="I35" i="24"/>
  <c r="I34" i="24"/>
  <c r="I33" i="24"/>
  <c r="I32" i="24"/>
  <c r="I31" i="24"/>
  <c r="I30" i="24"/>
  <c r="I29" i="24"/>
  <c r="I28" i="24"/>
  <c r="I27" i="24"/>
  <c r="I26" i="24"/>
  <c r="I25" i="24"/>
  <c r="I24" i="24"/>
  <c r="I23" i="24"/>
  <c r="I22" i="24"/>
  <c r="I21" i="24"/>
  <c r="I20" i="24"/>
  <c r="I19" i="24"/>
  <c r="I18" i="24"/>
  <c r="I17" i="24"/>
  <c r="I16" i="24"/>
  <c r="I15" i="24"/>
  <c r="I14" i="24"/>
  <c r="I13" i="24"/>
  <c r="I12" i="24"/>
  <c r="I11" i="24"/>
  <c r="I10" i="24"/>
  <c r="I9" i="24"/>
  <c r="I8" i="24"/>
  <c r="I7" i="24"/>
  <c r="I6" i="24"/>
  <c r="I5" i="24"/>
  <c r="H75" i="27" l="1"/>
  <c r="H74" i="27"/>
  <c r="H73" i="27"/>
  <c r="H72" i="27"/>
  <c r="H71" i="27"/>
  <c r="H70" i="27"/>
  <c r="H69" i="27"/>
  <c r="H68" i="27"/>
  <c r="H67" i="27"/>
  <c r="H66" i="27"/>
  <c r="H65" i="27"/>
  <c r="H64" i="27"/>
  <c r="H63" i="27"/>
  <c r="H62" i="27"/>
  <c r="H61" i="27"/>
  <c r="H45" i="27"/>
  <c r="H44" i="27"/>
  <c r="H43" i="27"/>
  <c r="H42" i="27"/>
  <c r="H41" i="27"/>
  <c r="H40" i="27"/>
  <c r="H39" i="27"/>
  <c r="H38" i="27"/>
  <c r="H37" i="27"/>
  <c r="H36" i="27"/>
  <c r="H35" i="27"/>
  <c r="H34" i="27"/>
  <c r="H33" i="27"/>
  <c r="H32" i="27"/>
  <c r="H31" i="27"/>
  <c r="H30" i="27"/>
  <c r="H29" i="27"/>
  <c r="H28" i="27"/>
  <c r="H27" i="27"/>
  <c r="H26" i="27"/>
  <c r="H25" i="27"/>
  <c r="H24" i="27"/>
  <c r="H23" i="27"/>
  <c r="H22" i="27"/>
  <c r="H21" i="27"/>
  <c r="H20" i="27"/>
  <c r="H19" i="27"/>
  <c r="H18" i="27"/>
  <c r="H17" i="27"/>
  <c r="H16" i="27"/>
  <c r="H15" i="27"/>
  <c r="H14" i="27"/>
  <c r="H13" i="27"/>
  <c r="H12" i="27"/>
  <c r="H11" i="27"/>
  <c r="H10" i="27"/>
  <c r="H9" i="27"/>
  <c r="H8" i="27"/>
  <c r="H7" i="27"/>
  <c r="H6" i="27"/>
  <c r="H5" i="27"/>
  <c r="G390" i="20"/>
  <c r="Q390" i="20" s="1"/>
  <c r="U390" i="20" s="1"/>
  <c r="G389" i="20"/>
  <c r="Q389" i="20" s="1"/>
  <c r="U389" i="20" s="1"/>
  <c r="G388" i="20"/>
  <c r="Q388" i="20" s="1"/>
  <c r="U388" i="20" s="1"/>
  <c r="G387" i="20"/>
  <c r="Q387" i="20" s="1"/>
  <c r="U387" i="20" s="1"/>
  <c r="G386" i="20"/>
  <c r="Q386" i="20" s="1"/>
  <c r="U386" i="20" s="1"/>
  <c r="G385" i="20"/>
  <c r="Q385" i="20" s="1"/>
  <c r="U385" i="20" s="1"/>
  <c r="G384" i="20"/>
  <c r="Q384" i="20" s="1"/>
  <c r="U384" i="20" s="1"/>
  <c r="G383" i="20"/>
  <c r="Q383" i="20" s="1"/>
  <c r="U383" i="20" s="1"/>
  <c r="G382" i="20"/>
  <c r="Q382" i="20" s="1"/>
  <c r="U382" i="20" s="1"/>
  <c r="G381" i="20"/>
  <c r="Q381" i="20" s="1"/>
  <c r="U381" i="20" s="1"/>
  <c r="G380" i="20"/>
  <c r="Q380" i="20" s="1"/>
  <c r="U380" i="20" s="1"/>
  <c r="G379" i="20"/>
  <c r="Q379" i="20" s="1"/>
  <c r="U379" i="20" s="1"/>
  <c r="G378" i="20"/>
  <c r="Q378" i="20" s="1"/>
  <c r="U378" i="20" s="1"/>
  <c r="G377" i="20"/>
  <c r="Q377" i="20" s="1"/>
  <c r="U377" i="20" s="1"/>
  <c r="G376" i="20"/>
  <c r="Q376" i="20" s="1"/>
  <c r="U376" i="20" s="1"/>
  <c r="G375" i="20"/>
  <c r="Q375" i="20" s="1"/>
  <c r="U375" i="20" s="1"/>
  <c r="G374" i="20"/>
  <c r="Q374" i="20" s="1"/>
  <c r="U374" i="20" s="1"/>
  <c r="G373" i="20"/>
  <c r="Q373" i="20" s="1"/>
  <c r="U373" i="20" s="1"/>
  <c r="G372" i="20"/>
  <c r="Q372" i="20" s="1"/>
  <c r="U372" i="20" s="1"/>
  <c r="G371" i="20"/>
  <c r="Q371" i="20" s="1"/>
  <c r="U371" i="20" s="1"/>
  <c r="G370" i="20"/>
  <c r="Q370" i="20" s="1"/>
  <c r="U370" i="20" s="1"/>
  <c r="G369" i="20"/>
  <c r="Q369" i="20" s="1"/>
  <c r="U369" i="20" s="1"/>
  <c r="G368" i="20"/>
  <c r="Q368" i="20" s="1"/>
  <c r="U368" i="20" s="1"/>
  <c r="G367" i="20"/>
  <c r="Q367" i="20" s="1"/>
  <c r="U367" i="20" s="1"/>
  <c r="G366" i="20"/>
  <c r="Q366" i="20" s="1"/>
  <c r="U366" i="20" s="1"/>
  <c r="G365" i="20"/>
  <c r="Q365" i="20" s="1"/>
  <c r="U365" i="20" s="1"/>
  <c r="G364" i="20"/>
  <c r="Q364" i="20" s="1"/>
  <c r="U364" i="20" s="1"/>
  <c r="G363" i="20"/>
  <c r="Q363" i="20" s="1"/>
  <c r="U363" i="20" s="1"/>
  <c r="G362" i="20"/>
  <c r="Q362" i="20" s="1"/>
  <c r="U362" i="20" s="1"/>
  <c r="G361" i="20"/>
  <c r="Q361" i="20" s="1"/>
  <c r="U361" i="20" s="1"/>
  <c r="G360" i="20"/>
  <c r="Q360" i="20" s="1"/>
  <c r="U360" i="20" s="1"/>
  <c r="G359" i="20"/>
  <c r="Q359" i="20" s="1"/>
  <c r="U359" i="20" s="1"/>
  <c r="G358" i="20"/>
  <c r="Q358" i="20" s="1"/>
  <c r="U358" i="20" s="1"/>
  <c r="G357" i="20"/>
  <c r="Q357" i="20" s="1"/>
  <c r="U357" i="20" s="1"/>
  <c r="G356" i="20"/>
  <c r="Q356" i="20" s="1"/>
  <c r="U356" i="20" s="1"/>
  <c r="G355" i="20"/>
  <c r="Q355" i="20" s="1"/>
  <c r="U355" i="20" s="1"/>
  <c r="G354" i="20"/>
  <c r="Q354" i="20" s="1"/>
  <c r="U354" i="20" s="1"/>
  <c r="G353" i="20"/>
  <c r="Q353" i="20" s="1"/>
  <c r="U353" i="20" s="1"/>
  <c r="G352" i="20"/>
  <c r="Q352" i="20" s="1"/>
  <c r="U352" i="20" s="1"/>
  <c r="G351" i="20"/>
  <c r="Q351" i="20" s="1"/>
  <c r="U351" i="20" s="1"/>
  <c r="G350" i="20"/>
  <c r="Q350" i="20" s="1"/>
  <c r="U350" i="20" s="1"/>
  <c r="G249" i="20"/>
  <c r="G248" i="20"/>
  <c r="G247" i="20"/>
  <c r="G246" i="20"/>
  <c r="G245" i="20"/>
  <c r="G244" i="20"/>
  <c r="G243" i="20"/>
  <c r="G242" i="20"/>
  <c r="G241" i="20"/>
  <c r="G240" i="20"/>
  <c r="G239" i="20"/>
  <c r="G238" i="20"/>
  <c r="G237" i="20"/>
  <c r="G236" i="20"/>
  <c r="G235" i="20"/>
  <c r="G234" i="20"/>
  <c r="G233" i="20"/>
  <c r="G232" i="20"/>
  <c r="G231" i="20"/>
  <c r="G230" i="20"/>
  <c r="G229"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F41" i="4"/>
  <c r="F38" i="4"/>
  <c r="F35" i="4"/>
  <c r="F33" i="4"/>
  <c r="F32" i="4"/>
  <c r="F30" i="4"/>
  <c r="F29" i="4"/>
  <c r="F45" i="4"/>
  <c r="Q18" i="20" l="1"/>
  <c r="U18" i="20" s="1"/>
  <c r="Q50" i="20"/>
  <c r="U50" i="20" s="1"/>
  <c r="Q66" i="20"/>
  <c r="U66" i="20" s="1"/>
  <c r="Q98" i="20"/>
  <c r="U98" i="20" s="1"/>
  <c r="Q114" i="20"/>
  <c r="U114" i="20" s="1"/>
  <c r="Q130" i="20"/>
  <c r="U130" i="20" s="1"/>
  <c r="Q162" i="20"/>
  <c r="U162" i="20" s="1"/>
  <c r="Q186" i="20"/>
  <c r="U186" i="20" s="1"/>
  <c r="Q210" i="20"/>
  <c r="U210" i="20" s="1"/>
  <c r="Q19" i="20"/>
  <c r="U19" i="20" s="1"/>
  <c r="Q43" i="20"/>
  <c r="U43" i="20" s="1"/>
  <c r="Q51" i="20"/>
  <c r="U51" i="20" s="1"/>
  <c r="Q67" i="20"/>
  <c r="U67" i="20" s="1"/>
  <c r="Q83" i="20"/>
  <c r="U83" i="20" s="1"/>
  <c r="Q99" i="20"/>
  <c r="U99" i="20" s="1"/>
  <c r="Q115" i="20"/>
  <c r="U115" i="20" s="1"/>
  <c r="Q131" i="20"/>
  <c r="U131" i="20" s="1"/>
  <c r="Q155" i="20"/>
  <c r="U155" i="20" s="1"/>
  <c r="Q171" i="20"/>
  <c r="U171" i="20" s="1"/>
  <c r="Q179" i="20"/>
  <c r="U179" i="20" s="1"/>
  <c r="Q195" i="20"/>
  <c r="U195" i="20" s="1"/>
  <c r="Q203" i="20"/>
  <c r="U203" i="20" s="1"/>
  <c r="Q219" i="20"/>
  <c r="U219" i="20" s="1"/>
  <c r="Q227" i="20"/>
  <c r="U227" i="20" s="1"/>
  <c r="Q235" i="20"/>
  <c r="U235" i="20" s="1"/>
  <c r="Q243" i="20"/>
  <c r="U243" i="20" s="1"/>
  <c r="Q20" i="20"/>
  <c r="U20" i="20" s="1"/>
  <c r="Q28" i="20"/>
  <c r="U28" i="20" s="1"/>
  <c r="Q36" i="20"/>
  <c r="U36" i="20" s="1"/>
  <c r="Q44" i="20"/>
  <c r="U44" i="20" s="1"/>
  <c r="Q60" i="20"/>
  <c r="U60" i="20" s="1"/>
  <c r="Q68" i="20"/>
  <c r="U68" i="20" s="1"/>
  <c r="Q76" i="20"/>
  <c r="U76" i="20" s="1"/>
  <c r="Q84" i="20"/>
  <c r="U84" i="20" s="1"/>
  <c r="Q100" i="20"/>
  <c r="U100" i="20" s="1"/>
  <c r="Q108" i="20"/>
  <c r="U108" i="20" s="1"/>
  <c r="Q116" i="20"/>
  <c r="U116" i="20" s="1"/>
  <c r="Q132" i="20"/>
  <c r="U132" i="20" s="1"/>
  <c r="Q140" i="20"/>
  <c r="U140" i="20" s="1"/>
  <c r="Q148" i="20"/>
  <c r="U148" i="20" s="1"/>
  <c r="Q164" i="20"/>
  <c r="U164" i="20" s="1"/>
  <c r="Q172" i="20"/>
  <c r="U172" i="20" s="1"/>
  <c r="Q188" i="20"/>
  <c r="U188" i="20" s="1"/>
  <c r="Q204" i="20"/>
  <c r="U204" i="20" s="1"/>
  <c r="Q236" i="20"/>
  <c r="U236" i="20" s="1"/>
  <c r="Q5" i="20"/>
  <c r="U5" i="20" s="1"/>
  <c r="Q13" i="20"/>
  <c r="U13" i="20" s="1"/>
  <c r="Q21" i="20"/>
  <c r="U21" i="20" s="1"/>
  <c r="Q29" i="20"/>
  <c r="U29" i="20" s="1"/>
  <c r="Q37" i="20"/>
  <c r="U37" i="20" s="1"/>
  <c r="Q45" i="20"/>
  <c r="U45" i="20" s="1"/>
  <c r="Q53" i="20"/>
  <c r="U53" i="20" s="1"/>
  <c r="Q61" i="20"/>
  <c r="U61" i="20" s="1"/>
  <c r="Q69" i="20"/>
  <c r="U69" i="20" s="1"/>
  <c r="Q77" i="20"/>
  <c r="U77" i="20" s="1"/>
  <c r="Q85" i="20"/>
  <c r="U85" i="20" s="1"/>
  <c r="Q93" i="20"/>
  <c r="U93" i="20" s="1"/>
  <c r="Q101" i="20"/>
  <c r="U101" i="20" s="1"/>
  <c r="Q109" i="20"/>
  <c r="U109" i="20" s="1"/>
  <c r="Q117" i="20"/>
  <c r="U117" i="20" s="1"/>
  <c r="Q125" i="20"/>
  <c r="U125" i="20" s="1"/>
  <c r="Q133" i="20"/>
  <c r="U133" i="20" s="1"/>
  <c r="Q141" i="20"/>
  <c r="U141" i="20" s="1"/>
  <c r="Q149" i="20"/>
  <c r="U149" i="20" s="1"/>
  <c r="Q157" i="20"/>
  <c r="U157" i="20" s="1"/>
  <c r="Q165" i="20"/>
  <c r="U165" i="20" s="1"/>
  <c r="Q173" i="20"/>
  <c r="U173" i="20" s="1"/>
  <c r="Q181" i="20"/>
  <c r="U181" i="20" s="1"/>
  <c r="Q189" i="20"/>
  <c r="U189" i="20" s="1"/>
  <c r="Q197" i="20"/>
  <c r="U197" i="20" s="1"/>
  <c r="Q205" i="20"/>
  <c r="U205" i="20" s="1"/>
  <c r="Q213" i="20"/>
  <c r="U213" i="20" s="1"/>
  <c r="Q221" i="20"/>
  <c r="U221" i="20" s="1"/>
  <c r="Q229" i="20"/>
  <c r="U229" i="20" s="1"/>
  <c r="Q237" i="20"/>
  <c r="U237" i="20" s="1"/>
  <c r="Q245" i="20"/>
  <c r="U245" i="20" s="1"/>
  <c r="Q30" i="20"/>
  <c r="U30" i="20" s="1"/>
  <c r="Q110" i="20"/>
  <c r="U110" i="20" s="1"/>
  <c r="Q174" i="20"/>
  <c r="U174" i="20" s="1"/>
  <c r="Q206" i="20"/>
  <c r="U206" i="20" s="1"/>
  <c r="Q230" i="20"/>
  <c r="U230" i="20" s="1"/>
  <c r="Q246" i="20"/>
  <c r="U246" i="20" s="1"/>
  <c r="Q14" i="20"/>
  <c r="U14" i="20" s="1"/>
  <c r="Q46" i="20"/>
  <c r="U46" i="20" s="1"/>
  <c r="Q70" i="20"/>
  <c r="U70" i="20" s="1"/>
  <c r="Q94" i="20"/>
  <c r="U94" i="20" s="1"/>
  <c r="Q134" i="20"/>
  <c r="U134" i="20" s="1"/>
  <c r="Q158" i="20"/>
  <c r="U158" i="20" s="1"/>
  <c r="Q190" i="20"/>
  <c r="U190" i="20" s="1"/>
  <c r="Q214" i="20"/>
  <c r="U214" i="20" s="1"/>
  <c r="Q238" i="20"/>
  <c r="U238" i="20" s="1"/>
  <c r="Q111" i="20"/>
  <c r="U111" i="20" s="1"/>
  <c r="Q22" i="20"/>
  <c r="U22" i="20" s="1"/>
  <c r="Q54" i="20"/>
  <c r="U54" i="20" s="1"/>
  <c r="Q78" i="20"/>
  <c r="U78" i="20" s="1"/>
  <c r="Q102" i="20"/>
  <c r="U102" i="20" s="1"/>
  <c r="Q126" i="20"/>
  <c r="U126" i="20" s="1"/>
  <c r="Q150" i="20"/>
  <c r="U150" i="20" s="1"/>
  <c r="Q182" i="20"/>
  <c r="U182" i="20" s="1"/>
  <c r="Q222" i="20"/>
  <c r="U222" i="20" s="1"/>
  <c r="Q7" i="20"/>
  <c r="U7" i="20" s="1"/>
  <c r="Q23" i="20"/>
  <c r="U23" i="20" s="1"/>
  <c r="Q39" i="20"/>
  <c r="U39" i="20" s="1"/>
  <c r="Q55" i="20"/>
  <c r="U55" i="20" s="1"/>
  <c r="Q71" i="20"/>
  <c r="U71" i="20" s="1"/>
  <c r="Q87" i="20"/>
  <c r="U87" i="20" s="1"/>
  <c r="Q103" i="20"/>
  <c r="U103" i="20" s="1"/>
  <c r="Q119" i="20"/>
  <c r="U119" i="20" s="1"/>
  <c r="Q135" i="20"/>
  <c r="U135" i="20" s="1"/>
  <c r="Q151" i="20"/>
  <c r="U151" i="20" s="1"/>
  <c r="Q167" i="20"/>
  <c r="U167" i="20" s="1"/>
  <c r="Q183" i="20"/>
  <c r="U183" i="20" s="1"/>
  <c r="Q199" i="20"/>
  <c r="U199" i="20" s="1"/>
  <c r="Q215" i="20"/>
  <c r="U215" i="20" s="1"/>
  <c r="Q231" i="20"/>
  <c r="U231" i="20" s="1"/>
  <c r="Q247" i="20"/>
  <c r="U247" i="20" s="1"/>
  <c r="Q40" i="20"/>
  <c r="U40" i="20" s="1"/>
  <c r="Q88" i="20"/>
  <c r="U88" i="20" s="1"/>
  <c r="Q128" i="20"/>
  <c r="U128" i="20" s="1"/>
  <c r="Q160" i="20"/>
  <c r="U160" i="20" s="1"/>
  <c r="Q184" i="20"/>
  <c r="U184" i="20" s="1"/>
  <c r="Q200" i="20"/>
  <c r="U200" i="20" s="1"/>
  <c r="Q216" i="20"/>
  <c r="U216" i="20" s="1"/>
  <c r="Q224" i="20"/>
  <c r="U224" i="20" s="1"/>
  <c r="Q232" i="20"/>
  <c r="U232" i="20" s="1"/>
  <c r="Q248" i="20"/>
  <c r="U248" i="20" s="1"/>
  <c r="Q6" i="20"/>
  <c r="U6" i="20" s="1"/>
  <c r="Q38" i="20"/>
  <c r="U38" i="20" s="1"/>
  <c r="Q62" i="20"/>
  <c r="U62" i="20" s="1"/>
  <c r="Q86" i="20"/>
  <c r="U86" i="20" s="1"/>
  <c r="Q118" i="20"/>
  <c r="U118" i="20" s="1"/>
  <c r="Q142" i="20"/>
  <c r="U142" i="20" s="1"/>
  <c r="Q166" i="20"/>
  <c r="U166" i="20" s="1"/>
  <c r="Q198" i="20"/>
  <c r="U198" i="20" s="1"/>
  <c r="Q15" i="20"/>
  <c r="U15" i="20" s="1"/>
  <c r="Q31" i="20"/>
  <c r="U31" i="20" s="1"/>
  <c r="Q47" i="20"/>
  <c r="U47" i="20" s="1"/>
  <c r="Q63" i="20"/>
  <c r="U63" i="20" s="1"/>
  <c r="Q79" i="20"/>
  <c r="U79" i="20" s="1"/>
  <c r="Q95" i="20"/>
  <c r="U95" i="20" s="1"/>
  <c r="Q127" i="20"/>
  <c r="U127" i="20" s="1"/>
  <c r="Q143" i="20"/>
  <c r="U143" i="20" s="1"/>
  <c r="Q159" i="20"/>
  <c r="U159" i="20" s="1"/>
  <c r="Q175" i="20"/>
  <c r="U175" i="20" s="1"/>
  <c r="Q191" i="20"/>
  <c r="U191" i="20" s="1"/>
  <c r="Q207" i="20"/>
  <c r="U207" i="20" s="1"/>
  <c r="Q223" i="20"/>
  <c r="U223" i="20" s="1"/>
  <c r="Q239" i="20"/>
  <c r="U239" i="20" s="1"/>
  <c r="Q8" i="20"/>
  <c r="U8" i="20" s="1"/>
  <c r="U16" i="20"/>
  <c r="Q16" i="20"/>
  <c r="Q24" i="20"/>
  <c r="U24" i="20" s="1"/>
  <c r="Q32" i="20"/>
  <c r="U32" i="20" s="1"/>
  <c r="Q48" i="20"/>
  <c r="U48" i="20" s="1"/>
  <c r="Q56" i="20"/>
  <c r="U56" i="20" s="1"/>
  <c r="Q64" i="20"/>
  <c r="U64" i="20" s="1"/>
  <c r="Q72" i="20"/>
  <c r="U72" i="20" s="1"/>
  <c r="Q80" i="20"/>
  <c r="U80" i="20" s="1"/>
  <c r="Q96" i="20"/>
  <c r="U96" i="20" s="1"/>
  <c r="Q104" i="20"/>
  <c r="U104" i="20" s="1"/>
  <c r="Q112" i="20"/>
  <c r="U112" i="20" s="1"/>
  <c r="Q120" i="20"/>
  <c r="U120" i="20" s="1"/>
  <c r="Q136" i="20"/>
  <c r="U136" i="20" s="1"/>
  <c r="Q144" i="20"/>
  <c r="U144" i="20" s="1"/>
  <c r="Q152" i="20"/>
  <c r="U152" i="20" s="1"/>
  <c r="Q168" i="20"/>
  <c r="U168" i="20" s="1"/>
  <c r="Q176" i="20"/>
  <c r="U176" i="20" s="1"/>
  <c r="Q192" i="20"/>
  <c r="U192" i="20" s="1"/>
  <c r="Q208" i="20"/>
  <c r="U208" i="20" s="1"/>
  <c r="Q240" i="20"/>
  <c r="U240" i="20" s="1"/>
  <c r="Q9" i="20"/>
  <c r="U9" i="20" s="1"/>
  <c r="Q17" i="20"/>
  <c r="U17" i="20" s="1"/>
  <c r="Q25" i="20"/>
  <c r="U25" i="20" s="1"/>
  <c r="Q33" i="20"/>
  <c r="U33" i="20" s="1"/>
  <c r="Q41" i="20"/>
  <c r="U41" i="20" s="1"/>
  <c r="Q49" i="20"/>
  <c r="U49" i="20" s="1"/>
  <c r="Q57" i="20"/>
  <c r="U57" i="20" s="1"/>
  <c r="Q65" i="20"/>
  <c r="U65" i="20" s="1"/>
  <c r="Q73" i="20"/>
  <c r="U73" i="20" s="1"/>
  <c r="Q81" i="20"/>
  <c r="U81" i="20" s="1"/>
  <c r="Q89" i="20"/>
  <c r="U89" i="20" s="1"/>
  <c r="Q97" i="20"/>
  <c r="U97" i="20" s="1"/>
  <c r="Q105" i="20"/>
  <c r="U105" i="20" s="1"/>
  <c r="Q113" i="20"/>
  <c r="U113" i="20" s="1"/>
  <c r="Q121" i="20"/>
  <c r="U121" i="20" s="1"/>
  <c r="Q129" i="20"/>
  <c r="U129" i="20" s="1"/>
  <c r="Q137" i="20"/>
  <c r="U137" i="20" s="1"/>
  <c r="Q145" i="20"/>
  <c r="U145" i="20" s="1"/>
  <c r="Q153" i="20"/>
  <c r="U153" i="20" s="1"/>
  <c r="Q161" i="20"/>
  <c r="U161" i="20" s="1"/>
  <c r="Q169" i="20"/>
  <c r="U169" i="20" s="1"/>
  <c r="Q177" i="20"/>
  <c r="U177" i="20" s="1"/>
  <c r="Q185" i="20"/>
  <c r="U185" i="20" s="1"/>
  <c r="Q193" i="20"/>
  <c r="U193" i="20" s="1"/>
  <c r="Q201" i="20"/>
  <c r="U201" i="20" s="1"/>
  <c r="Q209" i="20"/>
  <c r="U209" i="20" s="1"/>
  <c r="Q217" i="20"/>
  <c r="U217" i="20" s="1"/>
  <c r="Q225" i="20"/>
  <c r="U225" i="20" s="1"/>
  <c r="Q233" i="20"/>
  <c r="U233" i="20" s="1"/>
  <c r="Q241" i="20"/>
  <c r="U241" i="20" s="1"/>
  <c r="Q249" i="20"/>
  <c r="U249" i="20" s="1"/>
  <c r="Q34" i="20"/>
  <c r="U34" i="20" s="1"/>
  <c r="Q90" i="20"/>
  <c r="U90" i="20" s="1"/>
  <c r="Q138" i="20"/>
  <c r="U138" i="20" s="1"/>
  <c r="Q178" i="20"/>
  <c r="U178" i="20" s="1"/>
  <c r="Q202" i="20"/>
  <c r="U202" i="20" s="1"/>
  <c r="Q218" i="20"/>
  <c r="U218" i="20" s="1"/>
  <c r="Q234" i="20"/>
  <c r="U234" i="20" s="1"/>
  <c r="Q242" i="20"/>
  <c r="U242" i="20" s="1"/>
  <c r="Q10" i="20"/>
  <c r="U10" i="20" s="1"/>
  <c r="Q42" i="20"/>
  <c r="U42" i="20" s="1"/>
  <c r="Q82" i="20"/>
  <c r="U82" i="20" s="1"/>
  <c r="Q146" i="20"/>
  <c r="U146" i="20" s="1"/>
  <c r="Q27" i="20"/>
  <c r="U27" i="20" s="1"/>
  <c r="Q147" i="20"/>
  <c r="U147" i="20" s="1"/>
  <c r="Q26" i="20"/>
  <c r="U26" i="20" s="1"/>
  <c r="Q58" i="20"/>
  <c r="U58" i="20" s="1"/>
  <c r="Q74" i="20"/>
  <c r="U74" i="20" s="1"/>
  <c r="Q106" i="20"/>
  <c r="U106" i="20" s="1"/>
  <c r="Q122" i="20"/>
  <c r="U122" i="20" s="1"/>
  <c r="Q154" i="20"/>
  <c r="U154" i="20" s="1"/>
  <c r="Q170" i="20"/>
  <c r="U170" i="20" s="1"/>
  <c r="Q194" i="20"/>
  <c r="U194" i="20" s="1"/>
  <c r="Q226" i="20"/>
  <c r="U226" i="20" s="1"/>
  <c r="Q11" i="20"/>
  <c r="U11" i="20" s="1"/>
  <c r="Q35" i="20"/>
  <c r="U35" i="20" s="1"/>
  <c r="Q59" i="20"/>
  <c r="U59" i="20" s="1"/>
  <c r="Q75" i="20"/>
  <c r="U75" i="20" s="1"/>
  <c r="Q91" i="20"/>
  <c r="U91" i="20" s="1"/>
  <c r="Q107" i="20"/>
  <c r="U107" i="20" s="1"/>
  <c r="Q123" i="20"/>
  <c r="U123" i="20" s="1"/>
  <c r="Q139" i="20"/>
  <c r="U139" i="20" s="1"/>
  <c r="Q163" i="20"/>
  <c r="U163" i="20" s="1"/>
  <c r="Q187" i="20"/>
  <c r="U187" i="20" s="1"/>
  <c r="Q211" i="20"/>
  <c r="U211" i="20" s="1"/>
  <c r="Q12" i="20"/>
  <c r="U12" i="20" s="1"/>
  <c r="Q52" i="20"/>
  <c r="U52" i="20" s="1"/>
  <c r="Q92" i="20"/>
  <c r="U92" i="20" s="1"/>
  <c r="Q124" i="20"/>
  <c r="U124" i="20" s="1"/>
  <c r="Q156" i="20"/>
  <c r="U156" i="20" s="1"/>
  <c r="Q180" i="20"/>
  <c r="U180" i="20" s="1"/>
  <c r="Q196" i="20"/>
  <c r="U196" i="20" s="1"/>
  <c r="Q212" i="20"/>
  <c r="U212" i="20" s="1"/>
  <c r="Q220" i="20"/>
  <c r="U220" i="20" s="1"/>
  <c r="Q228" i="20"/>
  <c r="U228" i="20" s="1"/>
  <c r="Q244" i="20"/>
  <c r="U244" i="20" s="1"/>
  <c r="R33" i="24"/>
  <c r="R32" i="24"/>
  <c r="R31" i="24"/>
  <c r="R30" i="24"/>
  <c r="R29" i="24"/>
  <c r="R28" i="24"/>
  <c r="R19" i="24"/>
  <c r="R18" i="24"/>
  <c r="R17" i="24"/>
  <c r="R16" i="24"/>
  <c r="R15" i="24"/>
  <c r="R14" i="24"/>
  <c r="R13" i="24"/>
  <c r="R12" i="24"/>
  <c r="R11" i="24"/>
  <c r="R10" i="24"/>
  <c r="R9" i="24"/>
  <c r="R8" i="24"/>
  <c r="R7" i="24"/>
  <c r="R6" i="24"/>
  <c r="W383" i="20"/>
  <c r="V383" i="20"/>
  <c r="AD383" i="20" s="1"/>
  <c r="W382" i="20"/>
  <c r="V382" i="20"/>
  <c r="AC382" i="20" s="1"/>
  <c r="W381" i="20"/>
  <c r="V381" i="20"/>
  <c r="AD381" i="20" s="1"/>
  <c r="W380" i="20"/>
  <c r="V380" i="20"/>
  <c r="AC380" i="20" s="1"/>
  <c r="W379" i="20"/>
  <c r="V379" i="20"/>
  <c r="AD379" i="20" s="1"/>
  <c r="W378" i="20"/>
  <c r="V378" i="20"/>
  <c r="AC378" i="20" s="1"/>
  <c r="W149" i="20"/>
  <c r="V149" i="20"/>
  <c r="AD149" i="20" s="1"/>
  <c r="W148" i="20"/>
  <c r="V148" i="20"/>
  <c r="AB148" i="20" s="1"/>
  <c r="W147" i="20"/>
  <c r="V147" i="20"/>
  <c r="AD147" i="20" s="1"/>
  <c r="W146" i="20"/>
  <c r="V146" i="20"/>
  <c r="AB146" i="20" s="1"/>
  <c r="W145" i="20"/>
  <c r="V145" i="20"/>
  <c r="AD145" i="20" s="1"/>
  <c r="W144" i="20"/>
  <c r="V144" i="20"/>
  <c r="AB144" i="20" s="1"/>
  <c r="W143" i="20"/>
  <c r="V143" i="20"/>
  <c r="AD143" i="20" s="1"/>
  <c r="W142" i="20"/>
  <c r="V142" i="20"/>
  <c r="AB142" i="20" s="1"/>
  <c r="W141" i="20"/>
  <c r="V141" i="20"/>
  <c r="AD141" i="20" s="1"/>
  <c r="W140" i="20"/>
  <c r="V140" i="20"/>
  <c r="Z140" i="20" s="1"/>
  <c r="W139" i="20"/>
  <c r="V139" i="20"/>
  <c r="AD139" i="20" s="1"/>
  <c r="W138" i="20"/>
  <c r="V138" i="20"/>
  <c r="Z138" i="20" s="1"/>
  <c r="W137" i="20"/>
  <c r="V137" i="20"/>
  <c r="AD137" i="20" s="1"/>
  <c r="W136" i="20"/>
  <c r="V136" i="20"/>
  <c r="Z136" i="20" s="1"/>
  <c r="W135" i="20"/>
  <c r="V135" i="20"/>
  <c r="AD135" i="20" s="1"/>
  <c r="W134" i="20"/>
  <c r="V134" i="20"/>
  <c r="Z134" i="20" s="1"/>
  <c r="W133" i="20"/>
  <c r="V133" i="20"/>
  <c r="AD133" i="20" s="1"/>
  <c r="W132" i="20"/>
  <c r="V132" i="20"/>
  <c r="AD132" i="20" s="1"/>
  <c r="W131" i="20"/>
  <c r="V131" i="20"/>
  <c r="AD131" i="20" s="1"/>
  <c r="W130" i="20"/>
  <c r="V130" i="20"/>
  <c r="AD130" i="20" s="1"/>
  <c r="W129" i="20"/>
  <c r="V129" i="20"/>
  <c r="AD129" i="20" s="1"/>
  <c r="W128" i="20"/>
  <c r="V128" i="20"/>
  <c r="AD128" i="20" s="1"/>
  <c r="W127" i="20"/>
  <c r="V127" i="20"/>
  <c r="AD127" i="20" s="1"/>
  <c r="W126" i="20"/>
  <c r="V126" i="20"/>
  <c r="AD126" i="20" s="1"/>
  <c r="W125" i="20"/>
  <c r="V125" i="20"/>
  <c r="AD125" i="20" s="1"/>
  <c r="W124" i="20"/>
  <c r="V124" i="20"/>
  <c r="AD124" i="20" s="1"/>
  <c r="W123" i="20"/>
  <c r="V123" i="20"/>
  <c r="AD123" i="20" s="1"/>
  <c r="W122" i="20"/>
  <c r="V122" i="20"/>
  <c r="AD122" i="20" s="1"/>
  <c r="W121" i="20"/>
  <c r="V121" i="20"/>
  <c r="AD121" i="20" s="1"/>
  <c r="W120" i="20"/>
  <c r="V120" i="20"/>
  <c r="AD120" i="20" s="1"/>
  <c r="W119" i="20"/>
  <c r="V119" i="20"/>
  <c r="AD119" i="20" s="1"/>
  <c r="W118" i="20"/>
  <c r="V118" i="20"/>
  <c r="AD118" i="20" s="1"/>
  <c r="W117" i="20"/>
  <c r="V117" i="20"/>
  <c r="AD117" i="20" s="1"/>
  <c r="W116" i="20"/>
  <c r="V116" i="20"/>
  <c r="AD116" i="20" s="1"/>
  <c r="W115" i="20"/>
  <c r="V115" i="20"/>
  <c r="AD115" i="20" s="1"/>
  <c r="W114" i="20"/>
  <c r="V114" i="20"/>
  <c r="AD114" i="20" s="1"/>
  <c r="W113" i="20"/>
  <c r="V113" i="20"/>
  <c r="AD113" i="20" s="1"/>
  <c r="W112" i="20"/>
  <c r="V112" i="20"/>
  <c r="AD112" i="20" s="1"/>
  <c r="W111" i="20"/>
  <c r="V111" i="20"/>
  <c r="AD111" i="20" s="1"/>
  <c r="W110" i="20"/>
  <c r="V110" i="20"/>
  <c r="AD110" i="20" s="1"/>
  <c r="W109" i="20"/>
  <c r="V109" i="20"/>
  <c r="AD109" i="20" s="1"/>
  <c r="W108" i="20"/>
  <c r="V108" i="20"/>
  <c r="AD108" i="20" s="1"/>
  <c r="W107" i="20"/>
  <c r="V107" i="20"/>
  <c r="AD107" i="20" s="1"/>
  <c r="W106" i="20"/>
  <c r="V106" i="20"/>
  <c r="AD106" i="20" s="1"/>
  <c r="W105" i="20"/>
  <c r="V105" i="20"/>
  <c r="AD105" i="20" s="1"/>
  <c r="W104" i="20"/>
  <c r="V104" i="20"/>
  <c r="AD104" i="20" s="1"/>
  <c r="W103" i="20"/>
  <c r="V103" i="20"/>
  <c r="AD103" i="20" s="1"/>
  <c r="W102" i="20"/>
  <c r="V102" i="20"/>
  <c r="AD102" i="20" s="1"/>
  <c r="W101" i="20"/>
  <c r="V101" i="20"/>
  <c r="AD101" i="20" s="1"/>
  <c r="W100" i="20"/>
  <c r="V100" i="20"/>
  <c r="AD100" i="20" s="1"/>
  <c r="W99" i="20"/>
  <c r="V99" i="20"/>
  <c r="AD99" i="20" s="1"/>
  <c r="W98" i="20"/>
  <c r="V98" i="20"/>
  <c r="AD98" i="20" s="1"/>
  <c r="W97" i="20"/>
  <c r="V97" i="20"/>
  <c r="AD97" i="20" s="1"/>
  <c r="W96" i="20"/>
  <c r="V96" i="20"/>
  <c r="AD96" i="20" s="1"/>
  <c r="W95" i="20"/>
  <c r="V95" i="20"/>
  <c r="AD95" i="20" s="1"/>
  <c r="W94" i="20"/>
  <c r="V94" i="20"/>
  <c r="AD94" i="20" s="1"/>
  <c r="W93" i="20"/>
  <c r="V93" i="20"/>
  <c r="AD93" i="20" s="1"/>
  <c r="W92" i="20"/>
  <c r="V92" i="20"/>
  <c r="AD92" i="20" s="1"/>
  <c r="W91" i="20"/>
  <c r="V91" i="20"/>
  <c r="AD91" i="20" s="1"/>
  <c r="W90" i="20"/>
  <c r="V90" i="20"/>
  <c r="AD90" i="20" s="1"/>
  <c r="W89" i="20"/>
  <c r="V89" i="20"/>
  <c r="AC89" i="20" s="1"/>
  <c r="W88" i="20"/>
  <c r="V88" i="20"/>
  <c r="AD88" i="20" s="1"/>
  <c r="W87" i="20"/>
  <c r="V87" i="20"/>
  <c r="AC87" i="20" s="1"/>
  <c r="W86" i="20"/>
  <c r="V86" i="20"/>
  <c r="AD86" i="20" s="1"/>
  <c r="W85" i="20"/>
  <c r="V85" i="20"/>
  <c r="AC85" i="20" s="1"/>
  <c r="W84" i="20"/>
  <c r="V84" i="20"/>
  <c r="AD84" i="20" s="1"/>
  <c r="W83" i="20"/>
  <c r="V83" i="20"/>
  <c r="AC83" i="20" s="1"/>
  <c r="W82" i="20"/>
  <c r="V82" i="20"/>
  <c r="AD82" i="20" s="1"/>
  <c r="W81" i="20"/>
  <c r="V81" i="20"/>
  <c r="AC81" i="20" s="1"/>
  <c r="W80" i="20"/>
  <c r="V80" i="20"/>
  <c r="AD80" i="20" s="1"/>
  <c r="W79" i="20"/>
  <c r="V79" i="20"/>
  <c r="AC79" i="20" s="1"/>
  <c r="W78" i="20"/>
  <c r="V78" i="20"/>
  <c r="AD78" i="20" s="1"/>
  <c r="W77" i="20"/>
  <c r="V77" i="20"/>
  <c r="AC77" i="20" s="1"/>
  <c r="W76" i="20"/>
  <c r="V76" i="20"/>
  <c r="AD76" i="20" s="1"/>
  <c r="W75" i="20"/>
  <c r="V75" i="20"/>
  <c r="AC75" i="20" s="1"/>
  <c r="W74" i="20"/>
  <c r="V74" i="20"/>
  <c r="AD74" i="20" s="1"/>
  <c r="W73" i="20"/>
  <c r="V73" i="20"/>
  <c r="AC73" i="20" s="1"/>
  <c r="W72" i="20"/>
  <c r="V72" i="20"/>
  <c r="AD72" i="20" s="1"/>
  <c r="W71" i="20"/>
  <c r="V71" i="20"/>
  <c r="AC71" i="20" s="1"/>
  <c r="W70" i="20"/>
  <c r="V70" i="20"/>
  <c r="AD70" i="20" s="1"/>
  <c r="W69" i="20"/>
  <c r="V69" i="20"/>
  <c r="AC69" i="20" s="1"/>
  <c r="W68" i="20"/>
  <c r="V68" i="20"/>
  <c r="AD68" i="20" s="1"/>
  <c r="W67" i="20"/>
  <c r="V67" i="20"/>
  <c r="AC67" i="20" s="1"/>
  <c r="W66" i="20"/>
  <c r="V66" i="20"/>
  <c r="AD66" i="20" s="1"/>
  <c r="W65" i="20"/>
  <c r="V65" i="20"/>
  <c r="AC65" i="20" s="1"/>
  <c r="W64" i="20"/>
  <c r="V64" i="20"/>
  <c r="AD64" i="20" s="1"/>
  <c r="W63" i="20"/>
  <c r="V63" i="20"/>
  <c r="AD63" i="20" s="1"/>
  <c r="W62" i="20"/>
  <c r="V62" i="20"/>
  <c r="AC62" i="20" s="1"/>
  <c r="W61" i="20"/>
  <c r="V61" i="20"/>
  <c r="AC61" i="20" s="1"/>
  <c r="W60" i="20"/>
  <c r="V60" i="20"/>
  <c r="AC60" i="20" s="1"/>
  <c r="W59" i="20"/>
  <c r="V59" i="20"/>
  <c r="AC59" i="20" s="1"/>
  <c r="W58" i="20"/>
  <c r="V58" i="20"/>
  <c r="AC58" i="20" s="1"/>
  <c r="W57" i="20"/>
  <c r="V57" i="20"/>
  <c r="AC57" i="20" s="1"/>
  <c r="W56" i="20"/>
  <c r="V56" i="20"/>
  <c r="AC56" i="20" s="1"/>
  <c r="W55" i="20"/>
  <c r="V55" i="20"/>
  <c r="AC55" i="20" s="1"/>
  <c r="W54" i="20"/>
  <c r="V54" i="20"/>
  <c r="AC54" i="20" s="1"/>
  <c r="W53" i="20"/>
  <c r="V53" i="20"/>
  <c r="AC53" i="20" s="1"/>
  <c r="W52" i="20"/>
  <c r="V52" i="20"/>
  <c r="AD52" i="20" s="1"/>
  <c r="W51" i="20"/>
  <c r="V51" i="20"/>
  <c r="AC51" i="20" s="1"/>
  <c r="W50" i="20"/>
  <c r="V50" i="20"/>
  <c r="AD50" i="20" s="1"/>
  <c r="W49" i="20"/>
  <c r="V49" i="20"/>
  <c r="AC49" i="20" s="1"/>
  <c r="W48" i="20"/>
  <c r="V48" i="20"/>
  <c r="AD48" i="20" s="1"/>
  <c r="W47" i="20"/>
  <c r="V47" i="20"/>
  <c r="AC47" i="20" s="1"/>
  <c r="W46" i="20"/>
  <c r="V46" i="20"/>
  <c r="AD46" i="20" s="1"/>
  <c r="W45" i="20"/>
  <c r="V45" i="20"/>
  <c r="AC45" i="20" s="1"/>
  <c r="W44" i="20"/>
  <c r="V44" i="20"/>
  <c r="AD44" i="20" s="1"/>
  <c r="W43" i="20"/>
  <c r="V43" i="20"/>
  <c r="AC43" i="20" s="1"/>
  <c r="W42" i="20"/>
  <c r="V42" i="20"/>
  <c r="AD42" i="20" s="1"/>
  <c r="W41" i="20"/>
  <c r="V41" i="20"/>
  <c r="AD41" i="20" s="1"/>
  <c r="W40" i="20"/>
  <c r="V40" i="20"/>
  <c r="AD40" i="20" s="1"/>
  <c r="W39" i="20"/>
  <c r="V39" i="20"/>
  <c r="AD39" i="20" s="1"/>
  <c r="W38" i="20"/>
  <c r="V38" i="20"/>
  <c r="AD38" i="20" s="1"/>
  <c r="W37" i="20"/>
  <c r="V37" i="20"/>
  <c r="AD37" i="20" s="1"/>
  <c r="W36" i="20"/>
  <c r="V36" i="20"/>
  <c r="AD36" i="20" s="1"/>
  <c r="W35" i="20"/>
  <c r="V35" i="20"/>
  <c r="AD35" i="20" s="1"/>
  <c r="W34" i="20"/>
  <c r="V34" i="20"/>
  <c r="AD34" i="20" s="1"/>
  <c r="W33" i="20"/>
  <c r="V33" i="20"/>
  <c r="AD33" i="20" s="1"/>
  <c r="W32" i="20"/>
  <c r="V32" i="20"/>
  <c r="AD32" i="20" s="1"/>
  <c r="W31" i="20"/>
  <c r="V31" i="20"/>
  <c r="AD31" i="20" s="1"/>
  <c r="W30" i="20"/>
  <c r="V30" i="20"/>
  <c r="AD30" i="20" s="1"/>
  <c r="W29" i="20"/>
  <c r="V29" i="20"/>
  <c r="AD29" i="20" s="1"/>
  <c r="W28" i="20"/>
  <c r="V28" i="20"/>
  <c r="AD28" i="20" s="1"/>
  <c r="W27" i="20"/>
  <c r="V27" i="20"/>
  <c r="AD27" i="20" s="1"/>
  <c r="W26" i="20"/>
  <c r="V26" i="20"/>
  <c r="AD26" i="20" s="1"/>
  <c r="W25" i="20"/>
  <c r="V25" i="20"/>
  <c r="AD25" i="20" s="1"/>
  <c r="W24" i="20"/>
  <c r="V24" i="20"/>
  <c r="AD24" i="20" s="1"/>
  <c r="W23" i="20"/>
  <c r="V23" i="20"/>
  <c r="AD23" i="20" s="1"/>
  <c r="W22" i="20"/>
  <c r="V22" i="20"/>
  <c r="W21" i="20"/>
  <c r="V21" i="20"/>
  <c r="AD21" i="20" s="1"/>
  <c r="W20" i="20"/>
  <c r="V20" i="20"/>
  <c r="W19" i="20"/>
  <c r="V19" i="20"/>
  <c r="AD19" i="20" s="1"/>
  <c r="W18" i="20"/>
  <c r="V18" i="20"/>
  <c r="W17" i="20"/>
  <c r="V17" i="20"/>
  <c r="AD17" i="20" s="1"/>
  <c r="W16" i="20"/>
  <c r="V16" i="20"/>
  <c r="W15" i="20"/>
  <c r="V15" i="20"/>
  <c r="AD15" i="20" s="1"/>
  <c r="W14" i="20"/>
  <c r="V14" i="20"/>
  <c r="AC14" i="20" s="1"/>
  <c r="W13" i="20"/>
  <c r="V13" i="20"/>
  <c r="AD13" i="20" s="1"/>
  <c r="W12" i="20"/>
  <c r="V12" i="20"/>
  <c r="AC12" i="20" s="1"/>
  <c r="W11" i="20"/>
  <c r="V11" i="20"/>
  <c r="AD11" i="20" s="1"/>
  <c r="W10" i="20"/>
  <c r="V10" i="20"/>
  <c r="AC10" i="20" s="1"/>
  <c r="W9" i="20"/>
  <c r="V9" i="20"/>
  <c r="AD9" i="20" s="1"/>
  <c r="W8" i="20"/>
  <c r="V8" i="20"/>
  <c r="AC8" i="20" s="1"/>
  <c r="W7" i="20"/>
  <c r="V7" i="20"/>
  <c r="AD7" i="20" s="1"/>
  <c r="W6" i="20"/>
  <c r="V6" i="20"/>
  <c r="AC6" i="20" s="1"/>
  <c r="AA105" i="20" l="1"/>
  <c r="AA107" i="20"/>
  <c r="AA109" i="20"/>
  <c r="AA111" i="20"/>
  <c r="AA113" i="20"/>
  <c r="AA115" i="20"/>
  <c r="AA117" i="20"/>
  <c r="AA119" i="20"/>
  <c r="AD136" i="20"/>
  <c r="AA139" i="20"/>
  <c r="AD140" i="20"/>
  <c r="AA137" i="20"/>
  <c r="AD138" i="20"/>
  <c r="AA141" i="20"/>
  <c r="AA143" i="20"/>
  <c r="AA91" i="20"/>
  <c r="AA93" i="20"/>
  <c r="AA95" i="20"/>
  <c r="AA97" i="20"/>
  <c r="AA99" i="20"/>
  <c r="AA101" i="20"/>
  <c r="AA103" i="20"/>
  <c r="AA46" i="20"/>
  <c r="AK46" i="20" s="1"/>
  <c r="AA48" i="20"/>
  <c r="AA50" i="20"/>
  <c r="AK50" i="20" s="1"/>
  <c r="AA52" i="20"/>
  <c r="AA27" i="20"/>
  <c r="AK27" i="20" s="1"/>
  <c r="AA29" i="20"/>
  <c r="AA31" i="20"/>
  <c r="AA33" i="20"/>
  <c r="AA35" i="20"/>
  <c r="AA37" i="20"/>
  <c r="AA39" i="20"/>
  <c r="AK39" i="20" s="1"/>
  <c r="AA41" i="20"/>
  <c r="AA25" i="20"/>
  <c r="AA15" i="20"/>
  <c r="AA17" i="20"/>
  <c r="AA19" i="20"/>
  <c r="AA21" i="20"/>
  <c r="AA23" i="20"/>
  <c r="AA13" i="20"/>
  <c r="AA11" i="20"/>
  <c r="AA9" i="20"/>
  <c r="AK9" i="20" s="1"/>
  <c r="AA7" i="20"/>
  <c r="Y7" i="20"/>
  <c r="AI7" i="20" s="1"/>
  <c r="AC7" i="20"/>
  <c r="Y9" i="20"/>
  <c r="AI9" i="20" s="1"/>
  <c r="AC9" i="20"/>
  <c r="Y11" i="20"/>
  <c r="AC11" i="20"/>
  <c r="Y13" i="20"/>
  <c r="AI13" i="20" s="1"/>
  <c r="AC13" i="20"/>
  <c r="Y15" i="20"/>
  <c r="AC15" i="20"/>
  <c r="Y17" i="20"/>
  <c r="AC17" i="20"/>
  <c r="Y19" i="20"/>
  <c r="AI19" i="20" s="1"/>
  <c r="AC19" i="20"/>
  <c r="Y21" i="20"/>
  <c r="AC21" i="20"/>
  <c r="Y23" i="20"/>
  <c r="AC23" i="20"/>
  <c r="Y25" i="20"/>
  <c r="AI25" i="20" s="1"/>
  <c r="AC25" i="20"/>
  <c r="Y27" i="20"/>
  <c r="AI27" i="20" s="1"/>
  <c r="AC27" i="20"/>
  <c r="Y29" i="20"/>
  <c r="AI29" i="20" s="1"/>
  <c r="AC29" i="20"/>
  <c r="Y31" i="20"/>
  <c r="AI31" i="20" s="1"/>
  <c r="AC31" i="20"/>
  <c r="Y33" i="20"/>
  <c r="AI33" i="20" s="1"/>
  <c r="AC33" i="20"/>
  <c r="Y35" i="20"/>
  <c r="AC35" i="20"/>
  <c r="Y37" i="20"/>
  <c r="AI37" i="20" s="1"/>
  <c r="AC37" i="20"/>
  <c r="Y39" i="20"/>
  <c r="AI39" i="20" s="1"/>
  <c r="AC39" i="20"/>
  <c r="Y41" i="20"/>
  <c r="AI41" i="20" s="1"/>
  <c r="AC41" i="20"/>
  <c r="Y46" i="20"/>
  <c r="AI46" i="20" s="1"/>
  <c r="AC46" i="20"/>
  <c r="Y48" i="20"/>
  <c r="AI48" i="20" s="1"/>
  <c r="AC48" i="20"/>
  <c r="Y50" i="20"/>
  <c r="AI50" i="20" s="1"/>
  <c r="AC50" i="20"/>
  <c r="Y52" i="20"/>
  <c r="AI52" i="20" s="1"/>
  <c r="AC52" i="20"/>
  <c r="AD54" i="20"/>
  <c r="AA54" i="20"/>
  <c r="Y54" i="20"/>
  <c r="AI54" i="20" s="1"/>
  <c r="AD56" i="20"/>
  <c r="AA56" i="20"/>
  <c r="Y56" i="20"/>
  <c r="AI56" i="20" s="1"/>
  <c r="AD58" i="20"/>
  <c r="AA58" i="20"/>
  <c r="AK58" i="20" s="1"/>
  <c r="Y58" i="20"/>
  <c r="AI58" i="20" s="1"/>
  <c r="AD60" i="20"/>
  <c r="AA60" i="20"/>
  <c r="Y60" i="20"/>
  <c r="AD62" i="20"/>
  <c r="AA62" i="20"/>
  <c r="Y62" i="20"/>
  <c r="AI62" i="20" s="1"/>
  <c r="Y69" i="20"/>
  <c r="AI69" i="20" s="1"/>
  <c r="Y91" i="20"/>
  <c r="AC91" i="20"/>
  <c r="Y93" i="20"/>
  <c r="AI93" i="20" s="1"/>
  <c r="AC93" i="20"/>
  <c r="Y95" i="20"/>
  <c r="AC95" i="20"/>
  <c r="Y97" i="20"/>
  <c r="AI97" i="20" s="1"/>
  <c r="AC97" i="20"/>
  <c r="Y99" i="20"/>
  <c r="AI99" i="20" s="1"/>
  <c r="AC99" i="20"/>
  <c r="Y101" i="20"/>
  <c r="AC101" i="20"/>
  <c r="Y103" i="20"/>
  <c r="AC103" i="20"/>
  <c r="Y105" i="20"/>
  <c r="AC105" i="20"/>
  <c r="Y107" i="20"/>
  <c r="AC107" i="20"/>
  <c r="Y109" i="20"/>
  <c r="AC109" i="20"/>
  <c r="Y111" i="20"/>
  <c r="AC111" i="20"/>
  <c r="Y113" i="20"/>
  <c r="AC113" i="20"/>
  <c r="Y115" i="20"/>
  <c r="AC115" i="20"/>
  <c r="Y117" i="20"/>
  <c r="AI117" i="20" s="1"/>
  <c r="AC117" i="20"/>
  <c r="Y119" i="20"/>
  <c r="AC119" i="20"/>
  <c r="AA122" i="20"/>
  <c r="AA124" i="20"/>
  <c r="AK124" i="20" s="1"/>
  <c r="AA126" i="20"/>
  <c r="AA128" i="20"/>
  <c r="AK128" i="20" s="1"/>
  <c r="AA130" i="20"/>
  <c r="AA132" i="20"/>
  <c r="AD134" i="20"/>
  <c r="AA135" i="20"/>
  <c r="Y137" i="20"/>
  <c r="AC137" i="20"/>
  <c r="Y139" i="20"/>
  <c r="AC139" i="20"/>
  <c r="Y141" i="20"/>
  <c r="AC141" i="20"/>
  <c r="Y143" i="20"/>
  <c r="AC143" i="20"/>
  <c r="AA145" i="20"/>
  <c r="AA147" i="20"/>
  <c r="AK147" i="20" s="1"/>
  <c r="AA149" i="20"/>
  <c r="AA379" i="20"/>
  <c r="AA381" i="20"/>
  <c r="AA383" i="20"/>
  <c r="Y122" i="20"/>
  <c r="AC122" i="20"/>
  <c r="Y124" i="20"/>
  <c r="AI124" i="20" s="1"/>
  <c r="AC124" i="20"/>
  <c r="Y126" i="20"/>
  <c r="AI126" i="20" s="1"/>
  <c r="AC126" i="20"/>
  <c r="Y128" i="20"/>
  <c r="AC128" i="20"/>
  <c r="Y130" i="20"/>
  <c r="AC130" i="20"/>
  <c r="Y132" i="20"/>
  <c r="AI132" i="20" s="1"/>
  <c r="AC132" i="20"/>
  <c r="Y135" i="20"/>
  <c r="AC135" i="20"/>
  <c r="Y145" i="20"/>
  <c r="AI145" i="20" s="1"/>
  <c r="AC145" i="20"/>
  <c r="Y147" i="20"/>
  <c r="AI147" i="20" s="1"/>
  <c r="AC147" i="20"/>
  <c r="Y149" i="20"/>
  <c r="AC149" i="20"/>
  <c r="Y379" i="20"/>
  <c r="AI379" i="20" s="1"/>
  <c r="AC379" i="20"/>
  <c r="Y381" i="20"/>
  <c r="AC381" i="20"/>
  <c r="Y383" i="20"/>
  <c r="AC383" i="20"/>
  <c r="M28" i="24"/>
  <c r="Q28" i="24"/>
  <c r="M32" i="24"/>
  <c r="O32" i="24"/>
  <c r="Q32" i="24"/>
  <c r="O28" i="24"/>
  <c r="M29" i="24"/>
  <c r="O29" i="24"/>
  <c r="Q29" i="24"/>
  <c r="M30" i="24"/>
  <c r="O30" i="24"/>
  <c r="Q30" i="24"/>
  <c r="M31" i="24"/>
  <c r="O31" i="24"/>
  <c r="Q31" i="24"/>
  <c r="M33" i="24"/>
  <c r="O33" i="24"/>
  <c r="Q33" i="24"/>
  <c r="L28" i="24"/>
  <c r="N28" i="24"/>
  <c r="P28" i="24"/>
  <c r="L29" i="24"/>
  <c r="N29" i="24"/>
  <c r="P29" i="24"/>
  <c r="L30" i="24"/>
  <c r="N30" i="24"/>
  <c r="P30" i="24"/>
  <c r="L31" i="24"/>
  <c r="N31" i="24"/>
  <c r="P31" i="24"/>
  <c r="L32" i="24"/>
  <c r="N32" i="24"/>
  <c r="P32" i="24"/>
  <c r="L33" i="24"/>
  <c r="N33" i="24"/>
  <c r="P33" i="24"/>
  <c r="M6" i="24"/>
  <c r="O6" i="24"/>
  <c r="Q6" i="24"/>
  <c r="M7" i="24"/>
  <c r="O7" i="24"/>
  <c r="Q7" i="24"/>
  <c r="M8" i="24"/>
  <c r="O8" i="24"/>
  <c r="Q8" i="24"/>
  <c r="M9" i="24"/>
  <c r="O9" i="24"/>
  <c r="Q9" i="24"/>
  <c r="M10" i="24"/>
  <c r="O10" i="24"/>
  <c r="Q10" i="24"/>
  <c r="M11" i="24"/>
  <c r="O11" i="24"/>
  <c r="Q11" i="24"/>
  <c r="M12" i="24"/>
  <c r="O12" i="24"/>
  <c r="Q12" i="24"/>
  <c r="M13" i="24"/>
  <c r="O13" i="24"/>
  <c r="Q13" i="24"/>
  <c r="M14" i="24"/>
  <c r="O14" i="24"/>
  <c r="Q14" i="24"/>
  <c r="M15" i="24"/>
  <c r="O15" i="24"/>
  <c r="Q15" i="24"/>
  <c r="M16" i="24"/>
  <c r="O16" i="24"/>
  <c r="Q16" i="24"/>
  <c r="M17" i="24"/>
  <c r="O17" i="24"/>
  <c r="Q17" i="24"/>
  <c r="M18" i="24"/>
  <c r="O18" i="24"/>
  <c r="Q18" i="24"/>
  <c r="M19" i="24"/>
  <c r="O19" i="24"/>
  <c r="Q19" i="24"/>
  <c r="L6" i="24"/>
  <c r="N6" i="24"/>
  <c r="P6" i="24"/>
  <c r="L7" i="24"/>
  <c r="N7" i="24"/>
  <c r="P7" i="24"/>
  <c r="L8" i="24"/>
  <c r="N8" i="24"/>
  <c r="P8" i="24"/>
  <c r="L9" i="24"/>
  <c r="N9" i="24"/>
  <c r="P9" i="24"/>
  <c r="L10" i="24"/>
  <c r="N10" i="24"/>
  <c r="P10" i="24"/>
  <c r="L11" i="24"/>
  <c r="N11" i="24"/>
  <c r="P11" i="24"/>
  <c r="L12" i="24"/>
  <c r="N12" i="24"/>
  <c r="P12" i="24"/>
  <c r="L13" i="24"/>
  <c r="N13" i="24"/>
  <c r="P13" i="24"/>
  <c r="L14" i="24"/>
  <c r="N14" i="24"/>
  <c r="P14" i="24"/>
  <c r="L15" i="24"/>
  <c r="N15" i="24"/>
  <c r="P15" i="24"/>
  <c r="L16" i="24"/>
  <c r="N16" i="24"/>
  <c r="P16" i="24"/>
  <c r="L17" i="24"/>
  <c r="N17" i="24"/>
  <c r="P17" i="24"/>
  <c r="L18" i="24"/>
  <c r="N18" i="24"/>
  <c r="P18" i="24"/>
  <c r="L19" i="24"/>
  <c r="N19" i="24"/>
  <c r="P19" i="24"/>
  <c r="AH378" i="20"/>
  <c r="AH380" i="20"/>
  <c r="AH382" i="20"/>
  <c r="X378" i="20"/>
  <c r="Z378" i="20"/>
  <c r="AJ378" i="20" s="1"/>
  <c r="AB378" i="20"/>
  <c r="AD378" i="20"/>
  <c r="X380" i="20"/>
  <c r="Z380" i="20"/>
  <c r="AJ380" i="20" s="1"/>
  <c r="AB380" i="20"/>
  <c r="AD380" i="20"/>
  <c r="X382" i="20"/>
  <c r="Z382" i="20"/>
  <c r="AB382" i="20"/>
  <c r="AD382" i="20"/>
  <c r="Y378" i="20"/>
  <c r="AI378" i="20" s="1"/>
  <c r="AA378" i="20"/>
  <c r="X379" i="20"/>
  <c r="Z379" i="20"/>
  <c r="AJ379" i="20" s="1"/>
  <c r="AB379" i="20"/>
  <c r="AH379" i="20"/>
  <c r="Y380" i="20"/>
  <c r="AI380" i="20" s="1"/>
  <c r="AA380" i="20"/>
  <c r="AK380" i="20" s="1"/>
  <c r="X381" i="20"/>
  <c r="Z381" i="20"/>
  <c r="AB381" i="20"/>
  <c r="AH381" i="20"/>
  <c r="Y382" i="20"/>
  <c r="AI382" i="20" s="1"/>
  <c r="AA382" i="20"/>
  <c r="X383" i="20"/>
  <c r="AH383" i="20" s="1"/>
  <c r="Z383" i="20"/>
  <c r="AB383" i="20"/>
  <c r="AH8" i="20"/>
  <c r="AH10" i="20"/>
  <c r="AH14" i="20"/>
  <c r="AH6" i="20"/>
  <c r="AH12" i="20"/>
  <c r="X6" i="20"/>
  <c r="Z6" i="20"/>
  <c r="AB6" i="20"/>
  <c r="AD6" i="20"/>
  <c r="X8" i="20"/>
  <c r="Z8" i="20"/>
  <c r="AJ8" i="20" s="1"/>
  <c r="AB8" i="20"/>
  <c r="AD8" i="20"/>
  <c r="X12" i="20"/>
  <c r="Z12" i="20"/>
  <c r="AB12" i="20"/>
  <c r="AD12" i="20"/>
  <c r="X14" i="20"/>
  <c r="Z14" i="20"/>
  <c r="AJ14" i="20" s="1"/>
  <c r="AB14" i="20"/>
  <c r="AD14" i="20"/>
  <c r="AC16" i="20"/>
  <c r="AA16" i="20"/>
  <c r="Y16" i="20"/>
  <c r="AI16" i="20" s="1"/>
  <c r="X16" i="20"/>
  <c r="AB16" i="20"/>
  <c r="AC18" i="20"/>
  <c r="AA18" i="20"/>
  <c r="Y18" i="20"/>
  <c r="AI18" i="20" s="1"/>
  <c r="X18" i="20"/>
  <c r="AB18" i="20"/>
  <c r="AH19" i="20"/>
  <c r="AC20" i="20"/>
  <c r="AA20" i="20"/>
  <c r="AK20" i="20" s="1"/>
  <c r="Y20" i="20"/>
  <c r="AI20" i="20" s="1"/>
  <c r="X20" i="20"/>
  <c r="AB20" i="20"/>
  <c r="AD22" i="20"/>
  <c r="AC22" i="20"/>
  <c r="AA22" i="20"/>
  <c r="Y22" i="20"/>
  <c r="AI22" i="20" s="1"/>
  <c r="X22" i="20"/>
  <c r="AB22" i="20"/>
  <c r="AH24" i="20"/>
  <c r="AH26" i="20"/>
  <c r="AH28" i="20"/>
  <c r="AH30" i="20"/>
  <c r="AH32" i="20"/>
  <c r="AH34" i="20"/>
  <c r="AH36" i="20"/>
  <c r="AH38" i="20"/>
  <c r="AH40" i="20"/>
  <c r="AH42" i="20"/>
  <c r="AH49" i="20"/>
  <c r="AH57" i="20"/>
  <c r="AH63" i="20"/>
  <c r="X10" i="20"/>
  <c r="Z10" i="20"/>
  <c r="AJ10" i="20" s="1"/>
  <c r="AB10" i="20"/>
  <c r="AD10" i="20"/>
  <c r="Y6" i="20"/>
  <c r="AI6" i="20" s="1"/>
  <c r="AA6" i="20"/>
  <c r="X7" i="20"/>
  <c r="Z7" i="20"/>
  <c r="AJ7" i="20" s="1"/>
  <c r="AB7" i="20"/>
  <c r="AH7" i="20"/>
  <c r="Y8" i="20"/>
  <c r="AI8" i="20" s="1"/>
  <c r="AA8" i="20"/>
  <c r="AK8" i="20" s="1"/>
  <c r="X9" i="20"/>
  <c r="Z9" i="20"/>
  <c r="AJ9" i="20" s="1"/>
  <c r="AB9" i="20"/>
  <c r="AH9" i="20"/>
  <c r="Y10" i="20"/>
  <c r="AI10" i="20" s="1"/>
  <c r="AA10" i="20"/>
  <c r="AK10" i="20" s="1"/>
  <c r="X11" i="20"/>
  <c r="AH11" i="20" s="1"/>
  <c r="Z11" i="20"/>
  <c r="AB11" i="20"/>
  <c r="Y12" i="20"/>
  <c r="AI12" i="20" s="1"/>
  <c r="AA12" i="20"/>
  <c r="X13" i="20"/>
  <c r="Z13" i="20"/>
  <c r="AJ13" i="20" s="1"/>
  <c r="AB13" i="20"/>
  <c r="AH13" i="20"/>
  <c r="Y14" i="20"/>
  <c r="AI14" i="20" s="1"/>
  <c r="AA14" i="20"/>
  <c r="AK14" i="20" s="1"/>
  <c r="Z16" i="20"/>
  <c r="AD16" i="20"/>
  <c r="AH16" i="20"/>
  <c r="Z18" i="20"/>
  <c r="AJ18" i="20" s="1"/>
  <c r="AD18" i="20"/>
  <c r="AH18" i="20"/>
  <c r="Z20" i="20"/>
  <c r="AJ20" i="20" s="1"/>
  <c r="AD20" i="20"/>
  <c r="AH20" i="20"/>
  <c r="AH22" i="20"/>
  <c r="Z22" i="20"/>
  <c r="AJ22" i="20" s="1"/>
  <c r="AH44" i="20"/>
  <c r="X15" i="20"/>
  <c r="AH15" i="20" s="1"/>
  <c r="Z15" i="20"/>
  <c r="AB15" i="20"/>
  <c r="X17" i="20"/>
  <c r="AH17" i="20" s="1"/>
  <c r="Z17" i="20"/>
  <c r="AJ17" i="20" s="1"/>
  <c r="AB17" i="20"/>
  <c r="X19" i="20"/>
  <c r="Z19" i="20"/>
  <c r="AJ19" i="20" s="1"/>
  <c r="AK19" i="20" s="1"/>
  <c r="AB19" i="20"/>
  <c r="AL19" i="20" s="1"/>
  <c r="X21" i="20"/>
  <c r="AH21" i="20" s="1"/>
  <c r="Z21" i="20"/>
  <c r="AB21" i="20"/>
  <c r="X23" i="20"/>
  <c r="AH23" i="20" s="1"/>
  <c r="Z23" i="20"/>
  <c r="AB23" i="20"/>
  <c r="Y24" i="20"/>
  <c r="AI24" i="20" s="1"/>
  <c r="AA24" i="20"/>
  <c r="AC24" i="20"/>
  <c r="X25" i="20"/>
  <c r="Z25" i="20"/>
  <c r="AB25" i="20"/>
  <c r="AH25" i="20"/>
  <c r="Y26" i="20"/>
  <c r="AI26" i="20" s="1"/>
  <c r="AA26" i="20"/>
  <c r="AC26" i="20"/>
  <c r="X27" i="20"/>
  <c r="Z27" i="20"/>
  <c r="AJ27" i="20" s="1"/>
  <c r="AB27" i="20"/>
  <c r="AH27" i="20"/>
  <c r="Y28" i="20"/>
  <c r="AI28" i="20" s="1"/>
  <c r="AA28" i="20"/>
  <c r="AK28" i="20" s="1"/>
  <c r="AC28" i="20"/>
  <c r="X29" i="20"/>
  <c r="Z29" i="20"/>
  <c r="AJ29" i="20" s="1"/>
  <c r="AK29" i="20" s="1"/>
  <c r="AB29" i="20"/>
  <c r="AH29" i="20"/>
  <c r="Y30" i="20"/>
  <c r="AI30" i="20" s="1"/>
  <c r="AA30" i="20"/>
  <c r="AC30" i="20"/>
  <c r="X31" i="20"/>
  <c r="Z31" i="20"/>
  <c r="AB31" i="20"/>
  <c r="AH31" i="20"/>
  <c r="Y32" i="20"/>
  <c r="AI32" i="20" s="1"/>
  <c r="AA32" i="20"/>
  <c r="AC32" i="20"/>
  <c r="X33" i="20"/>
  <c r="Z33" i="20"/>
  <c r="AJ33" i="20" s="1"/>
  <c r="AK33" i="20" s="1"/>
  <c r="AB33" i="20"/>
  <c r="AH33" i="20"/>
  <c r="Y34" i="20"/>
  <c r="AI34" i="20" s="1"/>
  <c r="AA34" i="20"/>
  <c r="AK34" i="20" s="1"/>
  <c r="AC34" i="20"/>
  <c r="X35" i="20"/>
  <c r="AH35" i="20" s="1"/>
  <c r="Z35" i="20"/>
  <c r="AB35" i="20"/>
  <c r="Y36" i="20"/>
  <c r="AI36" i="20" s="1"/>
  <c r="AA36" i="20"/>
  <c r="AC36" i="20"/>
  <c r="X37" i="20"/>
  <c r="Z37" i="20"/>
  <c r="AJ37" i="20" s="1"/>
  <c r="AB37" i="20"/>
  <c r="AH37" i="20"/>
  <c r="Y38" i="20"/>
  <c r="AI38" i="20" s="1"/>
  <c r="AA38" i="20"/>
  <c r="AK38" i="20" s="1"/>
  <c r="AC38" i="20"/>
  <c r="X39" i="20"/>
  <c r="Z39" i="20"/>
  <c r="AJ39" i="20" s="1"/>
  <c r="AB39" i="20"/>
  <c r="AL39" i="20" s="1"/>
  <c r="AH39" i="20"/>
  <c r="Y40" i="20"/>
  <c r="AI40" i="20" s="1"/>
  <c r="AA40" i="20"/>
  <c r="AK40" i="20" s="1"/>
  <c r="AC40" i="20"/>
  <c r="X41" i="20"/>
  <c r="Z41" i="20"/>
  <c r="AB41" i="20"/>
  <c r="AH41" i="20"/>
  <c r="Y42" i="20"/>
  <c r="AI42" i="20" s="1"/>
  <c r="AA42" i="20"/>
  <c r="AC42" i="20"/>
  <c r="X43" i="20"/>
  <c r="Z43" i="20"/>
  <c r="AJ43" i="20" s="1"/>
  <c r="AB43" i="20"/>
  <c r="AD43" i="20"/>
  <c r="AH43" i="20"/>
  <c r="Y44" i="20"/>
  <c r="AI44" i="20" s="1"/>
  <c r="AA44" i="20"/>
  <c r="AK44" i="20" s="1"/>
  <c r="AC44" i="20"/>
  <c r="X45" i="20"/>
  <c r="AH45" i="20" s="1"/>
  <c r="Z45" i="20"/>
  <c r="AB45" i="20"/>
  <c r="AD45" i="20"/>
  <c r="X47" i="20"/>
  <c r="AH47" i="20" s="1"/>
  <c r="Z47" i="20"/>
  <c r="AB47" i="20"/>
  <c r="AD47" i="20"/>
  <c r="X49" i="20"/>
  <c r="Z49" i="20"/>
  <c r="AJ49" i="20" s="1"/>
  <c r="AB49" i="20"/>
  <c r="AD49" i="20"/>
  <c r="X51" i="20"/>
  <c r="AH51" i="20" s="1"/>
  <c r="Z51" i="20"/>
  <c r="AB51" i="20"/>
  <c r="AD51" i="20"/>
  <c r="X53" i="20"/>
  <c r="AH53" i="20" s="1"/>
  <c r="Z53" i="20"/>
  <c r="AB53" i="20"/>
  <c r="AD53" i="20"/>
  <c r="X55" i="20"/>
  <c r="AH55" i="20" s="1"/>
  <c r="Z55" i="20"/>
  <c r="AB55" i="20"/>
  <c r="AD55" i="20"/>
  <c r="X57" i="20"/>
  <c r="Z57" i="20"/>
  <c r="AJ57" i="20" s="1"/>
  <c r="AB57" i="20"/>
  <c r="AD57" i="20"/>
  <c r="X59" i="20"/>
  <c r="AH59" i="20" s="1"/>
  <c r="Z59" i="20"/>
  <c r="AB59" i="20"/>
  <c r="AD59" i="20"/>
  <c r="AI60" i="20"/>
  <c r="X61" i="20"/>
  <c r="AH61" i="20" s="1"/>
  <c r="Z61" i="20"/>
  <c r="AB61" i="20"/>
  <c r="AD61" i="20"/>
  <c r="X63" i="20"/>
  <c r="Z63" i="20"/>
  <c r="AJ63" i="20" s="1"/>
  <c r="AB63" i="20"/>
  <c r="AH67" i="20"/>
  <c r="AH73" i="20"/>
  <c r="AH75" i="20"/>
  <c r="AH79" i="20"/>
  <c r="AH85" i="20"/>
  <c r="AH87" i="20"/>
  <c r="X24" i="20"/>
  <c r="Z24" i="20"/>
  <c r="AJ24" i="20" s="1"/>
  <c r="AB24" i="20"/>
  <c r="X26" i="20"/>
  <c r="Z26" i="20"/>
  <c r="AJ26" i="20" s="1"/>
  <c r="AB26" i="20"/>
  <c r="X28" i="20"/>
  <c r="Z28" i="20"/>
  <c r="AJ28" i="20" s="1"/>
  <c r="AB28" i="20"/>
  <c r="AL28" i="20" s="1"/>
  <c r="X30" i="20"/>
  <c r="Z30" i="20"/>
  <c r="AJ30" i="20" s="1"/>
  <c r="AB30" i="20"/>
  <c r="X32" i="20"/>
  <c r="Z32" i="20"/>
  <c r="AJ32" i="20" s="1"/>
  <c r="AB32" i="20"/>
  <c r="X34" i="20"/>
  <c r="Z34" i="20"/>
  <c r="AJ34" i="20" s="1"/>
  <c r="AB34" i="20"/>
  <c r="AL34" i="20" s="1"/>
  <c r="X36" i="20"/>
  <c r="Z36" i="20"/>
  <c r="AJ36" i="20" s="1"/>
  <c r="AB36" i="20"/>
  <c r="X38" i="20"/>
  <c r="Z38" i="20"/>
  <c r="AJ38" i="20" s="1"/>
  <c r="AB38" i="20"/>
  <c r="X40" i="20"/>
  <c r="Z40" i="20"/>
  <c r="AJ40" i="20" s="1"/>
  <c r="AB40" i="20"/>
  <c r="AL40" i="20" s="1"/>
  <c r="X42" i="20"/>
  <c r="Z42" i="20"/>
  <c r="AJ42" i="20" s="1"/>
  <c r="AB42" i="20"/>
  <c r="Y43" i="20"/>
  <c r="AI43" i="20" s="1"/>
  <c r="AA43" i="20"/>
  <c r="AK43" i="20" s="1"/>
  <c r="X44" i="20"/>
  <c r="Z44" i="20"/>
  <c r="AJ44" i="20" s="1"/>
  <c r="AB44" i="20"/>
  <c r="AL44" i="20" s="1"/>
  <c r="Y45" i="20"/>
  <c r="AA45" i="20"/>
  <c r="X46" i="20"/>
  <c r="Z46" i="20"/>
  <c r="AJ46" i="20" s="1"/>
  <c r="AB46" i="20"/>
  <c r="AH46" i="20"/>
  <c r="Y47" i="20"/>
  <c r="AI47" i="20" s="1"/>
  <c r="AA47" i="20"/>
  <c r="X48" i="20"/>
  <c r="Z48" i="20"/>
  <c r="AJ48" i="20" s="1"/>
  <c r="AB48" i="20"/>
  <c r="AH48" i="20"/>
  <c r="Y49" i="20"/>
  <c r="AI49" i="20" s="1"/>
  <c r="AA49" i="20"/>
  <c r="AK49" i="20" s="1"/>
  <c r="X50" i="20"/>
  <c r="Z50" i="20"/>
  <c r="AJ50" i="20" s="1"/>
  <c r="AB50" i="20"/>
  <c r="AL50" i="20" s="1"/>
  <c r="AH50" i="20"/>
  <c r="Y51" i="20"/>
  <c r="AA51" i="20"/>
  <c r="X52" i="20"/>
  <c r="Z52" i="20"/>
  <c r="AJ52" i="20" s="1"/>
  <c r="AB52" i="20"/>
  <c r="AH52" i="20"/>
  <c r="Y53" i="20"/>
  <c r="AI53" i="20" s="1"/>
  <c r="AA53" i="20"/>
  <c r="X54" i="20"/>
  <c r="Z54" i="20"/>
  <c r="AJ54" i="20" s="1"/>
  <c r="AB54" i="20"/>
  <c r="AH54" i="20"/>
  <c r="Y55" i="20"/>
  <c r="AA55" i="20"/>
  <c r="X56" i="20"/>
  <c r="Z56" i="20"/>
  <c r="AB56" i="20"/>
  <c r="AH56" i="20"/>
  <c r="Y57" i="20"/>
  <c r="AI57" i="20" s="1"/>
  <c r="AA57" i="20"/>
  <c r="AK57" i="20" s="1"/>
  <c r="X58" i="20"/>
  <c r="Z58" i="20"/>
  <c r="AJ58" i="20" s="1"/>
  <c r="AB58" i="20"/>
  <c r="AH58" i="20"/>
  <c r="Y59" i="20"/>
  <c r="AI59" i="20" s="1"/>
  <c r="AA59" i="20"/>
  <c r="X60" i="20"/>
  <c r="Z60" i="20"/>
  <c r="AJ60" i="20" s="1"/>
  <c r="AB60" i="20"/>
  <c r="AH60" i="20"/>
  <c r="Y61" i="20"/>
  <c r="AA61" i="20"/>
  <c r="X62" i="20"/>
  <c r="Z62" i="20"/>
  <c r="AJ62" i="20" s="1"/>
  <c r="AB62" i="20"/>
  <c r="AH62" i="20"/>
  <c r="Y63" i="20"/>
  <c r="AI63" i="20" s="1"/>
  <c r="AA63" i="20"/>
  <c r="AK63" i="20" s="1"/>
  <c r="AC63" i="20"/>
  <c r="AH64" i="20"/>
  <c r="AH66" i="20"/>
  <c r="AH68" i="20"/>
  <c r="AH70" i="20"/>
  <c r="AH72" i="20"/>
  <c r="AH74" i="20"/>
  <c r="AH76" i="20"/>
  <c r="AH78" i="20"/>
  <c r="AH80" i="20"/>
  <c r="AH82" i="20"/>
  <c r="AH84" i="20"/>
  <c r="AH86" i="20"/>
  <c r="AH88" i="20"/>
  <c r="AH90" i="20"/>
  <c r="AH92" i="20"/>
  <c r="AH94" i="20"/>
  <c r="AH96" i="20"/>
  <c r="AH98" i="20"/>
  <c r="AH100" i="20"/>
  <c r="Y64" i="20"/>
  <c r="AI64" i="20" s="1"/>
  <c r="AA64" i="20"/>
  <c r="AK64" i="20" s="1"/>
  <c r="AC64" i="20"/>
  <c r="X65" i="20"/>
  <c r="AH65" i="20" s="1"/>
  <c r="Z65" i="20"/>
  <c r="AB65" i="20"/>
  <c r="AD65" i="20"/>
  <c r="Y66" i="20"/>
  <c r="AI66" i="20" s="1"/>
  <c r="AA66" i="20"/>
  <c r="AC66" i="20"/>
  <c r="X67" i="20"/>
  <c r="Z67" i="20"/>
  <c r="AJ67" i="20" s="1"/>
  <c r="AB67" i="20"/>
  <c r="AD67" i="20"/>
  <c r="Y68" i="20"/>
  <c r="AI68" i="20" s="1"/>
  <c r="AA68" i="20"/>
  <c r="AK68" i="20" s="1"/>
  <c r="AC68" i="20"/>
  <c r="X69" i="20"/>
  <c r="Z69" i="20"/>
  <c r="AJ69" i="20" s="1"/>
  <c r="AB69" i="20"/>
  <c r="AD69" i="20"/>
  <c r="AH69" i="20"/>
  <c r="Y70" i="20"/>
  <c r="AI70" i="20" s="1"/>
  <c r="AA70" i="20"/>
  <c r="AK70" i="20" s="1"/>
  <c r="AC70" i="20"/>
  <c r="X71" i="20"/>
  <c r="AH71" i="20" s="1"/>
  <c r="Z71" i="20"/>
  <c r="AB71" i="20"/>
  <c r="AD71" i="20"/>
  <c r="Y72" i="20"/>
  <c r="AI72" i="20" s="1"/>
  <c r="AA72" i="20"/>
  <c r="AC72" i="20"/>
  <c r="X73" i="20"/>
  <c r="Z73" i="20"/>
  <c r="AJ73" i="20" s="1"/>
  <c r="AB73" i="20"/>
  <c r="AD73" i="20"/>
  <c r="Y74" i="20"/>
  <c r="AI74" i="20" s="1"/>
  <c r="AA74" i="20"/>
  <c r="AK74" i="20" s="1"/>
  <c r="AC74" i="20"/>
  <c r="X75" i="20"/>
  <c r="Z75" i="20"/>
  <c r="AB75" i="20"/>
  <c r="AD75" i="20"/>
  <c r="Y76" i="20"/>
  <c r="AI76" i="20" s="1"/>
  <c r="AA76" i="20"/>
  <c r="AC76" i="20"/>
  <c r="X77" i="20"/>
  <c r="AH77" i="20" s="1"/>
  <c r="Z77" i="20"/>
  <c r="AB77" i="20"/>
  <c r="AD77" i="20"/>
  <c r="Y78" i="20"/>
  <c r="AI78" i="20" s="1"/>
  <c r="AA78" i="20"/>
  <c r="AC78" i="20"/>
  <c r="X79" i="20"/>
  <c r="Z79" i="20"/>
  <c r="AJ79" i="20" s="1"/>
  <c r="AB79" i="20"/>
  <c r="AD79" i="20"/>
  <c r="Y80" i="20"/>
  <c r="AI80" i="20" s="1"/>
  <c r="AA80" i="20"/>
  <c r="AK80" i="20" s="1"/>
  <c r="AC80" i="20"/>
  <c r="X81" i="20"/>
  <c r="AH81" i="20" s="1"/>
  <c r="Z81" i="20"/>
  <c r="AB81" i="20"/>
  <c r="AD81" i="20"/>
  <c r="Y82" i="20"/>
  <c r="AI82" i="20" s="1"/>
  <c r="AA82" i="20"/>
  <c r="AC82" i="20"/>
  <c r="X83" i="20"/>
  <c r="AH83" i="20" s="1"/>
  <c r="Z83" i="20"/>
  <c r="AB83" i="20"/>
  <c r="AD83" i="20"/>
  <c r="Y84" i="20"/>
  <c r="AI84" i="20" s="1"/>
  <c r="AA84" i="20"/>
  <c r="AC84" i="20"/>
  <c r="X85" i="20"/>
  <c r="Z85" i="20"/>
  <c r="AB85" i="20"/>
  <c r="AD85" i="20"/>
  <c r="Y86" i="20"/>
  <c r="AI86" i="20" s="1"/>
  <c r="AA86" i="20"/>
  <c r="AC86" i="20"/>
  <c r="X87" i="20"/>
  <c r="Z87" i="20"/>
  <c r="AJ87" i="20" s="1"/>
  <c r="AB87" i="20"/>
  <c r="AD87" i="20"/>
  <c r="Y88" i="20"/>
  <c r="AI88" i="20" s="1"/>
  <c r="AA88" i="20"/>
  <c r="AK88" i="20" s="1"/>
  <c r="AC88" i="20"/>
  <c r="X89" i="20"/>
  <c r="AH89" i="20" s="1"/>
  <c r="Z89" i="20"/>
  <c r="AB89" i="20"/>
  <c r="AD89" i="20"/>
  <c r="Y90" i="20"/>
  <c r="AI90" i="20" s="1"/>
  <c r="AA90" i="20"/>
  <c r="AC90" i="20"/>
  <c r="X91" i="20"/>
  <c r="AH91" i="20" s="1"/>
  <c r="Z91" i="20"/>
  <c r="AB91" i="20"/>
  <c r="Y92" i="20"/>
  <c r="AI92" i="20" s="1"/>
  <c r="AA92" i="20"/>
  <c r="AC92" i="20"/>
  <c r="X93" i="20"/>
  <c r="Z93" i="20"/>
  <c r="AJ93" i="20" s="1"/>
  <c r="AB93" i="20"/>
  <c r="AH93" i="20"/>
  <c r="Y94" i="20"/>
  <c r="AI94" i="20" s="1"/>
  <c r="AA94" i="20"/>
  <c r="AK94" i="20" s="1"/>
  <c r="AC94" i="20"/>
  <c r="X95" i="20"/>
  <c r="AH95" i="20" s="1"/>
  <c r="Z95" i="20"/>
  <c r="AB95" i="20"/>
  <c r="Y96" i="20"/>
  <c r="AI96" i="20" s="1"/>
  <c r="AA96" i="20"/>
  <c r="AC96" i="20"/>
  <c r="X97" i="20"/>
  <c r="Z97" i="20"/>
  <c r="AJ97" i="20" s="1"/>
  <c r="AB97" i="20"/>
  <c r="AH97" i="20"/>
  <c r="Y98" i="20"/>
  <c r="AI98" i="20" s="1"/>
  <c r="AA98" i="20"/>
  <c r="AK98" i="20" s="1"/>
  <c r="AC98" i="20"/>
  <c r="X99" i="20"/>
  <c r="Z99" i="20"/>
  <c r="AJ99" i="20" s="1"/>
  <c r="AB99" i="20"/>
  <c r="AH99" i="20"/>
  <c r="Y100" i="20"/>
  <c r="AI100" i="20" s="1"/>
  <c r="AA100" i="20"/>
  <c r="AK100" i="20" s="1"/>
  <c r="AC100" i="20"/>
  <c r="X64" i="20"/>
  <c r="Z64" i="20"/>
  <c r="AJ64" i="20" s="1"/>
  <c r="AB64" i="20"/>
  <c r="Y65" i="20"/>
  <c r="AI65" i="20" s="1"/>
  <c r="AA65" i="20"/>
  <c r="X66" i="20"/>
  <c r="Z66" i="20"/>
  <c r="AJ66" i="20" s="1"/>
  <c r="AB66" i="20"/>
  <c r="Y67" i="20"/>
  <c r="AI67" i="20" s="1"/>
  <c r="AA67" i="20"/>
  <c r="AK67" i="20" s="1"/>
  <c r="X68" i="20"/>
  <c r="Z68" i="20"/>
  <c r="AJ68" i="20" s="1"/>
  <c r="AB68" i="20"/>
  <c r="AL68" i="20" s="1"/>
  <c r="AA69" i="20"/>
  <c r="AK69" i="20" s="1"/>
  <c r="X70" i="20"/>
  <c r="Z70" i="20"/>
  <c r="AJ70" i="20" s="1"/>
  <c r="AB70" i="20"/>
  <c r="AL70" i="20" s="1"/>
  <c r="Y71" i="20"/>
  <c r="AI71" i="20" s="1"/>
  <c r="AA71" i="20"/>
  <c r="X72" i="20"/>
  <c r="Z72" i="20"/>
  <c r="AJ72" i="20" s="1"/>
  <c r="AB72" i="20"/>
  <c r="Y73" i="20"/>
  <c r="AI73" i="20" s="1"/>
  <c r="AA73" i="20"/>
  <c r="AK73" i="20" s="1"/>
  <c r="X74" i="20"/>
  <c r="Z74" i="20"/>
  <c r="AJ74" i="20" s="1"/>
  <c r="AB74" i="20"/>
  <c r="AL74" i="20" s="1"/>
  <c r="Y75" i="20"/>
  <c r="AA75" i="20"/>
  <c r="X76" i="20"/>
  <c r="Z76" i="20"/>
  <c r="AJ76" i="20" s="1"/>
  <c r="AB76" i="20"/>
  <c r="Y77" i="20"/>
  <c r="AI77" i="20" s="1"/>
  <c r="AA77" i="20"/>
  <c r="X78" i="20"/>
  <c r="Z78" i="20"/>
  <c r="AJ78" i="20" s="1"/>
  <c r="AB78" i="20"/>
  <c r="Y79" i="20"/>
  <c r="AI79" i="20" s="1"/>
  <c r="AA79" i="20"/>
  <c r="AK79" i="20" s="1"/>
  <c r="X80" i="20"/>
  <c r="Z80" i="20"/>
  <c r="AJ80" i="20" s="1"/>
  <c r="AB80" i="20"/>
  <c r="Y81" i="20"/>
  <c r="AA81" i="20"/>
  <c r="X82" i="20"/>
  <c r="Z82" i="20"/>
  <c r="AB82" i="20"/>
  <c r="Y83" i="20"/>
  <c r="AI83" i="20" s="1"/>
  <c r="AA83" i="20"/>
  <c r="X84" i="20"/>
  <c r="Z84" i="20"/>
  <c r="AJ84" i="20" s="1"/>
  <c r="AB84" i="20"/>
  <c r="Y85" i="20"/>
  <c r="AA85" i="20"/>
  <c r="X86" i="20"/>
  <c r="Z86" i="20"/>
  <c r="AJ86" i="20" s="1"/>
  <c r="AB86" i="20"/>
  <c r="Y87" i="20"/>
  <c r="AI87" i="20" s="1"/>
  <c r="AA87" i="20"/>
  <c r="AK87" i="20" s="1"/>
  <c r="X88" i="20"/>
  <c r="Z88" i="20"/>
  <c r="AJ88" i="20" s="1"/>
  <c r="AB88" i="20"/>
  <c r="Y89" i="20"/>
  <c r="AI89" i="20" s="1"/>
  <c r="AA89" i="20"/>
  <c r="X90" i="20"/>
  <c r="Z90" i="20"/>
  <c r="AJ90" i="20" s="1"/>
  <c r="AB90" i="20"/>
  <c r="X92" i="20"/>
  <c r="Z92" i="20"/>
  <c r="AJ92" i="20" s="1"/>
  <c r="AB92" i="20"/>
  <c r="X94" i="20"/>
  <c r="Z94" i="20"/>
  <c r="AJ94" i="20" s="1"/>
  <c r="AB94" i="20"/>
  <c r="X96" i="20"/>
  <c r="Z96" i="20"/>
  <c r="AJ96" i="20" s="1"/>
  <c r="AB96" i="20"/>
  <c r="X98" i="20"/>
  <c r="Z98" i="20"/>
  <c r="AJ98" i="20" s="1"/>
  <c r="AB98" i="20"/>
  <c r="AL98" i="20" s="1"/>
  <c r="AK99" i="20"/>
  <c r="X100" i="20"/>
  <c r="Z100" i="20"/>
  <c r="AJ100" i="20" s="1"/>
  <c r="AB100" i="20"/>
  <c r="AH102" i="20"/>
  <c r="AH104" i="20"/>
  <c r="AH106" i="20"/>
  <c r="AH108" i="20"/>
  <c r="AH110" i="20"/>
  <c r="AH112" i="20"/>
  <c r="AH114" i="20"/>
  <c r="AH116" i="20"/>
  <c r="AH118" i="20"/>
  <c r="AH120" i="20"/>
  <c r="X101" i="20"/>
  <c r="AH101" i="20" s="1"/>
  <c r="AI101" i="20" s="1"/>
  <c r="Z101" i="20"/>
  <c r="AB101" i="20"/>
  <c r="Y102" i="20"/>
  <c r="AI102" i="20" s="1"/>
  <c r="AA102" i="20"/>
  <c r="AC102" i="20"/>
  <c r="X103" i="20"/>
  <c r="Z103" i="20"/>
  <c r="AJ103" i="20" s="1"/>
  <c r="AB103" i="20"/>
  <c r="AH103" i="20"/>
  <c r="Y104" i="20"/>
  <c r="AI104" i="20" s="1"/>
  <c r="AA104" i="20"/>
  <c r="AK104" i="20" s="1"/>
  <c r="AC104" i="20"/>
  <c r="X105" i="20"/>
  <c r="AH105" i="20" s="1"/>
  <c r="Z105" i="20"/>
  <c r="AB105" i="20"/>
  <c r="Y106" i="20"/>
  <c r="AI106" i="20" s="1"/>
  <c r="AA106" i="20"/>
  <c r="AC106" i="20"/>
  <c r="X107" i="20"/>
  <c r="Z107" i="20"/>
  <c r="AB107" i="20"/>
  <c r="AH107" i="20"/>
  <c r="AI107" i="20" s="1"/>
  <c r="Y108" i="20"/>
  <c r="AI108" i="20" s="1"/>
  <c r="AA108" i="20"/>
  <c r="AC108" i="20"/>
  <c r="X109" i="20"/>
  <c r="Z109" i="20"/>
  <c r="AJ109" i="20" s="1"/>
  <c r="AB109" i="20"/>
  <c r="AH109" i="20"/>
  <c r="Y110" i="20"/>
  <c r="AI110" i="20" s="1"/>
  <c r="AA110" i="20"/>
  <c r="AK110" i="20" s="1"/>
  <c r="AC110" i="20"/>
  <c r="X111" i="20"/>
  <c r="AH111" i="20" s="1"/>
  <c r="AI111" i="20" s="1"/>
  <c r="Z111" i="20"/>
  <c r="AB111" i="20"/>
  <c r="Y112" i="20"/>
  <c r="AI112" i="20" s="1"/>
  <c r="AA112" i="20"/>
  <c r="AC112" i="20"/>
  <c r="X113" i="20"/>
  <c r="AH113" i="20" s="1"/>
  <c r="Z113" i="20"/>
  <c r="AB113" i="20"/>
  <c r="Y114" i="20"/>
  <c r="AI114" i="20" s="1"/>
  <c r="AA114" i="20"/>
  <c r="AK114" i="20" s="1"/>
  <c r="AC114" i="20"/>
  <c r="X115" i="20"/>
  <c r="Z115" i="20"/>
  <c r="AJ115" i="20" s="1"/>
  <c r="AK115" i="20" s="1"/>
  <c r="AB115" i="20"/>
  <c r="AH115" i="20"/>
  <c r="Y116" i="20"/>
  <c r="AI116" i="20" s="1"/>
  <c r="AA116" i="20"/>
  <c r="AC116" i="20"/>
  <c r="X117" i="20"/>
  <c r="Z117" i="20"/>
  <c r="AJ117" i="20" s="1"/>
  <c r="AB117" i="20"/>
  <c r="AH117" i="20"/>
  <c r="Y118" i="20"/>
  <c r="AI118" i="20" s="1"/>
  <c r="AA118" i="20"/>
  <c r="AK118" i="20" s="1"/>
  <c r="AC118" i="20"/>
  <c r="AM118" i="20" s="1"/>
  <c r="AN118" i="20" s="1"/>
  <c r="X119" i="20"/>
  <c r="Z119" i="20"/>
  <c r="AB119" i="20"/>
  <c r="AH119" i="20"/>
  <c r="AI119" i="20" s="1"/>
  <c r="Y120" i="20"/>
  <c r="AI120" i="20" s="1"/>
  <c r="AA120" i="20"/>
  <c r="AC120" i="20"/>
  <c r="Z121" i="20"/>
  <c r="Z123" i="20"/>
  <c r="AJ123" i="20" s="1"/>
  <c r="AH123" i="20"/>
  <c r="Z125" i="20"/>
  <c r="AH127" i="20"/>
  <c r="Z127" i="20"/>
  <c r="AJ127" i="20" s="1"/>
  <c r="AH129" i="20"/>
  <c r="AH133" i="20"/>
  <c r="X102" i="20"/>
  <c r="Z102" i="20"/>
  <c r="AB102" i="20"/>
  <c r="AI103" i="20"/>
  <c r="AK103" i="20"/>
  <c r="X104" i="20"/>
  <c r="Z104" i="20"/>
  <c r="AJ104" i="20" s="1"/>
  <c r="AB104" i="20"/>
  <c r="X106" i="20"/>
  <c r="Z106" i="20"/>
  <c r="AJ106" i="20" s="1"/>
  <c r="AB106" i="20"/>
  <c r="X108" i="20"/>
  <c r="Z108" i="20"/>
  <c r="AJ108" i="20" s="1"/>
  <c r="AB108" i="20"/>
  <c r="AI109" i="20"/>
  <c r="X110" i="20"/>
  <c r="Z110" i="20"/>
  <c r="AJ110" i="20" s="1"/>
  <c r="AB110" i="20"/>
  <c r="AL110" i="20" s="1"/>
  <c r="X112" i="20"/>
  <c r="Z112" i="20"/>
  <c r="AB112" i="20"/>
  <c r="X114" i="20"/>
  <c r="Z114" i="20"/>
  <c r="AJ114" i="20" s="1"/>
  <c r="AB114" i="20"/>
  <c r="AL114" i="20" s="1"/>
  <c r="AI115" i="20"/>
  <c r="X116" i="20"/>
  <c r="Z116" i="20"/>
  <c r="AB116" i="20"/>
  <c r="X118" i="20"/>
  <c r="Z118" i="20"/>
  <c r="AJ118" i="20" s="1"/>
  <c r="AB118" i="20"/>
  <c r="AL118" i="20" s="1"/>
  <c r="X120" i="20"/>
  <c r="Z120" i="20"/>
  <c r="AJ120" i="20" s="1"/>
  <c r="AB120" i="20"/>
  <c r="AC121" i="20"/>
  <c r="AA121" i="20"/>
  <c r="Y121" i="20"/>
  <c r="X121" i="20"/>
  <c r="AH121" i="20" s="1"/>
  <c r="AB121" i="20"/>
  <c r="AH122" i="20"/>
  <c r="AI122" i="20"/>
  <c r="AC123" i="20"/>
  <c r="AA123" i="20"/>
  <c r="Y123" i="20"/>
  <c r="AI123" i="20" s="1"/>
  <c r="X123" i="20"/>
  <c r="AB123" i="20"/>
  <c r="AH124" i="20"/>
  <c r="AC125" i="20"/>
  <c r="AA125" i="20"/>
  <c r="Y125" i="20"/>
  <c r="X125" i="20"/>
  <c r="AH125" i="20" s="1"/>
  <c r="AB125" i="20"/>
  <c r="AH126" i="20"/>
  <c r="AC127" i="20"/>
  <c r="AA127" i="20"/>
  <c r="Y127" i="20"/>
  <c r="AI127" i="20" s="1"/>
  <c r="X127" i="20"/>
  <c r="AB127" i="20"/>
  <c r="X122" i="20"/>
  <c r="Z122" i="20"/>
  <c r="AJ122" i="20" s="1"/>
  <c r="AB122" i="20"/>
  <c r="X124" i="20"/>
  <c r="Z124" i="20"/>
  <c r="AJ124" i="20" s="1"/>
  <c r="AB124" i="20"/>
  <c r="AL124" i="20" s="1"/>
  <c r="X126" i="20"/>
  <c r="Z126" i="20"/>
  <c r="AJ126" i="20" s="1"/>
  <c r="AK126" i="20" s="1"/>
  <c r="AB126" i="20"/>
  <c r="X128" i="20"/>
  <c r="Z128" i="20"/>
  <c r="AJ128" i="20" s="1"/>
  <c r="AB128" i="20"/>
  <c r="AL128" i="20" s="1"/>
  <c r="AH128" i="20"/>
  <c r="Y129" i="20"/>
  <c r="AI129" i="20" s="1"/>
  <c r="AA129" i="20"/>
  <c r="AK129" i="20" s="1"/>
  <c r="AC129" i="20"/>
  <c r="X130" i="20"/>
  <c r="Z130" i="20"/>
  <c r="AJ130" i="20" s="1"/>
  <c r="AB130" i="20"/>
  <c r="AH130" i="20"/>
  <c r="Y131" i="20"/>
  <c r="AA131" i="20"/>
  <c r="AC131" i="20"/>
  <c r="X132" i="20"/>
  <c r="Z132" i="20"/>
  <c r="AB132" i="20"/>
  <c r="AH132" i="20"/>
  <c r="Y133" i="20"/>
  <c r="AI133" i="20" s="1"/>
  <c r="AA133" i="20"/>
  <c r="AC133" i="20"/>
  <c r="AC134" i="20"/>
  <c r="AA134" i="20"/>
  <c r="AK134" i="20" s="1"/>
  <c r="Y134" i="20"/>
  <c r="AI134" i="20" s="1"/>
  <c r="X134" i="20"/>
  <c r="AB134" i="20"/>
  <c r="AJ134" i="20"/>
  <c r="AC136" i="20"/>
  <c r="AA136" i="20"/>
  <c r="Y136" i="20"/>
  <c r="AI136" i="20" s="1"/>
  <c r="AJ136" i="20" s="1"/>
  <c r="X136" i="20"/>
  <c r="AB136" i="20"/>
  <c r="AC138" i="20"/>
  <c r="AA138" i="20"/>
  <c r="Y138" i="20"/>
  <c r="AI138" i="20" s="1"/>
  <c r="AJ138" i="20" s="1"/>
  <c r="X138" i="20"/>
  <c r="AB138" i="20"/>
  <c r="AH139" i="20"/>
  <c r="AI139" i="20"/>
  <c r="AC140" i="20"/>
  <c r="AA140" i="20"/>
  <c r="AK140" i="20" s="1"/>
  <c r="Y140" i="20"/>
  <c r="AI140" i="20" s="1"/>
  <c r="X140" i="20"/>
  <c r="AB140" i="20"/>
  <c r="AL140" i="20" s="1"/>
  <c r="AH141" i="20"/>
  <c r="AC142" i="20"/>
  <c r="AA142" i="20"/>
  <c r="Y142" i="20"/>
  <c r="AI142" i="20" s="1"/>
  <c r="AD142" i="20"/>
  <c r="Z142" i="20"/>
  <c r="AJ142" i="20" s="1"/>
  <c r="X142" i="20"/>
  <c r="AC144" i="20"/>
  <c r="AA144" i="20"/>
  <c r="Y144" i="20"/>
  <c r="AI144" i="20" s="1"/>
  <c r="AD144" i="20"/>
  <c r="Z144" i="20"/>
  <c r="X144" i="20"/>
  <c r="AH145" i="20"/>
  <c r="AC146" i="20"/>
  <c r="AA146" i="20"/>
  <c r="AK146" i="20" s="1"/>
  <c r="Y146" i="20"/>
  <c r="AI146" i="20" s="1"/>
  <c r="AD146" i="20"/>
  <c r="Z146" i="20"/>
  <c r="AJ146" i="20" s="1"/>
  <c r="X146" i="20"/>
  <c r="AH147" i="20"/>
  <c r="AC148" i="20"/>
  <c r="AA148" i="20"/>
  <c r="AK148" i="20" s="1"/>
  <c r="Y148" i="20"/>
  <c r="AI148" i="20" s="1"/>
  <c r="AD148" i="20"/>
  <c r="Z148" i="20"/>
  <c r="AJ148" i="20" s="1"/>
  <c r="X148" i="20"/>
  <c r="AH149" i="20"/>
  <c r="AI128" i="20"/>
  <c r="X129" i="20"/>
  <c r="Z129" i="20"/>
  <c r="AJ129" i="20" s="1"/>
  <c r="AB129" i="20"/>
  <c r="AL129" i="20" s="1"/>
  <c r="AI130" i="20"/>
  <c r="AK130" i="20"/>
  <c r="X131" i="20"/>
  <c r="AH131" i="20" s="1"/>
  <c r="Z131" i="20"/>
  <c r="AB131" i="20"/>
  <c r="X133" i="20"/>
  <c r="Z133" i="20"/>
  <c r="AJ133" i="20" s="1"/>
  <c r="AB133" i="20"/>
  <c r="AH134" i="20"/>
  <c r="AH136" i="20"/>
  <c r="AH138" i="20"/>
  <c r="AH140" i="20"/>
  <c r="AJ140" i="20"/>
  <c r="X135" i="20"/>
  <c r="AH135" i="20" s="1"/>
  <c r="AI135" i="20" s="1"/>
  <c r="Z135" i="20"/>
  <c r="AB135" i="20"/>
  <c r="X137" i="20"/>
  <c r="AH137" i="20" s="1"/>
  <c r="Z137" i="20"/>
  <c r="AJ137" i="20" s="1"/>
  <c r="AK137" i="20" s="1"/>
  <c r="AB137" i="20"/>
  <c r="X139" i="20"/>
  <c r="Z139" i="20"/>
  <c r="AJ139" i="20" s="1"/>
  <c r="AB139" i="20"/>
  <c r="AH142" i="20"/>
  <c r="AH144" i="20"/>
  <c r="AH146" i="20"/>
  <c r="AH148" i="20"/>
  <c r="AL148" i="20"/>
  <c r="X141" i="20"/>
  <c r="Z141" i="20"/>
  <c r="AB141" i="20"/>
  <c r="X143" i="20"/>
  <c r="AH143" i="20" s="1"/>
  <c r="AI143" i="20" s="1"/>
  <c r="Z143" i="20"/>
  <c r="AB143" i="20"/>
  <c r="X145" i="20"/>
  <c r="Z145" i="20"/>
  <c r="AB145" i="20"/>
  <c r="X147" i="20"/>
  <c r="Z147" i="20"/>
  <c r="AJ147" i="20" s="1"/>
  <c r="AB147" i="20"/>
  <c r="AL147" i="20" s="1"/>
  <c r="X149" i="20"/>
  <c r="Z149" i="20"/>
  <c r="AB149" i="20"/>
  <c r="AD6" i="27"/>
  <c r="AD7" i="27"/>
  <c r="AD8" i="27"/>
  <c r="AD9" i="27"/>
  <c r="AD10" i="27"/>
  <c r="AD11" i="27"/>
  <c r="AD12" i="27"/>
  <c r="AD13" i="27"/>
  <c r="AD14" i="27"/>
  <c r="AD15" i="27"/>
  <c r="AD16" i="27"/>
  <c r="AD17" i="27"/>
  <c r="AD18" i="27"/>
  <c r="AD19" i="27"/>
  <c r="AD20" i="27"/>
  <c r="AD21" i="27"/>
  <c r="AD22" i="27"/>
  <c r="AD23" i="27"/>
  <c r="AD24" i="27"/>
  <c r="AD25" i="27"/>
  <c r="AD26" i="27"/>
  <c r="AD27" i="27"/>
  <c r="AD28" i="27"/>
  <c r="AD29" i="27"/>
  <c r="AD30" i="27"/>
  <c r="AD31" i="27"/>
  <c r="AD32" i="27"/>
  <c r="AD33" i="27"/>
  <c r="AD34" i="27"/>
  <c r="AD35" i="27"/>
  <c r="AD36" i="27"/>
  <c r="AD37" i="27"/>
  <c r="AD38" i="27"/>
  <c r="AD39" i="27"/>
  <c r="AD65" i="27"/>
  <c r="AD66" i="27"/>
  <c r="AD67" i="27"/>
  <c r="AD68" i="27"/>
  <c r="AD69" i="27"/>
  <c r="AD70" i="27"/>
  <c r="AD71" i="27"/>
  <c r="AD72" i="27"/>
  <c r="AD73" i="27"/>
  <c r="AD74" i="27"/>
  <c r="AD75" i="27"/>
  <c r="AD5" i="27"/>
  <c r="AK60" i="20" l="1"/>
  <c r="AI137" i="20"/>
  <c r="AK93" i="20"/>
  <c r="AK7" i="20"/>
  <c r="AI91" i="20"/>
  <c r="AK62" i="20"/>
  <c r="AK54" i="20"/>
  <c r="AK139" i="20"/>
  <c r="AL69" i="20"/>
  <c r="AI95" i="20"/>
  <c r="AI23" i="20"/>
  <c r="AK17" i="20"/>
  <c r="AK13" i="20"/>
  <c r="AL130" i="20"/>
  <c r="AK52" i="20"/>
  <c r="AI15" i="20"/>
  <c r="AI17" i="20"/>
  <c r="AI149" i="20"/>
  <c r="AI113" i="20"/>
  <c r="AI21" i="20"/>
  <c r="AK108" i="20"/>
  <c r="AK117" i="20"/>
  <c r="AI105" i="20"/>
  <c r="AK109" i="20"/>
  <c r="AK97" i="20"/>
  <c r="AK48" i="20"/>
  <c r="AL27" i="20"/>
  <c r="AI11" i="20"/>
  <c r="AI35" i="20"/>
  <c r="AK18" i="20"/>
  <c r="AK37" i="20"/>
  <c r="AL9" i="20"/>
  <c r="AM9" i="20" s="1"/>
  <c r="AN9" i="20" s="1"/>
  <c r="AG9" i="20" s="1"/>
  <c r="AF9" i="20" s="1"/>
  <c r="AL58" i="20"/>
  <c r="AM58" i="20" s="1"/>
  <c r="AN58" i="20" s="1"/>
  <c r="AG58" i="20" s="1"/>
  <c r="AF58" i="20" s="1"/>
  <c r="AE58" i="20" s="1"/>
  <c r="AL139" i="20"/>
  <c r="AL100" i="20"/>
  <c r="AL94" i="20"/>
  <c r="AL88" i="20"/>
  <c r="AL80" i="20"/>
  <c r="AM100" i="20"/>
  <c r="AN100" i="20" s="1"/>
  <c r="AG100" i="20" s="1"/>
  <c r="AF100" i="20" s="1"/>
  <c r="AE100" i="20" s="1"/>
  <c r="AL99" i="20"/>
  <c r="AL87" i="20"/>
  <c r="AL38" i="20"/>
  <c r="AL10" i="20"/>
  <c r="AM130" i="20"/>
  <c r="AN130" i="20" s="1"/>
  <c r="AG130" i="20" s="1"/>
  <c r="AF130" i="20" s="1"/>
  <c r="AE130" i="20" s="1"/>
  <c r="AM70" i="20"/>
  <c r="AN70" i="20" s="1"/>
  <c r="AG70" i="20" s="1"/>
  <c r="AF70" i="20" s="1"/>
  <c r="AE70" i="20" s="1"/>
  <c r="AM40" i="20"/>
  <c r="AN40" i="20" s="1"/>
  <c r="AG40" i="20" s="1"/>
  <c r="AF40" i="20" s="1"/>
  <c r="AE40" i="20" s="1"/>
  <c r="AM148" i="20"/>
  <c r="AI383" i="20"/>
  <c r="AK142" i="20"/>
  <c r="AL142" i="20" s="1"/>
  <c r="AK136" i="20"/>
  <c r="AL136" i="20" s="1"/>
  <c r="AM136" i="20" s="1"/>
  <c r="AN136" i="20" s="1"/>
  <c r="AK22" i="20"/>
  <c r="AL22" i="20" s="1"/>
  <c r="AM22" i="20" s="1"/>
  <c r="AN22" i="20" s="1"/>
  <c r="AI381" i="20"/>
  <c r="AL62" i="20"/>
  <c r="AK138" i="20"/>
  <c r="AL138" i="20" s="1"/>
  <c r="AM138" i="20" s="1"/>
  <c r="AN138" i="20" s="1"/>
  <c r="AJ111" i="20"/>
  <c r="AK111" i="20" s="1"/>
  <c r="AL93" i="20"/>
  <c r="AL52" i="20"/>
  <c r="AJ383" i="20"/>
  <c r="AK383" i="20" s="1"/>
  <c r="AL383" i="20" s="1"/>
  <c r="AM383" i="20" s="1"/>
  <c r="AN383" i="20" s="1"/>
  <c r="AL46" i="20"/>
  <c r="AJ381" i="20"/>
  <c r="AK381" i="20" s="1"/>
  <c r="AL381" i="20"/>
  <c r="AJ382" i="20"/>
  <c r="AK382" i="20" s="1"/>
  <c r="AL382" i="20" s="1"/>
  <c r="AJ145" i="20"/>
  <c r="AK145" i="20" s="1"/>
  <c r="AL145" i="20" s="1"/>
  <c r="AM145" i="20" s="1"/>
  <c r="AN145" i="20" s="1"/>
  <c r="AM142" i="20"/>
  <c r="AK133" i="20"/>
  <c r="AJ132" i="20"/>
  <c r="AK132" i="20" s="1"/>
  <c r="AM124" i="20"/>
  <c r="AN124" i="20" s="1"/>
  <c r="AL111" i="20"/>
  <c r="AK106" i="20"/>
  <c r="AL106" i="20" s="1"/>
  <c r="AI141" i="20"/>
  <c r="AJ141" i="20" s="1"/>
  <c r="AK141" i="20" s="1"/>
  <c r="AL141" i="20" s="1"/>
  <c r="AM141" i="20" s="1"/>
  <c r="AN141" i="20" s="1"/>
  <c r="AK122" i="20"/>
  <c r="AL135" i="20"/>
  <c r="AJ135" i="20"/>
  <c r="AL133" i="20"/>
  <c r="AL126" i="20"/>
  <c r="AL122" i="20"/>
  <c r="AI125" i="20"/>
  <c r="AK123" i="20"/>
  <c r="AL123" i="20" s="1"/>
  <c r="AI121" i="20"/>
  <c r="AJ121" i="20" s="1"/>
  <c r="AK121" i="20" s="1"/>
  <c r="AL121" i="20" s="1"/>
  <c r="AM121" i="20" s="1"/>
  <c r="AN121" i="20" s="1"/>
  <c r="AK120" i="20"/>
  <c r="AG118" i="20"/>
  <c r="AF118" i="20" s="1"/>
  <c r="AE118" i="20" s="1"/>
  <c r="AJ116" i="20"/>
  <c r="AJ112" i="20"/>
  <c r="AL117" i="20"/>
  <c r="AK116" i="20"/>
  <c r="AL116" i="20" s="1"/>
  <c r="AM116" i="20" s="1"/>
  <c r="AN116" i="20" s="1"/>
  <c r="AL115" i="20"/>
  <c r="AJ113" i="20"/>
  <c r="AK113" i="20" s="1"/>
  <c r="AL113" i="20" s="1"/>
  <c r="AM113" i="20" s="1"/>
  <c r="AN113" i="20" s="1"/>
  <c r="AK112" i="20"/>
  <c r="AL112" i="20" s="1"/>
  <c r="AJ105" i="20"/>
  <c r="AK105" i="20" s="1"/>
  <c r="AL105" i="20" s="1"/>
  <c r="AK135" i="20"/>
  <c r="AM94" i="20"/>
  <c r="AN94" i="20" s="1"/>
  <c r="AG94" i="20" s="1"/>
  <c r="AM88" i="20"/>
  <c r="AN88" i="20" s="1"/>
  <c r="AG88" i="20" s="1"/>
  <c r="AF88" i="20" s="1"/>
  <c r="AE88" i="20" s="1"/>
  <c r="AK86" i="20"/>
  <c r="AJ85" i="20"/>
  <c r="AK85" i="20" s="1"/>
  <c r="AL85" i="20" s="1"/>
  <c r="AL104" i="20"/>
  <c r="AJ102" i="20"/>
  <c r="AL103" i="20"/>
  <c r="AL86" i="20"/>
  <c r="AI85" i="20"/>
  <c r="AL97" i="20"/>
  <c r="AJ95" i="20"/>
  <c r="AK95" i="20" s="1"/>
  <c r="AL95" i="20" s="1"/>
  <c r="AM95" i="20" s="1"/>
  <c r="AK92" i="20"/>
  <c r="AL92" i="20" s="1"/>
  <c r="AM92" i="20" s="1"/>
  <c r="AN92" i="20" s="1"/>
  <c r="AJ91" i="20"/>
  <c r="AK91" i="20" s="1"/>
  <c r="AL91" i="20" s="1"/>
  <c r="AJ82" i="20"/>
  <c r="AI75" i="20"/>
  <c r="AK82" i="20"/>
  <c r="AL82" i="20" s="1"/>
  <c r="AI81" i="20"/>
  <c r="AJ81" i="20" s="1"/>
  <c r="AK81" i="20" s="1"/>
  <c r="AL81" i="20" s="1"/>
  <c r="AM81" i="20" s="1"/>
  <c r="AK76" i="20"/>
  <c r="AL76" i="20" s="1"/>
  <c r="AJ75" i="20"/>
  <c r="AK75" i="20" s="1"/>
  <c r="AL75" i="20" s="1"/>
  <c r="AM75" i="20" s="1"/>
  <c r="AM52" i="20"/>
  <c r="AN52" i="20" s="1"/>
  <c r="AM46" i="20"/>
  <c r="AN46" i="20" s="1"/>
  <c r="AL64" i="20"/>
  <c r="AM64" i="20" s="1"/>
  <c r="AN64" i="20" s="1"/>
  <c r="AJ56" i="20"/>
  <c r="AK56" i="20" s="1"/>
  <c r="AL56" i="20" s="1"/>
  <c r="AM56" i="20" s="1"/>
  <c r="AN56" i="20" s="1"/>
  <c r="AI51" i="20"/>
  <c r="AI45" i="20"/>
  <c r="AJ51" i="20"/>
  <c r="AJ45" i="20"/>
  <c r="AI61" i="20"/>
  <c r="AJ61" i="20" s="1"/>
  <c r="AK61" i="20" s="1"/>
  <c r="AL61" i="20" s="1"/>
  <c r="AI55" i="20"/>
  <c r="AJ55" i="20" s="1"/>
  <c r="AK55" i="20" s="1"/>
  <c r="AL55" i="20" s="1"/>
  <c r="AK51" i="20"/>
  <c r="AK45" i="20"/>
  <c r="AL63" i="20"/>
  <c r="AM63" i="20" s="1"/>
  <c r="AL57" i="20"/>
  <c r="AL51" i="20"/>
  <c r="AL45" i="20"/>
  <c r="AL33" i="20"/>
  <c r="AJ41" i="20"/>
  <c r="AK41" i="20" s="1"/>
  <c r="AM34" i="20"/>
  <c r="AN34" i="20" s="1"/>
  <c r="AK32" i="20"/>
  <c r="AL32" i="20" s="1"/>
  <c r="AM32" i="20" s="1"/>
  <c r="AN32" i="20" s="1"/>
  <c r="AJ31" i="20"/>
  <c r="AK31" i="20" s="1"/>
  <c r="AK26" i="20"/>
  <c r="AL26" i="20" s="1"/>
  <c r="AM26" i="20" s="1"/>
  <c r="AN26" i="20" s="1"/>
  <c r="AJ25" i="20"/>
  <c r="AK25" i="20" s="1"/>
  <c r="AL37" i="20"/>
  <c r="AJ35" i="20"/>
  <c r="AK35" i="20" s="1"/>
  <c r="AL35" i="20" s="1"/>
  <c r="AM35" i="20" s="1"/>
  <c r="AM28" i="20"/>
  <c r="AN28" i="20" s="1"/>
  <c r="AL25" i="20"/>
  <c r="AJ21" i="20"/>
  <c r="AK21" i="20" s="1"/>
  <c r="AL21" i="20" s="1"/>
  <c r="AM21" i="20" s="1"/>
  <c r="AJ15" i="20"/>
  <c r="AK15" i="20" s="1"/>
  <c r="AL15" i="20" s="1"/>
  <c r="AM15" i="20" s="1"/>
  <c r="AJ16" i="20"/>
  <c r="AK16" i="20" s="1"/>
  <c r="AL16" i="20" s="1"/>
  <c r="AJ11" i="20"/>
  <c r="AK11" i="20" s="1"/>
  <c r="AL11" i="20" s="1"/>
  <c r="AM11" i="20" s="1"/>
  <c r="AN11" i="20" s="1"/>
  <c r="AK379" i="20"/>
  <c r="AJ143" i="20"/>
  <c r="AK143" i="20" s="1"/>
  <c r="AL143" i="20" s="1"/>
  <c r="AM143" i="20" s="1"/>
  <c r="AN143" i="20" s="1"/>
  <c r="AK127" i="20"/>
  <c r="AL127" i="20" s="1"/>
  <c r="AM127" i="20" s="1"/>
  <c r="AN127" i="20" s="1"/>
  <c r="AJ23" i="20"/>
  <c r="AK23" i="20" s="1"/>
  <c r="AL23" i="20" s="1"/>
  <c r="AM23" i="20" s="1"/>
  <c r="AN23" i="20" s="1"/>
  <c r="J33" i="24"/>
  <c r="K33" i="24"/>
  <c r="J31" i="24"/>
  <c r="K31" i="24"/>
  <c r="J29" i="24"/>
  <c r="K29" i="24"/>
  <c r="J32" i="24"/>
  <c r="K32" i="24"/>
  <c r="J30" i="24"/>
  <c r="K30" i="24"/>
  <c r="J28" i="24"/>
  <c r="K28" i="24"/>
  <c r="J19" i="24"/>
  <c r="K19" i="24"/>
  <c r="J17" i="24"/>
  <c r="K17" i="24"/>
  <c r="J15" i="24"/>
  <c r="K15" i="24"/>
  <c r="J13" i="24"/>
  <c r="K13" i="24"/>
  <c r="J11" i="24"/>
  <c r="K11" i="24"/>
  <c r="J9" i="24"/>
  <c r="K9" i="24"/>
  <c r="J7" i="24"/>
  <c r="K7" i="24"/>
  <c r="J18" i="24"/>
  <c r="K18" i="24"/>
  <c r="J16" i="24"/>
  <c r="K16" i="24"/>
  <c r="J14" i="24"/>
  <c r="K14" i="24"/>
  <c r="J12" i="24"/>
  <c r="K12" i="24"/>
  <c r="J10" i="24"/>
  <c r="K10" i="24"/>
  <c r="J8" i="24"/>
  <c r="K8" i="24"/>
  <c r="J6" i="24"/>
  <c r="K6" i="24"/>
  <c r="AL380" i="20"/>
  <c r="AL379" i="20"/>
  <c r="AK378" i="20"/>
  <c r="AL378" i="20"/>
  <c r="AM381" i="20"/>
  <c r="AN381" i="20" s="1"/>
  <c r="AM139" i="20"/>
  <c r="AN139" i="20" s="1"/>
  <c r="AM135" i="20"/>
  <c r="AN135" i="20" s="1"/>
  <c r="AL120" i="20"/>
  <c r="AM120" i="20" s="1"/>
  <c r="AN120" i="20" s="1"/>
  <c r="AJ119" i="20"/>
  <c r="AK119" i="20" s="1"/>
  <c r="AM110" i="20"/>
  <c r="AN110" i="20" s="1"/>
  <c r="AJ107" i="20"/>
  <c r="AK107" i="20" s="1"/>
  <c r="AM103" i="20"/>
  <c r="AN103" i="20" s="1"/>
  <c r="AK102" i="20"/>
  <c r="AM98" i="20"/>
  <c r="AN98" i="20" s="1"/>
  <c r="AK90" i="20"/>
  <c r="AJ89" i="20"/>
  <c r="AM87" i="20"/>
  <c r="AM80" i="20"/>
  <c r="AN80" i="20" s="1"/>
  <c r="AL79" i="20"/>
  <c r="AK78" i="20"/>
  <c r="AJ77" i="20"/>
  <c r="AK77" i="20" s="1"/>
  <c r="AL77" i="20" s="1"/>
  <c r="AM44" i="20"/>
  <c r="AN44" i="20" s="1"/>
  <c r="AK42" i="20"/>
  <c r="AL42" i="20" s="1"/>
  <c r="AM42" i="20" s="1"/>
  <c r="AN42" i="20" s="1"/>
  <c r="AL41" i="20"/>
  <c r="AM37" i="20"/>
  <c r="AN37" i="20" s="1"/>
  <c r="AK36" i="20"/>
  <c r="AL31" i="20"/>
  <c r="AL17" i="20"/>
  <c r="AK12" i="20"/>
  <c r="AL8" i="20"/>
  <c r="AL7" i="20"/>
  <c r="AL14" i="20"/>
  <c r="AJ12" i="20"/>
  <c r="AM140" i="20"/>
  <c r="AN140" i="20" s="1"/>
  <c r="AL132" i="20"/>
  <c r="AI131" i="20"/>
  <c r="AM115" i="20"/>
  <c r="AN115" i="20" s="1"/>
  <c r="AJ149" i="20"/>
  <c r="AK149" i="20" s="1"/>
  <c r="AM147" i="20"/>
  <c r="AN147" i="20" s="1"/>
  <c r="AL137" i="20"/>
  <c r="AJ131" i="20"/>
  <c r="AK131" i="20" s="1"/>
  <c r="AM133" i="20"/>
  <c r="AN133" i="20" s="1"/>
  <c r="AM129" i="20"/>
  <c r="AN129" i="20" s="1"/>
  <c r="AM126" i="20"/>
  <c r="AN126" i="20" s="1"/>
  <c r="AM122" i="20"/>
  <c r="AN122" i="20" s="1"/>
  <c r="AL108" i="20"/>
  <c r="AL102" i="20"/>
  <c r="AM102" i="20" s="1"/>
  <c r="AN102" i="20" s="1"/>
  <c r="AM114" i="20"/>
  <c r="AN114" i="20" s="1"/>
  <c r="AL109" i="20"/>
  <c r="AM108" i="20"/>
  <c r="AN108" i="20" s="1"/>
  <c r="AM104" i="20"/>
  <c r="AN104" i="20" s="1"/>
  <c r="AJ101" i="20"/>
  <c r="AK101" i="20" s="1"/>
  <c r="AK89" i="20"/>
  <c r="AL89" i="20" s="1"/>
  <c r="AM97" i="20"/>
  <c r="AN97" i="20" s="1"/>
  <c r="AK96" i="20"/>
  <c r="AM86" i="20"/>
  <c r="AN86" i="20" s="1"/>
  <c r="AK84" i="20"/>
  <c r="AL84" i="20" s="1"/>
  <c r="AJ83" i="20"/>
  <c r="AK83" i="20" s="1"/>
  <c r="AM74" i="20"/>
  <c r="AN74" i="20" s="1"/>
  <c r="AL73" i="20"/>
  <c r="AK72" i="20"/>
  <c r="AL72" i="20" s="1"/>
  <c r="AJ71" i="20"/>
  <c r="AK71" i="20" s="1"/>
  <c r="AM68" i="20"/>
  <c r="AN68" i="20" s="1"/>
  <c r="AL67" i="20"/>
  <c r="AK66" i="20"/>
  <c r="AJ65" i="20"/>
  <c r="AK65" i="20" s="1"/>
  <c r="AL60" i="20"/>
  <c r="AL54" i="20"/>
  <c r="AL48" i="20"/>
  <c r="AL36" i="20"/>
  <c r="AM36" i="20" s="1"/>
  <c r="AN36" i="20" s="1"/>
  <c r="AJ59" i="20"/>
  <c r="AK59" i="20" s="1"/>
  <c r="AM57" i="20"/>
  <c r="AN57" i="20" s="1"/>
  <c r="AJ53" i="20"/>
  <c r="AK53" i="20" s="1"/>
  <c r="AM51" i="20"/>
  <c r="AN51" i="20" s="1"/>
  <c r="AL49" i="20"/>
  <c r="AJ47" i="20"/>
  <c r="AK47" i="20" s="1"/>
  <c r="AM45" i="20"/>
  <c r="AN45" i="20" s="1"/>
  <c r="AM38" i="20"/>
  <c r="AN38" i="20" s="1"/>
  <c r="AK30" i="20"/>
  <c r="AL29" i="20"/>
  <c r="AM25" i="20"/>
  <c r="AN25" i="20" s="1"/>
  <c r="AK24" i="20"/>
  <c r="AM19" i="20"/>
  <c r="AN19" i="20" s="1"/>
  <c r="AL18" i="20"/>
  <c r="AL13" i="20"/>
  <c r="AL12" i="20"/>
  <c r="AJ6" i="20"/>
  <c r="AK6" i="20" s="1"/>
  <c r="AN148" i="20"/>
  <c r="AG148" i="20" s="1"/>
  <c r="AJ144" i="20"/>
  <c r="AK144" i="20" s="1"/>
  <c r="AJ125" i="20"/>
  <c r="AK125" i="20" s="1"/>
  <c r="AM117" i="20"/>
  <c r="AN117" i="20" s="1"/>
  <c r="AM105" i="20"/>
  <c r="AN105" i="20" s="1"/>
  <c r="AM99" i="20"/>
  <c r="AN99" i="20" s="1"/>
  <c r="AM93" i="20"/>
  <c r="AN93" i="20" s="1"/>
  <c r="AM69" i="20"/>
  <c r="AN69" i="20" s="1"/>
  <c r="AM62" i="20"/>
  <c r="AN62" i="20" s="1"/>
  <c r="AM50" i="20"/>
  <c r="AN50" i="20" s="1"/>
  <c r="AL146" i="20"/>
  <c r="AL134" i="20"/>
  <c r="AN142" i="20"/>
  <c r="AM128" i="20"/>
  <c r="AN128" i="20" s="1"/>
  <c r="AL43" i="20"/>
  <c r="AL20" i="20"/>
  <c r="AM39" i="20"/>
  <c r="AN39" i="20" s="1"/>
  <c r="AM33" i="20"/>
  <c r="AN33" i="20" s="1"/>
  <c r="AM27" i="20"/>
  <c r="AN27" i="20" s="1"/>
  <c r="AF148" i="20" l="1"/>
  <c r="AE148" i="20" s="1"/>
  <c r="AF94" i="20"/>
  <c r="AE94" i="20" s="1"/>
  <c r="AG142" i="20"/>
  <c r="AF142" i="20" s="1"/>
  <c r="AE142" i="20" s="1"/>
  <c r="AM10" i="20"/>
  <c r="AN10" i="20" s="1"/>
  <c r="AG22" i="20"/>
  <c r="AF22" i="20" s="1"/>
  <c r="AE22" i="20" s="1"/>
  <c r="AG46" i="20"/>
  <c r="AF46" i="20" s="1"/>
  <c r="AE46" i="20" s="1"/>
  <c r="AE9" i="20"/>
  <c r="AG19" i="20"/>
  <c r="AF19" i="20" s="1"/>
  <c r="AE19" i="20" s="1"/>
  <c r="AG34" i="20"/>
  <c r="AF34" i="20" s="1"/>
  <c r="AE34" i="20" s="1"/>
  <c r="AM382" i="20"/>
  <c r="AN382" i="20" s="1"/>
  <c r="AM112" i="20"/>
  <c r="AN112" i="20" s="1"/>
  <c r="AM106" i="20"/>
  <c r="AN106" i="20" s="1"/>
  <c r="AM123" i="20"/>
  <c r="AN123" i="20" s="1"/>
  <c r="AG108" i="20"/>
  <c r="AF108" i="20" s="1"/>
  <c r="AM111" i="20"/>
  <c r="AN111" i="20" s="1"/>
  <c r="AG124" i="20"/>
  <c r="AF124" i="20" s="1"/>
  <c r="AE124" i="20" s="1"/>
  <c r="AG113" i="20"/>
  <c r="AF113" i="20" s="1"/>
  <c r="AE113" i="20" s="1"/>
  <c r="AG115" i="20"/>
  <c r="AF115" i="20" s="1"/>
  <c r="AG140" i="20"/>
  <c r="AF140" i="20" s="1"/>
  <c r="AG136" i="20"/>
  <c r="AF136" i="20" s="1"/>
  <c r="AE136" i="20" s="1"/>
  <c r="AN95" i="20"/>
  <c r="AG95" i="20" s="1"/>
  <c r="AF95" i="20" s="1"/>
  <c r="AN87" i="20"/>
  <c r="AG87" i="20" s="1"/>
  <c r="AF87" i="20" s="1"/>
  <c r="AE87" i="20" s="1"/>
  <c r="AN75" i="20"/>
  <c r="AG75" i="20" s="1"/>
  <c r="AF75" i="20" s="1"/>
  <c r="AE75" i="20" s="1"/>
  <c r="AN81" i="20"/>
  <c r="AG81" i="20" s="1"/>
  <c r="AF81" i="20" s="1"/>
  <c r="AE81" i="20" s="1"/>
  <c r="AM76" i="20"/>
  <c r="AN76" i="20" s="1"/>
  <c r="AM82" i="20"/>
  <c r="AN82" i="20" s="1"/>
  <c r="AN63" i="20"/>
  <c r="AG63" i="20" s="1"/>
  <c r="AF63" i="20" s="1"/>
  <c r="AE63" i="20" s="1"/>
  <c r="AG64" i="20"/>
  <c r="AF64" i="20" s="1"/>
  <c r="AE64" i="20" s="1"/>
  <c r="AG52" i="20"/>
  <c r="AN35" i="20"/>
  <c r="AG35" i="20" s="1"/>
  <c r="AF35" i="20" s="1"/>
  <c r="AG28" i="20"/>
  <c r="AF28" i="20" s="1"/>
  <c r="AE28" i="20" s="1"/>
  <c r="AG25" i="20"/>
  <c r="AF25" i="20" s="1"/>
  <c r="AN15" i="20"/>
  <c r="AG15" i="20" s="1"/>
  <c r="AF15" i="20" s="1"/>
  <c r="AE15" i="20" s="1"/>
  <c r="AN21" i="20"/>
  <c r="AG21" i="20" s="1"/>
  <c r="AF21" i="20" s="1"/>
  <c r="AE21" i="20" s="1"/>
  <c r="AM16" i="20"/>
  <c r="AN16" i="20" s="1"/>
  <c r="AG11" i="20"/>
  <c r="AF11" i="20" s="1"/>
  <c r="AG42" i="20"/>
  <c r="AF42" i="20" s="1"/>
  <c r="AE42" i="20" s="1"/>
  <c r="AG116" i="20"/>
  <c r="AF116" i="20" s="1"/>
  <c r="AE116" i="20" s="1"/>
  <c r="AG120" i="20"/>
  <c r="AF120" i="20" s="1"/>
  <c r="AG68" i="20"/>
  <c r="AF68" i="20" s="1"/>
  <c r="AE68" i="20" s="1"/>
  <c r="AG86" i="20"/>
  <c r="AF86" i="20" s="1"/>
  <c r="AE86" i="20" s="1"/>
  <c r="AG138" i="20"/>
  <c r="AF138" i="20" s="1"/>
  <c r="AE138" i="20" s="1"/>
  <c r="AG27" i="20"/>
  <c r="AF27" i="20" s="1"/>
  <c r="AE27" i="20" s="1"/>
  <c r="AG26" i="20"/>
  <c r="AF26" i="20" s="1"/>
  <c r="AE26" i="20" s="1"/>
  <c r="AG44" i="20"/>
  <c r="AF44" i="20" s="1"/>
  <c r="AE44" i="20" s="1"/>
  <c r="AG56" i="20"/>
  <c r="AG69" i="20"/>
  <c r="AF69" i="20" s="1"/>
  <c r="AE69" i="20" s="1"/>
  <c r="AG80" i="20"/>
  <c r="AF80" i="20" s="1"/>
  <c r="AE80" i="20" s="1"/>
  <c r="AG105" i="20"/>
  <c r="AF105" i="20" s="1"/>
  <c r="AE105" i="20" s="1"/>
  <c r="AG110" i="20"/>
  <c r="AF110" i="20" s="1"/>
  <c r="AE110" i="20" s="1"/>
  <c r="AG121" i="20"/>
  <c r="AF121" i="20" s="1"/>
  <c r="AE121" i="20" s="1"/>
  <c r="AG128" i="20"/>
  <c r="AF128" i="20" s="1"/>
  <c r="AE128" i="20" s="1"/>
  <c r="AG39" i="20"/>
  <c r="AF39" i="20" s="1"/>
  <c r="AE39" i="20" s="1"/>
  <c r="AG117" i="20"/>
  <c r="AF117" i="20" s="1"/>
  <c r="AE117" i="20" s="1"/>
  <c r="AG23" i="20"/>
  <c r="AF23" i="20" s="1"/>
  <c r="AG45" i="20"/>
  <c r="AF45" i="20" s="1"/>
  <c r="AE45" i="20" s="1"/>
  <c r="AG51" i="20"/>
  <c r="AF51" i="20" s="1"/>
  <c r="AE51" i="20" s="1"/>
  <c r="AG57" i="20"/>
  <c r="AF57" i="20" s="1"/>
  <c r="AE57" i="20" s="1"/>
  <c r="AG36" i="20"/>
  <c r="AF36" i="20" s="1"/>
  <c r="AE36" i="20" s="1"/>
  <c r="AG97" i="20"/>
  <c r="AF97" i="20" s="1"/>
  <c r="AG102" i="20"/>
  <c r="AF102" i="20" s="1"/>
  <c r="AE102" i="20" s="1"/>
  <c r="AG122" i="20"/>
  <c r="AF122" i="20" s="1"/>
  <c r="AE122" i="20" s="1"/>
  <c r="AG126" i="20"/>
  <c r="AF126" i="20" s="1"/>
  <c r="AG143" i="20"/>
  <c r="AF143" i="20" s="1"/>
  <c r="AG147" i="20"/>
  <c r="AF147" i="20" s="1"/>
  <c r="AE147" i="20" s="1"/>
  <c r="AG145" i="20"/>
  <c r="AF145" i="20" s="1"/>
  <c r="AG37" i="20"/>
  <c r="AF37" i="20" s="1"/>
  <c r="AG103" i="20"/>
  <c r="AF103" i="20" s="1"/>
  <c r="AG135" i="20"/>
  <c r="AF135" i="20" s="1"/>
  <c r="AE135" i="20" s="1"/>
  <c r="AG139" i="20"/>
  <c r="AF139" i="20" s="1"/>
  <c r="AG383" i="20"/>
  <c r="AF383" i="20" s="1"/>
  <c r="AG32" i="20"/>
  <c r="AG74" i="20"/>
  <c r="AF74" i="20" s="1"/>
  <c r="AE74" i="20" s="1"/>
  <c r="AG92" i="20"/>
  <c r="AF92" i="20" s="1"/>
  <c r="AE92" i="20" s="1"/>
  <c r="AG129" i="20"/>
  <c r="AF129" i="20" s="1"/>
  <c r="AE129" i="20" s="1"/>
  <c r="AG133" i="20"/>
  <c r="AG33" i="20"/>
  <c r="AG38" i="20"/>
  <c r="AF38" i="20" s="1"/>
  <c r="AE38" i="20" s="1"/>
  <c r="AG50" i="20"/>
  <c r="AF50" i="20" s="1"/>
  <c r="AE50" i="20" s="1"/>
  <c r="AG62" i="20"/>
  <c r="AF62" i="20" s="1"/>
  <c r="AE62" i="20" s="1"/>
  <c r="AG93" i="20"/>
  <c r="AG98" i="20"/>
  <c r="AF98" i="20" s="1"/>
  <c r="AE98" i="20" s="1"/>
  <c r="AG104" i="20"/>
  <c r="AG114" i="20"/>
  <c r="AF114" i="20" s="1"/>
  <c r="AE114" i="20" s="1"/>
  <c r="AG127" i="20"/>
  <c r="AF127" i="20" s="1"/>
  <c r="AE127" i="20" s="1"/>
  <c r="AG381" i="20"/>
  <c r="AG99" i="20"/>
  <c r="AF99" i="20" s="1"/>
  <c r="AE99" i="20" s="1"/>
  <c r="AG141" i="20"/>
  <c r="AF141" i="20" s="1"/>
  <c r="AE141" i="20" s="1"/>
  <c r="AM378" i="20"/>
  <c r="AN378" i="20" s="1"/>
  <c r="AM379" i="20"/>
  <c r="AN379" i="20" s="1"/>
  <c r="AM380" i="20"/>
  <c r="AN380" i="20" s="1"/>
  <c r="AL6" i="20"/>
  <c r="AL47" i="20"/>
  <c r="AL59" i="20"/>
  <c r="AM84" i="20"/>
  <c r="AN84" i="20" s="1"/>
  <c r="AL65" i="20"/>
  <c r="AL71" i="20"/>
  <c r="AL83" i="20"/>
  <c r="AM89" i="20"/>
  <c r="AN89" i="20" s="1"/>
  <c r="AL131" i="20"/>
  <c r="AM20" i="20"/>
  <c r="AN20" i="20" s="1"/>
  <c r="AM43" i="20"/>
  <c r="AN43" i="20" s="1"/>
  <c r="AM18" i="20"/>
  <c r="AN18" i="20" s="1"/>
  <c r="AM29" i="20"/>
  <c r="AN29" i="20" s="1"/>
  <c r="AM55" i="20"/>
  <c r="AN55" i="20" s="1"/>
  <c r="AL24" i="20"/>
  <c r="AL30" i="20"/>
  <c r="AM48" i="20"/>
  <c r="AN48" i="20" s="1"/>
  <c r="AM54" i="20"/>
  <c r="AN54" i="20" s="1"/>
  <c r="AM60" i="20"/>
  <c r="AN60" i="20" s="1"/>
  <c r="AM67" i="20"/>
  <c r="AN67" i="20" s="1"/>
  <c r="AM85" i="20"/>
  <c r="AN85" i="20" s="1"/>
  <c r="AM91" i="20"/>
  <c r="AN91" i="20" s="1"/>
  <c r="AM109" i="20"/>
  <c r="AN109" i="20" s="1"/>
  <c r="AM146" i="20"/>
  <c r="AN146" i="20" s="1"/>
  <c r="AM137" i="20"/>
  <c r="AN137" i="20" s="1"/>
  <c r="AM132" i="20"/>
  <c r="AN132" i="20" s="1"/>
  <c r="AM14" i="20"/>
  <c r="AN14" i="20" s="1"/>
  <c r="AM7" i="20"/>
  <c r="AN7" i="20" s="1"/>
  <c r="AM8" i="20"/>
  <c r="AN8" i="20" s="1"/>
  <c r="AM17" i="20"/>
  <c r="AN17" i="20" s="1"/>
  <c r="AM31" i="20"/>
  <c r="AN31" i="20" s="1"/>
  <c r="AL78" i="20"/>
  <c r="AL107" i="20"/>
  <c r="AL119" i="20"/>
  <c r="AM134" i="20"/>
  <c r="AN134" i="20" s="1"/>
  <c r="AL144" i="20"/>
  <c r="AM12" i="20"/>
  <c r="AN12" i="20" s="1"/>
  <c r="AM13" i="20"/>
  <c r="AN13" i="20" s="1"/>
  <c r="AM49" i="20"/>
  <c r="AN49" i="20" s="1"/>
  <c r="AM61" i="20"/>
  <c r="AN61" i="20" s="1"/>
  <c r="AM73" i="20"/>
  <c r="AN73" i="20" s="1"/>
  <c r="AM77" i="20"/>
  <c r="AN77" i="20" s="1"/>
  <c r="AL66" i="20"/>
  <c r="AL149" i="20"/>
  <c r="AM41" i="20"/>
  <c r="AN41" i="20" s="1"/>
  <c r="AL53" i="20"/>
  <c r="AM72" i="20"/>
  <c r="AN72" i="20" s="1"/>
  <c r="AM79" i="20"/>
  <c r="AN79" i="20" s="1"/>
  <c r="AL90" i="20"/>
  <c r="AL96" i="20"/>
  <c r="AL101" i="20"/>
  <c r="AL125" i="20"/>
  <c r="N4" i="27"/>
  <c r="AE108" i="20" l="1"/>
  <c r="AE140" i="20"/>
  <c r="AE25" i="20"/>
  <c r="AE115" i="20"/>
  <c r="AE95" i="20"/>
  <c r="AG10" i="20"/>
  <c r="AF10" i="20" s="1"/>
  <c r="AE145" i="20"/>
  <c r="AE126" i="20"/>
  <c r="AG89" i="20"/>
  <c r="AF89" i="20" s="1"/>
  <c r="AG378" i="20"/>
  <c r="AF378" i="20" s="1"/>
  <c r="AG17" i="20"/>
  <c r="AF17" i="20" s="1"/>
  <c r="AE17" i="20" s="1"/>
  <c r="AG67" i="20"/>
  <c r="AF67" i="20" s="1"/>
  <c r="AE67" i="20" s="1"/>
  <c r="AG55" i="20"/>
  <c r="AF55" i="20" s="1"/>
  <c r="AE55" i="20" s="1"/>
  <c r="AE35" i="20"/>
  <c r="AG61" i="20"/>
  <c r="AF61" i="20" s="1"/>
  <c r="AE61" i="20" s="1"/>
  <c r="AG106" i="20"/>
  <c r="AF106" i="20" s="1"/>
  <c r="AE106" i="20" s="1"/>
  <c r="AG382" i="20"/>
  <c r="AF382" i="20" s="1"/>
  <c r="AE382" i="20" s="1"/>
  <c r="AG132" i="20"/>
  <c r="AF132" i="20" s="1"/>
  <c r="AE132" i="20" s="1"/>
  <c r="AG111" i="20"/>
  <c r="AG123" i="20"/>
  <c r="AF123" i="20" s="1"/>
  <c r="AE123" i="20" s="1"/>
  <c r="AG112" i="20"/>
  <c r="AF112" i="20" s="1"/>
  <c r="AE112" i="20" s="1"/>
  <c r="AG91" i="20"/>
  <c r="AF91" i="20" s="1"/>
  <c r="AE91" i="20" s="1"/>
  <c r="AG85" i="20"/>
  <c r="AF85" i="20" s="1"/>
  <c r="AE85" i="20" s="1"/>
  <c r="AG82" i="20"/>
  <c r="AF82" i="20" s="1"/>
  <c r="AE82" i="20" s="1"/>
  <c r="AG77" i="20"/>
  <c r="AF77" i="20" s="1"/>
  <c r="AG73" i="20"/>
  <c r="AF73" i="20" s="1"/>
  <c r="AE73" i="20" s="1"/>
  <c r="AG76" i="20"/>
  <c r="AF76" i="20" s="1"/>
  <c r="AE76" i="20" s="1"/>
  <c r="AF52" i="20"/>
  <c r="AE52" i="20" s="1"/>
  <c r="AG60" i="20"/>
  <c r="AF60" i="20" s="1"/>
  <c r="AE60" i="20" s="1"/>
  <c r="AG54" i="20"/>
  <c r="AF54" i="20" s="1"/>
  <c r="AE54" i="20" s="1"/>
  <c r="AG48" i="20"/>
  <c r="AF48" i="20" s="1"/>
  <c r="AE48" i="20" s="1"/>
  <c r="AG31" i="20"/>
  <c r="AF31" i="20" s="1"/>
  <c r="AE31" i="20" s="1"/>
  <c r="AG29" i="20"/>
  <c r="AF29" i="20" s="1"/>
  <c r="AE29" i="20" s="1"/>
  <c r="AG16" i="20"/>
  <c r="AF16" i="20" s="1"/>
  <c r="AE16" i="20" s="1"/>
  <c r="AE11" i="20"/>
  <c r="AE139" i="20"/>
  <c r="AE143" i="20"/>
  <c r="AE120" i="20"/>
  <c r="AE37" i="20"/>
  <c r="AE23" i="20"/>
  <c r="AE97" i="20"/>
  <c r="AE103" i="20"/>
  <c r="AF104" i="20"/>
  <c r="AE104" i="20" s="1"/>
  <c r="AF93" i="20"/>
  <c r="AE93" i="20" s="1"/>
  <c r="AF33" i="20"/>
  <c r="AE33" i="20" s="1"/>
  <c r="AG72" i="20"/>
  <c r="AF72" i="20" s="1"/>
  <c r="AE72" i="20" s="1"/>
  <c r="AF56" i="20"/>
  <c r="AE56" i="20" s="1"/>
  <c r="AG79" i="20"/>
  <c r="AF79" i="20" s="1"/>
  <c r="AE79" i="20" s="1"/>
  <c r="AG41" i="20"/>
  <c r="AF41" i="20" s="1"/>
  <c r="AE41" i="20" s="1"/>
  <c r="AG49" i="20"/>
  <c r="AF49" i="20" s="1"/>
  <c r="AE49" i="20" s="1"/>
  <c r="AG13" i="20"/>
  <c r="AF13" i="20" s="1"/>
  <c r="AE13" i="20" s="1"/>
  <c r="AG12" i="20"/>
  <c r="AF12" i="20" s="1"/>
  <c r="AE12" i="20" s="1"/>
  <c r="AG134" i="20"/>
  <c r="AF134" i="20" s="1"/>
  <c r="AE134" i="20" s="1"/>
  <c r="AG8" i="20"/>
  <c r="AF8" i="20" s="1"/>
  <c r="AE8" i="20" s="1"/>
  <c r="AG7" i="20"/>
  <c r="AF7" i="20" s="1"/>
  <c r="AE7" i="20" s="1"/>
  <c r="AG14" i="20"/>
  <c r="AF14" i="20" s="1"/>
  <c r="AE14" i="20" s="1"/>
  <c r="AG137" i="20"/>
  <c r="AF137" i="20" s="1"/>
  <c r="AE137" i="20" s="1"/>
  <c r="AG109" i="20"/>
  <c r="AF109" i="20" s="1"/>
  <c r="AE109" i="20" s="1"/>
  <c r="AG18" i="20"/>
  <c r="AF18" i="20" s="1"/>
  <c r="AE18" i="20" s="1"/>
  <c r="AG43" i="20"/>
  <c r="AF43" i="20" s="1"/>
  <c r="AE43" i="20" s="1"/>
  <c r="AG20" i="20"/>
  <c r="AF20" i="20" s="1"/>
  <c r="AE20" i="20" s="1"/>
  <c r="AG84" i="20"/>
  <c r="AF84" i="20" s="1"/>
  <c r="AE383" i="20"/>
  <c r="AG380" i="20"/>
  <c r="AF380" i="20" s="1"/>
  <c r="AE380" i="20" s="1"/>
  <c r="AG379" i="20"/>
  <c r="AF379" i="20" s="1"/>
  <c r="AF381" i="20"/>
  <c r="AE381" i="20" s="1"/>
  <c r="AF133" i="20"/>
  <c r="AE133" i="20" s="1"/>
  <c r="AF32" i="20"/>
  <c r="AE32" i="20" s="1"/>
  <c r="AG146" i="20"/>
  <c r="AF146" i="20" s="1"/>
  <c r="AE146" i="20" s="1"/>
  <c r="AM53" i="20"/>
  <c r="AN53" i="20" s="1"/>
  <c r="AM66" i="20"/>
  <c r="AN66" i="20" s="1"/>
  <c r="AM107" i="20"/>
  <c r="AN107" i="20" s="1"/>
  <c r="AM24" i="20"/>
  <c r="AN24" i="20" s="1"/>
  <c r="AM131" i="20"/>
  <c r="AN131" i="20" s="1"/>
  <c r="AM83" i="20"/>
  <c r="AN83" i="20" s="1"/>
  <c r="AM71" i="20"/>
  <c r="AN71" i="20" s="1"/>
  <c r="AM65" i="20"/>
  <c r="AN65" i="20" s="1"/>
  <c r="AM59" i="20"/>
  <c r="AN59" i="20" s="1"/>
  <c r="AM47" i="20"/>
  <c r="AN47" i="20" s="1"/>
  <c r="AM6" i="20"/>
  <c r="AN6" i="20" s="1"/>
  <c r="AM96" i="20"/>
  <c r="AN96" i="20" s="1"/>
  <c r="AM144" i="20"/>
  <c r="AN144" i="20" s="1"/>
  <c r="AM78" i="20"/>
  <c r="AN78" i="20" s="1"/>
  <c r="AM125" i="20"/>
  <c r="AN125" i="20" s="1"/>
  <c r="AM101" i="20"/>
  <c r="AN101" i="20" s="1"/>
  <c r="AM90" i="20"/>
  <c r="AN90" i="20" s="1"/>
  <c r="AM149" i="20"/>
  <c r="AN149" i="20" s="1"/>
  <c r="AM119" i="20"/>
  <c r="AN119" i="20" s="1"/>
  <c r="AM30" i="20"/>
  <c r="AN30" i="20" s="1"/>
  <c r="F2" i="29"/>
  <c r="AE378" i="20" l="1"/>
  <c r="AE10" i="20"/>
  <c r="AE89" i="20"/>
  <c r="AE77" i="20"/>
  <c r="AF111" i="20"/>
  <c r="AE111" i="20" s="1"/>
  <c r="AG107" i="20"/>
  <c r="AF107" i="20" s="1"/>
  <c r="AE107" i="20" s="1"/>
  <c r="AG30" i="20"/>
  <c r="AF30" i="20" s="1"/>
  <c r="AE30" i="20" s="1"/>
  <c r="AE84" i="20"/>
  <c r="AE379" i="20"/>
  <c r="AG119" i="20"/>
  <c r="AF119" i="20" s="1"/>
  <c r="AE119" i="20" s="1"/>
  <c r="AG149" i="20"/>
  <c r="AF149" i="20" s="1"/>
  <c r="AE149" i="20" s="1"/>
  <c r="AG90" i="20"/>
  <c r="AF90" i="20" s="1"/>
  <c r="AE90" i="20" s="1"/>
  <c r="AG101" i="20"/>
  <c r="AF101" i="20" s="1"/>
  <c r="AE101" i="20" s="1"/>
  <c r="AG125" i="20"/>
  <c r="AF125" i="20" s="1"/>
  <c r="AE125" i="20" s="1"/>
  <c r="AG78" i="20"/>
  <c r="AF78" i="20" s="1"/>
  <c r="AE78" i="20" s="1"/>
  <c r="AG144" i="20"/>
  <c r="AF144" i="20" s="1"/>
  <c r="AE144" i="20" s="1"/>
  <c r="AG96" i="20"/>
  <c r="AF96" i="20" s="1"/>
  <c r="AE96" i="20" s="1"/>
  <c r="AG6" i="20"/>
  <c r="AF6" i="20" s="1"/>
  <c r="AE6" i="20" s="1"/>
  <c r="AG47" i="20"/>
  <c r="AF47" i="20" s="1"/>
  <c r="AE47" i="20" s="1"/>
  <c r="AG59" i="20"/>
  <c r="AF59" i="20" s="1"/>
  <c r="AE59" i="20" s="1"/>
  <c r="AG65" i="20"/>
  <c r="AF65" i="20" s="1"/>
  <c r="AE65" i="20" s="1"/>
  <c r="AG71" i="20"/>
  <c r="AF71" i="20" s="1"/>
  <c r="AE71" i="20" s="1"/>
  <c r="AG83" i="20"/>
  <c r="AF83" i="20" s="1"/>
  <c r="AE83" i="20" s="1"/>
  <c r="AG131" i="20"/>
  <c r="AF131" i="20" s="1"/>
  <c r="AE131" i="20" s="1"/>
  <c r="AG24" i="20"/>
  <c r="AF24" i="20" s="1"/>
  <c r="AE24" i="20" s="1"/>
  <c r="AG66" i="20"/>
  <c r="AF66" i="20" s="1"/>
  <c r="AE66" i="20" s="1"/>
  <c r="AG53" i="20"/>
  <c r="AF53" i="20" s="1"/>
  <c r="AE53" i="20" s="1"/>
  <c r="F12" i="29"/>
  <c r="F5" i="29"/>
  <c r="F8" i="29"/>
  <c r="G4" i="21"/>
  <c r="L21" i="24"/>
  <c r="L22" i="24"/>
  <c r="M23" i="24"/>
  <c r="L25" i="24"/>
  <c r="M38" i="24" l="1"/>
  <c r="O38" i="24"/>
  <c r="Q38" i="24"/>
  <c r="L38" i="24"/>
  <c r="N38" i="24"/>
  <c r="P38" i="24"/>
  <c r="R38" i="24"/>
  <c r="M36" i="24"/>
  <c r="O36" i="24"/>
  <c r="Q36" i="24"/>
  <c r="L36" i="24"/>
  <c r="N36" i="24"/>
  <c r="P36" i="24"/>
  <c r="R36" i="24"/>
  <c r="M34" i="24"/>
  <c r="O34" i="24"/>
  <c r="Q34" i="24"/>
  <c r="L34" i="24"/>
  <c r="N34" i="24"/>
  <c r="P34" i="24"/>
  <c r="R34" i="24"/>
  <c r="M26" i="24"/>
  <c r="O26" i="24"/>
  <c r="Q26" i="24"/>
  <c r="L26" i="24"/>
  <c r="N26" i="24"/>
  <c r="P26" i="24"/>
  <c r="R26" i="24"/>
  <c r="L24" i="24"/>
  <c r="Q24" i="24"/>
  <c r="M24" i="24"/>
  <c r="L20" i="24"/>
  <c r="N20" i="24"/>
  <c r="P20" i="24"/>
  <c r="R20" i="24"/>
  <c r="M20" i="24"/>
  <c r="O20" i="24"/>
  <c r="Q20" i="24"/>
  <c r="L37" i="24"/>
  <c r="N37" i="24"/>
  <c r="P37" i="24"/>
  <c r="R37" i="24"/>
  <c r="M37" i="24"/>
  <c r="O37" i="24"/>
  <c r="Q37" i="24"/>
  <c r="L35" i="24"/>
  <c r="N35" i="24"/>
  <c r="P35" i="24"/>
  <c r="R35" i="24"/>
  <c r="M35" i="24"/>
  <c r="O35" i="24"/>
  <c r="Q35" i="24"/>
  <c r="L27" i="24"/>
  <c r="N27" i="24"/>
  <c r="P27" i="24"/>
  <c r="R27" i="24"/>
  <c r="M27" i="24"/>
  <c r="O27" i="24"/>
  <c r="Q27" i="24"/>
  <c r="M40" i="24"/>
  <c r="O40" i="24"/>
  <c r="Q40" i="24"/>
  <c r="L40" i="24"/>
  <c r="N40" i="24"/>
  <c r="P40" i="24"/>
  <c r="R40" i="24"/>
  <c r="L39" i="24"/>
  <c r="N39" i="24"/>
  <c r="P39" i="24"/>
  <c r="R39" i="24"/>
  <c r="M39" i="24"/>
  <c r="O39" i="24"/>
  <c r="Q39" i="24"/>
  <c r="O23" i="24"/>
  <c r="Q21" i="24"/>
  <c r="M21" i="24"/>
  <c r="O24" i="24"/>
  <c r="Q23" i="24"/>
  <c r="O21" i="24"/>
  <c r="R21" i="24"/>
  <c r="P21" i="24"/>
  <c r="N21" i="24"/>
  <c r="Q22" i="24"/>
  <c r="O22" i="24"/>
  <c r="M22" i="24"/>
  <c r="R22" i="24"/>
  <c r="P22" i="24"/>
  <c r="N22" i="24"/>
  <c r="P25" i="24"/>
  <c r="Q25" i="24"/>
  <c r="O25" i="24"/>
  <c r="M25" i="24"/>
  <c r="R25" i="24"/>
  <c r="N25" i="24"/>
  <c r="R24" i="24"/>
  <c r="P24" i="24"/>
  <c r="N24" i="24"/>
  <c r="R23" i="24"/>
  <c r="P23" i="24"/>
  <c r="N23" i="24"/>
  <c r="L23" i="24"/>
  <c r="J35" i="24"/>
  <c r="K4" i="24"/>
  <c r="J4" i="24"/>
  <c r="I4" i="24"/>
  <c r="U4" i="20"/>
  <c r="K20" i="24" l="1"/>
  <c r="K38" i="24"/>
  <c r="J27" i="24"/>
  <c r="K37" i="24"/>
  <c r="J25" i="24"/>
  <c r="K27" i="24"/>
  <c r="J37" i="24"/>
  <c r="K35" i="24"/>
  <c r="J38" i="24"/>
  <c r="J20" i="24"/>
  <c r="K25" i="24"/>
  <c r="J34" i="24"/>
  <c r="K34" i="24"/>
  <c r="J26" i="24"/>
  <c r="K26" i="24"/>
  <c r="J36" i="24"/>
  <c r="K36" i="24"/>
  <c r="K39" i="24"/>
  <c r="J39" i="24"/>
  <c r="K40" i="24"/>
  <c r="J40" i="24"/>
  <c r="J21" i="24"/>
  <c r="K21" i="24"/>
  <c r="J22" i="24"/>
  <c r="K22" i="24"/>
  <c r="J24" i="24"/>
  <c r="K24" i="24"/>
  <c r="J23" i="24"/>
  <c r="K23" i="24"/>
  <c r="P5" i="24"/>
  <c r="M5" i="24"/>
  <c r="O5" i="24"/>
  <c r="Q5" i="24"/>
  <c r="L5" i="24"/>
  <c r="N5" i="24"/>
  <c r="R5" i="24"/>
  <c r="F9" i="29" l="1"/>
  <c r="F13" i="29"/>
  <c r="J5" i="24"/>
  <c r="K5" i="24"/>
  <c r="Q4" i="20"/>
  <c r="R4" i="27" l="1"/>
  <c r="Q4" i="27"/>
  <c r="P4" i="27"/>
  <c r="B10" i="29" l="1"/>
  <c r="B6" i="29"/>
  <c r="W390" i="20" l="1"/>
  <c r="V390" i="20"/>
  <c r="AD390" i="20" s="1"/>
  <c r="W389" i="20"/>
  <c r="V389" i="20"/>
  <c r="AD389" i="20" s="1"/>
  <c r="W388" i="20"/>
  <c r="V388" i="20"/>
  <c r="AD388" i="20" s="1"/>
  <c r="W387" i="20"/>
  <c r="V387" i="20"/>
  <c r="AD387" i="20" s="1"/>
  <c r="W386" i="20"/>
  <c r="V386" i="20"/>
  <c r="AD386" i="20" s="1"/>
  <c r="W385" i="20"/>
  <c r="V385" i="20"/>
  <c r="AD385" i="20" s="1"/>
  <c r="W384" i="20"/>
  <c r="V384" i="20"/>
  <c r="AD384" i="20" s="1"/>
  <c r="W377" i="20"/>
  <c r="V377" i="20"/>
  <c r="AD377" i="20" s="1"/>
  <c r="W376" i="20"/>
  <c r="V376" i="20"/>
  <c r="AD376" i="20" s="1"/>
  <c r="W375" i="20"/>
  <c r="V375" i="20"/>
  <c r="AD375" i="20" s="1"/>
  <c r="W374" i="20"/>
  <c r="V374" i="20"/>
  <c r="AD374" i="20" s="1"/>
  <c r="W373" i="20"/>
  <c r="V373" i="20"/>
  <c r="AD373" i="20" s="1"/>
  <c r="W372" i="20"/>
  <c r="V372" i="20"/>
  <c r="AD372" i="20" s="1"/>
  <c r="W371" i="20"/>
  <c r="V371" i="20"/>
  <c r="AD371" i="20" s="1"/>
  <c r="W370" i="20"/>
  <c r="V370" i="20"/>
  <c r="AD370" i="20" s="1"/>
  <c r="W369" i="20"/>
  <c r="V369" i="20"/>
  <c r="AD369" i="20" s="1"/>
  <c r="W368" i="20"/>
  <c r="V368" i="20"/>
  <c r="AD368" i="20" s="1"/>
  <c r="W367" i="20"/>
  <c r="V367" i="20"/>
  <c r="AD367" i="20" s="1"/>
  <c r="W366" i="20"/>
  <c r="V366" i="20"/>
  <c r="AD366" i="20" s="1"/>
  <c r="W365" i="20"/>
  <c r="V365" i="20"/>
  <c r="AD365" i="20" s="1"/>
  <c r="W364" i="20"/>
  <c r="V364" i="20"/>
  <c r="AD364" i="20" s="1"/>
  <c r="W363" i="20"/>
  <c r="V363" i="20"/>
  <c r="AD363" i="20" s="1"/>
  <c r="W362" i="20"/>
  <c r="V362" i="20"/>
  <c r="AD362" i="20" s="1"/>
  <c r="W361" i="20"/>
  <c r="V361" i="20"/>
  <c r="AD361" i="20" s="1"/>
  <c r="W360" i="20"/>
  <c r="V360" i="20"/>
  <c r="AD360" i="20" s="1"/>
  <c r="W359" i="20"/>
  <c r="V359" i="20"/>
  <c r="AD359" i="20" s="1"/>
  <c r="W358" i="20"/>
  <c r="V358" i="20"/>
  <c r="AD358" i="20" s="1"/>
  <c r="W357" i="20"/>
  <c r="V357" i="20"/>
  <c r="AD357" i="20" s="1"/>
  <c r="W356" i="20"/>
  <c r="V356" i="20"/>
  <c r="AD356" i="20" s="1"/>
  <c r="W355" i="20"/>
  <c r="V355" i="20"/>
  <c r="AD355" i="20" s="1"/>
  <c r="W354" i="20"/>
  <c r="V354" i="20"/>
  <c r="AD354" i="20" s="1"/>
  <c r="W353" i="20"/>
  <c r="V353" i="20"/>
  <c r="AD353" i="20" s="1"/>
  <c r="W352" i="20"/>
  <c r="V352" i="20"/>
  <c r="AD352" i="20" s="1"/>
  <c r="W351" i="20"/>
  <c r="V351" i="20"/>
  <c r="AD351" i="20" s="1"/>
  <c r="W350" i="20"/>
  <c r="V350" i="20"/>
  <c r="AD350" i="20" s="1"/>
  <c r="W249" i="20"/>
  <c r="V249" i="20"/>
  <c r="AD249" i="20" s="1"/>
  <c r="W248" i="20"/>
  <c r="V248" i="20"/>
  <c r="AD248" i="20" s="1"/>
  <c r="W247" i="20"/>
  <c r="V247" i="20"/>
  <c r="AD247" i="20" s="1"/>
  <c r="W246" i="20"/>
  <c r="V246" i="20"/>
  <c r="AD246" i="20" s="1"/>
  <c r="W245" i="20"/>
  <c r="V245" i="20"/>
  <c r="AD245" i="20" s="1"/>
  <c r="W244" i="20"/>
  <c r="V244" i="20"/>
  <c r="AD244" i="20" s="1"/>
  <c r="W243" i="20"/>
  <c r="V243" i="20"/>
  <c r="AD243" i="20" s="1"/>
  <c r="W242" i="20"/>
  <c r="V242" i="20"/>
  <c r="AD242" i="20" s="1"/>
  <c r="W241" i="20"/>
  <c r="V241" i="20"/>
  <c r="AD241" i="20" s="1"/>
  <c r="W240" i="20"/>
  <c r="V240" i="20"/>
  <c r="AD240" i="20" s="1"/>
  <c r="W239" i="20"/>
  <c r="V239" i="20"/>
  <c r="AD239" i="20" s="1"/>
  <c r="W238" i="20"/>
  <c r="V238" i="20"/>
  <c r="AD238" i="20" s="1"/>
  <c r="W237" i="20"/>
  <c r="V237" i="20"/>
  <c r="AD237" i="20" s="1"/>
  <c r="W236" i="20"/>
  <c r="V236" i="20"/>
  <c r="AD236" i="20" s="1"/>
  <c r="W235" i="20"/>
  <c r="V235" i="20"/>
  <c r="AD235" i="20" s="1"/>
  <c r="W234" i="20"/>
  <c r="V234" i="20"/>
  <c r="AD234" i="20" s="1"/>
  <c r="W233" i="20"/>
  <c r="V233" i="20"/>
  <c r="AD233" i="20" s="1"/>
  <c r="W232" i="20"/>
  <c r="V232" i="20"/>
  <c r="AD232" i="20" s="1"/>
  <c r="W231" i="20"/>
  <c r="V231" i="20"/>
  <c r="AD231" i="20" s="1"/>
  <c r="W230" i="20"/>
  <c r="V230" i="20"/>
  <c r="AD230" i="20" s="1"/>
  <c r="W229" i="20"/>
  <c r="V229" i="20"/>
  <c r="AD229" i="20" s="1"/>
  <c r="W228" i="20"/>
  <c r="V228" i="20"/>
  <c r="W227" i="20"/>
  <c r="V227" i="20"/>
  <c r="AD227" i="20" s="1"/>
  <c r="W226" i="20"/>
  <c r="V226" i="20"/>
  <c r="AD226" i="20" s="1"/>
  <c r="W225" i="20"/>
  <c r="V225" i="20"/>
  <c r="AD225" i="20" s="1"/>
  <c r="W224" i="20"/>
  <c r="V224" i="20"/>
  <c r="AC224" i="20" s="1"/>
  <c r="W223" i="20"/>
  <c r="V223" i="20"/>
  <c r="AD223" i="20" s="1"/>
  <c r="W222" i="20"/>
  <c r="V222" i="20"/>
  <c r="AD222" i="20" s="1"/>
  <c r="W221" i="20"/>
  <c r="V221" i="20"/>
  <c r="AD221" i="20" s="1"/>
  <c r="W220" i="20"/>
  <c r="V220" i="20"/>
  <c r="AC220" i="20" s="1"/>
  <c r="W219" i="20"/>
  <c r="V219" i="20"/>
  <c r="AD219" i="20" s="1"/>
  <c r="W218" i="20"/>
  <c r="V218" i="20"/>
  <c r="AD218" i="20" s="1"/>
  <c r="W217" i="20"/>
  <c r="V217" i="20"/>
  <c r="AD217" i="20" s="1"/>
  <c r="W216" i="20"/>
  <c r="V216" i="20"/>
  <c r="AC216" i="20" s="1"/>
  <c r="W215" i="20"/>
  <c r="V215" i="20"/>
  <c r="AD215" i="20" s="1"/>
  <c r="W214" i="20"/>
  <c r="V214" i="20"/>
  <c r="AD214" i="20" s="1"/>
  <c r="W213" i="20"/>
  <c r="V213" i="20"/>
  <c r="AD213" i="20" s="1"/>
  <c r="W212" i="20"/>
  <c r="V212" i="20"/>
  <c r="AC212" i="20" s="1"/>
  <c r="W211" i="20"/>
  <c r="V211" i="20"/>
  <c r="AD211" i="20" s="1"/>
  <c r="W210" i="20"/>
  <c r="V210" i="20"/>
  <c r="AD210" i="20" s="1"/>
  <c r="W209" i="20"/>
  <c r="V209" i="20"/>
  <c r="AD209" i="20" s="1"/>
  <c r="W208" i="20"/>
  <c r="V208" i="20"/>
  <c r="AC208" i="20" s="1"/>
  <c r="W207" i="20"/>
  <c r="V207" i="20"/>
  <c r="AD207" i="20" s="1"/>
  <c r="W206" i="20"/>
  <c r="V206" i="20"/>
  <c r="AD206" i="20" s="1"/>
  <c r="W205" i="20"/>
  <c r="V205" i="20"/>
  <c r="AD205" i="20" s="1"/>
  <c r="W204" i="20"/>
  <c r="V204" i="20"/>
  <c r="AC204" i="20" s="1"/>
  <c r="W203" i="20"/>
  <c r="V203" i="20"/>
  <c r="AD203" i="20" s="1"/>
  <c r="W202" i="20"/>
  <c r="V202" i="20"/>
  <c r="AD202" i="20" s="1"/>
  <c r="W201" i="20"/>
  <c r="V201" i="20"/>
  <c r="AD201" i="20" s="1"/>
  <c r="W200" i="20"/>
  <c r="V200" i="20"/>
  <c r="AC200" i="20" s="1"/>
  <c r="W199" i="20"/>
  <c r="V199" i="20"/>
  <c r="AD199" i="20" s="1"/>
  <c r="W198" i="20"/>
  <c r="V198" i="20"/>
  <c r="AD198" i="20" s="1"/>
  <c r="W197" i="20"/>
  <c r="V197" i="20"/>
  <c r="AD197" i="20" s="1"/>
  <c r="W196" i="20"/>
  <c r="V196" i="20"/>
  <c r="AC196" i="20" s="1"/>
  <c r="W195" i="20"/>
  <c r="V195" i="20"/>
  <c r="AD195" i="20" s="1"/>
  <c r="W194" i="20"/>
  <c r="V194" i="20"/>
  <c r="AD194" i="20" s="1"/>
  <c r="W193" i="20"/>
  <c r="V193" i="20"/>
  <c r="AD193" i="20" s="1"/>
  <c r="W192" i="20"/>
  <c r="V192" i="20"/>
  <c r="AC192" i="20" s="1"/>
  <c r="W191" i="20"/>
  <c r="V191" i="20"/>
  <c r="AD191" i="20" s="1"/>
  <c r="W190" i="20"/>
  <c r="V190" i="20"/>
  <c r="AD190" i="20" s="1"/>
  <c r="W189" i="20"/>
  <c r="V189" i="20"/>
  <c r="AD189" i="20" s="1"/>
  <c r="W188" i="20"/>
  <c r="V188" i="20"/>
  <c r="AC188" i="20" s="1"/>
  <c r="W187" i="20"/>
  <c r="V187" i="20"/>
  <c r="AD187" i="20" s="1"/>
  <c r="W186" i="20"/>
  <c r="V186" i="20"/>
  <c r="AD186" i="20" s="1"/>
  <c r="W185" i="20"/>
  <c r="V185" i="20"/>
  <c r="AD185" i="20" s="1"/>
  <c r="W184" i="20"/>
  <c r="V184" i="20"/>
  <c r="AC184" i="20" s="1"/>
  <c r="W183" i="20"/>
  <c r="V183" i="20"/>
  <c r="AD183" i="20" s="1"/>
  <c r="W182" i="20"/>
  <c r="V182" i="20"/>
  <c r="AD182" i="20" s="1"/>
  <c r="W181" i="20"/>
  <c r="V181" i="20"/>
  <c r="AD181" i="20" s="1"/>
  <c r="W180" i="20"/>
  <c r="V180" i="20"/>
  <c r="AC180" i="20" s="1"/>
  <c r="W179" i="20"/>
  <c r="V179" i="20"/>
  <c r="W178" i="20"/>
  <c r="V178" i="20"/>
  <c r="AC178" i="20" s="1"/>
  <c r="AH178" i="20"/>
  <c r="W177" i="20"/>
  <c r="V177" i="20"/>
  <c r="AD177" i="20" s="1"/>
  <c r="AH177" i="20"/>
  <c r="W176" i="20"/>
  <c r="V176" i="20"/>
  <c r="AC176" i="20" s="1"/>
  <c r="AH176" i="20"/>
  <c r="W175" i="20"/>
  <c r="V175" i="20"/>
  <c r="AD175" i="20" s="1"/>
  <c r="W174" i="20"/>
  <c r="V174" i="20"/>
  <c r="AC174" i="20" s="1"/>
  <c r="AH174" i="20"/>
  <c r="W173" i="20"/>
  <c r="V173" i="20"/>
  <c r="AD173" i="20" s="1"/>
  <c r="W172" i="20"/>
  <c r="V172" i="20"/>
  <c r="AC172" i="20" s="1"/>
  <c r="AH172" i="20"/>
  <c r="W171" i="20"/>
  <c r="V171" i="20"/>
  <c r="AD171" i="20" s="1"/>
  <c r="W170" i="20"/>
  <c r="V170" i="20"/>
  <c r="AC170" i="20" s="1"/>
  <c r="AH170" i="20"/>
  <c r="W169" i="20"/>
  <c r="V169" i="20"/>
  <c r="AD169" i="20" s="1"/>
  <c r="AH169" i="20"/>
  <c r="W168" i="20"/>
  <c r="V168" i="20"/>
  <c r="AC168" i="20" s="1"/>
  <c r="AH168" i="20"/>
  <c r="W167" i="20"/>
  <c r="V167" i="20"/>
  <c r="AD167" i="20" s="1"/>
  <c r="W166" i="20"/>
  <c r="V166" i="20"/>
  <c r="AC166" i="20" s="1"/>
  <c r="AH166" i="20"/>
  <c r="W165" i="20"/>
  <c r="V165" i="20"/>
  <c r="AD165" i="20" s="1"/>
  <c r="W164" i="20"/>
  <c r="V164" i="20"/>
  <c r="AC164" i="20" s="1"/>
  <c r="AH164" i="20"/>
  <c r="W163" i="20"/>
  <c r="V163" i="20"/>
  <c r="AD163" i="20" s="1"/>
  <c r="AH163" i="20"/>
  <c r="W162" i="20"/>
  <c r="V162" i="20"/>
  <c r="AC162" i="20" s="1"/>
  <c r="AH162" i="20"/>
  <c r="W161" i="20"/>
  <c r="V161" i="20"/>
  <c r="AD161" i="20" s="1"/>
  <c r="W160" i="20"/>
  <c r="V160" i="20"/>
  <c r="AC160" i="20" s="1"/>
  <c r="AH160" i="20"/>
  <c r="W159" i="20"/>
  <c r="V159" i="20"/>
  <c r="AD159" i="20" s="1"/>
  <c r="W158" i="20"/>
  <c r="V158" i="20"/>
  <c r="W157" i="20"/>
  <c r="V157" i="20"/>
  <c r="W156" i="20"/>
  <c r="V156" i="20"/>
  <c r="W155" i="20"/>
  <c r="V155" i="20"/>
  <c r="W154" i="20"/>
  <c r="V154" i="20"/>
  <c r="W153" i="20"/>
  <c r="V153" i="20"/>
  <c r="W152" i="20"/>
  <c r="V152" i="20"/>
  <c r="W151" i="20"/>
  <c r="V151" i="20"/>
  <c r="W150" i="20"/>
  <c r="V150" i="20"/>
  <c r="W5" i="20"/>
  <c r="V5" i="20"/>
  <c r="AG4" i="20"/>
  <c r="AF4" i="20"/>
  <c r="AE4" i="20"/>
  <c r="N2" i="29"/>
  <c r="M2" i="29"/>
  <c r="L2" i="29"/>
  <c r="K2" i="29"/>
  <c r="J2" i="29"/>
  <c r="I2" i="29"/>
  <c r="H2" i="29"/>
  <c r="G2" i="29"/>
  <c r="E2" i="29"/>
  <c r="H12" i="29" l="1"/>
  <c r="H5" i="29"/>
  <c r="H8" i="29"/>
  <c r="J12" i="29"/>
  <c r="J5" i="29"/>
  <c r="J8" i="29"/>
  <c r="L12" i="29"/>
  <c r="L5" i="29"/>
  <c r="L8" i="29"/>
  <c r="N12" i="29"/>
  <c r="N5" i="29"/>
  <c r="N8" i="29"/>
  <c r="I8" i="29"/>
  <c r="I12" i="29"/>
  <c r="I5" i="29"/>
  <c r="K8" i="29"/>
  <c r="K12" i="29"/>
  <c r="K5" i="29"/>
  <c r="M8" i="29"/>
  <c r="M12" i="29"/>
  <c r="M5" i="29"/>
  <c r="E8" i="29"/>
  <c r="E12" i="29"/>
  <c r="E5" i="29"/>
  <c r="G12" i="29"/>
  <c r="G5" i="29"/>
  <c r="G8" i="29"/>
  <c r="H9" i="29"/>
  <c r="H13" i="29"/>
  <c r="J9" i="29"/>
  <c r="J13" i="29"/>
  <c r="L9" i="29"/>
  <c r="L13" i="29"/>
  <c r="N9" i="29"/>
  <c r="N13" i="29"/>
  <c r="E13" i="29"/>
  <c r="E9" i="29"/>
  <c r="G13" i="29"/>
  <c r="G9" i="29"/>
  <c r="I13" i="29"/>
  <c r="I9" i="29"/>
  <c r="K13" i="29"/>
  <c r="K9" i="29"/>
  <c r="M13" i="29"/>
  <c r="M9" i="29"/>
  <c r="X150" i="20"/>
  <c r="Z150" i="20"/>
  <c r="AB150" i="20"/>
  <c r="AD150" i="20"/>
  <c r="Y150" i="20"/>
  <c r="AI150" i="20" s="1"/>
  <c r="AA150" i="20"/>
  <c r="AC150" i="20"/>
  <c r="Y153" i="20"/>
  <c r="AI153" i="20" s="1"/>
  <c r="AA153" i="20"/>
  <c r="AC153" i="20"/>
  <c r="X153" i="20"/>
  <c r="Z153" i="20"/>
  <c r="AB153" i="20"/>
  <c r="AD153" i="20"/>
  <c r="Y155" i="20"/>
  <c r="AA155" i="20"/>
  <c r="AC155" i="20"/>
  <c r="X155" i="20"/>
  <c r="Z155" i="20"/>
  <c r="AB155" i="20"/>
  <c r="AD155" i="20"/>
  <c r="X156" i="20"/>
  <c r="Z156" i="20"/>
  <c r="AB156" i="20"/>
  <c r="AD156" i="20"/>
  <c r="Y156" i="20"/>
  <c r="AI156" i="20" s="1"/>
  <c r="AJ156" i="20" s="1"/>
  <c r="AA156" i="20"/>
  <c r="AC156" i="20"/>
  <c r="AH180" i="20"/>
  <c r="AH182" i="20"/>
  <c r="AH184" i="20"/>
  <c r="AH186" i="20"/>
  <c r="AH188" i="20"/>
  <c r="AH190" i="20"/>
  <c r="AH192" i="20"/>
  <c r="AH194" i="20"/>
  <c r="AH196" i="20"/>
  <c r="AH198" i="20"/>
  <c r="AH200" i="20"/>
  <c r="AH202" i="20"/>
  <c r="AH204" i="20"/>
  <c r="AH206" i="20"/>
  <c r="AH208" i="20"/>
  <c r="AH210" i="20"/>
  <c r="AH212" i="20"/>
  <c r="AH214" i="20"/>
  <c r="AH216" i="20"/>
  <c r="AH218" i="20"/>
  <c r="AH220" i="20"/>
  <c r="AH222" i="20"/>
  <c r="AH224" i="20"/>
  <c r="AH226" i="20"/>
  <c r="AH228" i="20"/>
  <c r="AH230" i="20"/>
  <c r="AH232" i="20"/>
  <c r="AH234" i="20"/>
  <c r="AH236" i="20"/>
  <c r="AH238" i="20"/>
  <c r="AH240" i="20"/>
  <c r="AH242" i="20"/>
  <c r="AH244" i="20"/>
  <c r="AH246" i="20"/>
  <c r="AH248" i="20"/>
  <c r="AH350" i="20"/>
  <c r="AH352" i="20"/>
  <c r="AH354" i="20"/>
  <c r="AH356" i="20"/>
  <c r="AH358" i="20"/>
  <c r="AH360" i="20"/>
  <c r="AH362" i="20"/>
  <c r="AH364" i="20"/>
  <c r="AH366" i="20"/>
  <c r="AH368" i="20"/>
  <c r="AH370" i="20"/>
  <c r="AH372" i="20"/>
  <c r="AH374" i="20"/>
  <c r="AH376" i="20"/>
  <c r="AH384" i="20"/>
  <c r="AH386" i="20"/>
  <c r="AH388" i="20"/>
  <c r="AH390" i="20"/>
  <c r="Y5" i="20"/>
  <c r="AA5" i="20"/>
  <c r="AC5" i="20"/>
  <c r="X5" i="20"/>
  <c r="Z5" i="20"/>
  <c r="AB5" i="20"/>
  <c r="AD5" i="20"/>
  <c r="Y151" i="20"/>
  <c r="AA151" i="20"/>
  <c r="AC151" i="20"/>
  <c r="X151" i="20"/>
  <c r="Z151" i="20"/>
  <c r="AB151" i="20"/>
  <c r="AD151" i="20"/>
  <c r="X152" i="20"/>
  <c r="Z152" i="20"/>
  <c r="AB152" i="20"/>
  <c r="AD152" i="20"/>
  <c r="Y152" i="20"/>
  <c r="AI152" i="20" s="1"/>
  <c r="AA152" i="20"/>
  <c r="AC152" i="20"/>
  <c r="X154" i="20"/>
  <c r="Z154" i="20"/>
  <c r="AB154" i="20"/>
  <c r="AD154" i="20"/>
  <c r="Y154" i="20"/>
  <c r="AI154" i="20" s="1"/>
  <c r="AA154" i="20"/>
  <c r="AK154" i="20" s="1"/>
  <c r="AC154" i="20"/>
  <c r="Y157" i="20"/>
  <c r="AI157" i="20" s="1"/>
  <c r="AA157" i="20"/>
  <c r="AC157" i="20"/>
  <c r="X157" i="20"/>
  <c r="Z157" i="20"/>
  <c r="AJ157" i="20" s="1"/>
  <c r="AB157" i="20"/>
  <c r="AD157" i="20"/>
  <c r="X158" i="20"/>
  <c r="Z158" i="20"/>
  <c r="AB158" i="20"/>
  <c r="AD158" i="20"/>
  <c r="Y158" i="20"/>
  <c r="AI158" i="20" s="1"/>
  <c r="AA158" i="20"/>
  <c r="AK158" i="20" s="1"/>
  <c r="AC158" i="20"/>
  <c r="AH183" i="20"/>
  <c r="AH187" i="20"/>
  <c r="AH189" i="20"/>
  <c r="AH193" i="20"/>
  <c r="AH199" i="20"/>
  <c r="AH207" i="20"/>
  <c r="AH213" i="20"/>
  <c r="AH217" i="20"/>
  <c r="AH219" i="20"/>
  <c r="AH223" i="20"/>
  <c r="AH229" i="20"/>
  <c r="AH237" i="20"/>
  <c r="AH243" i="20"/>
  <c r="AH247" i="20"/>
  <c r="AH249" i="20"/>
  <c r="AH357" i="20"/>
  <c r="AH363" i="20"/>
  <c r="AH367" i="20"/>
  <c r="AH369" i="20"/>
  <c r="AH373" i="20"/>
  <c r="AH387" i="20"/>
  <c r="AH150" i="20"/>
  <c r="AH152" i="20"/>
  <c r="AH158" i="20"/>
  <c r="AJ158" i="20"/>
  <c r="AH154" i="20"/>
  <c r="AJ154" i="20"/>
  <c r="AH156" i="20"/>
  <c r="AH151" i="20"/>
  <c r="AH153" i="20"/>
  <c r="AJ153" i="20"/>
  <c r="AH155" i="20"/>
  <c r="AH157" i="20"/>
  <c r="AH5" i="20"/>
  <c r="AA190" i="20"/>
  <c r="AK190" i="20" s="1"/>
  <c r="AA194" i="20"/>
  <c r="AK194" i="20" s="1"/>
  <c r="AA206" i="20"/>
  <c r="AA210" i="20"/>
  <c r="AA222" i="20"/>
  <c r="AA226" i="20"/>
  <c r="AA234" i="20"/>
  <c r="AA242" i="20"/>
  <c r="AA356" i="20"/>
  <c r="AA364" i="20"/>
  <c r="AK364" i="20" s="1"/>
  <c r="AA372" i="20"/>
  <c r="AA386" i="20"/>
  <c r="AA182" i="20"/>
  <c r="AA186" i="20"/>
  <c r="AA198" i="20"/>
  <c r="AA202" i="20"/>
  <c r="AA214" i="20"/>
  <c r="AK214" i="20" s="1"/>
  <c r="AA218" i="20"/>
  <c r="AK218" i="20" s="1"/>
  <c r="AA230" i="20"/>
  <c r="AK230" i="20" s="1"/>
  <c r="AA238" i="20"/>
  <c r="AK238" i="20" s="1"/>
  <c r="AA246" i="20"/>
  <c r="AA352" i="20"/>
  <c r="AA360" i="20"/>
  <c r="AA368" i="20"/>
  <c r="AK368" i="20" s="1"/>
  <c r="AA376" i="20"/>
  <c r="AA390" i="20"/>
  <c r="AD184" i="20"/>
  <c r="AA184" i="20"/>
  <c r="AK184" i="20" s="1"/>
  <c r="Y184" i="20"/>
  <c r="AI184" i="20" s="1"/>
  <c r="AD192" i="20"/>
  <c r="AA192" i="20"/>
  <c r="Y192" i="20"/>
  <c r="AI192" i="20" s="1"/>
  <c r="AD200" i="20"/>
  <c r="AA200" i="20"/>
  <c r="AK200" i="20" s="1"/>
  <c r="Y200" i="20"/>
  <c r="AI200" i="20" s="1"/>
  <c r="AD208" i="20"/>
  <c r="AA208" i="20"/>
  <c r="AK208" i="20" s="1"/>
  <c r="Y208" i="20"/>
  <c r="AI208" i="20" s="1"/>
  <c r="AD216" i="20"/>
  <c r="AA216" i="20"/>
  <c r="Y216" i="20"/>
  <c r="AI216" i="20" s="1"/>
  <c r="AD224" i="20"/>
  <c r="AA224" i="20"/>
  <c r="AK224" i="20" s="1"/>
  <c r="Y224" i="20"/>
  <c r="AI224" i="20" s="1"/>
  <c r="AD180" i="20"/>
  <c r="AA180" i="20"/>
  <c r="AK180" i="20" s="1"/>
  <c r="Y180" i="20"/>
  <c r="AI180" i="20" s="1"/>
  <c r="AD188" i="20"/>
  <c r="AA188" i="20"/>
  <c r="AK188" i="20" s="1"/>
  <c r="Y188" i="20"/>
  <c r="AI188" i="20" s="1"/>
  <c r="AD196" i="20"/>
  <c r="AA196" i="20"/>
  <c r="Y196" i="20"/>
  <c r="AI196" i="20" s="1"/>
  <c r="AD204" i="20"/>
  <c r="AA204" i="20"/>
  <c r="Y204" i="20"/>
  <c r="AI204" i="20" s="1"/>
  <c r="AD212" i="20"/>
  <c r="AA212" i="20"/>
  <c r="Y212" i="20"/>
  <c r="AI212" i="20" s="1"/>
  <c r="AD220" i="20"/>
  <c r="AA220" i="20"/>
  <c r="AK220" i="20" s="1"/>
  <c r="Y220" i="20"/>
  <c r="AI220" i="20" s="1"/>
  <c r="AD228" i="20"/>
  <c r="AC228" i="20"/>
  <c r="Y228" i="20"/>
  <c r="AI228" i="20" s="1"/>
  <c r="AA228" i="20"/>
  <c r="Y182" i="20"/>
  <c r="AI182" i="20" s="1"/>
  <c r="AC182" i="20"/>
  <c r="Y186" i="20"/>
  <c r="AI186" i="20" s="1"/>
  <c r="AC186" i="20"/>
  <c r="Y190" i="20"/>
  <c r="AI190" i="20" s="1"/>
  <c r="AC190" i="20"/>
  <c r="Y194" i="20"/>
  <c r="AI194" i="20" s="1"/>
  <c r="AC194" i="20"/>
  <c r="Y198" i="20"/>
  <c r="AI198" i="20" s="1"/>
  <c r="AC198" i="20"/>
  <c r="Y202" i="20"/>
  <c r="AI202" i="20" s="1"/>
  <c r="AC202" i="20"/>
  <c r="Y206" i="20"/>
  <c r="AI206" i="20" s="1"/>
  <c r="AC206" i="20"/>
  <c r="Y210" i="20"/>
  <c r="AI210" i="20" s="1"/>
  <c r="AC210" i="20"/>
  <c r="Y214" i="20"/>
  <c r="AI214" i="20" s="1"/>
  <c r="AC214" i="20"/>
  <c r="Y218" i="20"/>
  <c r="AI218" i="20" s="1"/>
  <c r="AC218" i="20"/>
  <c r="Y222" i="20"/>
  <c r="AI222" i="20" s="1"/>
  <c r="AC222" i="20"/>
  <c r="Y226" i="20"/>
  <c r="AI226" i="20" s="1"/>
  <c r="AC226" i="20"/>
  <c r="Y230" i="20"/>
  <c r="AI230" i="20" s="1"/>
  <c r="AC230" i="20"/>
  <c r="AA232" i="20"/>
  <c r="Y234" i="20"/>
  <c r="AI234" i="20" s="1"/>
  <c r="AC234" i="20"/>
  <c r="AA236" i="20"/>
  <c r="Y238" i="20"/>
  <c r="AI238" i="20" s="1"/>
  <c r="AC238" i="20"/>
  <c r="AA240" i="20"/>
  <c r="Y242" i="20"/>
  <c r="AI242" i="20" s="1"/>
  <c r="AC242" i="20"/>
  <c r="AA244" i="20"/>
  <c r="AK244" i="20" s="1"/>
  <c r="Y246" i="20"/>
  <c r="AI246" i="20" s="1"/>
  <c r="AC246" i="20"/>
  <c r="AA248" i="20"/>
  <c r="AK248" i="20" s="1"/>
  <c r="AA350" i="20"/>
  <c r="AK350" i="20" s="1"/>
  <c r="Y352" i="20"/>
  <c r="AI352" i="20" s="1"/>
  <c r="AC352" i="20"/>
  <c r="AA354" i="20"/>
  <c r="Y356" i="20"/>
  <c r="AI356" i="20" s="1"/>
  <c r="AC356" i="20"/>
  <c r="AA358" i="20"/>
  <c r="AK358" i="20" s="1"/>
  <c r="Y360" i="20"/>
  <c r="AI360" i="20" s="1"/>
  <c r="AC360" i="20"/>
  <c r="AA362" i="20"/>
  <c r="Y364" i="20"/>
  <c r="AI364" i="20" s="1"/>
  <c r="AC364" i="20"/>
  <c r="AA366" i="20"/>
  <c r="Y368" i="20"/>
  <c r="AI368" i="20" s="1"/>
  <c r="AC368" i="20"/>
  <c r="AA370" i="20"/>
  <c r="AK370" i="20" s="1"/>
  <c r="Y372" i="20"/>
  <c r="AI372" i="20" s="1"/>
  <c r="AC372" i="20"/>
  <c r="AA374" i="20"/>
  <c r="AK374" i="20" s="1"/>
  <c r="Y376" i="20"/>
  <c r="AI376" i="20" s="1"/>
  <c r="AC376" i="20"/>
  <c r="AA384" i="20"/>
  <c r="Y386" i="20"/>
  <c r="AI386" i="20" s="1"/>
  <c r="AC386" i="20"/>
  <c r="AA388" i="20"/>
  <c r="AK388" i="20" s="1"/>
  <c r="Y390" i="20"/>
  <c r="AI390" i="20" s="1"/>
  <c r="AC390" i="20"/>
  <c r="Y232" i="20"/>
  <c r="AI232" i="20" s="1"/>
  <c r="AC232" i="20"/>
  <c r="Y236" i="20"/>
  <c r="AI236" i="20" s="1"/>
  <c r="AC236" i="20"/>
  <c r="Y240" i="20"/>
  <c r="AI240" i="20" s="1"/>
  <c r="AC240" i="20"/>
  <c r="Y244" i="20"/>
  <c r="AI244" i="20" s="1"/>
  <c r="AC244" i="20"/>
  <c r="Y248" i="20"/>
  <c r="AI248" i="20" s="1"/>
  <c r="AC248" i="20"/>
  <c r="Y350" i="20"/>
  <c r="AI350" i="20" s="1"/>
  <c r="AC350" i="20"/>
  <c r="Y354" i="20"/>
  <c r="AI354" i="20" s="1"/>
  <c r="AC354" i="20"/>
  <c r="Y358" i="20"/>
  <c r="AI358" i="20" s="1"/>
  <c r="AC358" i="20"/>
  <c r="Y362" i="20"/>
  <c r="AI362" i="20" s="1"/>
  <c r="AC362" i="20"/>
  <c r="Y366" i="20"/>
  <c r="AI366" i="20" s="1"/>
  <c r="AC366" i="20"/>
  <c r="Y370" i="20"/>
  <c r="AI370" i="20" s="1"/>
  <c r="AC370" i="20"/>
  <c r="Y374" i="20"/>
  <c r="AI374" i="20" s="1"/>
  <c r="AC374" i="20"/>
  <c r="Y384" i="20"/>
  <c r="AI384" i="20" s="1"/>
  <c r="AC384" i="20"/>
  <c r="Y388" i="20"/>
  <c r="AI388" i="20" s="1"/>
  <c r="AC388" i="20"/>
  <c r="Y159" i="20"/>
  <c r="AA159" i="20"/>
  <c r="AC159" i="20"/>
  <c r="X160" i="20"/>
  <c r="Z160" i="20"/>
  <c r="AB160" i="20"/>
  <c r="AD160" i="20"/>
  <c r="Y161" i="20"/>
  <c r="AA161" i="20"/>
  <c r="AC161" i="20"/>
  <c r="X162" i="20"/>
  <c r="Z162" i="20"/>
  <c r="AB162" i="20"/>
  <c r="AD162" i="20"/>
  <c r="Y163" i="20"/>
  <c r="AI163" i="20" s="1"/>
  <c r="AA163" i="20"/>
  <c r="AC163" i="20"/>
  <c r="X164" i="20"/>
  <c r="Z164" i="20"/>
  <c r="AJ164" i="20" s="1"/>
  <c r="AB164" i="20"/>
  <c r="AD164" i="20"/>
  <c r="Y165" i="20"/>
  <c r="AA165" i="20"/>
  <c r="AC165" i="20"/>
  <c r="X166" i="20"/>
  <c r="Z166" i="20"/>
  <c r="AB166" i="20"/>
  <c r="AD166" i="20"/>
  <c r="Y167" i="20"/>
  <c r="AA167" i="20"/>
  <c r="AC167" i="20"/>
  <c r="X168" i="20"/>
  <c r="Z168" i="20"/>
  <c r="AB168" i="20"/>
  <c r="AD168" i="20"/>
  <c r="Y169" i="20"/>
  <c r="AI169" i="20" s="1"/>
  <c r="AA169" i="20"/>
  <c r="AC169" i="20"/>
  <c r="X170" i="20"/>
  <c r="Z170" i="20"/>
  <c r="AJ170" i="20" s="1"/>
  <c r="AB170" i="20"/>
  <c r="AD170" i="20"/>
  <c r="Y171" i="20"/>
  <c r="AA171" i="20"/>
  <c r="AC171" i="20"/>
  <c r="X172" i="20"/>
  <c r="Z172" i="20"/>
  <c r="AB172" i="20"/>
  <c r="AD172" i="20"/>
  <c r="Y173" i="20"/>
  <c r="AA173" i="20"/>
  <c r="AC173" i="20"/>
  <c r="X174" i="20"/>
  <c r="Z174" i="20"/>
  <c r="AB174" i="20"/>
  <c r="AD174" i="20"/>
  <c r="Y175" i="20"/>
  <c r="AA175" i="20"/>
  <c r="AC175" i="20"/>
  <c r="X176" i="20"/>
  <c r="Z176" i="20"/>
  <c r="AB176" i="20"/>
  <c r="AD176" i="20"/>
  <c r="Y177" i="20"/>
  <c r="AI177" i="20" s="1"/>
  <c r="AA177" i="20"/>
  <c r="AC177" i="20"/>
  <c r="X178" i="20"/>
  <c r="Z178" i="20"/>
  <c r="AJ178" i="20" s="1"/>
  <c r="AB178" i="20"/>
  <c r="AD178" i="20"/>
  <c r="X159" i="20"/>
  <c r="AH159" i="20" s="1"/>
  <c r="Z159" i="20"/>
  <c r="AB159" i="20"/>
  <c r="Y160" i="20"/>
  <c r="AI160" i="20" s="1"/>
  <c r="AA160" i="20"/>
  <c r="X161" i="20"/>
  <c r="AH161" i="20" s="1"/>
  <c r="Z161" i="20"/>
  <c r="AB161" i="20"/>
  <c r="Y162" i="20"/>
  <c r="AI162" i="20" s="1"/>
  <c r="AA162" i="20"/>
  <c r="X163" i="20"/>
  <c r="Z163" i="20"/>
  <c r="AJ163" i="20" s="1"/>
  <c r="AB163" i="20"/>
  <c r="Y164" i="20"/>
  <c r="AI164" i="20" s="1"/>
  <c r="AA164" i="20"/>
  <c r="AK164" i="20" s="1"/>
  <c r="X165" i="20"/>
  <c r="AH165" i="20" s="1"/>
  <c r="Z165" i="20"/>
  <c r="AB165" i="20"/>
  <c r="Y166" i="20"/>
  <c r="AI166" i="20" s="1"/>
  <c r="AA166" i="20"/>
  <c r="X167" i="20"/>
  <c r="AH167" i="20" s="1"/>
  <c r="Z167" i="20"/>
  <c r="AB167" i="20"/>
  <c r="Y168" i="20"/>
  <c r="AI168" i="20" s="1"/>
  <c r="AA168" i="20"/>
  <c r="X169" i="20"/>
  <c r="Z169" i="20"/>
  <c r="AJ169" i="20" s="1"/>
  <c r="AB169" i="20"/>
  <c r="Y170" i="20"/>
  <c r="AI170" i="20" s="1"/>
  <c r="AA170" i="20"/>
  <c r="AK170" i="20" s="1"/>
  <c r="X171" i="20"/>
  <c r="AH171" i="20" s="1"/>
  <c r="Z171" i="20"/>
  <c r="AB171" i="20"/>
  <c r="Y172" i="20"/>
  <c r="AI172" i="20" s="1"/>
  <c r="AA172" i="20"/>
  <c r="X173" i="20"/>
  <c r="AH173" i="20" s="1"/>
  <c r="Z173" i="20"/>
  <c r="AB173" i="20"/>
  <c r="Y174" i="20"/>
  <c r="AI174" i="20" s="1"/>
  <c r="AA174" i="20"/>
  <c r="X175" i="20"/>
  <c r="AH175" i="20" s="1"/>
  <c r="Z175" i="20"/>
  <c r="AB175" i="20"/>
  <c r="Y176" i="20"/>
  <c r="AI176" i="20" s="1"/>
  <c r="AA176" i="20"/>
  <c r="X177" i="20"/>
  <c r="Z177" i="20"/>
  <c r="AJ177" i="20" s="1"/>
  <c r="AB177" i="20"/>
  <c r="Y178" i="20"/>
  <c r="AI178" i="20" s="1"/>
  <c r="AA178" i="20"/>
  <c r="AK178" i="20" s="1"/>
  <c r="AD179" i="20"/>
  <c r="AB179" i="20"/>
  <c r="Z179" i="20"/>
  <c r="X179" i="20"/>
  <c r="AH179" i="20" s="1"/>
  <c r="AC179" i="20"/>
  <c r="AA179" i="20"/>
  <c r="Y179" i="20"/>
  <c r="X180" i="20"/>
  <c r="Z180" i="20"/>
  <c r="AJ180" i="20" s="1"/>
  <c r="AB180" i="20"/>
  <c r="AL180" i="20" s="1"/>
  <c r="AM180" i="20" s="1"/>
  <c r="Y181" i="20"/>
  <c r="AA181" i="20"/>
  <c r="AC181" i="20"/>
  <c r="X182" i="20"/>
  <c r="Z182" i="20"/>
  <c r="AJ182" i="20" s="1"/>
  <c r="AB182" i="20"/>
  <c r="Y183" i="20"/>
  <c r="AI183" i="20" s="1"/>
  <c r="AA183" i="20"/>
  <c r="AC183" i="20"/>
  <c r="X184" i="20"/>
  <c r="Z184" i="20"/>
  <c r="AJ184" i="20" s="1"/>
  <c r="AB184" i="20"/>
  <c r="AL184" i="20" s="1"/>
  <c r="AM184" i="20" s="1"/>
  <c r="Y185" i="20"/>
  <c r="AA185" i="20"/>
  <c r="AC185" i="20"/>
  <c r="X186" i="20"/>
  <c r="Z186" i="20"/>
  <c r="AJ186" i="20" s="1"/>
  <c r="AB186" i="20"/>
  <c r="Y187" i="20"/>
  <c r="AI187" i="20" s="1"/>
  <c r="AA187" i="20"/>
  <c r="AC187" i="20"/>
  <c r="X188" i="20"/>
  <c r="Z188" i="20"/>
  <c r="AJ188" i="20" s="1"/>
  <c r="AB188" i="20"/>
  <c r="AL188" i="20" s="1"/>
  <c r="AM188" i="20" s="1"/>
  <c r="Y189" i="20"/>
  <c r="AI189" i="20" s="1"/>
  <c r="AA189" i="20"/>
  <c r="AK189" i="20" s="1"/>
  <c r="AC189" i="20"/>
  <c r="X190" i="20"/>
  <c r="Z190" i="20"/>
  <c r="AJ190" i="20" s="1"/>
  <c r="AB190" i="20"/>
  <c r="AL190" i="20" s="1"/>
  <c r="Y191" i="20"/>
  <c r="AA191" i="20"/>
  <c r="AC191" i="20"/>
  <c r="X192" i="20"/>
  <c r="Z192" i="20"/>
  <c r="AJ192" i="20" s="1"/>
  <c r="AB192" i="20"/>
  <c r="Y193" i="20"/>
  <c r="AI193" i="20" s="1"/>
  <c r="AA193" i="20"/>
  <c r="AC193" i="20"/>
  <c r="X194" i="20"/>
  <c r="Z194" i="20"/>
  <c r="AJ194" i="20" s="1"/>
  <c r="AB194" i="20"/>
  <c r="AL194" i="20" s="1"/>
  <c r="Y195" i="20"/>
  <c r="AA195" i="20"/>
  <c r="AC195" i="20"/>
  <c r="X196" i="20"/>
  <c r="Z196" i="20"/>
  <c r="AJ196" i="20" s="1"/>
  <c r="AB196" i="20"/>
  <c r="Y197" i="20"/>
  <c r="AA197" i="20"/>
  <c r="AC197" i="20"/>
  <c r="X198" i="20"/>
  <c r="Z198" i="20"/>
  <c r="AJ198" i="20" s="1"/>
  <c r="AB198" i="20"/>
  <c r="Y199" i="20"/>
  <c r="AI199" i="20" s="1"/>
  <c r="AA199" i="20"/>
  <c r="AC199" i="20"/>
  <c r="X200" i="20"/>
  <c r="Z200" i="20"/>
  <c r="AJ200" i="20" s="1"/>
  <c r="AB200" i="20"/>
  <c r="AL200" i="20" s="1"/>
  <c r="AM200" i="20" s="1"/>
  <c r="Y201" i="20"/>
  <c r="AA201" i="20"/>
  <c r="AC201" i="20"/>
  <c r="X202" i="20"/>
  <c r="Z202" i="20"/>
  <c r="AJ202" i="20" s="1"/>
  <c r="AB202" i="20"/>
  <c r="Y203" i="20"/>
  <c r="AA203" i="20"/>
  <c r="AC203" i="20"/>
  <c r="X204" i="20"/>
  <c r="Z204" i="20"/>
  <c r="AJ204" i="20" s="1"/>
  <c r="AB204" i="20"/>
  <c r="Y205" i="20"/>
  <c r="AA205" i="20"/>
  <c r="AC205" i="20"/>
  <c r="X206" i="20"/>
  <c r="Z206" i="20"/>
  <c r="AJ206" i="20" s="1"/>
  <c r="AB206" i="20"/>
  <c r="Y207" i="20"/>
  <c r="AI207" i="20" s="1"/>
  <c r="AA207" i="20"/>
  <c r="AC207" i="20"/>
  <c r="X208" i="20"/>
  <c r="Z208" i="20"/>
  <c r="AJ208" i="20" s="1"/>
  <c r="AB208" i="20"/>
  <c r="AL208" i="20" s="1"/>
  <c r="AM208" i="20" s="1"/>
  <c r="Y209" i="20"/>
  <c r="AA209" i="20"/>
  <c r="AC209" i="20"/>
  <c r="X210" i="20"/>
  <c r="Z210" i="20"/>
  <c r="AJ210" i="20" s="1"/>
  <c r="AB210" i="20"/>
  <c r="Y211" i="20"/>
  <c r="AA211" i="20"/>
  <c r="AC211" i="20"/>
  <c r="X212" i="20"/>
  <c r="Z212" i="20"/>
  <c r="AJ212" i="20" s="1"/>
  <c r="AB212" i="20"/>
  <c r="Y213" i="20"/>
  <c r="AI213" i="20" s="1"/>
  <c r="AA213" i="20"/>
  <c r="AC213" i="20"/>
  <c r="X214" i="20"/>
  <c r="Z214" i="20"/>
  <c r="AJ214" i="20" s="1"/>
  <c r="AB214" i="20"/>
  <c r="AL214" i="20" s="1"/>
  <c r="Y215" i="20"/>
  <c r="AA215" i="20"/>
  <c r="AC215" i="20"/>
  <c r="X216" i="20"/>
  <c r="Z216" i="20"/>
  <c r="AJ216" i="20" s="1"/>
  <c r="AB216" i="20"/>
  <c r="Y217" i="20"/>
  <c r="AI217" i="20" s="1"/>
  <c r="AA217" i="20"/>
  <c r="AC217" i="20"/>
  <c r="X218" i="20"/>
  <c r="Z218" i="20"/>
  <c r="AJ218" i="20" s="1"/>
  <c r="AB218" i="20"/>
  <c r="AL218" i="20" s="1"/>
  <c r="Y219" i="20"/>
  <c r="AI219" i="20" s="1"/>
  <c r="AA219" i="20"/>
  <c r="AK219" i="20" s="1"/>
  <c r="AC219" i="20"/>
  <c r="X220" i="20"/>
  <c r="Z220" i="20"/>
  <c r="AJ220" i="20" s="1"/>
  <c r="AB220" i="20"/>
  <c r="AL220" i="20" s="1"/>
  <c r="AM220" i="20" s="1"/>
  <c r="Y221" i="20"/>
  <c r="AA221" i="20"/>
  <c r="AC221" i="20"/>
  <c r="X222" i="20"/>
  <c r="Z222" i="20"/>
  <c r="AJ222" i="20" s="1"/>
  <c r="AB222" i="20"/>
  <c r="Y223" i="20"/>
  <c r="AI223" i="20" s="1"/>
  <c r="AA223" i="20"/>
  <c r="AC223" i="20"/>
  <c r="X224" i="20"/>
  <c r="Z224" i="20"/>
  <c r="AJ224" i="20" s="1"/>
  <c r="AB224" i="20"/>
  <c r="AL224" i="20" s="1"/>
  <c r="AM224" i="20" s="1"/>
  <c r="Y225" i="20"/>
  <c r="AA225" i="20"/>
  <c r="AC225" i="20"/>
  <c r="X226" i="20"/>
  <c r="Z226" i="20"/>
  <c r="AJ226" i="20" s="1"/>
  <c r="AB226" i="20"/>
  <c r="Y227" i="20"/>
  <c r="AA227" i="20"/>
  <c r="AC227" i="20"/>
  <c r="X228" i="20"/>
  <c r="Z228" i="20"/>
  <c r="AJ228" i="20" s="1"/>
  <c r="AB228" i="20"/>
  <c r="Y229" i="20"/>
  <c r="AI229" i="20" s="1"/>
  <c r="AA229" i="20"/>
  <c r="AC229" i="20"/>
  <c r="X230" i="20"/>
  <c r="Z230" i="20"/>
  <c r="AJ230" i="20" s="1"/>
  <c r="AB230" i="20"/>
  <c r="AL230" i="20" s="1"/>
  <c r="Y231" i="20"/>
  <c r="AA231" i="20"/>
  <c r="AC231" i="20"/>
  <c r="X232" i="20"/>
  <c r="Z232" i="20"/>
  <c r="AJ232" i="20" s="1"/>
  <c r="AB232" i="20"/>
  <c r="Y233" i="20"/>
  <c r="AA233" i="20"/>
  <c r="AC233" i="20"/>
  <c r="X234" i="20"/>
  <c r="Z234" i="20"/>
  <c r="AJ234" i="20" s="1"/>
  <c r="AB234" i="20"/>
  <c r="Y235" i="20"/>
  <c r="AA235" i="20"/>
  <c r="AC235" i="20"/>
  <c r="X236" i="20"/>
  <c r="Z236" i="20"/>
  <c r="AJ236" i="20" s="1"/>
  <c r="AB236" i="20"/>
  <c r="Y237" i="20"/>
  <c r="AI237" i="20" s="1"/>
  <c r="AA237" i="20"/>
  <c r="AC237" i="20"/>
  <c r="X238" i="20"/>
  <c r="Z238" i="20"/>
  <c r="AJ238" i="20" s="1"/>
  <c r="AB238" i="20"/>
  <c r="AL238" i="20" s="1"/>
  <c r="Y239" i="20"/>
  <c r="AA239" i="20"/>
  <c r="AC239" i="20"/>
  <c r="X240" i="20"/>
  <c r="Z240" i="20"/>
  <c r="AJ240" i="20" s="1"/>
  <c r="AB240" i="20"/>
  <c r="Y241" i="20"/>
  <c r="AA241" i="20"/>
  <c r="AC241" i="20"/>
  <c r="X242" i="20"/>
  <c r="Z242" i="20"/>
  <c r="AJ242" i="20" s="1"/>
  <c r="AB242" i="20"/>
  <c r="Y243" i="20"/>
  <c r="AI243" i="20" s="1"/>
  <c r="AA243" i="20"/>
  <c r="AC243" i="20"/>
  <c r="X244" i="20"/>
  <c r="Z244" i="20"/>
  <c r="AJ244" i="20" s="1"/>
  <c r="AB244" i="20"/>
  <c r="AL244" i="20" s="1"/>
  <c r="Y245" i="20"/>
  <c r="AA245" i="20"/>
  <c r="AC245" i="20"/>
  <c r="X246" i="20"/>
  <c r="Z246" i="20"/>
  <c r="AJ246" i="20" s="1"/>
  <c r="AB246" i="20"/>
  <c r="Y247" i="20"/>
  <c r="AI247" i="20" s="1"/>
  <c r="AA247" i="20"/>
  <c r="AC247" i="20"/>
  <c r="X248" i="20"/>
  <c r="Z248" i="20"/>
  <c r="AJ248" i="20" s="1"/>
  <c r="AB248" i="20"/>
  <c r="AL248" i="20" s="1"/>
  <c r="Y249" i="20"/>
  <c r="AI249" i="20" s="1"/>
  <c r="AA249" i="20"/>
  <c r="AK249" i="20" s="1"/>
  <c r="AC249" i="20"/>
  <c r="X350" i="20"/>
  <c r="Z350" i="20"/>
  <c r="AJ350" i="20" s="1"/>
  <c r="AB350" i="20"/>
  <c r="AL350" i="20" s="1"/>
  <c r="Y351" i="20"/>
  <c r="AA351" i="20"/>
  <c r="AC351" i="20"/>
  <c r="X352" i="20"/>
  <c r="Z352" i="20"/>
  <c r="AJ352" i="20" s="1"/>
  <c r="AB352" i="20"/>
  <c r="Y353" i="20"/>
  <c r="AA353" i="20"/>
  <c r="AC353" i="20"/>
  <c r="X354" i="20"/>
  <c r="Z354" i="20"/>
  <c r="AJ354" i="20" s="1"/>
  <c r="AB354" i="20"/>
  <c r="Y355" i="20"/>
  <c r="AA355" i="20"/>
  <c r="AC355" i="20"/>
  <c r="X356" i="20"/>
  <c r="Z356" i="20"/>
  <c r="AJ356" i="20" s="1"/>
  <c r="AB356" i="20"/>
  <c r="Y357" i="20"/>
  <c r="AI357" i="20" s="1"/>
  <c r="AA357" i="20"/>
  <c r="AC357" i="20"/>
  <c r="X358" i="20"/>
  <c r="Z358" i="20"/>
  <c r="AJ358" i="20" s="1"/>
  <c r="AB358" i="20"/>
  <c r="AL358" i="20" s="1"/>
  <c r="Y359" i="20"/>
  <c r="AA359" i="20"/>
  <c r="AC359" i="20"/>
  <c r="X360" i="20"/>
  <c r="Z360" i="20"/>
  <c r="AJ360" i="20" s="1"/>
  <c r="AB360" i="20"/>
  <c r="Y361" i="20"/>
  <c r="AA361" i="20"/>
  <c r="AC361" i="20"/>
  <c r="X362" i="20"/>
  <c r="Z362" i="20"/>
  <c r="AJ362" i="20" s="1"/>
  <c r="AB362" i="20"/>
  <c r="Y363" i="20"/>
  <c r="AI363" i="20" s="1"/>
  <c r="AA363" i="20"/>
  <c r="AC363" i="20"/>
  <c r="X364" i="20"/>
  <c r="Z364" i="20"/>
  <c r="AJ364" i="20" s="1"/>
  <c r="AB364" i="20"/>
  <c r="AL364" i="20" s="1"/>
  <c r="Y365" i="20"/>
  <c r="AA365" i="20"/>
  <c r="AC365" i="20"/>
  <c r="X366" i="20"/>
  <c r="Z366" i="20"/>
  <c r="AJ366" i="20" s="1"/>
  <c r="AB366" i="20"/>
  <c r="Y367" i="20"/>
  <c r="AI367" i="20" s="1"/>
  <c r="AA367" i="20"/>
  <c r="AC367" i="20"/>
  <c r="X368" i="20"/>
  <c r="Z368" i="20"/>
  <c r="AJ368" i="20" s="1"/>
  <c r="AB368" i="20"/>
  <c r="AL368" i="20" s="1"/>
  <c r="Y369" i="20"/>
  <c r="AI369" i="20" s="1"/>
  <c r="AA369" i="20"/>
  <c r="AK369" i="20" s="1"/>
  <c r="AC369" i="20"/>
  <c r="X370" i="20"/>
  <c r="Z370" i="20"/>
  <c r="AJ370" i="20" s="1"/>
  <c r="AB370" i="20"/>
  <c r="AL370" i="20" s="1"/>
  <c r="Y371" i="20"/>
  <c r="AA371" i="20"/>
  <c r="AC371" i="20"/>
  <c r="X372" i="20"/>
  <c r="Z372" i="20"/>
  <c r="AJ372" i="20" s="1"/>
  <c r="AB372" i="20"/>
  <c r="Y373" i="20"/>
  <c r="AI373" i="20" s="1"/>
  <c r="AA373" i="20"/>
  <c r="AC373" i="20"/>
  <c r="X374" i="20"/>
  <c r="Z374" i="20"/>
  <c r="AJ374" i="20" s="1"/>
  <c r="AB374" i="20"/>
  <c r="AL374" i="20" s="1"/>
  <c r="Y375" i="20"/>
  <c r="AA375" i="20"/>
  <c r="AC375" i="20"/>
  <c r="X376" i="20"/>
  <c r="Z376" i="20"/>
  <c r="AJ376" i="20" s="1"/>
  <c r="AB376" i="20"/>
  <c r="Y377" i="20"/>
  <c r="AA377" i="20"/>
  <c r="AC377" i="20"/>
  <c r="X384" i="20"/>
  <c r="Z384" i="20"/>
  <c r="AJ384" i="20" s="1"/>
  <c r="AB384" i="20"/>
  <c r="Y385" i="20"/>
  <c r="AA385" i="20"/>
  <c r="AC385" i="20"/>
  <c r="X386" i="20"/>
  <c r="Z386" i="20"/>
  <c r="AJ386" i="20" s="1"/>
  <c r="AB386" i="20"/>
  <c r="Y387" i="20"/>
  <c r="AI387" i="20" s="1"/>
  <c r="AA387" i="20"/>
  <c r="AC387" i="20"/>
  <c r="X388" i="20"/>
  <c r="Z388" i="20"/>
  <c r="AJ388" i="20" s="1"/>
  <c r="AB388" i="20"/>
  <c r="AL388" i="20" s="1"/>
  <c r="Y389" i="20"/>
  <c r="AA389" i="20"/>
  <c r="AC389" i="20"/>
  <c r="X390" i="20"/>
  <c r="Z390" i="20"/>
  <c r="AJ390" i="20" s="1"/>
  <c r="AB390" i="20"/>
  <c r="X181" i="20"/>
  <c r="AH181" i="20" s="1"/>
  <c r="Z181" i="20"/>
  <c r="AB181" i="20"/>
  <c r="X183" i="20"/>
  <c r="Z183" i="20"/>
  <c r="AJ183" i="20" s="1"/>
  <c r="AB183" i="20"/>
  <c r="X185" i="20"/>
  <c r="AH185" i="20" s="1"/>
  <c r="Z185" i="20"/>
  <c r="AB185" i="20"/>
  <c r="X187" i="20"/>
  <c r="Z187" i="20"/>
  <c r="AJ187" i="20" s="1"/>
  <c r="AB187" i="20"/>
  <c r="X189" i="20"/>
  <c r="Z189" i="20"/>
  <c r="AJ189" i="20" s="1"/>
  <c r="AB189" i="20"/>
  <c r="AL189" i="20" s="1"/>
  <c r="X191" i="20"/>
  <c r="AH191" i="20" s="1"/>
  <c r="Z191" i="20"/>
  <c r="AB191" i="20"/>
  <c r="X193" i="20"/>
  <c r="Z193" i="20"/>
  <c r="AJ193" i="20" s="1"/>
  <c r="AB193" i="20"/>
  <c r="X195" i="20"/>
  <c r="AH195" i="20" s="1"/>
  <c r="Z195" i="20"/>
  <c r="AB195" i="20"/>
  <c r="X197" i="20"/>
  <c r="AH197" i="20" s="1"/>
  <c r="Z197" i="20"/>
  <c r="AB197" i="20"/>
  <c r="X199" i="20"/>
  <c r="Z199" i="20"/>
  <c r="AJ199" i="20" s="1"/>
  <c r="AB199" i="20"/>
  <c r="X201" i="20"/>
  <c r="AH201" i="20" s="1"/>
  <c r="Z201" i="20"/>
  <c r="AB201" i="20"/>
  <c r="X203" i="20"/>
  <c r="AH203" i="20" s="1"/>
  <c r="Z203" i="20"/>
  <c r="AB203" i="20"/>
  <c r="X205" i="20"/>
  <c r="AH205" i="20" s="1"/>
  <c r="Z205" i="20"/>
  <c r="AB205" i="20"/>
  <c r="X207" i="20"/>
  <c r="Z207" i="20"/>
  <c r="AJ207" i="20" s="1"/>
  <c r="AB207" i="20"/>
  <c r="X209" i="20"/>
  <c r="AH209" i="20" s="1"/>
  <c r="Z209" i="20"/>
  <c r="AB209" i="20"/>
  <c r="X211" i="20"/>
  <c r="AH211" i="20" s="1"/>
  <c r="Z211" i="20"/>
  <c r="AB211" i="20"/>
  <c r="X213" i="20"/>
  <c r="Z213" i="20"/>
  <c r="AJ213" i="20" s="1"/>
  <c r="AB213" i="20"/>
  <c r="X215" i="20"/>
  <c r="AH215" i="20" s="1"/>
  <c r="Z215" i="20"/>
  <c r="AB215" i="20"/>
  <c r="X217" i="20"/>
  <c r="Z217" i="20"/>
  <c r="AJ217" i="20" s="1"/>
  <c r="AB217" i="20"/>
  <c r="X219" i="20"/>
  <c r="Z219" i="20"/>
  <c r="AJ219" i="20" s="1"/>
  <c r="AB219" i="20"/>
  <c r="AL219" i="20" s="1"/>
  <c r="X221" i="20"/>
  <c r="AH221" i="20" s="1"/>
  <c r="Z221" i="20"/>
  <c r="AB221" i="20"/>
  <c r="X223" i="20"/>
  <c r="Z223" i="20"/>
  <c r="AJ223" i="20" s="1"/>
  <c r="AB223" i="20"/>
  <c r="X225" i="20"/>
  <c r="AH225" i="20" s="1"/>
  <c r="Z225" i="20"/>
  <c r="AB225" i="20"/>
  <c r="X227" i="20"/>
  <c r="AH227" i="20" s="1"/>
  <c r="Z227" i="20"/>
  <c r="AB227" i="20"/>
  <c r="X229" i="20"/>
  <c r="Z229" i="20"/>
  <c r="AJ229" i="20" s="1"/>
  <c r="AB229" i="20"/>
  <c r="X231" i="20"/>
  <c r="AH231" i="20" s="1"/>
  <c r="Z231" i="20"/>
  <c r="AB231" i="20"/>
  <c r="X233" i="20"/>
  <c r="AH233" i="20" s="1"/>
  <c r="Z233" i="20"/>
  <c r="AB233" i="20"/>
  <c r="X235" i="20"/>
  <c r="AH235" i="20" s="1"/>
  <c r="Z235" i="20"/>
  <c r="AB235" i="20"/>
  <c r="X237" i="20"/>
  <c r="Z237" i="20"/>
  <c r="AJ237" i="20" s="1"/>
  <c r="AB237" i="20"/>
  <c r="X239" i="20"/>
  <c r="AH239" i="20" s="1"/>
  <c r="Z239" i="20"/>
  <c r="AB239" i="20"/>
  <c r="X241" i="20"/>
  <c r="AH241" i="20" s="1"/>
  <c r="Z241" i="20"/>
  <c r="AB241" i="20"/>
  <c r="X243" i="20"/>
  <c r="Z243" i="20"/>
  <c r="AJ243" i="20" s="1"/>
  <c r="AB243" i="20"/>
  <c r="X245" i="20"/>
  <c r="AH245" i="20" s="1"/>
  <c r="Z245" i="20"/>
  <c r="AB245" i="20"/>
  <c r="X247" i="20"/>
  <c r="Z247" i="20"/>
  <c r="AJ247" i="20" s="1"/>
  <c r="AB247" i="20"/>
  <c r="X249" i="20"/>
  <c r="Z249" i="20"/>
  <c r="AJ249" i="20" s="1"/>
  <c r="AB249" i="20"/>
  <c r="AL249" i="20" s="1"/>
  <c r="X351" i="20"/>
  <c r="AH351" i="20" s="1"/>
  <c r="Z351" i="20"/>
  <c r="AB351" i="20"/>
  <c r="X353" i="20"/>
  <c r="AH353" i="20" s="1"/>
  <c r="Z353" i="20"/>
  <c r="AB353" i="20"/>
  <c r="X355" i="20"/>
  <c r="AH355" i="20" s="1"/>
  <c r="Z355" i="20"/>
  <c r="AB355" i="20"/>
  <c r="X357" i="20"/>
  <c r="Z357" i="20"/>
  <c r="AJ357" i="20" s="1"/>
  <c r="AB357" i="20"/>
  <c r="X359" i="20"/>
  <c r="AH359" i="20" s="1"/>
  <c r="Z359" i="20"/>
  <c r="AB359" i="20"/>
  <c r="X361" i="20"/>
  <c r="AH361" i="20" s="1"/>
  <c r="Z361" i="20"/>
  <c r="AB361" i="20"/>
  <c r="X363" i="20"/>
  <c r="Z363" i="20"/>
  <c r="AJ363" i="20" s="1"/>
  <c r="AB363" i="20"/>
  <c r="X365" i="20"/>
  <c r="AH365" i="20" s="1"/>
  <c r="Z365" i="20"/>
  <c r="AB365" i="20"/>
  <c r="X367" i="20"/>
  <c r="Z367" i="20"/>
  <c r="AJ367" i="20" s="1"/>
  <c r="AB367" i="20"/>
  <c r="X369" i="20"/>
  <c r="Z369" i="20"/>
  <c r="AJ369" i="20" s="1"/>
  <c r="AB369" i="20"/>
  <c r="AL369" i="20" s="1"/>
  <c r="X371" i="20"/>
  <c r="AH371" i="20" s="1"/>
  <c r="Z371" i="20"/>
  <c r="AB371" i="20"/>
  <c r="X373" i="20"/>
  <c r="Z373" i="20"/>
  <c r="AJ373" i="20" s="1"/>
  <c r="AB373" i="20"/>
  <c r="X375" i="20"/>
  <c r="AH375" i="20" s="1"/>
  <c r="Z375" i="20"/>
  <c r="AB375" i="20"/>
  <c r="X377" i="20"/>
  <c r="AH377" i="20" s="1"/>
  <c r="Z377" i="20"/>
  <c r="AB377" i="20"/>
  <c r="X385" i="20"/>
  <c r="AH385" i="20" s="1"/>
  <c r="Z385" i="20"/>
  <c r="AB385" i="20"/>
  <c r="X387" i="20"/>
  <c r="Z387" i="20"/>
  <c r="AJ387" i="20" s="1"/>
  <c r="AB387" i="20"/>
  <c r="X389" i="20"/>
  <c r="AH389" i="20" s="1"/>
  <c r="Z389" i="20"/>
  <c r="AB389" i="20"/>
  <c r="AJ150" i="20" l="1"/>
  <c r="AK156" i="20"/>
  <c r="AL156" i="20" s="1"/>
  <c r="AK150" i="20"/>
  <c r="AL150" i="20" s="1"/>
  <c r="AM150" i="20" s="1"/>
  <c r="AI5" i="20"/>
  <c r="AJ5" i="20" s="1"/>
  <c r="AK5" i="20" s="1"/>
  <c r="AL5" i="20" s="1"/>
  <c r="AM5" i="20" s="1"/>
  <c r="AM370" i="20"/>
  <c r="AN370" i="20" s="1"/>
  <c r="AM190" i="20"/>
  <c r="AN190" i="20" s="1"/>
  <c r="AG190" i="20" s="1"/>
  <c r="AF190" i="20" s="1"/>
  <c r="AE190" i="20" s="1"/>
  <c r="AN220" i="20"/>
  <c r="AG220" i="20" s="1"/>
  <c r="AF220" i="20" s="1"/>
  <c r="AE220" i="20" s="1"/>
  <c r="AJ152" i="20"/>
  <c r="AK152" i="20" s="1"/>
  <c r="AL152" i="20" s="1"/>
  <c r="AM152" i="20" s="1"/>
  <c r="AI385" i="20"/>
  <c r="AJ385" i="20"/>
  <c r="AK387" i="20"/>
  <c r="AL387" i="20" s="1"/>
  <c r="AM387" i="20" s="1"/>
  <c r="AK363" i="20"/>
  <c r="AK357" i="20"/>
  <c r="AL357" i="20" s="1"/>
  <c r="AM357" i="20" s="1"/>
  <c r="AK243" i="20"/>
  <c r="AL243" i="20" s="1"/>
  <c r="AM243" i="20" s="1"/>
  <c r="AK237" i="20"/>
  <c r="AK213" i="20"/>
  <c r="AK207" i="20"/>
  <c r="AL207" i="20" s="1"/>
  <c r="AM207" i="20" s="1"/>
  <c r="AM388" i="20"/>
  <c r="AN388" i="20" s="1"/>
  <c r="AG388" i="20" s="1"/>
  <c r="AF388" i="20" s="1"/>
  <c r="AE388" i="20" s="1"/>
  <c r="AM358" i="20"/>
  <c r="AN358" i="20" s="1"/>
  <c r="AG358" i="20" s="1"/>
  <c r="AF358" i="20" s="1"/>
  <c r="AE358" i="20" s="1"/>
  <c r="AM244" i="20"/>
  <c r="AN244" i="20" s="1"/>
  <c r="AG244" i="20" s="1"/>
  <c r="AF244" i="20" s="1"/>
  <c r="AE244" i="20" s="1"/>
  <c r="AM238" i="20"/>
  <c r="AN238" i="20" s="1"/>
  <c r="AK236" i="20"/>
  <c r="AL236" i="20" s="1"/>
  <c r="AM236" i="20" s="1"/>
  <c r="AM214" i="20"/>
  <c r="AN214" i="20" s="1"/>
  <c r="AG214" i="20" s="1"/>
  <c r="AF214" i="20" s="1"/>
  <c r="AE214" i="20" s="1"/>
  <c r="AK212" i="20"/>
  <c r="AL212" i="20" s="1"/>
  <c r="AM212" i="20" s="1"/>
  <c r="AN208" i="20"/>
  <c r="AG208" i="20" s="1"/>
  <c r="AF208" i="20" s="1"/>
  <c r="AE208" i="20" s="1"/>
  <c r="AK352" i="20"/>
  <c r="AL352" i="20" s="1"/>
  <c r="AM352" i="20" s="1"/>
  <c r="AK356" i="20"/>
  <c r="AL356" i="20" s="1"/>
  <c r="AM356" i="20" s="1"/>
  <c r="AK206" i="20"/>
  <c r="AL206" i="20" s="1"/>
  <c r="AM206" i="20" s="1"/>
  <c r="AL363" i="20"/>
  <c r="AL237" i="20"/>
  <c r="AL213" i="20"/>
  <c r="AI375" i="20"/>
  <c r="AJ375" i="20" s="1"/>
  <c r="AK375" i="20" s="1"/>
  <c r="AL375" i="20" s="1"/>
  <c r="AM375" i="20" s="1"/>
  <c r="AI361" i="20"/>
  <c r="AJ361" i="20" s="1"/>
  <c r="AK361" i="20" s="1"/>
  <c r="AL361" i="20" s="1"/>
  <c r="AI355" i="20"/>
  <c r="AJ355" i="20" s="1"/>
  <c r="AK355" i="20" s="1"/>
  <c r="AL355" i="20" s="1"/>
  <c r="AM355" i="20" s="1"/>
  <c r="AI351" i="20"/>
  <c r="AJ351" i="20" s="1"/>
  <c r="AK351" i="20" s="1"/>
  <c r="AL351" i="20" s="1"/>
  <c r="AM351" i="20" s="1"/>
  <c r="AI241" i="20"/>
  <c r="AJ241" i="20" s="1"/>
  <c r="AK241" i="20" s="1"/>
  <c r="AL241" i="20" s="1"/>
  <c r="AM241" i="20" s="1"/>
  <c r="AI235" i="20"/>
  <c r="AJ235" i="20" s="1"/>
  <c r="AK235" i="20" s="1"/>
  <c r="AL235" i="20" s="1"/>
  <c r="AI231" i="20"/>
  <c r="AJ231" i="20" s="1"/>
  <c r="AK231" i="20" s="1"/>
  <c r="AL231" i="20" s="1"/>
  <c r="AM231" i="20" s="1"/>
  <c r="AI225" i="20"/>
  <c r="AJ225" i="20" s="1"/>
  <c r="AK225" i="20" s="1"/>
  <c r="AL225" i="20" s="1"/>
  <c r="AM225" i="20" s="1"/>
  <c r="AI211" i="20"/>
  <c r="AJ211" i="20" s="1"/>
  <c r="AK211" i="20" s="1"/>
  <c r="AL211" i="20" s="1"/>
  <c r="AI205" i="20"/>
  <c r="AJ205" i="20" s="1"/>
  <c r="AK205" i="20" s="1"/>
  <c r="AL205" i="20" s="1"/>
  <c r="AM205" i="20" s="1"/>
  <c r="AM364" i="20"/>
  <c r="AN364" i="20" s="1"/>
  <c r="AG364" i="20" s="1"/>
  <c r="AF364" i="20" s="1"/>
  <c r="AE364" i="20" s="1"/>
  <c r="AK362" i="20"/>
  <c r="AL362" i="20" s="1"/>
  <c r="AM362" i="20" s="1"/>
  <c r="AK232" i="20"/>
  <c r="AL232" i="20" s="1"/>
  <c r="AM232" i="20" s="1"/>
  <c r="AK376" i="20"/>
  <c r="AL376" i="20" s="1"/>
  <c r="AM376" i="20" s="1"/>
  <c r="AK386" i="20"/>
  <c r="AL386" i="20" s="1"/>
  <c r="AM386" i="20" s="1"/>
  <c r="AK242" i="20"/>
  <c r="AL242" i="20" s="1"/>
  <c r="AK226" i="20"/>
  <c r="AL226" i="20" s="1"/>
  <c r="AM226" i="20" s="1"/>
  <c r="AI201" i="20"/>
  <c r="AI195" i="20"/>
  <c r="AJ195" i="20" s="1"/>
  <c r="AK195" i="20" s="1"/>
  <c r="AL195" i="20" s="1"/>
  <c r="AM195" i="20" s="1"/>
  <c r="AI181" i="20"/>
  <c r="AL178" i="20"/>
  <c r="AM178" i="20" s="1"/>
  <c r="AN178" i="20" s="1"/>
  <c r="AG178" i="20" s="1"/>
  <c r="AF178" i="20" s="1"/>
  <c r="AE178" i="20" s="1"/>
  <c r="AK177" i="20"/>
  <c r="AJ176" i="20"/>
  <c r="AK176" i="20" s="1"/>
  <c r="AL176" i="20" s="1"/>
  <c r="AM176" i="20" s="1"/>
  <c r="AN176" i="20" s="1"/>
  <c r="AI175" i="20"/>
  <c r="AJ172" i="20"/>
  <c r="AK172" i="20" s="1"/>
  <c r="AL172" i="20" s="1"/>
  <c r="AM172" i="20" s="1"/>
  <c r="AI171" i="20"/>
  <c r="AN184" i="20"/>
  <c r="AG184" i="20" s="1"/>
  <c r="AF184" i="20" s="1"/>
  <c r="AE184" i="20" s="1"/>
  <c r="AK182" i="20"/>
  <c r="AK153" i="20"/>
  <c r="AL153" i="20" s="1"/>
  <c r="AM153" i="20" s="1"/>
  <c r="AJ201" i="20"/>
  <c r="AJ181" i="20"/>
  <c r="AK201" i="20"/>
  <c r="AL201" i="20" s="1"/>
  <c r="AM201" i="20" s="1"/>
  <c r="AK183" i="20"/>
  <c r="AL183" i="20" s="1"/>
  <c r="AM183" i="20" s="1"/>
  <c r="AL182" i="20"/>
  <c r="AL177" i="20"/>
  <c r="AJ175" i="20"/>
  <c r="AJ171" i="20"/>
  <c r="AK171" i="20"/>
  <c r="AL171" i="20" s="1"/>
  <c r="AM171" i="20" s="1"/>
  <c r="AJ166" i="20"/>
  <c r="AK166" i="20" s="1"/>
  <c r="AL166" i="20" s="1"/>
  <c r="AM166" i="20" s="1"/>
  <c r="AI165" i="20"/>
  <c r="AJ165" i="20" s="1"/>
  <c r="AK165" i="20" s="1"/>
  <c r="AL165" i="20" s="1"/>
  <c r="AM165" i="20" s="1"/>
  <c r="AK196" i="20"/>
  <c r="AL196" i="20" s="1"/>
  <c r="AM196" i="20" s="1"/>
  <c r="AK202" i="20"/>
  <c r="AL202" i="20" s="1"/>
  <c r="AM202" i="20" s="1"/>
  <c r="AL154" i="20"/>
  <c r="AM154" i="20" s="1"/>
  <c r="AI151" i="20"/>
  <c r="AJ151" i="20" s="1"/>
  <c r="AK151" i="20" s="1"/>
  <c r="AL151" i="20" s="1"/>
  <c r="AM151" i="20" s="1"/>
  <c r="AI389" i="20"/>
  <c r="AJ389" i="20" s="1"/>
  <c r="AK389" i="20" s="1"/>
  <c r="AK390" i="20"/>
  <c r="AL390" i="20" s="1"/>
  <c r="AM390" i="20" s="1"/>
  <c r="AK385" i="20"/>
  <c r="AL385" i="20" s="1"/>
  <c r="AM385" i="20" s="1"/>
  <c r="AI377" i="20"/>
  <c r="AJ377" i="20" s="1"/>
  <c r="AK377" i="20" s="1"/>
  <c r="AL377" i="20" s="1"/>
  <c r="AK384" i="20"/>
  <c r="AL384" i="20" s="1"/>
  <c r="AI371" i="20"/>
  <c r="AM369" i="20"/>
  <c r="AN369" i="20" s="1"/>
  <c r="AG369" i="20" s="1"/>
  <c r="AF369" i="20" s="1"/>
  <c r="AI365" i="20"/>
  <c r="AM363" i="20"/>
  <c r="AN363" i="20" s="1"/>
  <c r="AG363" i="20" s="1"/>
  <c r="AF363" i="20" s="1"/>
  <c r="AI359" i="20"/>
  <c r="AK372" i="20"/>
  <c r="AJ365" i="20"/>
  <c r="AK365" i="20" s="1"/>
  <c r="AJ371" i="20"/>
  <c r="AJ359" i="20"/>
  <c r="AK373" i="20"/>
  <c r="AL373" i="20" s="1"/>
  <c r="AL372" i="20"/>
  <c r="AM372" i="20" s="1"/>
  <c r="AK371" i="20"/>
  <c r="AL371" i="20" s="1"/>
  <c r="AK367" i="20"/>
  <c r="AL367" i="20" s="1"/>
  <c r="AM367" i="20" s="1"/>
  <c r="AN367" i="20" s="1"/>
  <c r="AK359" i="20"/>
  <c r="AL359" i="20" s="1"/>
  <c r="AM374" i="20"/>
  <c r="AN374" i="20" s="1"/>
  <c r="AG374" i="20" s="1"/>
  <c r="AF374" i="20" s="1"/>
  <c r="AE374" i="20" s="1"/>
  <c r="AM368" i="20"/>
  <c r="AN368" i="20" s="1"/>
  <c r="AG368" i="20" s="1"/>
  <c r="AF368" i="20" s="1"/>
  <c r="AE368" i="20" s="1"/>
  <c r="AK366" i="20"/>
  <c r="AL366" i="20" s="1"/>
  <c r="AM366" i="20" s="1"/>
  <c r="AK360" i="20"/>
  <c r="AL360" i="20" s="1"/>
  <c r="AM350" i="20"/>
  <c r="AN350" i="20" s="1"/>
  <c r="AI353" i="20"/>
  <c r="AJ353" i="20" s="1"/>
  <c r="AK353" i="20" s="1"/>
  <c r="AK354" i="20"/>
  <c r="AL354" i="20" s="1"/>
  <c r="AM249" i="20"/>
  <c r="AN249" i="20" s="1"/>
  <c r="AG249" i="20" s="1"/>
  <c r="AF249" i="20" s="1"/>
  <c r="AI245" i="20"/>
  <c r="AJ245" i="20" s="1"/>
  <c r="AK245" i="20" s="1"/>
  <c r="AI239" i="20"/>
  <c r="AJ239" i="20" s="1"/>
  <c r="AK239" i="20" s="1"/>
  <c r="AM237" i="20"/>
  <c r="AN237" i="20" s="1"/>
  <c r="AG237" i="20" s="1"/>
  <c r="AF237" i="20" s="1"/>
  <c r="AE237" i="20" s="1"/>
  <c r="AI233" i="20"/>
  <c r="AJ233" i="20" s="1"/>
  <c r="AK233" i="20" s="1"/>
  <c r="AK240" i="20"/>
  <c r="AK246" i="20"/>
  <c r="AL246" i="20" s="1"/>
  <c r="AK234" i="20"/>
  <c r="AK247" i="20"/>
  <c r="AL247" i="20" s="1"/>
  <c r="AL240" i="20"/>
  <c r="AL234" i="20"/>
  <c r="AM234" i="20" s="1"/>
  <c r="AN234" i="20" s="1"/>
  <c r="AM248" i="20"/>
  <c r="AN248" i="20" s="1"/>
  <c r="AG248" i="20" s="1"/>
  <c r="AF248" i="20" s="1"/>
  <c r="AE248" i="20" s="1"/>
  <c r="AM240" i="20"/>
  <c r="AN240" i="20" s="1"/>
  <c r="AK229" i="20"/>
  <c r="AK223" i="20"/>
  <c r="AL223" i="20" s="1"/>
  <c r="AK217" i="20"/>
  <c r="AL217" i="20" s="1"/>
  <c r="AM230" i="20"/>
  <c r="AN230" i="20" s="1"/>
  <c r="AG230" i="20" s="1"/>
  <c r="AF230" i="20" s="1"/>
  <c r="AE230" i="20" s="1"/>
  <c r="AM218" i="20"/>
  <c r="AN218" i="20" s="1"/>
  <c r="AG218" i="20" s="1"/>
  <c r="AK228" i="20"/>
  <c r="AL228" i="20" s="1"/>
  <c r="AN224" i="20"/>
  <c r="AG224" i="20" s="1"/>
  <c r="AF224" i="20" s="1"/>
  <c r="AE224" i="20" s="1"/>
  <c r="AK216" i="20"/>
  <c r="AL216" i="20" s="1"/>
  <c r="AL229" i="20"/>
  <c r="AM229" i="20"/>
  <c r="AN229" i="20" s="1"/>
  <c r="AG229" i="20" s="1"/>
  <c r="AF229" i="20" s="1"/>
  <c r="AI227" i="20"/>
  <c r="AJ227" i="20" s="1"/>
  <c r="AK227" i="20" s="1"/>
  <c r="AI221" i="20"/>
  <c r="AJ221" i="20" s="1"/>
  <c r="AK221" i="20" s="1"/>
  <c r="AM219" i="20"/>
  <c r="AN219" i="20" s="1"/>
  <c r="AG219" i="20" s="1"/>
  <c r="AF219" i="20" s="1"/>
  <c r="AE219" i="20" s="1"/>
  <c r="AI215" i="20"/>
  <c r="AJ215" i="20" s="1"/>
  <c r="AK215" i="20" s="1"/>
  <c r="AK222" i="20"/>
  <c r="AL222" i="20" s="1"/>
  <c r="AM222" i="20" s="1"/>
  <c r="AK199" i="20"/>
  <c r="AL199" i="20" s="1"/>
  <c r="AK210" i="20"/>
  <c r="AL210" i="20" s="1"/>
  <c r="AM213" i="20"/>
  <c r="AN213" i="20" s="1"/>
  <c r="AG213" i="20" s="1"/>
  <c r="AF213" i="20" s="1"/>
  <c r="AI209" i="20"/>
  <c r="AJ209" i="20" s="1"/>
  <c r="AK209" i="20" s="1"/>
  <c r="AI203" i="20"/>
  <c r="AJ203" i="20" s="1"/>
  <c r="AK203" i="20" s="1"/>
  <c r="AI197" i="20"/>
  <c r="AJ197" i="20" s="1"/>
  <c r="AK197" i="20" s="1"/>
  <c r="AK204" i="20"/>
  <c r="AL204" i="20" s="1"/>
  <c r="AN200" i="20"/>
  <c r="AG200" i="20" s="1"/>
  <c r="AF200" i="20" s="1"/>
  <c r="AE200" i="20" s="1"/>
  <c r="AK198" i="20"/>
  <c r="AL198" i="20" s="1"/>
  <c r="AK193" i="20"/>
  <c r="AL193" i="20" s="1"/>
  <c r="AK187" i="20"/>
  <c r="AL187" i="20" s="1"/>
  <c r="AK181" i="20"/>
  <c r="AL181" i="20" s="1"/>
  <c r="AM181" i="20" s="1"/>
  <c r="AM194" i="20"/>
  <c r="AN194" i="20" s="1"/>
  <c r="AM182" i="20"/>
  <c r="AN182" i="20" s="1"/>
  <c r="AG182" i="20" s="1"/>
  <c r="AF182" i="20" s="1"/>
  <c r="AE182" i="20" s="1"/>
  <c r="AN188" i="20"/>
  <c r="AG188" i="20" s="1"/>
  <c r="AF188" i="20" s="1"/>
  <c r="AE188" i="20" s="1"/>
  <c r="AK186" i="20"/>
  <c r="AL186" i="20" s="1"/>
  <c r="AI191" i="20"/>
  <c r="AJ191" i="20" s="1"/>
  <c r="AK191" i="20" s="1"/>
  <c r="AM189" i="20"/>
  <c r="AN189" i="20" s="1"/>
  <c r="AG189" i="20" s="1"/>
  <c r="AF189" i="20" s="1"/>
  <c r="AI185" i="20"/>
  <c r="AJ185" i="20" s="1"/>
  <c r="AK185" i="20" s="1"/>
  <c r="AI179" i="20"/>
  <c r="AJ179" i="20" s="1"/>
  <c r="AK179" i="20" s="1"/>
  <c r="AN180" i="20"/>
  <c r="AG180" i="20" s="1"/>
  <c r="AF180" i="20" s="1"/>
  <c r="AE180" i="20" s="1"/>
  <c r="AK192" i="20"/>
  <c r="AL192" i="20" s="1"/>
  <c r="AL170" i="20"/>
  <c r="AM170" i="20" s="1"/>
  <c r="AN170" i="20" s="1"/>
  <c r="AK169" i="20"/>
  <c r="AL169" i="20" s="1"/>
  <c r="AJ168" i="20"/>
  <c r="AK168" i="20" s="1"/>
  <c r="AL168" i="20" s="1"/>
  <c r="AI167" i="20"/>
  <c r="AJ167" i="20"/>
  <c r="AK167" i="20" s="1"/>
  <c r="AL167" i="20" s="1"/>
  <c r="AM177" i="20"/>
  <c r="AN177" i="20" s="1"/>
  <c r="AG177" i="20" s="1"/>
  <c r="AK175" i="20"/>
  <c r="AL175" i="20" s="1"/>
  <c r="AJ174" i="20"/>
  <c r="AK174" i="20" s="1"/>
  <c r="AL174" i="20" s="1"/>
  <c r="AI173" i="20"/>
  <c r="AJ173" i="20" s="1"/>
  <c r="AK173" i="20" s="1"/>
  <c r="AL173" i="20" s="1"/>
  <c r="AL164" i="20"/>
  <c r="AM164" i="20" s="1"/>
  <c r="AN164" i="20" s="1"/>
  <c r="AG164" i="20" s="1"/>
  <c r="AF164" i="20" s="1"/>
  <c r="AE164" i="20" s="1"/>
  <c r="AK163" i="20"/>
  <c r="AL163" i="20" s="1"/>
  <c r="AM163" i="20" s="1"/>
  <c r="AJ162" i="20"/>
  <c r="AK162" i="20" s="1"/>
  <c r="AL162" i="20" s="1"/>
  <c r="AI161" i="20"/>
  <c r="AJ161" i="20" s="1"/>
  <c r="AK161" i="20" s="1"/>
  <c r="AL161" i="20" s="1"/>
  <c r="AM156" i="20"/>
  <c r="AK157" i="20"/>
  <c r="AL157" i="20" s="1"/>
  <c r="AM157" i="20" s="1"/>
  <c r="AN156" i="20"/>
  <c r="AG156" i="20" s="1"/>
  <c r="AI155" i="20"/>
  <c r="AJ155" i="20" s="1"/>
  <c r="AK155" i="20" s="1"/>
  <c r="AL155" i="20" s="1"/>
  <c r="AL158" i="20"/>
  <c r="AM158" i="20" s="1"/>
  <c r="AN158" i="20" s="1"/>
  <c r="AG158" i="20" s="1"/>
  <c r="AN150" i="20"/>
  <c r="AG150" i="20" s="1"/>
  <c r="AG370" i="20"/>
  <c r="AF370" i="20" s="1"/>
  <c r="AE370" i="20" s="1"/>
  <c r="AG238" i="20"/>
  <c r="AF238" i="20" s="1"/>
  <c r="AE238" i="20" s="1"/>
  <c r="D5" i="29"/>
  <c r="D8" i="29"/>
  <c r="D12" i="29"/>
  <c r="D9" i="29"/>
  <c r="D13" i="29"/>
  <c r="AN5" i="20"/>
  <c r="AG5" i="20" s="1"/>
  <c r="AN152" i="20"/>
  <c r="AG152" i="20" s="1"/>
  <c r="AN151" i="20"/>
  <c r="AJ160" i="20"/>
  <c r="AK160" i="20" s="1"/>
  <c r="AL160" i="20" s="1"/>
  <c r="AI159" i="20"/>
  <c r="AJ159" i="20" s="1"/>
  <c r="AK159" i="20" s="1"/>
  <c r="AL159" i="20" s="1"/>
  <c r="AF5" i="20" l="1"/>
  <c r="AE5" i="20" s="1"/>
  <c r="AF156" i="20"/>
  <c r="AE156" i="20" s="1"/>
  <c r="AF150" i="20"/>
  <c r="AE150" i="20" s="1"/>
  <c r="AG151" i="20"/>
  <c r="AF151" i="20" s="1"/>
  <c r="AN390" i="20"/>
  <c r="AG390" i="20" s="1"/>
  <c r="AF390" i="20" s="1"/>
  <c r="AE390" i="20" s="1"/>
  <c r="AG170" i="20"/>
  <c r="AF170" i="20" s="1"/>
  <c r="AE170" i="20" s="1"/>
  <c r="AF177" i="20"/>
  <c r="AE177" i="20" s="1"/>
  <c r="AG240" i="20"/>
  <c r="AF240" i="20" s="1"/>
  <c r="AE240" i="20" s="1"/>
  <c r="AG234" i="20"/>
  <c r="AF234" i="20" s="1"/>
  <c r="AE234" i="20" s="1"/>
  <c r="AG350" i="20"/>
  <c r="AF350" i="20" s="1"/>
  <c r="AE350" i="20" s="1"/>
  <c r="AG194" i="20"/>
  <c r="AF194" i="20" s="1"/>
  <c r="AE194" i="20" s="1"/>
  <c r="AN366" i="20"/>
  <c r="AG366" i="20" s="1"/>
  <c r="AF366" i="20" s="1"/>
  <c r="AE366" i="20" s="1"/>
  <c r="AN372" i="20"/>
  <c r="AG372" i="20" s="1"/>
  <c r="AF372" i="20" s="1"/>
  <c r="AE372" i="20" s="1"/>
  <c r="AN226" i="20"/>
  <c r="AG226" i="20" s="1"/>
  <c r="AF226" i="20" s="1"/>
  <c r="AE226" i="20" s="1"/>
  <c r="AN386" i="20"/>
  <c r="AG386" i="20" s="1"/>
  <c r="AF386" i="20" s="1"/>
  <c r="AE386" i="20" s="1"/>
  <c r="AN232" i="20"/>
  <c r="AG232" i="20" s="1"/>
  <c r="AF232" i="20" s="1"/>
  <c r="AE232" i="20" s="1"/>
  <c r="AN362" i="20"/>
  <c r="AG362" i="20" s="1"/>
  <c r="AF362" i="20" s="1"/>
  <c r="AE362" i="20" s="1"/>
  <c r="AN205" i="20"/>
  <c r="AG205" i="20" s="1"/>
  <c r="AF205" i="20" s="1"/>
  <c r="AE205" i="20" s="1"/>
  <c r="AN225" i="20"/>
  <c r="AG225" i="20" s="1"/>
  <c r="AF225" i="20" s="1"/>
  <c r="AN355" i="20"/>
  <c r="AG355" i="20" s="1"/>
  <c r="AF355" i="20" s="1"/>
  <c r="AN375" i="20"/>
  <c r="AG375" i="20" s="1"/>
  <c r="AF375" i="20" s="1"/>
  <c r="AE375" i="20" s="1"/>
  <c r="AN206" i="20"/>
  <c r="AG206" i="20" s="1"/>
  <c r="AF206" i="20" s="1"/>
  <c r="AE206" i="20" s="1"/>
  <c r="AN352" i="20"/>
  <c r="AG352" i="20" s="1"/>
  <c r="AF352" i="20" s="1"/>
  <c r="AE352" i="20" s="1"/>
  <c r="AN212" i="20"/>
  <c r="AG212" i="20" s="1"/>
  <c r="AF212" i="20" s="1"/>
  <c r="AE212" i="20" s="1"/>
  <c r="AN236" i="20"/>
  <c r="AG236" i="20" s="1"/>
  <c r="AF236" i="20" s="1"/>
  <c r="AE236" i="20" s="1"/>
  <c r="AN243" i="20"/>
  <c r="AG243" i="20" s="1"/>
  <c r="AF243" i="20" s="1"/>
  <c r="AE243" i="20" s="1"/>
  <c r="AN222" i="20"/>
  <c r="AG222" i="20" s="1"/>
  <c r="AF222" i="20" s="1"/>
  <c r="AE222" i="20" s="1"/>
  <c r="AN385" i="20"/>
  <c r="AG385" i="20" s="1"/>
  <c r="AF385" i="20" s="1"/>
  <c r="AM242" i="20"/>
  <c r="AN376" i="20"/>
  <c r="AG376" i="20" s="1"/>
  <c r="AF376" i="20" s="1"/>
  <c r="AE376" i="20" s="1"/>
  <c r="AN231" i="20"/>
  <c r="AG231" i="20" s="1"/>
  <c r="AF231" i="20" s="1"/>
  <c r="AN241" i="20"/>
  <c r="AG241" i="20" s="1"/>
  <c r="AF241" i="20" s="1"/>
  <c r="AE241" i="20" s="1"/>
  <c r="AN351" i="20"/>
  <c r="AG351" i="20" s="1"/>
  <c r="AN356" i="20"/>
  <c r="AG356" i="20" s="1"/>
  <c r="AF356" i="20" s="1"/>
  <c r="AE356" i="20" s="1"/>
  <c r="AN207" i="20"/>
  <c r="AG207" i="20" s="1"/>
  <c r="AF207" i="20" s="1"/>
  <c r="AN357" i="20"/>
  <c r="AG357" i="20" s="1"/>
  <c r="AF357" i="20" s="1"/>
  <c r="AN387" i="20"/>
  <c r="AG387" i="20" s="1"/>
  <c r="AN181" i="20"/>
  <c r="AG181" i="20" s="1"/>
  <c r="AF181" i="20" s="1"/>
  <c r="AN202" i="20"/>
  <c r="AG202" i="20" s="1"/>
  <c r="AF202" i="20" s="1"/>
  <c r="AE202" i="20" s="1"/>
  <c r="AN171" i="20"/>
  <c r="AG171" i="20" s="1"/>
  <c r="AF171" i="20" s="1"/>
  <c r="AE171" i="20" s="1"/>
  <c r="AN183" i="20"/>
  <c r="AG183" i="20" s="1"/>
  <c r="AF183" i="20" s="1"/>
  <c r="AN153" i="20"/>
  <c r="AG153" i="20" s="1"/>
  <c r="AN172" i="20"/>
  <c r="AG172" i="20" s="1"/>
  <c r="AF172" i="20" s="1"/>
  <c r="AE172" i="20" s="1"/>
  <c r="AN195" i="20"/>
  <c r="AG195" i="20" s="1"/>
  <c r="AF195" i="20" s="1"/>
  <c r="AN165" i="20"/>
  <c r="AG165" i="20" s="1"/>
  <c r="AF165" i="20" s="1"/>
  <c r="AE165" i="20" s="1"/>
  <c r="AN157" i="20"/>
  <c r="AG157" i="20" s="1"/>
  <c r="AN154" i="20"/>
  <c r="AG154" i="20" s="1"/>
  <c r="AN196" i="20"/>
  <c r="AG196" i="20" s="1"/>
  <c r="AF196" i="20" s="1"/>
  <c r="AE196" i="20" s="1"/>
  <c r="AN166" i="20"/>
  <c r="AG166" i="20" s="1"/>
  <c r="AF166" i="20" s="1"/>
  <c r="AE166" i="20" s="1"/>
  <c r="AN201" i="20"/>
  <c r="AG201" i="20" s="1"/>
  <c r="AF152" i="20"/>
  <c r="AF158" i="20"/>
  <c r="AM169" i="20"/>
  <c r="AN169" i="20" s="1"/>
  <c r="AM193" i="20"/>
  <c r="AN193" i="20" s="1"/>
  <c r="AG176" i="20"/>
  <c r="AF176" i="20" s="1"/>
  <c r="AE176" i="20" s="1"/>
  <c r="AL389" i="20"/>
  <c r="AM384" i="20"/>
  <c r="AN384" i="20" s="1"/>
  <c r="AM377" i="20"/>
  <c r="AN377" i="20" s="1"/>
  <c r="AM361" i="20"/>
  <c r="AN361" i="20" s="1"/>
  <c r="AL365" i="20"/>
  <c r="AM360" i="20"/>
  <c r="AN360" i="20" s="1"/>
  <c r="AM359" i="20"/>
  <c r="AN359" i="20" s="1"/>
  <c r="AM371" i="20"/>
  <c r="AN371" i="20" s="1"/>
  <c r="AM373" i="20"/>
  <c r="AN373" i="20" s="1"/>
  <c r="AG367" i="20"/>
  <c r="AF367" i="20" s="1"/>
  <c r="AL353" i="20"/>
  <c r="AM354" i="20"/>
  <c r="AN354" i="20" s="1"/>
  <c r="AL239" i="20"/>
  <c r="AM235" i="20"/>
  <c r="AN235" i="20" s="1"/>
  <c r="AL233" i="20"/>
  <c r="AM247" i="20"/>
  <c r="AN247" i="20" s="1"/>
  <c r="AM246" i="20"/>
  <c r="AN246" i="20" s="1"/>
  <c r="AL245" i="20"/>
  <c r="AL215" i="20"/>
  <c r="AL221" i="20"/>
  <c r="AL227" i="20"/>
  <c r="AM216" i="20"/>
  <c r="AN216" i="20" s="1"/>
  <c r="AM228" i="20"/>
  <c r="AN228" i="20" s="1"/>
  <c r="AM217" i="20"/>
  <c r="AN217" i="20" s="1"/>
  <c r="AM223" i="20"/>
  <c r="AN223" i="20" s="1"/>
  <c r="AL209" i="20"/>
  <c r="AM198" i="20"/>
  <c r="AN198" i="20" s="1"/>
  <c r="AM204" i="20"/>
  <c r="AN204" i="20" s="1"/>
  <c r="AL197" i="20"/>
  <c r="AL203" i="20"/>
  <c r="AM210" i="20"/>
  <c r="AN210" i="20" s="1"/>
  <c r="AM199" i="20"/>
  <c r="AN199" i="20" s="1"/>
  <c r="AM211" i="20"/>
  <c r="AN211" i="20" s="1"/>
  <c r="AM192" i="20"/>
  <c r="AN192" i="20" s="1"/>
  <c r="AL179" i="20"/>
  <c r="AL185" i="20"/>
  <c r="AL191" i="20"/>
  <c r="AM187" i="20"/>
  <c r="AN187" i="20" s="1"/>
  <c r="AM186" i="20"/>
  <c r="AN186" i="20" s="1"/>
  <c r="AM167" i="20"/>
  <c r="AN167" i="20" s="1"/>
  <c r="AM175" i="20"/>
  <c r="AN175" i="20" s="1"/>
  <c r="AM173" i="20"/>
  <c r="AN173" i="20" s="1"/>
  <c r="AM168" i="20"/>
  <c r="AN168" i="20" s="1"/>
  <c r="AM174" i="20"/>
  <c r="AN174" i="20" s="1"/>
  <c r="AM155" i="20"/>
  <c r="AN155" i="20" s="1"/>
  <c r="AE189" i="20"/>
  <c r="AE213" i="20"/>
  <c r="AE229" i="20"/>
  <c r="AE249" i="20"/>
  <c r="AE363" i="20"/>
  <c r="AF218" i="20"/>
  <c r="AE218" i="20" s="1"/>
  <c r="AE369" i="20"/>
  <c r="AM160" i="20"/>
  <c r="AM159" i="20"/>
  <c r="AM161" i="20"/>
  <c r="AN163" i="20"/>
  <c r="AG163" i="20" s="1"/>
  <c r="AM162" i="20"/>
  <c r="AF201" i="20" l="1"/>
  <c r="AE201" i="20" s="1"/>
  <c r="AE225" i="20"/>
  <c r="AF387" i="20"/>
  <c r="AE387" i="20" s="1"/>
  <c r="AF351" i="20"/>
  <c r="AE351" i="20" s="1"/>
  <c r="AE181" i="20"/>
  <c r="AE207" i="20"/>
  <c r="AE355" i="20"/>
  <c r="AE231" i="20"/>
  <c r="AE357" i="20"/>
  <c r="AE195" i="20"/>
  <c r="AE385" i="20"/>
  <c r="AE183" i="20"/>
  <c r="AG223" i="20"/>
  <c r="AF223" i="20" s="1"/>
  <c r="AG217" i="20"/>
  <c r="AF217" i="20" s="1"/>
  <c r="AG228" i="20"/>
  <c r="AF228" i="20" s="1"/>
  <c r="AE228" i="20" s="1"/>
  <c r="AG216" i="20"/>
  <c r="AF216" i="20" s="1"/>
  <c r="AE216" i="20" s="1"/>
  <c r="AG246" i="20"/>
  <c r="AF246" i="20" s="1"/>
  <c r="AE246" i="20" s="1"/>
  <c r="AG247" i="20"/>
  <c r="AF247" i="20" s="1"/>
  <c r="AE367" i="20"/>
  <c r="AG155" i="20"/>
  <c r="AF155" i="20" s="1"/>
  <c r="AE155" i="20" s="1"/>
  <c r="AG174" i="20"/>
  <c r="AF174" i="20" s="1"/>
  <c r="AE174" i="20" s="1"/>
  <c r="AG168" i="20"/>
  <c r="AF168" i="20" s="1"/>
  <c r="AE168" i="20" s="1"/>
  <c r="AG173" i="20"/>
  <c r="AF173" i="20" s="1"/>
  <c r="AE173" i="20" s="1"/>
  <c r="AG175" i="20"/>
  <c r="AF175" i="20" s="1"/>
  <c r="AE175" i="20" s="1"/>
  <c r="AG373" i="20"/>
  <c r="AF373" i="20" s="1"/>
  <c r="AG360" i="20"/>
  <c r="AF360" i="20" s="1"/>
  <c r="AE360" i="20" s="1"/>
  <c r="AG377" i="20"/>
  <c r="AN242" i="20"/>
  <c r="AG242" i="20" s="1"/>
  <c r="AF242" i="20" s="1"/>
  <c r="AE242" i="20" s="1"/>
  <c r="AF154" i="20"/>
  <c r="AF157" i="20"/>
  <c r="AG186" i="20"/>
  <c r="AF186" i="20" s="1"/>
  <c r="AE186" i="20" s="1"/>
  <c r="AG187" i="20"/>
  <c r="AG193" i="20"/>
  <c r="AG169" i="20"/>
  <c r="AF169" i="20" s="1"/>
  <c r="AE169" i="20" s="1"/>
  <c r="AE158" i="20"/>
  <c r="AE152" i="20"/>
  <c r="AE151" i="20"/>
  <c r="AF153" i="20"/>
  <c r="M11" i="29"/>
  <c r="M10" i="29" s="1"/>
  <c r="AG167" i="20"/>
  <c r="AF167" i="20" s="1"/>
  <c r="AE167" i="20" s="1"/>
  <c r="AG192" i="20"/>
  <c r="AF192" i="20" s="1"/>
  <c r="AE192" i="20" s="1"/>
  <c r="AG211" i="20"/>
  <c r="AG199" i="20"/>
  <c r="AF199" i="20" s="1"/>
  <c r="AG210" i="20"/>
  <c r="AF210" i="20" s="1"/>
  <c r="AE210" i="20" s="1"/>
  <c r="AG204" i="20"/>
  <c r="AF204" i="20" s="1"/>
  <c r="AE204" i="20" s="1"/>
  <c r="AG198" i="20"/>
  <c r="AF198" i="20" s="1"/>
  <c r="AE198" i="20" s="1"/>
  <c r="AG235" i="20"/>
  <c r="AF235" i="20" s="1"/>
  <c r="AE235" i="20" s="1"/>
  <c r="AG354" i="20"/>
  <c r="AF354" i="20" s="1"/>
  <c r="AE354" i="20" s="1"/>
  <c r="AG371" i="20"/>
  <c r="AF371" i="20" s="1"/>
  <c r="AG359" i="20"/>
  <c r="AG361" i="20"/>
  <c r="AF361" i="20" s="1"/>
  <c r="AG384" i="20"/>
  <c r="AF384" i="20" s="1"/>
  <c r="AE384" i="20" s="1"/>
  <c r="AM389" i="20"/>
  <c r="AN389" i="20" s="1"/>
  <c r="AM365" i="20"/>
  <c r="AN365" i="20" s="1"/>
  <c r="AM353" i="20"/>
  <c r="AN353" i="20" s="1"/>
  <c r="AM245" i="20"/>
  <c r="AN245" i="20" s="1"/>
  <c r="AM233" i="20"/>
  <c r="AN233" i="20" s="1"/>
  <c r="AM239" i="20"/>
  <c r="AN239" i="20" s="1"/>
  <c r="AM227" i="20"/>
  <c r="AN227" i="20" s="1"/>
  <c r="AM221" i="20"/>
  <c r="AN221" i="20" s="1"/>
  <c r="AM215" i="20"/>
  <c r="AN215" i="20" s="1"/>
  <c r="AM203" i="20"/>
  <c r="AN203" i="20" s="1"/>
  <c r="AM197" i="20"/>
  <c r="AN197" i="20" s="1"/>
  <c r="AM209" i="20"/>
  <c r="AN209" i="20" s="1"/>
  <c r="AM191" i="20"/>
  <c r="AN191" i="20" s="1"/>
  <c r="AM185" i="20"/>
  <c r="AN185" i="20" s="1"/>
  <c r="AM179" i="20"/>
  <c r="AN179" i="20" s="1"/>
  <c r="AF163" i="20"/>
  <c r="AE163" i="20" s="1"/>
  <c r="AN162" i="20"/>
  <c r="AG162" i="20" s="1"/>
  <c r="L11" i="29" s="1"/>
  <c r="L10" i="29" s="1"/>
  <c r="AN161" i="20"/>
  <c r="AG161" i="20" s="1"/>
  <c r="AN159" i="20"/>
  <c r="AG159" i="20" s="1"/>
  <c r="AN160" i="20"/>
  <c r="AG160" i="20" s="1"/>
  <c r="J11" i="29" s="1"/>
  <c r="J10" i="29" s="1"/>
  <c r="AE217" i="20" l="1"/>
  <c r="AE373" i="20"/>
  <c r="AE223" i="20"/>
  <c r="AE247" i="20"/>
  <c r="AG203" i="20"/>
  <c r="AF203" i="20" s="1"/>
  <c r="AE203" i="20" s="1"/>
  <c r="AG221" i="20"/>
  <c r="AF221" i="20" s="1"/>
  <c r="AE221" i="20" s="1"/>
  <c r="AG233" i="20"/>
  <c r="AF233" i="20" s="1"/>
  <c r="AE233" i="20" s="1"/>
  <c r="AG245" i="20"/>
  <c r="AF245" i="20" s="1"/>
  <c r="AE245" i="20" s="1"/>
  <c r="AG353" i="20"/>
  <c r="AF353" i="20" s="1"/>
  <c r="AE353" i="20" s="1"/>
  <c r="AG389" i="20"/>
  <c r="AF389" i="20" s="1"/>
  <c r="AE389" i="20" s="1"/>
  <c r="AF377" i="20"/>
  <c r="AE377" i="20" s="1"/>
  <c r="H7" i="29"/>
  <c r="AF193" i="20"/>
  <c r="AE193" i="20" s="1"/>
  <c r="AE157" i="20"/>
  <c r="N11" i="29"/>
  <c r="N10" i="29" s="1"/>
  <c r="AE153" i="20"/>
  <c r="H4" i="29"/>
  <c r="H3" i="29" s="1"/>
  <c r="AF187" i="20"/>
  <c r="G11" i="29"/>
  <c r="G10" i="29" s="1"/>
  <c r="AE154" i="20"/>
  <c r="N7" i="29" s="1"/>
  <c r="N4" i="29"/>
  <c r="N3" i="29" s="1"/>
  <c r="H11" i="29"/>
  <c r="H10" i="29" s="1"/>
  <c r="AE361" i="20"/>
  <c r="AE199" i="20"/>
  <c r="AE371" i="20"/>
  <c r="AG179" i="20"/>
  <c r="AF179" i="20" s="1"/>
  <c r="AE179" i="20" s="1"/>
  <c r="AG185" i="20"/>
  <c r="AF185" i="20" s="1"/>
  <c r="AE185" i="20" s="1"/>
  <c r="AG191" i="20"/>
  <c r="AF191" i="20" s="1"/>
  <c r="AE191" i="20" s="1"/>
  <c r="AG209" i="20"/>
  <c r="AF209" i="20" s="1"/>
  <c r="AE209" i="20" s="1"/>
  <c r="AG197" i="20"/>
  <c r="AF197" i="20" s="1"/>
  <c r="AE197" i="20" s="1"/>
  <c r="AG215" i="20"/>
  <c r="AF215" i="20" s="1"/>
  <c r="AE215" i="20" s="1"/>
  <c r="AG227" i="20"/>
  <c r="AF227" i="20" s="1"/>
  <c r="AE227" i="20" s="1"/>
  <c r="AG239" i="20"/>
  <c r="AF239" i="20" s="1"/>
  <c r="AE239" i="20" s="1"/>
  <c r="AG365" i="20"/>
  <c r="AF365" i="20" s="1"/>
  <c r="AE365" i="20" s="1"/>
  <c r="AF359" i="20"/>
  <c r="AE359" i="20" s="1"/>
  <c r="AF211" i="20"/>
  <c r="AE211" i="20" s="1"/>
  <c r="F11" i="29"/>
  <c r="AF159" i="20"/>
  <c r="I4" i="29" s="1"/>
  <c r="I3" i="29" s="1"/>
  <c r="AF161" i="20"/>
  <c r="AF160" i="20"/>
  <c r="AF162" i="20"/>
  <c r="G4" i="29" l="1"/>
  <c r="G3" i="29" s="1"/>
  <c r="M4" i="29"/>
  <c r="M3" i="29" s="1"/>
  <c r="I11" i="29"/>
  <c r="I10" i="29" s="1"/>
  <c r="H6" i="29"/>
  <c r="H14" i="29"/>
  <c r="AE162" i="20"/>
  <c r="L7" i="29" s="1"/>
  <c r="L4" i="29"/>
  <c r="L3" i="29" s="1"/>
  <c r="AE161" i="20"/>
  <c r="K7" i="29" s="1"/>
  <c r="K4" i="29"/>
  <c r="K3" i="29" s="1"/>
  <c r="AE160" i="20"/>
  <c r="J7" i="29" s="1"/>
  <c r="J4" i="29"/>
  <c r="J3" i="29" s="1"/>
  <c r="E11" i="29"/>
  <c r="E10" i="29" s="1"/>
  <c r="N6" i="29"/>
  <c r="N14" i="29"/>
  <c r="AE187" i="20"/>
  <c r="G7" i="29" s="1"/>
  <c r="M7" i="29"/>
  <c r="K11" i="29"/>
  <c r="K10" i="29" s="1"/>
  <c r="AE159" i="20"/>
  <c r="E4" i="29"/>
  <c r="E3" i="29" s="1"/>
  <c r="F10" i="29"/>
  <c r="F7" i="29"/>
  <c r="F4" i="29"/>
  <c r="G14" i="29" l="1"/>
  <c r="G6" i="29"/>
  <c r="D11" i="29"/>
  <c r="D10" i="29" s="1"/>
  <c r="E7" i="29"/>
  <c r="E14" i="29" s="1"/>
  <c r="I7" i="29"/>
  <c r="M14" i="29"/>
  <c r="M6" i="29"/>
  <c r="J14" i="29"/>
  <c r="J6" i="29"/>
  <c r="K14" i="29"/>
  <c r="K6" i="29"/>
  <c r="L14" i="29"/>
  <c r="L6" i="29"/>
  <c r="N15" i="29"/>
  <c r="N16" i="29"/>
  <c r="H15" i="29"/>
  <c r="H16" i="29"/>
  <c r="F3" i="29"/>
  <c r="D4" i="29"/>
  <c r="D3" i="29" s="1"/>
  <c r="F14" i="29"/>
  <c r="F16" i="29" s="1"/>
  <c r="F6" i="29"/>
  <c r="D7" i="29" l="1"/>
  <c r="D6" i="29" s="1"/>
  <c r="E6" i="29"/>
  <c r="H17" i="29"/>
  <c r="N17" i="29"/>
  <c r="L15" i="29"/>
  <c r="L16" i="29"/>
  <c r="K15" i="29"/>
  <c r="K16" i="29"/>
  <c r="J15" i="29"/>
  <c r="J16" i="29"/>
  <c r="M15" i="29"/>
  <c r="M16" i="29"/>
  <c r="I14" i="29"/>
  <c r="D14" i="29" s="1"/>
  <c r="D15" i="29" s="1"/>
  <c r="I6" i="29"/>
  <c r="G15" i="29"/>
  <c r="G16" i="29"/>
  <c r="E16" i="29"/>
  <c r="E15" i="29"/>
  <c r="F15" i="29"/>
  <c r="F17" i="29" s="1"/>
  <c r="G17" i="29" l="1"/>
  <c r="I15" i="29"/>
  <c r="I16" i="29"/>
  <c r="D16" i="29" s="1"/>
  <c r="D17" i="29" s="1"/>
  <c r="M17" i="29"/>
  <c r="J17" i="29"/>
  <c r="K17" i="29"/>
  <c r="L17" i="29"/>
  <c r="E17" i="29"/>
  <c r="I17" i="29" l="1"/>
</calcChain>
</file>

<file path=xl/sharedStrings.xml><?xml version="1.0" encoding="utf-8"?>
<sst xmlns="http://schemas.openxmlformats.org/spreadsheetml/2006/main" count="515" uniqueCount="286">
  <si>
    <t>Firma:</t>
  </si>
  <si>
    <t>Geschäftsjahr:</t>
  </si>
  <si>
    <t>Gasqualität:</t>
  </si>
  <si>
    <t>Marktgebiet:</t>
  </si>
  <si>
    <t>I.</t>
  </si>
  <si>
    <t>Geschäfts- oder Firmenwert</t>
  </si>
  <si>
    <t>II.</t>
  </si>
  <si>
    <t>III.</t>
  </si>
  <si>
    <t>Erläuterung</t>
  </si>
  <si>
    <t>Kürzungen</t>
  </si>
  <si>
    <t>Selbst geschaffene gewerbliche Schutzrechte und ähnliche Rechte und Werte</t>
  </si>
  <si>
    <t>entgeltlich erworbene Konzessionen, gewerbliche Schutzrechte und ähnliche Rechte und Werte sowie Lizenzen an solchen Rechten und Werten</t>
  </si>
  <si>
    <t>Netznummer:</t>
  </si>
  <si>
    <t>Summe</t>
  </si>
  <si>
    <t>Anlagengruppe</t>
  </si>
  <si>
    <t>Hinzurechnungen</t>
  </si>
  <si>
    <t>Betriebsgebäude</t>
  </si>
  <si>
    <t>I. Angaben zum Netzbetreiber</t>
  </si>
  <si>
    <t>Angaben zu den Nutzungsdauern</t>
  </si>
  <si>
    <t>Anlagengruppen</t>
  </si>
  <si>
    <t>Jahre</t>
  </si>
  <si>
    <t>Grundstücksanlagen, Bauten für Transportwesen</t>
  </si>
  <si>
    <t>Verwaltungsgebäude</t>
  </si>
  <si>
    <t>Gleisanlagen, Eisenbahnwagen</t>
  </si>
  <si>
    <t>Geschäftsausstattung (ohne EDV, Werkzeuge/Geräte); Vermittlungseinrichtungen</t>
  </si>
  <si>
    <t>Lagereinrichtung</t>
  </si>
  <si>
    <t>Hardware</t>
  </si>
  <si>
    <t>Software</t>
  </si>
  <si>
    <t>Gasbehälter</t>
  </si>
  <si>
    <t>Gasreinigungsanlagen</t>
  </si>
  <si>
    <t>Leit- und Energietechnik (Erdgasverdichteranlagen)</t>
  </si>
  <si>
    <t>Nebenanlagen (Erdgasverdichteranlagen)</t>
  </si>
  <si>
    <t>Verkehrswege</t>
  </si>
  <si>
    <t>Hausdruckregler/Zählerregler</t>
  </si>
  <si>
    <t>Regeleinrichtungen</t>
  </si>
  <si>
    <t>Sicherheitseinrichtungen (Mess-, Regel- und Zähleranlagen)</t>
  </si>
  <si>
    <t>Leit- und Energietechnik (Mess-, Regel- und Zähleranlagen)</t>
  </si>
  <si>
    <t>Nebenanlagen (Mess-, Regel- und Zähleranlagen)</t>
  </si>
  <si>
    <t>Gebäude (Mess-, Regel- und Zähleranlagen)</t>
  </si>
  <si>
    <t>Werkzeuge/Geräte</t>
  </si>
  <si>
    <t>Leichtfahrzeuge</t>
  </si>
  <si>
    <t>Schwerfahrzeuge</t>
  </si>
  <si>
    <t>Erdgasverdichtung</t>
  </si>
  <si>
    <t>Piping und Armaturen</t>
  </si>
  <si>
    <t>Gasmessanlagen</t>
  </si>
  <si>
    <t>Sicherheitseinrichtungen (Erdgasverdichteranlagen)</t>
  </si>
  <si>
    <t>Armaturen/Armaturenstationen</t>
  </si>
  <si>
    <t>Molchschleusen</t>
  </si>
  <si>
    <t>Gaszähler der Verteilung</t>
  </si>
  <si>
    <t>Messeinrichtungen</t>
  </si>
  <si>
    <t>Verdichter in Gasmischanlagen</t>
  </si>
  <si>
    <t>Fernwirkanlagen</t>
  </si>
  <si>
    <t>Rohrleitungen/HAL Stahl PE ummantelt &lt;= 16 bar</t>
  </si>
  <si>
    <t>Rohrleitungen/HAL Stahl PE ummantelt &gt; 16 bar</t>
  </si>
  <si>
    <t>Rohrleitungen/HAL Stahl kathodisch geschützt &lt;= 16 bar</t>
  </si>
  <si>
    <t>Rohrleitungen/HAL Stahl kathodisch geschützt &gt; 16 bar</t>
  </si>
  <si>
    <t>Rohrleitungen/HAL Stahl bituminiert &lt;= 16 bar</t>
  </si>
  <si>
    <t>Rohrleitungen/HAL Stahl bituminiert &gt; 16 bar</t>
  </si>
  <si>
    <t>Rohrleitungen/HAL Grauguss (&gt; DN 150)</t>
  </si>
  <si>
    <t>Rohrleitungen/HAL Duktiler Guss</t>
  </si>
  <si>
    <t>Rohrleitungen/HAL Polyethylen (PE-HD)</t>
  </si>
  <si>
    <t>Rohrleitungen/HAL Polyvinylchlorid (PVC)</t>
  </si>
  <si>
    <t>Sicherheitseinrichtungen (Rohrleitungen/HAL)</t>
  </si>
  <si>
    <t>NetzId</t>
  </si>
  <si>
    <t>Angaben zur Anlage/Anlagengruppe</t>
  </si>
  <si>
    <t>D Sachanlagevermögen</t>
  </si>
  <si>
    <t>I</t>
  </si>
  <si>
    <t>II</t>
  </si>
  <si>
    <t>III</t>
  </si>
  <si>
    <t>IV</t>
  </si>
  <si>
    <t>V</t>
  </si>
  <si>
    <t>VI</t>
  </si>
  <si>
    <t>VII</t>
  </si>
  <si>
    <t>VIII</t>
  </si>
  <si>
    <t>IX</t>
  </si>
  <si>
    <t>X</t>
  </si>
  <si>
    <t>XI</t>
  </si>
  <si>
    <t>XII</t>
  </si>
  <si>
    <t>XIII</t>
  </si>
  <si>
    <t>XIV</t>
  </si>
  <si>
    <t>XV</t>
  </si>
  <si>
    <t>XVI</t>
  </si>
  <si>
    <t>XVII</t>
  </si>
  <si>
    <t>XVIII</t>
  </si>
  <si>
    <t>XX</t>
  </si>
  <si>
    <t>XXI</t>
  </si>
  <si>
    <t>XXII</t>
  </si>
  <si>
    <t>XXIV</t>
  </si>
  <si>
    <t>XXV</t>
  </si>
  <si>
    <t>XXVI</t>
  </si>
  <si>
    <t>XXVII</t>
  </si>
  <si>
    <t>XXVIII</t>
  </si>
  <si>
    <t>XXIX</t>
  </si>
  <si>
    <t>XXX</t>
  </si>
  <si>
    <t>XXXI</t>
  </si>
  <si>
    <t>XXXII</t>
  </si>
  <si>
    <t>XXXIII</t>
  </si>
  <si>
    <t>XXXIV</t>
  </si>
  <si>
    <t>XXXV</t>
  </si>
  <si>
    <t>Zugangsjahr</t>
  </si>
  <si>
    <t xml:space="preserve">Grundstücke </t>
  </si>
  <si>
    <t>Vermögensgegenstand</t>
  </si>
  <si>
    <t>geleistete Anzahlungen auf immaterielle Vermögensgegenstände</t>
  </si>
  <si>
    <t>geleistete Anzahlungen und Anlagen im Bau des Sachanlagevermögens</t>
  </si>
  <si>
    <t>Nutzungsdauer (handelsrechtlich)</t>
  </si>
  <si>
    <t>WAV-Positionen</t>
  </si>
  <si>
    <t>Grundstücke, grundstücksgleiche Rechte</t>
  </si>
  <si>
    <t>Beschreibung</t>
  </si>
  <si>
    <t>Tabellenblatt</t>
  </si>
  <si>
    <t>Version</t>
  </si>
  <si>
    <t>Zellbereich</t>
  </si>
  <si>
    <t>Unterer Rand</t>
  </si>
  <si>
    <t>Oberer Rand</t>
  </si>
  <si>
    <t>bitte wählen</t>
  </si>
  <si>
    <t>Erhebungsbogen für Gasverteilernetzbetreiber nach § 10a ARegV</t>
  </si>
  <si>
    <t>II. Informationen über Netzeigentümer/Verpächter</t>
  </si>
  <si>
    <t>Anschaffungs-jahr</t>
  </si>
  <si>
    <t>Historische AK/HK, der Investitionen seit dem 01.01.2016</t>
  </si>
  <si>
    <t xml:space="preserve">davon in Kostenwälzung Biogas berücksichtigt
</t>
  </si>
  <si>
    <t>davon genehmigte Investitions-maßnahmen</t>
  </si>
  <si>
    <t>Abgänge, soweit sie nicht Netzübergänge betreffen</t>
  </si>
  <si>
    <t>Nutzungs-dauer Unterer Rand</t>
  </si>
  <si>
    <t>kalkulatorische Abschreibungen</t>
  </si>
  <si>
    <t>kalkulatorische Gewerbesteuer</t>
  </si>
  <si>
    <t>Kapitalkostenaufschlag</t>
  </si>
  <si>
    <t>Restwerte zum 31.12.</t>
  </si>
  <si>
    <t>des Sachanlagevermögens</t>
  </si>
  <si>
    <t>des weiteren Anlagevermögens</t>
  </si>
  <si>
    <t>kalkulatorische Verzinsungsbasis</t>
  </si>
  <si>
    <t>Zugänge auf Grund von Netzübergängen gemäß § 26 II ARegV</t>
  </si>
  <si>
    <t>Abgänge auf Grund von Netzübergängen nach § 26 II ARegV</t>
  </si>
  <si>
    <t>Zugänge auf Grund von Netzübergängen gemäß § 26 I ARegV</t>
  </si>
  <si>
    <t>Zugänge, soweit sie nicht Netzübergänge betreffen</t>
  </si>
  <si>
    <t>Zu berücksichtigende Werte</t>
  </si>
  <si>
    <t>Zu berücksich-tigende Werte</t>
  </si>
  <si>
    <t>der BKZ/NAKB</t>
  </si>
  <si>
    <t>EK-Zins</t>
  </si>
  <si>
    <t>nach § 7 Abs. 6 NEV</t>
  </si>
  <si>
    <t>nach § 7 Abs. 7 NEV</t>
  </si>
  <si>
    <t>gewichtet</t>
  </si>
  <si>
    <t>kalkulatorische Verzinsung</t>
  </si>
  <si>
    <t>IV.</t>
  </si>
  <si>
    <t>II.a</t>
  </si>
  <si>
    <t>II.b</t>
  </si>
  <si>
    <t>II.c</t>
  </si>
  <si>
    <t>Position</t>
  </si>
  <si>
    <t>B Berechnung des Kapitalkostenaufschlag</t>
  </si>
  <si>
    <t>XXIII</t>
  </si>
  <si>
    <t>Zugänge im Zugangsjahr</t>
  </si>
  <si>
    <t>1. Sind seit dem Basisjahr 2015 Netzteile durch den Netzbetreiber aufgenommen worden?</t>
  </si>
  <si>
    <t>2. Werden Netzteile im Antragsjahr vorraussichtlich aufgenommen?</t>
  </si>
  <si>
    <t>1.a Werden für diese Netzaufnahmen Beträge geltend gemacht, die ursprünglich nicht beim Antragsteller angefallen sind?</t>
  </si>
  <si>
    <t>2.a Werden für diese vorrausichtlichen Netzaufnahmen Beträge als Planwerte geltend gemacht?</t>
  </si>
  <si>
    <t>3. Sind seit dem Basisjahr 2015 Netzteile durch den Netzbetreiber abgegeben worden?</t>
  </si>
  <si>
    <t>4. Werden Netzteile im Antragsjahr vorrausichtlich abgegeben?</t>
  </si>
  <si>
    <t>3.a Werden Beträge für das abgegebene Netzteil in Abzug gebracht?</t>
  </si>
  <si>
    <t>4.a Werden für diese vorrausichtlichen Netzabgaben Beträge als Planwerte in Abzug gebracht?</t>
  </si>
  <si>
    <t>5. Sind seit dem Basisjahr wälzungsfähige Kosten nach § 20b GasNEV für Biogasanlagen angefallen oder werden bis zum Ende des Antragsjahr anfallen?</t>
  </si>
  <si>
    <t>5.a Wurden diese Beträge in Abzug gebracht?</t>
  </si>
  <si>
    <t>Antragsjahr/Kapitalkosten-aufschlag für die Erlösober-grenze</t>
  </si>
  <si>
    <t>Angaben zu den (erwarteten) Anschaffungs- und Herstellungskosten</t>
  </si>
  <si>
    <t>Angaben zu den (erwarteten) bilanziellen Wertansätzen</t>
  </si>
  <si>
    <t>alle</t>
  </si>
  <si>
    <t>Release-Version</t>
  </si>
  <si>
    <t>Investitionsjahre</t>
  </si>
  <si>
    <t>Nutzungs-dauer Oberer Rand</t>
  </si>
  <si>
    <t>Zeitreihe_1</t>
  </si>
  <si>
    <t>Zeitreihe_2</t>
  </si>
  <si>
    <t>1.1</t>
  </si>
  <si>
    <t>D3_WAV</t>
  </si>
  <si>
    <t>D5:D204</t>
  </si>
  <si>
    <t>für AiB ist ein Anschaffungsjahr vor 2016 zulässig</t>
  </si>
  <si>
    <t>D1_Anl_Spiegel</t>
  </si>
  <si>
    <t>auf die Abfrage des Anlagenspiegels wird verzichtet</t>
  </si>
  <si>
    <t>A1:XX</t>
  </si>
  <si>
    <t>Auf die Abfrage des ursprünglich auf diesem Tabellenblatt vorgesehenen Anlagenspiegels des Netzbetreibers wird für die Zwecke der Bestimmung des Kapitalkostenaufschlags verzichtet.</t>
  </si>
  <si>
    <t>Netzbetreibernummer (LRegB) / Betriebsnummer (BNetzA):</t>
  </si>
  <si>
    <t>GewSt-Hebesatz (Basisjahr 2015)</t>
  </si>
  <si>
    <t>(Erwartete) historische Zugänge von Baukostenzuschüssen und Netzanschlusskostenbeiträgen</t>
  </si>
  <si>
    <t>D2 Auflösung von Baukostenzuschüssen/Netzanschlusskostenbeiträgen in Verbindung mit der GasNEV</t>
  </si>
  <si>
    <t>D2 Weiteres Anlagevermögen</t>
  </si>
  <si>
    <t>Kategorie</t>
  </si>
  <si>
    <t>Verpächter</t>
  </si>
  <si>
    <t>anderer Netzbereich</t>
  </si>
  <si>
    <t>Voll-Netzzugang (§ 26 I ARegV) nach dem Basisjahr</t>
  </si>
  <si>
    <t>Teil-Netzzugang (§ 26 II, III ARegV) nach dem Basisjahr</t>
  </si>
  <si>
    <t>Teil-Netzabgang (§ 26 II, III ARegV) nach dem Basisjahr</t>
  </si>
  <si>
    <t>sonstiger Zu- bzw. Abgang</t>
  </si>
  <si>
    <t>originäres Netz</t>
  </si>
  <si>
    <t>Firma des Verpächters</t>
  </si>
  <si>
    <t>E_Anmerkungen</t>
  </si>
  <si>
    <t>Tabellenblatt wurde neu hinzugefügt</t>
  </si>
  <si>
    <t>Ausfüllhilfe, Ausfüllbsp AiB</t>
  </si>
  <si>
    <t>1.2</t>
  </si>
  <si>
    <t>6. Bei Teilnahme am Regelverfahren:</t>
  </si>
  <si>
    <t>Sind in den Anschaffungs- und Herstellungskosten aktivierte Eigenleistungen enthalten, die Personalzusatzkosten nach § 11 Abs. 2 S. 1 Nr. 9 ARegV enthalten?</t>
  </si>
  <si>
    <t>A_Stammdaten</t>
  </si>
  <si>
    <t>Fragen hinzugefügt</t>
  </si>
  <si>
    <t>F: F</t>
  </si>
  <si>
    <t>Ergänzung um Hinweis</t>
  </si>
  <si>
    <t>9:10</t>
  </si>
  <si>
    <t>Die Zeilen wurden ausgeblendet, Eintragungen sind nicht mehr nötig.</t>
  </si>
  <si>
    <t>Ausfüllhilfe</t>
  </si>
  <si>
    <t>Erläuterungen der einzelnen Tabellenblätter und Spaltenüberschriften</t>
  </si>
  <si>
    <t>D_SAV</t>
  </si>
  <si>
    <r>
      <t xml:space="preserve">Der Netzbetreiber kann hier Anmerkungen im Zusammenhang mit der Befüllung des Erhebungsbogens vornehmen. Insbesondere sind die Zugänge, Abgänge sowie Hinzurechnungen und Kürzungen zu erläutern. </t>
    </r>
    <r>
      <rPr>
        <sz val="11"/>
        <rFont val="Calibri"/>
        <family val="2"/>
        <scheme val="minor"/>
      </rPr>
      <t>Des Weiteren sind etwaige Netzübergänge im Tabellenblatt E_Anmerkungen aufzulisten.</t>
    </r>
  </si>
  <si>
    <t>Spaltenbezeichnung</t>
  </si>
  <si>
    <t xml:space="preserve">Erstmalig in einem Kapitalkostenaufschlagverfahren beantragter Wert einer Anlage je Netz-ID. Dieser Wert ist in Folgeanträgen unverändert beizubehalten. Veränderungen im Wertansatz der Anlage ausgehend von ursprünglichen Ansatz sind über die Spalten "Hinzurechnungen" und "Kürzungen" abzubilden.  </t>
  </si>
  <si>
    <t>Hierunter sind bspw. Nachaktivierungen und /oder Zugänge (z.B.  Anlagenkäufe) aus dem nicht-regulierten Bereich darzustellen. Nachaktivierungen sind im  Jahr der Nachaktivierung zu erfassen. Die Position ist zu erläutern.</t>
  </si>
  <si>
    <t>Hierunter sind bspw. außerplanmäßige Anlagenabgänge zu erfassen (Verschrottungen, Havarieren usw.). Die Position ist zu erläutern.</t>
  </si>
  <si>
    <t>Hierunter sind bspw. Abweichungen durch eventuelle Schlüsseländerungen und aufgrund von Planansätzen auszuweisen. Eintragungen in diesen Spalten sind im Antrag zu erläutern.</t>
  </si>
  <si>
    <t>Ausfüllbeispiel Anlagen im Bau</t>
  </si>
  <si>
    <t>(Erwartete) historische AK/HK zum Stand 31.12.2021</t>
  </si>
  <si>
    <t>handelsrechtlicher Wertansatz zum 01.01.2021</t>
  </si>
  <si>
    <t>Abschreibungen 2021</t>
  </si>
  <si>
    <t>handelsrechtlicher Wertansatz zum 31.12.2021</t>
  </si>
  <si>
    <t>alle Beispiele:
- Antrag zum 30.06.2020 für das Jahr 2021
- d.h. der Wert 2019 ist bekannt, die Werte der Jahre 2020 und 2021 sind Planwerte
- bei allen Beispielen handelt es sich jeweils um eine Anlage</t>
  </si>
  <si>
    <t>1. Beispiel:
- erwarteter Zugang einer Anlage im Bau im Jahr 2021 in Höhe von 100 GE</t>
  </si>
  <si>
    <t>2. Beispiel:
- Zugang einer Anlage im Bau im Jahr 2019 in Höhe von 100 GE
- Korrektur des ursprünglichen Planwertes des Jahres 2019 in Höhe von 100 GE um 10 GE</t>
  </si>
  <si>
    <t>3. Beispiel:
- Zugang der Anlage im Bau im Jahr 2019 in Höhe von 100
- Korrektur des ursprünglichen Planwertes des Jahres 2019 um 10 GE
- erwartete Erweiterung der Anlage im Bau im Jahr 2020 in Höhe von 70
- erwartete Erweiterung der Anlage im Bau im Jahr 2021 in Höhe von 200</t>
  </si>
  <si>
    <t>4. Beispiel:
- Zugang einer Anlage im Bau im Jahr 2019 in Höhe von 100
- erwartete Erweiterung der Anlage im Bau im Jahr 2020 in Höhe von 70
- Umbuchung der Anlage im Bau in die fertig gestellten Anlagen im Jahr 2021</t>
  </si>
  <si>
    <t>III. Fragen</t>
  </si>
  <si>
    <t>Das Tabellenblatt B_KKauf berechnet automatisch den aus Sicht der Landesregulierungsbehörde aufgrund der vom Netzbetreiber gemeldeten Daten genehmigungsfähigen Kapitalkostenaufschlag. Die Zellen bzgl. der kalkulatorischen Abschreibungen (Gesamt), der kalkulatorischen Verzinsung, der kalkulatorischen Gewerbesteuer sowie der Gesamtbetrag des beantragten Kapitalkostenaufschlags können vom Netzbetreiber überschrieben werden, sollte er einen anderen als den automatisch berechneten Betrag für anerkennungsfähig erachten. Dieses Vorgehen ist dann zu erläutern.</t>
  </si>
  <si>
    <t>Zugänge auf Grund von Netzübergängen gemäß § 26 II ARegV nach dem Basisjahr</t>
  </si>
  <si>
    <t>Abgänge auf Grund von Netzübergängen nach § 26 II ARegV nach dem Basisjahr</t>
  </si>
  <si>
    <t>Zugänge auf Grund von Netzübergängen gemäß § 26 I ARegV nach dem Basisjahr</t>
  </si>
  <si>
    <t>(Erwartete) historische AK/HK im Anschaffungsjahr im Gesamtunternehmen</t>
  </si>
  <si>
    <t>(Erwartete) historische AK/HK im Anschaffungsjahr in der Sparte Gasnetz</t>
  </si>
  <si>
    <t>Anteil (Schlüssel) Sparte Gasnetz [%]</t>
  </si>
  <si>
    <t>IVa</t>
  </si>
  <si>
    <t>IVb</t>
  </si>
  <si>
    <t>IVc</t>
  </si>
  <si>
    <t>IVa : IVb</t>
  </si>
  <si>
    <t>Spalten mit Angaben zur Schlüsselung neu hinzugefügt</t>
  </si>
  <si>
    <t>erwartete historische AK/HK im Anschaffungsjahr im Gesamtunternehmen</t>
  </si>
  <si>
    <t>Angabe, welcher Schlüssel verwendet worden ist. Bei Anschaffungs- und Herstellungskosten, die zu 100 % dem Gasnetz zugerechnet werden, kann diese Angabe entfallen.</t>
  </si>
  <si>
    <t>Historische AK/HK, der Investitionen seit dem 01.01.2016 im Gesamtunternehmen</t>
  </si>
  <si>
    <t>Die Formel wurde angepasst, so dass für Anschaffungsjahre nach dem Antragsjahr keine Ansätze ausgewiesen werden.</t>
  </si>
  <si>
    <t>N:N</t>
  </si>
  <si>
    <t>I:I</t>
  </si>
  <si>
    <t>L:L</t>
  </si>
  <si>
    <t>7. Entsprechen die Angaben im Erhebungsbogen den Angaben ihrer offiziellen unternehmensinternen Investitionsplanung?</t>
  </si>
  <si>
    <t>44:45; 47</t>
  </si>
  <si>
    <t>Auf dem Tabellenblatt A sind die Stammdaten des Netzbetreibers einzutragen. Zudem hat der Netzbetreiber anzugeben, ob die gemeldeten Kapitalkosten originär bei ihm selbst entstehen oder ob diese bei einem oder mehreren Verpächtern entstehen. Zur Plausibilisierung  muss die im Erhebungsbogen angegebene NetzID mit der NetzID des jeweiligen Netzbereichs aus dem Basisjahr übereinstimmen. Die Fragen unter III. sind zwingend zu beantworten. Des Weiteren sind Netzübergänge im Anschreiben zu nennen.</t>
  </si>
  <si>
    <t>D1_BKZ_NAKB</t>
  </si>
  <si>
    <t>D2_WAV</t>
  </si>
  <si>
    <t xml:space="preserve">Im Tabellenblatt D_SAV sind die für Sachanlagen in dem Basisjahr nachfolgenden Kalenderjahren sich ergebende Anschaffungs- und Herstellungskosten einzutragen. 
Diese setzen sich aus den Anschaffungs- und Herstellungskosten zusammen, die nach dem Basisjahr der Ausgangsniveauermittlung bis zum letzten abschlossenen Geschäftsjahr entstanden sind sowie den Anschaffungs-und Herstellungskosten, die nach dem letzten abgeschlossenen Geschäftsjahr bis zum 31.12. des Jahres, welches der Antragstellung folgt, entstehen werden. </t>
  </si>
  <si>
    <t>Anteil (Schlüssel) Sparte Gasnetz [%]; Spalte IVa</t>
  </si>
  <si>
    <t>Schlüsselbezeichnung; Jahr auf das sich der Schlüssel bezieht, Spalte IVb</t>
  </si>
  <si>
    <t>Schlüsselbezeichnung; Jahr auf das sich der Schlüssel bezieht</t>
  </si>
  <si>
    <t>B_KKAuf</t>
  </si>
  <si>
    <t xml:space="preserve">Im Tabellenblatt D1_BKZ_NAKB sind die für Baukostenzuschüsse und Netzanschlusskostenbeiträge in dem Basisjahr nachfolgenden Kalenderjahren sich ergebende Baukostenzuschüsse und Netzanschlusskostenbeiträge einzutragen. 
Diese setzen sich aus den Baukostenzuschüssen und Netzanschlusskostenbeiträgen  zusammen, die nach dem Basisjahr der Ausgangsnvieauermittlung bis zum letzten abschlossenen Geschäftsjahr entstanden sind sowie den Baukostenzuschüssen und Netzanschlusskostenbeiträgen, die nach dem letzten abgeschlossenen Geschäftsjahr bis zum 31.12. des Jahres, welches der Antragstellung folgt, entstehen werden. </t>
  </si>
  <si>
    <t>Im Tabellenblatt D2_WAV ist das Anlagelagevermögen darzustellen, welches nicht zum Sachanlagevermögen im Sinne der GasNEV/ARegV gehört. 
Grundsätzlich sind für weiteres Anlagevermögen die für Sachanlagen und Baukostenzuschüssen/Netzanschlusskostenbeiträgen dargestellten Ausführungen zu beachten.
Bei der Darstellung der Anlagen im Bau ist dabei zudem folgendes zu beachten:
Sofern der Netzbetreiber Anlagen im Bau geltend macht, ist darauf zu achten, dass nur die Buchwerte der Anlagen im Bau angegeben werden, welche im Antragsjahr als Anlage im Bau bilanziert  bzw. voraussichtlich bilanziert werden und bei denen nicht erwartet wird, dass diese für den im Antragsjahr betrachteten Zeitraum in Betrieb genommen werden. 
Wird die Anlage im Bau im Folgejahr erweitert, ist dafür eine neue Zeile - für die Zwecke des KKAUF als separate Anlage im Bau - in diesem Folgejahr zu erfassen.  Die im Vorjahr angesetzte Anlage im Bau ist für dieses Vorjahr weiter anzusetzen. Sofern die Anlage im Bau im Antragsjahr als Fertiganlage in Betrieb genommen wird, sind die handelsrechtlichen Wertansätze der Anlage im Bau zum 31.12. mit Null anzusetzen.
Die in Betrieb genommen Fertiganlage ist sodann über das Tabellenblatt "D_SAV" zu erfassen.
(siehe auch Tabellenblatt "Ausfüllbsp AiB")</t>
  </si>
  <si>
    <t>Spaltenbezeichnungen in den Tabellenblättern  D_SAV, D1_BKZ_NAKB und D2_WAV</t>
  </si>
  <si>
    <t xml:space="preserve">Angabe des Schlüsselwertes mit dem die Anschaffungs- und Herstellungskosten der Sparte Gasnetz zugerechnet worden sind. </t>
  </si>
  <si>
    <t>Aufnahme der Spalten zur Abgrenzung der Hinzurechn. und Kürzungen aus Schlüsseländerungen, um die Abfrage an aktuelle Festlegung Kostendaten für die 4. RegP anzugleichen</t>
  </si>
  <si>
    <t>1.3</t>
  </si>
  <si>
    <t>Dateienname</t>
  </si>
  <si>
    <t>EHB_Kapitalkostenaufschlag_Gas_BW2022</t>
  </si>
  <si>
    <t>EHB_Kapitalkostenaufschlag_Gas_BW2021</t>
  </si>
  <si>
    <t>EHB_Kapitalkostenaufschlag_Gas_BW2020</t>
  </si>
  <si>
    <t>Hinzurechnungen aus Schlüsseländerungen</t>
  </si>
  <si>
    <t>Kürzungen aus Schlüsseländerungen</t>
  </si>
  <si>
    <t>XXXVI</t>
  </si>
  <si>
    <t>XXXVII</t>
  </si>
  <si>
    <t>XXXVIII</t>
  </si>
  <si>
    <t>davon für den Aufbau einer seperaten Wasserstoff-infrastruktur</t>
  </si>
  <si>
    <t>M; O</t>
  </si>
  <si>
    <t>T</t>
  </si>
  <si>
    <t>Anpassung der Formeln aufgrunde der Spalteneinfügungen</t>
  </si>
  <si>
    <t>Q; U</t>
  </si>
  <si>
    <t>Zeile 2</t>
  </si>
  <si>
    <t>Anpassung aufgrund der Spalteneinfügungen</t>
  </si>
  <si>
    <t>LRegB BW_Gas_KKAuf_v1.3</t>
  </si>
  <si>
    <t>Aufnahme der Spalte zur Abgrenzung der Investitionen in eine separate Wasserstoffinfrastruktur, Spalte "davon Kosten für die Marktraumumstellung" gelöscht</t>
  </si>
  <si>
    <t>Stammdaten</t>
  </si>
  <si>
    <t>Zeile 49</t>
  </si>
  <si>
    <t>Neue Frage eingefügt</t>
  </si>
  <si>
    <t>E_Erläuterung</t>
  </si>
  <si>
    <t>E.  Erläuterungen</t>
  </si>
  <si>
    <t>Besonderheiten zum Erfassungsblatt sind hier detailliert zu erläutern.</t>
  </si>
  <si>
    <t>Tabelle</t>
  </si>
  <si>
    <t>Zelle</t>
  </si>
  <si>
    <t>8. Weichen die Ist-Werte der Jahre 2016-2019 von ihren Angaben im Regulierungskonto ab?
Falls dies der Fall ist, bitte um Erläuterung im Tabellenblatt "E_Erläuterung".</t>
  </si>
  <si>
    <t>weitere Hinzurechnungen</t>
  </si>
  <si>
    <t>weitere Kürzungen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</si>
</sst>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 ##"/>
    <numFmt numFmtId="166" formatCode="##\ ##\ #"/>
    <numFmt numFmtId="167" formatCode="##\ ##\ ##"/>
    <numFmt numFmtId="168" formatCode="##\ ##\ ##\ ###"/>
    <numFmt numFmtId="169" formatCode="_([$€]* #,##0.00_);_([$€]* \(#,##0.00\);_([$€]* &quot;-&quot;??_);_(@_)"/>
    <numFmt numFmtId="170" formatCode="_-* #,##0\ _€_-;\-* #,##0\ _€_-;_-* &quot;-&quot;??\ _€_-;_-@_-"/>
    <numFmt numFmtId="171" formatCode="#,##0.00_ ;[Red]\-#,##0.00;\-"/>
    <numFmt numFmtId="172" formatCode="0_ ;\-0\ "/>
    <numFmt numFmtId="173" formatCode="0.000%"/>
  </numFmts>
  <fonts count="39"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0"/>
      <name val="Arial"/>
      <family val="2"/>
    </font>
    <font>
      <sz val="11"/>
      <name val="Arial"/>
      <family val="2"/>
    </font>
    <font>
      <sz val="11"/>
      <color indexed="8"/>
      <name val="Calibri"/>
      <family val="2"/>
    </font>
    <font>
      <sz val="8"/>
      <name val="Times New Roman"/>
      <family val="1"/>
    </font>
    <font>
      <sz val="11"/>
      <color indexed="9"/>
      <name val="Calibri"/>
      <family val="2"/>
    </font>
    <font>
      <sz val="8"/>
      <name val="Arial"/>
      <family val="2"/>
    </font>
    <font>
      <b/>
      <sz val="10"/>
      <name val="Arial"/>
      <family val="2"/>
    </font>
    <font>
      <b/>
      <sz val="9"/>
      <name val="Arial"/>
      <family val="2"/>
    </font>
    <font>
      <sz val="10"/>
      <name val="Arial"/>
      <family val="2"/>
    </font>
    <font>
      <b/>
      <sz val="11"/>
      <name val="Calibri"/>
      <family val="2"/>
      <scheme val="minor"/>
    </font>
    <font>
      <sz val="11"/>
      <name val="Calibri"/>
      <family val="2"/>
      <scheme val="minor"/>
    </font>
    <font>
      <b/>
      <sz val="14"/>
      <name val="Calibri"/>
      <family val="2"/>
      <scheme val="minor"/>
    </font>
    <font>
      <b/>
      <sz val="14"/>
      <color theme="1"/>
      <name val="Calibri"/>
      <family val="2"/>
      <scheme val="minor"/>
    </font>
    <font>
      <sz val="11"/>
      <color theme="0"/>
      <name val="Calibri"/>
      <family val="2"/>
      <scheme val="minor"/>
    </font>
    <font>
      <sz val="8"/>
      <color theme="1"/>
      <name val="Calibri"/>
      <family val="2"/>
      <scheme val="minor"/>
    </font>
    <font>
      <b/>
      <sz val="16"/>
      <color theme="1"/>
      <name val="Calibri"/>
      <family val="2"/>
      <scheme val="minor"/>
    </font>
    <font>
      <sz val="14"/>
      <name val="Calibri"/>
      <family val="2"/>
      <scheme val="minor"/>
    </font>
    <font>
      <i/>
      <sz val="10"/>
      <name val="Arial"/>
      <family val="2"/>
    </font>
    <font>
      <b/>
      <i/>
      <sz val="10"/>
      <name val="Arial"/>
      <family val="2"/>
    </font>
    <font>
      <b/>
      <i/>
      <sz val="9"/>
      <name val="Arial"/>
      <family val="2"/>
    </font>
    <font>
      <sz val="10"/>
      <name val="Courier"/>
      <family val="3"/>
    </font>
    <font>
      <b/>
      <sz val="11"/>
      <color rgb="FFFA7D00"/>
      <name val="Calibri"/>
      <family val="2"/>
      <scheme val="minor"/>
    </font>
    <font>
      <sz val="11"/>
      <color rgb="FFFA7D00"/>
      <name val="Calibri"/>
      <family val="2"/>
      <scheme val="minor"/>
    </font>
    <font>
      <b/>
      <sz val="12"/>
      <color theme="1"/>
      <name val="Calibri"/>
      <family val="2"/>
      <scheme val="minor"/>
    </font>
    <font>
      <sz val="12"/>
      <color theme="1"/>
      <name val="Calibri"/>
      <family val="2"/>
      <scheme val="minor"/>
    </font>
    <font>
      <b/>
      <sz val="14"/>
      <color rgb="FF000000"/>
      <name val="Calibri"/>
      <family val="2"/>
    </font>
    <font>
      <b/>
      <u/>
      <sz val="16"/>
      <color rgb="FF000000"/>
      <name val="Calibri"/>
      <family val="2"/>
    </font>
    <font>
      <b/>
      <sz val="12"/>
      <color rgb="FF000000"/>
      <name val="Calibri"/>
      <family val="2"/>
    </font>
    <font>
      <sz val="12"/>
      <color rgb="FF000000"/>
      <name val="Calibri"/>
      <family val="2"/>
    </font>
    <font>
      <sz val="11"/>
      <name val="Calibri"/>
      <family val="2"/>
    </font>
    <font>
      <sz val="11"/>
      <color rgb="FF000000"/>
      <name val="Calibri"/>
      <family val="2"/>
    </font>
    <font>
      <sz val="11"/>
      <color theme="1"/>
      <name val="Arial"/>
      <family val="2"/>
    </font>
    <font>
      <b/>
      <u/>
      <sz val="12"/>
      <name val="Arial"/>
      <family val="2"/>
    </font>
    <font>
      <u/>
      <sz val="11"/>
      <color indexed="12"/>
      <name val="Arial"/>
      <family val="2"/>
    </font>
    <font>
      <b/>
      <u/>
      <sz val="11"/>
      <color indexed="12"/>
      <name val="Arial"/>
      <family val="2"/>
    </font>
  </fonts>
  <fills count="30">
    <fill>
      <patternFill patternType="none"/>
    </fill>
    <fill>
      <patternFill patternType="gray125"/>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59999389629810485"/>
        <bgColor indexed="65"/>
      </patternFill>
    </fill>
    <fill>
      <patternFill patternType="solid">
        <fgColor theme="4" tint="0.39997558519241921"/>
        <bgColor indexed="65"/>
      </patternFill>
    </fill>
    <fill>
      <patternFill patternType="solid">
        <fgColor indexed="22"/>
        <bgColor indexed="64"/>
      </patternFill>
    </fill>
    <fill>
      <patternFill patternType="solid">
        <fgColor indexed="26"/>
        <bgColor indexed="64"/>
      </patternFill>
    </fill>
    <fill>
      <patternFill patternType="solid">
        <fgColor theme="5" tint="0.79998168889431442"/>
        <bgColor indexed="65"/>
      </patternFill>
    </fill>
    <fill>
      <patternFill patternType="gray0625">
        <fgColor theme="0" tint="-0.499984740745262"/>
        <bgColor theme="5" tint="0.79992065187536243"/>
      </patternFill>
    </fill>
    <fill>
      <patternFill patternType="gray0625">
        <fgColor auto="1"/>
        <bgColor theme="5" tint="0.79995117038483843"/>
      </patternFill>
    </fill>
    <fill>
      <patternFill patternType="solid">
        <fgColor rgb="FFC0C0C0"/>
        <bgColor indexed="64"/>
      </patternFill>
    </fill>
    <fill>
      <patternFill patternType="solid">
        <fgColor theme="4" tint="0.79998168889431442"/>
        <bgColor indexed="65"/>
      </patternFill>
    </fill>
    <fill>
      <patternFill patternType="solid">
        <fgColor rgb="FFE6B9B8"/>
        <bgColor rgb="FFE6B9B8"/>
      </patternFill>
    </fill>
    <fill>
      <patternFill patternType="solid">
        <fgColor rgb="FFF2DCDB"/>
        <bgColor rgb="FFF2DCDB"/>
      </patternFill>
    </fill>
    <fill>
      <patternFill patternType="solid">
        <fgColor theme="0" tint="-0.14999847407452621"/>
        <bgColor indexed="64"/>
      </patternFill>
    </fill>
    <fill>
      <patternFill patternType="solid">
        <fgColor theme="5" tint="0.79998168889431442"/>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right/>
      <top/>
      <bottom style="hair">
        <color indexed="22"/>
      </bottom>
      <diagonal/>
    </border>
    <border>
      <left/>
      <right/>
      <top style="thin">
        <color rgb="FF7F7F7F"/>
      </top>
      <bottom style="thin">
        <color rgb="FF7F7F7F"/>
      </bottom>
      <diagonal/>
    </border>
    <border>
      <left/>
      <right/>
      <top/>
      <bottom style="thin">
        <color rgb="FF7F7F7F"/>
      </bottom>
      <diagonal/>
    </border>
    <border>
      <left style="thin">
        <color rgb="FF7F7F7F"/>
      </left>
      <right style="thin">
        <color rgb="FF7F7F7F"/>
      </right>
      <top style="thin">
        <color rgb="FF7F7F7F"/>
      </top>
      <bottom/>
      <diagonal/>
    </border>
    <border>
      <left/>
      <right/>
      <top style="thin">
        <color auto="1"/>
      </top>
      <bottom style="double">
        <color auto="1"/>
      </bottom>
      <diagonal/>
    </border>
    <border>
      <left style="thin">
        <color rgb="FF7F7F7F"/>
      </left>
      <right style="thin">
        <color rgb="FF7F7F7F"/>
      </right>
      <top style="thin">
        <color auto="1"/>
      </top>
      <bottom style="double">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top style="thin">
        <color rgb="FF7F7F7F"/>
      </top>
      <bottom style="thin">
        <color rgb="FF7F7F7F"/>
      </bottom>
      <diagonal/>
    </border>
    <border>
      <left style="thin">
        <color rgb="FF7F7F7F"/>
      </left>
      <right/>
      <top/>
      <bottom/>
      <diagonal/>
    </border>
  </borders>
  <cellStyleXfs count="75">
    <xf numFmtId="0" fontId="0" fillId="0" borderId="0"/>
    <xf numFmtId="0" fontId="2" fillId="2" borderId="2" applyNumberFormat="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165" fontId="7" fillId="0" borderId="3">
      <alignment horizontal="left"/>
    </xf>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166" fontId="7" fillId="0" borderId="3">
      <alignment horizontal="left"/>
    </xf>
    <xf numFmtId="167" fontId="7" fillId="0" borderId="3">
      <alignment horizontal="left"/>
    </xf>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168" fontId="7" fillId="0" borderId="3">
      <alignment horizontal="left"/>
    </xf>
    <xf numFmtId="16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12" fillId="0" borderId="0"/>
    <xf numFmtId="49" fontId="4" fillId="0" borderId="0"/>
    <xf numFmtId="9" fontId="4" fillId="0" borderId="0" applyFont="0" applyFill="0" applyBorder="0" applyAlignment="0" applyProtection="0"/>
    <xf numFmtId="0" fontId="4" fillId="0" borderId="0"/>
    <xf numFmtId="0" fontId="5" fillId="0" borderId="0"/>
    <xf numFmtId="164" fontId="1" fillId="0" borderId="0" applyFont="0" applyFill="0" applyBorder="0" applyAlignment="0" applyProtection="0"/>
    <xf numFmtId="0" fontId="5" fillId="0" borderId="0"/>
    <xf numFmtId="0" fontId="5" fillId="0" borderId="0"/>
    <xf numFmtId="0" fontId="1" fillId="17" borderId="0" applyNumberFormat="0" applyBorder="0" applyAlignment="0" applyProtection="0"/>
    <xf numFmtId="0" fontId="17" fillId="18" borderId="0" applyNumberFormat="0" applyBorder="0" applyAlignment="0" applyProtection="0"/>
    <xf numFmtId="0" fontId="4" fillId="19" borderId="0"/>
    <xf numFmtId="0" fontId="4" fillId="19" borderId="0"/>
    <xf numFmtId="0" fontId="4" fillId="19" borderId="0"/>
    <xf numFmtId="0" fontId="4" fillId="19" borderId="0"/>
    <xf numFmtId="0" fontId="10" fillId="19" borderId="0"/>
    <xf numFmtId="0" fontId="21" fillId="19" borderId="0"/>
    <xf numFmtId="0" fontId="22" fillId="19" borderId="0"/>
    <xf numFmtId="0" fontId="22" fillId="19" borderId="0"/>
    <xf numFmtId="0" fontId="22" fillId="19" borderId="0"/>
    <xf numFmtId="0" fontId="22" fillId="19" borderId="0"/>
    <xf numFmtId="0" fontId="23" fillId="19" borderId="0"/>
    <xf numFmtId="0" fontId="11" fillId="19" borderId="0"/>
    <xf numFmtId="0" fontId="9" fillId="19" borderId="0"/>
    <xf numFmtId="171" fontId="4" fillId="20" borderId="9"/>
    <xf numFmtId="171" fontId="4" fillId="20" borderId="9"/>
    <xf numFmtId="0" fontId="21" fillId="20" borderId="0"/>
    <xf numFmtId="0" fontId="4" fillId="19" borderId="0"/>
    <xf numFmtId="0" fontId="4" fillId="19" borderId="0"/>
    <xf numFmtId="0" fontId="4" fillId="19" borderId="0"/>
    <xf numFmtId="0" fontId="4" fillId="19" borderId="0"/>
    <xf numFmtId="0" fontId="10" fillId="19" borderId="0"/>
    <xf numFmtId="0" fontId="21" fillId="19" borderId="0"/>
    <xf numFmtId="0" fontId="4" fillId="19" borderId="0"/>
    <xf numFmtId="0" fontId="23" fillId="19" borderId="0"/>
    <xf numFmtId="0" fontId="11" fillId="19" borderId="0"/>
    <xf numFmtId="0" fontId="9" fillId="19" borderId="0"/>
    <xf numFmtId="0" fontId="24" fillId="0" borderId="0"/>
    <xf numFmtId="0" fontId="1" fillId="21" borderId="0" applyNumberFormat="0" applyBorder="0" applyAlignment="0" applyProtection="0"/>
    <xf numFmtId="9" fontId="1" fillId="0" borderId="0" applyFont="0" applyFill="0" applyBorder="0" applyAlignment="0" applyProtection="0"/>
    <xf numFmtId="0" fontId="25" fillId="2" borderId="1" applyNumberFormat="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25" borderId="0" applyNumberFormat="0" applyBorder="0" applyAlignment="0" applyProtection="0"/>
    <xf numFmtId="0" fontId="4" fillId="0" borderId="0"/>
    <xf numFmtId="0" fontId="4" fillId="0" borderId="0"/>
    <xf numFmtId="0" fontId="37" fillId="0" borderId="0" applyNumberFormat="0" applyFill="0" applyBorder="0" applyAlignment="0" applyProtection="0">
      <alignment vertical="top"/>
      <protection locked="0"/>
    </xf>
  </cellStyleXfs>
  <cellXfs count="143">
    <xf numFmtId="0" fontId="0" fillId="0" borderId="0" xfId="0"/>
    <xf numFmtId="0" fontId="1" fillId="17" borderId="3" xfId="36" applyBorder="1" applyAlignment="1" applyProtection="1">
      <alignment horizontal="center" vertical="center" wrapText="1"/>
    </xf>
    <xf numFmtId="0" fontId="0" fillId="17" borderId="3" xfId="36" applyFont="1" applyBorder="1" applyAlignment="1" applyProtection="1">
      <alignment horizontal="center" vertical="center" wrapText="1"/>
    </xf>
    <xf numFmtId="0" fontId="20" fillId="18" borderId="4" xfId="37" applyFont="1" applyBorder="1" applyProtection="1"/>
    <xf numFmtId="0" fontId="20" fillId="18" borderId="6" xfId="37" applyFont="1" applyBorder="1" applyProtection="1"/>
    <xf numFmtId="0" fontId="20" fillId="18" borderId="5" xfId="37" applyFont="1" applyBorder="1" applyProtection="1"/>
    <xf numFmtId="0" fontId="14" fillId="0" borderId="0" xfId="34" applyFont="1" applyProtection="1"/>
    <xf numFmtId="0" fontId="14" fillId="0" borderId="0" xfId="34" applyFont="1" applyFill="1" applyBorder="1" applyAlignment="1" applyProtection="1">
      <alignment horizontal="centerContinuous" vertical="center"/>
    </xf>
    <xf numFmtId="0" fontId="13" fillId="0" borderId="0" xfId="34" applyFont="1" applyProtection="1"/>
    <xf numFmtId="1" fontId="14" fillId="18" borderId="3" xfId="37" applyNumberFormat="1" applyFont="1" applyBorder="1" applyAlignment="1" applyProtection="1">
      <alignment horizontal="center" wrapText="1"/>
    </xf>
    <xf numFmtId="0" fontId="14" fillId="18" borderId="3" xfId="37" applyFont="1" applyBorder="1" applyAlignment="1" applyProtection="1">
      <alignment horizontal="center"/>
    </xf>
    <xf numFmtId="0" fontId="20" fillId="18" borderId="3" xfId="37" applyFont="1" applyBorder="1" applyProtection="1"/>
    <xf numFmtId="0" fontId="20" fillId="18" borderId="3" xfId="37" applyFont="1" applyBorder="1" applyAlignment="1" applyProtection="1">
      <alignment horizontal="centerContinuous" vertical="center" wrapText="1"/>
    </xf>
    <xf numFmtId="0" fontId="20" fillId="0" borderId="0" xfId="34" applyFont="1" applyProtection="1"/>
    <xf numFmtId="0" fontId="15" fillId="0" borderId="0" xfId="34" applyFont="1" applyBorder="1" applyAlignment="1" applyProtection="1">
      <alignment horizontal="left" vertical="center"/>
    </xf>
    <xf numFmtId="0" fontId="0" fillId="17" borderId="3" xfId="36" applyFont="1" applyBorder="1" applyAlignment="1" applyProtection="1">
      <alignment horizontal="center" vertical="center"/>
    </xf>
    <xf numFmtId="0" fontId="0" fillId="0" borderId="0" xfId="0" applyProtection="1"/>
    <xf numFmtId="170" fontId="2" fillId="2" borderId="2" xfId="1" applyNumberFormat="1" applyFont="1" applyProtection="1"/>
    <xf numFmtId="170" fontId="1" fillId="21" borderId="1" xfId="65" applyNumberFormat="1" applyBorder="1" applyProtection="1">
      <protection locked="0"/>
    </xf>
    <xf numFmtId="0" fontId="19" fillId="0" borderId="0" xfId="0" applyFont="1" applyProtection="1"/>
    <xf numFmtId="0" fontId="0" fillId="0" borderId="3" xfId="0" applyBorder="1" applyAlignment="1" applyProtection="1">
      <alignment horizontal="left" vertical="center"/>
    </xf>
    <xf numFmtId="0" fontId="0" fillId="0" borderId="0" xfId="0" applyFill="1" applyBorder="1" applyProtection="1"/>
    <xf numFmtId="0" fontId="0" fillId="0" borderId="0" xfId="0" applyFill="1" applyProtection="1"/>
    <xf numFmtId="0" fontId="16" fillId="0" borderId="0" xfId="0" applyFont="1" applyProtection="1"/>
    <xf numFmtId="0" fontId="20" fillId="18" borderId="4" xfId="37" applyFont="1" applyBorder="1" applyAlignment="1" applyProtection="1">
      <alignment vertical="center"/>
    </xf>
    <xf numFmtId="0" fontId="20" fillId="18" borderId="6" xfId="37" applyFont="1" applyBorder="1" applyAlignment="1" applyProtection="1">
      <alignment vertical="center"/>
    </xf>
    <xf numFmtId="0" fontId="20" fillId="18" borderId="5" xfId="37" applyFont="1" applyBorder="1" applyAlignment="1" applyProtection="1">
      <alignment vertical="center"/>
    </xf>
    <xf numFmtId="0" fontId="20" fillId="18" borderId="4" xfId="37" applyFont="1" applyBorder="1" applyAlignment="1" applyProtection="1"/>
    <xf numFmtId="0" fontId="20" fillId="18" borderId="6" xfId="37" applyFont="1" applyBorder="1" applyAlignment="1" applyProtection="1"/>
    <xf numFmtId="0" fontId="0" fillId="0" borderId="0" xfId="0" applyBorder="1" applyAlignment="1" applyProtection="1">
      <alignment vertical="center" wrapText="1"/>
    </xf>
    <xf numFmtId="0" fontId="0" fillId="0" borderId="0" xfId="0" applyAlignment="1" applyProtection="1">
      <alignment vertical="center" wrapText="1"/>
    </xf>
    <xf numFmtId="170" fontId="14" fillId="0" borderId="0" xfId="0" applyNumberFormat="1" applyFont="1" applyBorder="1" applyProtection="1"/>
    <xf numFmtId="0" fontId="14" fillId="0" borderId="0" xfId="0" applyFont="1" applyProtection="1"/>
    <xf numFmtId="1" fontId="0" fillId="0" borderId="0" xfId="0" applyNumberFormat="1" applyProtection="1"/>
    <xf numFmtId="1" fontId="1" fillId="21" borderId="1" xfId="65" applyNumberFormat="1" applyBorder="1" applyProtection="1">
      <protection locked="0"/>
    </xf>
    <xf numFmtId="170" fontId="1" fillId="21" borderId="7" xfId="65" applyNumberFormat="1" applyBorder="1" applyAlignment="1" applyProtection="1">
      <alignment horizontal="center" vertical="center"/>
      <protection locked="0"/>
    </xf>
    <xf numFmtId="170" fontId="0" fillId="21" borderId="1" xfId="65" applyNumberFormat="1" applyFont="1" applyBorder="1" applyProtection="1">
      <protection locked="0"/>
    </xf>
    <xf numFmtId="170" fontId="1" fillId="21" borderId="1" xfId="65" applyNumberFormat="1" applyBorder="1" applyAlignment="1" applyProtection="1">
      <alignment horizontal="center" vertical="center"/>
      <protection locked="0"/>
    </xf>
    <xf numFmtId="0" fontId="0" fillId="0" borderId="0" xfId="0" applyAlignment="1">
      <alignment wrapText="1"/>
    </xf>
    <xf numFmtId="172" fontId="1" fillId="21" borderId="11" xfId="65" applyNumberFormat="1" applyBorder="1" applyAlignment="1" applyProtection="1">
      <alignment horizontal="center" vertical="center"/>
      <protection locked="0"/>
    </xf>
    <xf numFmtId="170" fontId="1" fillId="21" borderId="10" xfId="65" applyNumberFormat="1" applyBorder="1" applyAlignment="1" applyProtection="1">
      <alignment horizontal="center" vertical="center"/>
      <protection locked="0"/>
    </xf>
    <xf numFmtId="0" fontId="3" fillId="0" borderId="3" xfId="0" applyFont="1" applyBorder="1" applyAlignment="1" applyProtection="1">
      <alignment wrapText="1"/>
    </xf>
    <xf numFmtId="172" fontId="1" fillId="21" borderId="1" xfId="65" applyNumberFormat="1" applyBorder="1" applyAlignment="1" applyProtection="1">
      <alignment horizontal="center" vertical="center"/>
      <protection locked="0"/>
    </xf>
    <xf numFmtId="1" fontId="3" fillId="21" borderId="7" xfId="65" applyNumberFormat="1" applyFont="1" applyBorder="1" applyAlignment="1" applyProtection="1">
      <alignment horizontal="center" vertical="center"/>
      <protection locked="0"/>
    </xf>
    <xf numFmtId="172" fontId="0" fillId="21" borderId="8" xfId="65" applyNumberFormat="1" applyFont="1" applyBorder="1" applyAlignment="1" applyProtection="1">
      <alignment horizontal="center" vertical="center"/>
      <protection locked="0"/>
    </xf>
    <xf numFmtId="170" fontId="0" fillId="21" borderId="10" xfId="65" applyNumberFormat="1" applyFont="1" applyBorder="1" applyAlignment="1" applyProtection="1">
      <alignment horizontal="center" vertical="center"/>
      <protection locked="0"/>
    </xf>
    <xf numFmtId="0" fontId="14" fillId="17" borderId="3" xfId="36" applyFont="1" applyBorder="1" applyAlignment="1" applyProtection="1">
      <alignment horizontal="center" vertical="center" wrapText="1"/>
    </xf>
    <xf numFmtId="0" fontId="3" fillId="17" borderId="3" xfId="36" applyFont="1" applyBorder="1" applyAlignment="1" applyProtection="1">
      <alignment horizontal="center" vertical="center" wrapText="1"/>
    </xf>
    <xf numFmtId="170" fontId="14" fillId="0" borderId="0" xfId="0" applyNumberFormat="1" applyFont="1" applyProtection="1"/>
    <xf numFmtId="1" fontId="1" fillId="22" borderId="1" xfId="65" applyNumberFormat="1" applyFill="1" applyBorder="1" applyAlignment="1" applyProtection="1">
      <alignment horizontal="center"/>
      <protection locked="0"/>
    </xf>
    <xf numFmtId="0" fontId="20" fillId="18" borderId="5" xfId="37" applyFont="1" applyBorder="1" applyAlignment="1" applyProtection="1"/>
    <xf numFmtId="172" fontId="1" fillId="21" borderId="1" xfId="65" applyNumberFormat="1" applyBorder="1" applyProtection="1">
      <protection locked="0"/>
    </xf>
    <xf numFmtId="0" fontId="28" fillId="0" borderId="0" xfId="0" applyFont="1"/>
    <xf numFmtId="10" fontId="0" fillId="0" borderId="0" xfId="0" applyNumberFormat="1" applyProtection="1"/>
    <xf numFmtId="173" fontId="0" fillId="0" borderId="0" xfId="66" applyNumberFormat="1" applyFont="1" applyProtection="1"/>
    <xf numFmtId="170" fontId="26" fillId="2" borderId="1" xfId="68" applyNumberFormat="1" applyFont="1" applyFill="1" applyBorder="1"/>
    <xf numFmtId="170" fontId="14" fillId="2" borderId="1" xfId="68" applyNumberFormat="1" applyFont="1" applyFill="1" applyBorder="1"/>
    <xf numFmtId="10" fontId="1" fillId="21" borderId="7" xfId="66" applyNumberFormat="1" applyFill="1" applyBorder="1" applyAlignment="1" applyProtection="1">
      <alignment horizontal="center" vertical="center"/>
      <protection locked="0"/>
    </xf>
    <xf numFmtId="170" fontId="26" fillId="2" borderId="7" xfId="68" applyNumberFormat="1" applyFont="1" applyFill="1" applyBorder="1"/>
    <xf numFmtId="0" fontId="0" fillId="0" borderId="4" xfId="0" applyBorder="1"/>
    <xf numFmtId="0" fontId="0" fillId="0" borderId="5" xfId="0" applyFont="1" applyBorder="1"/>
    <xf numFmtId="170" fontId="14" fillId="2" borderId="7" xfId="68" applyNumberFormat="1" applyFont="1" applyFill="1" applyBorder="1"/>
    <xf numFmtId="0" fontId="0" fillId="0" borderId="5" xfId="0" applyBorder="1"/>
    <xf numFmtId="0" fontId="27" fillId="0" borderId="4" xfId="0" applyFont="1" applyBorder="1"/>
    <xf numFmtId="0" fontId="27" fillId="0" borderId="5" xfId="0" applyFont="1" applyBorder="1"/>
    <xf numFmtId="0" fontId="0" fillId="0" borderId="6" xfId="0" applyBorder="1"/>
    <xf numFmtId="0" fontId="14" fillId="18" borderId="3" xfId="37" applyFont="1" applyBorder="1" applyAlignment="1" applyProtection="1">
      <alignment horizontal="left"/>
    </xf>
    <xf numFmtId="0" fontId="27" fillId="0" borderId="6" xfId="0" applyFont="1" applyBorder="1"/>
    <xf numFmtId="0" fontId="27" fillId="0" borderId="13" xfId="0" applyFont="1" applyBorder="1"/>
    <xf numFmtId="0" fontId="28" fillId="0" borderId="13" xfId="0" applyFont="1" applyBorder="1"/>
    <xf numFmtId="0" fontId="20" fillId="18" borderId="4" xfId="37" applyFont="1" applyBorder="1" applyAlignment="1" applyProtection="1">
      <alignment horizontal="left" vertical="center"/>
    </xf>
    <xf numFmtId="0" fontId="0" fillId="0" borderId="0" xfId="0" applyAlignment="1" applyProtection="1">
      <alignment vertical="center"/>
    </xf>
    <xf numFmtId="0" fontId="0" fillId="0" borderId="0" xfId="0" applyFill="1" applyBorder="1" applyAlignment="1" applyProtection="1">
      <alignment vertical="center"/>
    </xf>
    <xf numFmtId="10" fontId="1" fillId="21" borderId="1" xfId="66" applyNumberFormat="1" applyFill="1" applyBorder="1" applyAlignment="1" applyProtection="1">
      <alignment horizontal="center" vertical="center"/>
      <protection locked="0"/>
    </xf>
    <xf numFmtId="0" fontId="0" fillId="17" borderId="5" xfId="36" applyFont="1" applyBorder="1" applyAlignment="1" applyProtection="1">
      <alignment horizontal="left" vertical="center"/>
    </xf>
    <xf numFmtId="170" fontId="1" fillId="21" borderId="8" xfId="65" applyNumberFormat="1" applyBorder="1" applyAlignment="1" applyProtection="1">
      <alignment horizontal="center" vertical="center"/>
    </xf>
    <xf numFmtId="172" fontId="1" fillId="21" borderId="8" xfId="65" applyNumberFormat="1" applyBorder="1" applyAlignment="1" applyProtection="1">
      <alignment horizontal="center" vertical="center"/>
    </xf>
    <xf numFmtId="170" fontId="27" fillId="23" borderId="1" xfId="65" applyNumberFormat="1" applyFont="1" applyFill="1" applyBorder="1" applyProtection="1">
      <protection locked="0"/>
    </xf>
    <xf numFmtId="170" fontId="27" fillId="23" borderId="12" xfId="65" applyNumberFormat="1" applyFont="1" applyFill="1" applyBorder="1" applyProtection="1">
      <protection locked="0"/>
    </xf>
    <xf numFmtId="170" fontId="27" fillId="23" borderId="14" xfId="65" applyNumberFormat="1" applyFont="1" applyFill="1" applyBorder="1" applyProtection="1">
      <protection locked="0"/>
    </xf>
    <xf numFmtId="170" fontId="2" fillId="2" borderId="2" xfId="1" applyNumberFormat="1" applyProtection="1"/>
    <xf numFmtId="1" fontId="2" fillId="2" borderId="2" xfId="1" applyNumberFormat="1" applyAlignment="1" applyProtection="1">
      <alignment horizontal="center" vertical="center"/>
    </xf>
    <xf numFmtId="16" fontId="0" fillId="0" borderId="0" xfId="0" quotePrefix="1" applyNumberFormat="1" applyAlignment="1">
      <alignment horizontal="right"/>
    </xf>
    <xf numFmtId="0" fontId="3" fillId="0" borderId="0" xfId="0" applyFont="1"/>
    <xf numFmtId="0" fontId="0" fillId="0" borderId="3" xfId="0" applyBorder="1" applyAlignment="1" applyProtection="1">
      <alignment horizontal="left" vertical="center" wrapText="1"/>
    </xf>
    <xf numFmtId="170" fontId="13" fillId="2" borderId="1" xfId="67" applyNumberFormat="1" applyFont="1" applyProtection="1"/>
    <xf numFmtId="0" fontId="1" fillId="17" borderId="4" xfId="36" applyBorder="1" applyAlignment="1" applyProtection="1">
      <alignment horizontal="center" vertical="center"/>
    </xf>
    <xf numFmtId="0" fontId="1" fillId="17" borderId="5" xfId="36" applyBorder="1" applyAlignment="1" applyProtection="1">
      <alignment horizontal="center" vertical="center"/>
    </xf>
    <xf numFmtId="172" fontId="0" fillId="0" borderId="8" xfId="65" applyNumberFormat="1" applyFont="1" applyFill="1" applyBorder="1" applyAlignment="1" applyProtection="1">
      <alignment horizontal="center" vertical="center"/>
      <protection locked="0"/>
    </xf>
    <xf numFmtId="0" fontId="3" fillId="24" borderId="0" xfId="0" applyFont="1" applyFill="1" applyAlignment="1" applyProtection="1">
      <alignment horizontal="center"/>
    </xf>
    <xf numFmtId="0" fontId="1" fillId="0" borderId="0" xfId="69" applyAlignment="1" applyProtection="1">
      <alignment horizontal="left"/>
    </xf>
    <xf numFmtId="10" fontId="1" fillId="0" borderId="3" xfId="70" applyNumberFormat="1" applyFont="1" applyFill="1" applyBorder="1" applyAlignment="1" applyProtection="1">
      <alignment horizontal="left" vertical="center"/>
      <protection locked="0"/>
    </xf>
    <xf numFmtId="0" fontId="0" fillId="0" borderId="0" xfId="0" quotePrefix="1" applyAlignment="1">
      <alignment horizontal="right"/>
    </xf>
    <xf numFmtId="0" fontId="3" fillId="0" borderId="0" xfId="0" applyFont="1" applyAlignment="1" applyProtection="1">
      <alignment horizontal="center" vertical="center" wrapText="1"/>
    </xf>
    <xf numFmtId="20" fontId="0" fillId="0" borderId="0" xfId="0" quotePrefix="1" applyNumberFormat="1" applyFill="1"/>
    <xf numFmtId="0" fontId="29" fillId="0" borderId="0" xfId="0" applyFont="1"/>
    <xf numFmtId="0" fontId="30" fillId="0" borderId="0" xfId="0" applyFont="1"/>
    <xf numFmtId="0" fontId="31" fillId="0" borderId="0" xfId="0" applyFont="1"/>
    <xf numFmtId="0" fontId="32" fillId="26" borderId="15" xfId="0" applyFont="1" applyFill="1" applyBorder="1" applyAlignment="1">
      <alignment vertical="top"/>
    </xf>
    <xf numFmtId="0" fontId="33" fillId="0" borderId="15" xfId="0" applyFont="1" applyBorder="1" applyAlignment="1">
      <alignment vertical="center" wrapText="1"/>
    </xf>
    <xf numFmtId="0" fontId="33" fillId="0" borderId="15" xfId="0" applyFont="1" applyBorder="1" applyAlignment="1">
      <alignment vertical="top" wrapText="1"/>
    </xf>
    <xf numFmtId="0" fontId="33" fillId="0" borderId="15" xfId="0" applyFont="1" applyBorder="1" applyAlignment="1">
      <alignment wrapText="1"/>
    </xf>
    <xf numFmtId="0" fontId="32" fillId="0" borderId="0" xfId="0" applyFont="1" applyFill="1" applyBorder="1"/>
    <xf numFmtId="0" fontId="34" fillId="0" borderId="0" xfId="0" applyFont="1" applyBorder="1" applyAlignment="1">
      <alignment wrapText="1"/>
    </xf>
    <xf numFmtId="0" fontId="31" fillId="0" borderId="0" xfId="0" applyFont="1" applyFill="1" applyBorder="1"/>
    <xf numFmtId="0" fontId="29" fillId="0" borderId="0" xfId="0" applyFont="1" applyBorder="1"/>
    <xf numFmtId="0" fontId="34" fillId="0" borderId="0" xfId="0" applyFont="1" applyAlignment="1">
      <alignment vertical="center"/>
    </xf>
    <xf numFmtId="0" fontId="0" fillId="27" borderId="15" xfId="0" applyFill="1" applyBorder="1" applyAlignment="1">
      <alignment vertical="top" wrapText="1"/>
    </xf>
    <xf numFmtId="0" fontId="33" fillId="0" borderId="3" xfId="0" applyFont="1" applyBorder="1" applyAlignment="1">
      <alignment vertical="top" wrapText="1"/>
    </xf>
    <xf numFmtId="0" fontId="33" fillId="0" borderId="16" xfId="0" applyFont="1" applyBorder="1" applyAlignment="1">
      <alignment vertical="top" wrapText="1"/>
    </xf>
    <xf numFmtId="0" fontId="0" fillId="27" borderId="15" xfId="0" applyFill="1" applyBorder="1" applyAlignment="1">
      <alignment vertical="top"/>
    </xf>
    <xf numFmtId="0" fontId="1" fillId="17" borderId="3" xfId="36" applyBorder="1" applyAlignment="1" applyProtection="1">
      <alignment vertical="center" wrapText="1"/>
    </xf>
    <xf numFmtId="0" fontId="0" fillId="17" borderId="3" xfId="36" applyFont="1" applyBorder="1" applyAlignment="1" applyProtection="1">
      <alignment vertical="center" wrapText="1"/>
    </xf>
    <xf numFmtId="0" fontId="0" fillId="17" borderId="4" xfId="36" applyFont="1" applyBorder="1" applyAlignment="1" applyProtection="1">
      <alignment horizontal="center" vertical="center" wrapText="1"/>
    </xf>
    <xf numFmtId="170" fontId="0" fillId="25" borderId="1" xfId="71" applyNumberFormat="1" applyFont="1" applyBorder="1" applyAlignment="1" applyProtection="1">
      <alignment wrapText="1"/>
      <protection locked="0"/>
    </xf>
    <xf numFmtId="170" fontId="0" fillId="25" borderId="17" xfId="71" applyNumberFormat="1" applyFont="1" applyBorder="1" applyAlignment="1" applyProtection="1">
      <alignment wrapText="1"/>
      <protection locked="0"/>
    </xf>
    <xf numFmtId="170" fontId="0" fillId="0" borderId="0" xfId="71" applyNumberFormat="1" applyFont="1" applyFill="1" applyBorder="1" applyAlignment="1" applyProtection="1">
      <alignment wrapText="1"/>
      <protection locked="0"/>
    </xf>
    <xf numFmtId="170" fontId="1" fillId="25" borderId="1" xfId="71" applyNumberFormat="1" applyBorder="1" applyProtection="1">
      <protection locked="0"/>
    </xf>
    <xf numFmtId="1" fontId="1" fillId="25" borderId="1" xfId="71" applyNumberFormat="1" applyBorder="1" applyProtection="1">
      <protection locked="0"/>
    </xf>
    <xf numFmtId="170" fontId="1" fillId="25" borderId="2" xfId="71" applyNumberFormat="1" applyBorder="1" applyProtection="1"/>
    <xf numFmtId="170" fontId="1" fillId="25" borderId="17" xfId="71" applyNumberFormat="1" applyBorder="1" applyProtection="1">
      <protection locked="0"/>
    </xf>
    <xf numFmtId="49" fontId="0" fillId="25" borderId="1" xfId="71" quotePrefix="1" applyNumberFormat="1" applyFont="1" applyBorder="1" applyAlignment="1" applyProtection="1">
      <alignment wrapText="1"/>
      <protection locked="0"/>
    </xf>
    <xf numFmtId="170" fontId="0" fillId="25" borderId="1" xfId="71" quotePrefix="1" applyNumberFormat="1" applyFont="1" applyBorder="1" applyAlignment="1" applyProtection="1">
      <alignment wrapText="1"/>
      <protection locked="0"/>
    </xf>
    <xf numFmtId="0" fontId="35" fillId="0" borderId="0" xfId="0" applyFont="1" applyProtection="1"/>
    <xf numFmtId="0" fontId="18" fillId="0" borderId="0" xfId="0" applyFont="1" applyFill="1" applyProtection="1"/>
    <xf numFmtId="0" fontId="14" fillId="0" borderId="0" xfId="0" applyFont="1"/>
    <xf numFmtId="0" fontId="14" fillId="0" borderId="0" xfId="0" applyFont="1" applyAlignment="1">
      <alignment wrapText="1"/>
    </xf>
    <xf numFmtId="170" fontId="0" fillId="21" borderId="11" xfId="65" applyNumberFormat="1" applyFont="1" applyBorder="1" applyAlignment="1" applyProtection="1">
      <alignment horizontal="center" vertical="center"/>
      <protection locked="0"/>
    </xf>
    <xf numFmtId="0" fontId="36" fillId="0" borderId="0" xfId="72" applyFont="1" applyAlignment="1" applyProtection="1"/>
    <xf numFmtId="0" fontId="5" fillId="0" borderId="0" xfId="73" applyFont="1" applyAlignment="1" applyProtection="1">
      <alignment vertical="top" wrapText="1"/>
    </xf>
    <xf numFmtId="0" fontId="38" fillId="0" borderId="0" xfId="74" quotePrefix="1" applyFont="1" applyAlignment="1" applyProtection="1">
      <alignment horizontal="left" vertical="center"/>
    </xf>
    <xf numFmtId="0" fontId="4" fillId="0" borderId="0" xfId="73" applyFont="1"/>
    <xf numFmtId="0" fontId="4" fillId="0" borderId="0" xfId="73" applyFont="1" applyAlignment="1" applyProtection="1">
      <alignment vertical="top" wrapText="1"/>
    </xf>
    <xf numFmtId="0" fontId="10" fillId="28" borderId="3" xfId="73" applyFont="1" applyFill="1" applyBorder="1" applyAlignment="1" applyProtection="1">
      <alignment horizontal="center" vertical="center" wrapText="1"/>
    </xf>
    <xf numFmtId="170" fontId="1" fillId="29" borderId="7" xfId="65" applyNumberFormat="1" applyFill="1" applyBorder="1" applyAlignment="1" applyProtection="1">
      <alignment horizontal="center" vertical="center"/>
      <protection locked="0"/>
    </xf>
    <xf numFmtId="0" fontId="4" fillId="29" borderId="3" xfId="73" applyFont="1" applyFill="1" applyBorder="1" applyAlignment="1" applyProtection="1">
      <alignment horizontal="center" vertical="center" wrapText="1"/>
      <protection locked="0"/>
    </xf>
    <xf numFmtId="0" fontId="4" fillId="29" borderId="3" xfId="73" applyFont="1" applyFill="1" applyBorder="1" applyAlignment="1" applyProtection="1">
      <alignment vertical="center" wrapText="1"/>
      <protection locked="0"/>
    </xf>
    <xf numFmtId="0" fontId="4" fillId="29" borderId="3" xfId="73" applyFont="1" applyFill="1" applyBorder="1" applyAlignment="1" applyProtection="1">
      <alignment vertical="top" wrapText="1"/>
      <protection locked="0"/>
    </xf>
    <xf numFmtId="0" fontId="0" fillId="0" borderId="0" xfId="0" applyAlignment="1" applyProtection="1">
      <alignment horizontal="left" vertical="center" wrapText="1"/>
    </xf>
    <xf numFmtId="0" fontId="3" fillId="0" borderId="18" xfId="0" applyFont="1" applyBorder="1" applyAlignment="1" applyProtection="1">
      <alignment horizontal="center" vertical="center" wrapText="1"/>
    </xf>
    <xf numFmtId="0" fontId="0" fillId="0" borderId="0" xfId="0" applyFill="1" applyBorder="1" applyAlignment="1" applyProtection="1">
      <alignment horizontal="left" vertical="center" wrapText="1"/>
    </xf>
    <xf numFmtId="0" fontId="20" fillId="18" borderId="4" xfId="37" applyFont="1" applyBorder="1" applyAlignment="1" applyProtection="1">
      <alignment horizontal="center" wrapText="1"/>
    </xf>
    <xf numFmtId="0" fontId="20" fillId="18" borderId="5" xfId="37" applyFont="1" applyBorder="1" applyAlignment="1" applyProtection="1">
      <alignment horizontal="center" wrapText="1"/>
    </xf>
  </cellXfs>
  <cellStyles count="75">
    <cellStyle name="_Column1" xfId="38"/>
    <cellStyle name="_Column1_120319_BAB_KoPr2012_KEMA" xfId="39"/>
    <cellStyle name="_Column1_A. Allgemeine Informationen" xfId="40"/>
    <cellStyle name="_Column1_Ausfüllhilfe" xfId="41"/>
    <cellStyle name="_Column2" xfId="42"/>
    <cellStyle name="_Column3" xfId="43"/>
    <cellStyle name="_Column4" xfId="44"/>
    <cellStyle name="_Column4_120319_BAB_KoPr2012_KEMA" xfId="45"/>
    <cellStyle name="_Column4_A. Allgemeine Informationen" xfId="46"/>
    <cellStyle name="_Column4_Ausfüllhilfe" xfId="47"/>
    <cellStyle name="_Column5" xfId="48"/>
    <cellStyle name="_Column6" xfId="49"/>
    <cellStyle name="_Column7" xfId="50"/>
    <cellStyle name="_Data" xfId="51"/>
    <cellStyle name="_Data_120319_BAB_KoPr2012_KEMA" xfId="52"/>
    <cellStyle name="_Header" xfId="53"/>
    <cellStyle name="_Row1" xfId="54"/>
    <cellStyle name="_Row1_120319_BAB_KoPr2012_KEMA" xfId="55"/>
    <cellStyle name="_Row1_A. Allgemeine Informationen" xfId="56"/>
    <cellStyle name="_Row1_Ausfüllhilfe" xfId="57"/>
    <cellStyle name="_Row2" xfId="58"/>
    <cellStyle name="_Row3" xfId="59"/>
    <cellStyle name="_Row4" xfId="60"/>
    <cellStyle name="_Row5" xfId="61"/>
    <cellStyle name="_Row6" xfId="62"/>
    <cellStyle name="_Row7" xfId="63"/>
    <cellStyle name="20 % - Akzent1 2" xfId="71"/>
    <cellStyle name="20 % - Akzent2" xfId="65" builtinId="34"/>
    <cellStyle name="20% - Akzent1" xfId="2"/>
    <cellStyle name="20% - Akzent2" xfId="3"/>
    <cellStyle name="20% - Akzent3" xfId="4"/>
    <cellStyle name="20% - Akzent4" xfId="5"/>
    <cellStyle name="20% - Akzent5" xfId="6"/>
    <cellStyle name="20% - Akzent6" xfId="7"/>
    <cellStyle name="4" xfId="8"/>
    <cellStyle name="40 % - Akzent1" xfId="36" builtinId="31"/>
    <cellStyle name="40% - Akzent1" xfId="9"/>
    <cellStyle name="40% - Akzent2" xfId="10"/>
    <cellStyle name="40% - Akzent3" xfId="11"/>
    <cellStyle name="40% - Akzent4" xfId="12"/>
    <cellStyle name="40% - Akzent5" xfId="13"/>
    <cellStyle name="40% - Akzent6" xfId="14"/>
    <cellStyle name="5" xfId="15"/>
    <cellStyle name="6" xfId="16"/>
    <cellStyle name="60 % - Akzent1" xfId="37" builtinId="32"/>
    <cellStyle name="60% - Akzent1" xfId="17"/>
    <cellStyle name="60% - Akzent2" xfId="18"/>
    <cellStyle name="60% - Akzent3" xfId="19"/>
    <cellStyle name="60% - Akzent4" xfId="20"/>
    <cellStyle name="60% - Akzent5" xfId="21"/>
    <cellStyle name="60% - Akzent6" xfId="22"/>
    <cellStyle name="9" xfId="23"/>
    <cellStyle name="Ausgabe" xfId="1" builtinId="21"/>
    <cellStyle name="Berechnung" xfId="67" builtinId="22"/>
    <cellStyle name="Euro" xfId="24"/>
    <cellStyle name="Komma" xfId="68" builtinId="3"/>
    <cellStyle name="Komma 2" xfId="25"/>
    <cellStyle name="Komma 3" xfId="33"/>
    <cellStyle name="Link 2" xfId="74"/>
    <cellStyle name="Normal_erfassungsmatrix 04" xfId="29"/>
    <cellStyle name="Prozent" xfId="66" builtinId="5"/>
    <cellStyle name="Prozent 2" xfId="26"/>
    <cellStyle name="Prozent 3" xfId="30"/>
    <cellStyle name="Prozent 6" xfId="70"/>
    <cellStyle name="Standard" xfId="0" builtinId="0"/>
    <cellStyle name="Standard 12" xfId="69"/>
    <cellStyle name="Standard 2" xfId="27"/>
    <cellStyle name="Standard 2 2" xfId="34"/>
    <cellStyle name="Standard 3" xfId="28"/>
    <cellStyle name="Standard 3 2" xfId="35"/>
    <cellStyle name="Standard 4" xfId="31"/>
    <cellStyle name="Standard 5" xfId="32"/>
    <cellStyle name="Standard_16554" xfId="72"/>
    <cellStyle name="Standard_Kopie von Blanko_Verprobung_II_Runde Preisblatt MPr" xfId="73"/>
    <cellStyle name="Undefiniert" xfId="64"/>
  </cellStyles>
  <dxfs count="11">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NetzA/Erhebungsbogen_KKauf_Strom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HB_Kapitalkostenaufschlag_Strom_BW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Changelog"/>
      <sheetName val="A_Stammdaten"/>
      <sheetName val="B_KKAuf"/>
      <sheetName val="D_SAV"/>
      <sheetName val="D1_BKZ_NAKB_SoPo"/>
      <sheetName val="D2_WAV"/>
      <sheetName val="E_Erläuterung"/>
      <sheetName val="Listen"/>
    </sheetNames>
    <sheetDataSet>
      <sheetData sheetId="0"/>
      <sheetData sheetId="1"/>
      <sheetData sheetId="2"/>
      <sheetData sheetId="3"/>
      <sheetData sheetId="4"/>
      <sheetData sheetId="5"/>
      <sheetData sheetId="6"/>
      <sheetData sheetId="7"/>
      <sheetData sheetId="8">
        <row r="2">
          <cell r="A2" t="str">
            <v>Kabel 220 kV</v>
          </cell>
          <cell r="D2">
            <v>2019</v>
          </cell>
          <cell r="E2" t="str">
            <v>Verpächter</v>
          </cell>
          <cell r="F2" t="str">
            <v>Selbst geschaffene gewerbliche Schutzrechte und ähnliche Rechte und Werte</v>
          </cell>
          <cell r="L2" t="str">
            <v>Baukostenzuschüsse</v>
          </cell>
        </row>
        <row r="3">
          <cell r="A3" t="str">
            <v>Kabel 110 kV</v>
          </cell>
          <cell r="D3">
            <v>2020</v>
          </cell>
          <cell r="E3" t="str">
            <v>anderer Netzbereich</v>
          </cell>
          <cell r="F3" t="str">
            <v>entgeltlich erworbene Konzessionen, gewerbliche Schutzrechte und ähnliche Rechte und Werte sowie Lizenzen an solchen Rechten und Werten</v>
          </cell>
          <cell r="L3" t="str">
            <v>Netzanschlusskostenbeiträge</v>
          </cell>
        </row>
        <row r="4">
          <cell r="A4" t="str">
            <v>Kabel Mittelspannungsnetz</v>
          </cell>
          <cell r="D4">
            <v>2021</v>
          </cell>
          <cell r="E4" t="str">
            <v>Voll-Netzzugang (§ 26 I ARegV) nach dem Basisjahr</v>
          </cell>
          <cell r="F4" t="str">
            <v>Geschäfts- oder Firmenwert</v>
          </cell>
          <cell r="L4" t="str">
            <v>SoPo Investitionszuschüsse</v>
          </cell>
        </row>
        <row r="5">
          <cell r="A5" t="str">
            <v>Kabel 1 kV</v>
          </cell>
          <cell r="D5">
            <v>2022</v>
          </cell>
          <cell r="E5" t="str">
            <v>Teil-Netzzugang (§ 26 II, III ARegV) nach dem Basisjahr</v>
          </cell>
          <cell r="F5" t="str">
            <v>geleistete Anzahlungen auf immaterielle Vermögensgegenstände</v>
          </cell>
        </row>
        <row r="6">
          <cell r="A6" t="str">
            <v>Kabel Abnehmeranschlüsse</v>
          </cell>
          <cell r="D6">
            <v>2023</v>
          </cell>
          <cell r="E6" t="str">
            <v>Teil-Netzabgang (§ 26 II, III ARegV) nach dem Basisjahr</v>
          </cell>
          <cell r="F6" t="str">
            <v>geleistete Anzahlungen und Anlagen im Bau des Sachanlagevermögens</v>
          </cell>
        </row>
        <row r="7">
          <cell r="A7" t="str">
            <v>Freileitungen 110-380kV</v>
          </cell>
          <cell r="E7" t="str">
            <v>Ehemalige Investitionsmaßnahmen (§ 34 Abs. 7 ARegV)</v>
          </cell>
          <cell r="F7" t="str">
            <v>Grundstücke</v>
          </cell>
        </row>
        <row r="8">
          <cell r="A8" t="str">
            <v>Freileitungen Mittelspannungsnetz</v>
          </cell>
          <cell r="E8" t="str">
            <v>sonstiger Zu- bzw. Abgang</v>
          </cell>
          <cell r="F8" t="str">
            <v>grundstücksgleiche Rechte</v>
          </cell>
        </row>
        <row r="9">
          <cell r="A9" t="str">
            <v>Freileitungen 1 kV</v>
          </cell>
        </row>
        <row r="10">
          <cell r="A10" t="str">
            <v>Freileitungen Abnehmeranschlüsse</v>
          </cell>
        </row>
        <row r="11">
          <cell r="A11" t="str">
            <v>Stationseinrichtungen und Hilfsanlagen inklusive Trafo und Schalter</v>
          </cell>
        </row>
        <row r="12">
          <cell r="A12" t="str">
            <v>Schutz-, Mess- und Überspannungsschutzeinrichtungen, Fernsteuer-, Fernmelde-, Fernmess- und Automatikanlagen sowie Rundsteuerungsanlagen einschließlich Kopplungs-, Trafo- und Schaltanlagen</v>
          </cell>
        </row>
        <row r="13">
          <cell r="A13" t="str">
            <v>Sonstiges</v>
          </cell>
        </row>
        <row r="14">
          <cell r="A14" t="str">
            <v>380/220/110/30/10 kV-Stationen</v>
          </cell>
        </row>
        <row r="15">
          <cell r="A15" t="str">
            <v>Hauptverteilerstationen</v>
          </cell>
        </row>
        <row r="16">
          <cell r="A16" t="str">
            <v>Ortsnetzstationen</v>
          </cell>
        </row>
        <row r="17">
          <cell r="A17" t="str">
            <v>Kundenstationen</v>
          </cell>
        </row>
        <row r="18">
          <cell r="A18" t="str">
            <v>Stationsgebäude</v>
          </cell>
        </row>
        <row r="19">
          <cell r="A19" t="str">
            <v>Allgemeine Stationseinrichtungen, Hilfsanlagen</v>
          </cell>
        </row>
        <row r="20">
          <cell r="A20" t="str">
            <v>ortsfeste Hebezeuge und Lastenaufzüge einschließlich Laufschienen, Außenbeleuchtung in Umspann- und Schaltanlagen</v>
          </cell>
        </row>
        <row r="21">
          <cell r="A21" t="str">
            <v>Schalteinrichtungen</v>
          </cell>
        </row>
        <row r="22">
          <cell r="A22" t="str">
            <v>Rundsteuer-, Fernsteuer-, Fernmelde-, Fernmess-, Automatikanlagen, Strom- und Spannungswandler, Netzschutzeinrichtungen</v>
          </cell>
        </row>
        <row r="23">
          <cell r="A23" t="str">
            <v>Ortsnetz-Transformatoren, Kabelverteilerschränke</v>
          </cell>
        </row>
        <row r="24">
          <cell r="A24" t="str">
            <v>Zähler, Messeinrichtungen, Uhren, TFR-Empfänger</v>
          </cell>
        </row>
        <row r="25">
          <cell r="A25" t="str">
            <v>Telefonleitungen</v>
          </cell>
        </row>
        <row r="26">
          <cell r="A26" t="str">
            <v>Fahrbare Stromaggregate</v>
          </cell>
        </row>
        <row r="27">
          <cell r="A27" t="str">
            <v>Grundstücksanlagen, Bauten für Transportwesen</v>
          </cell>
        </row>
        <row r="28">
          <cell r="A28" t="str">
            <v>Betriebsgebäude</v>
          </cell>
        </row>
        <row r="29">
          <cell r="A29" t="str">
            <v>Verwaltungsgebäude</v>
          </cell>
        </row>
        <row r="30">
          <cell r="A30" t="str">
            <v>Geschäftsausstattung (ohne EDV, Werkzeuge/Geräte); Vermittlungseinrichtungen</v>
          </cell>
        </row>
        <row r="31">
          <cell r="A31" t="str">
            <v>Werkzeuge/ Geräte</v>
          </cell>
        </row>
        <row r="32">
          <cell r="A32" t="str">
            <v>Lagereinrichtung</v>
          </cell>
        </row>
        <row r="33">
          <cell r="A33" t="str">
            <v>Hardware</v>
          </cell>
        </row>
        <row r="34">
          <cell r="A34" t="str">
            <v>Software</v>
          </cell>
        </row>
        <row r="35">
          <cell r="A35" t="str">
            <v>Leichtfahrzeuge</v>
          </cell>
        </row>
        <row r="36">
          <cell r="A36" t="str">
            <v>Schwerfahrzeuge</v>
          </cell>
        </row>
        <row r="37">
          <cell r="A37" t="str">
            <v>moderne Messeinrichtungen</v>
          </cell>
        </row>
        <row r="38">
          <cell r="A38" t="str">
            <v>Smart-Meter-Gateway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1_BKZ_NAKB_SoPo"/>
      <sheetName val="D2_WAV"/>
      <sheetName val="E_Erläuterung"/>
      <sheetName val="Ausfüllbsp AiB"/>
      <sheetName val="Changelog"/>
      <sheetName val="Li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E2" t="str">
            <v>Verpächter</v>
          </cell>
          <cell r="L2" t="str">
            <v>Baukostenzuschüsse</v>
          </cell>
        </row>
        <row r="3">
          <cell r="E3" t="str">
            <v>anderer Netzbereich</v>
          </cell>
          <cell r="L3" t="str">
            <v>Netzanschlusskostenbeiträge</v>
          </cell>
        </row>
        <row r="4">
          <cell r="E4" t="str">
            <v>Voll-Netzzugang (§ 26 I ARegV) nach dem Basisjahr</v>
          </cell>
          <cell r="L4" t="str">
            <v>SoPo Investitionszuschüsse</v>
          </cell>
        </row>
        <row r="5">
          <cell r="E5" t="str">
            <v>Teil-Netzzugang (§ 26 II, III ARegV) nach dem Basisjahr</v>
          </cell>
        </row>
        <row r="6">
          <cell r="E6" t="str">
            <v>Teil-Netzabgang (§ 26 II, III ARegV) nach dem Basisjahr</v>
          </cell>
        </row>
        <row r="7">
          <cell r="E7" t="str">
            <v>sonstiger Zu- bzw. Abgang</v>
          </cell>
        </row>
      </sheetData>
    </sheetDataSet>
  </externalBook>
</externalLink>
</file>

<file path=xl/theme/theme1.xml><?xml version="1.0" encoding="utf-8"?>
<a:theme xmlns:a="http://schemas.openxmlformats.org/drawingml/2006/main" name="BNetzAPowerPoint">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lnDef>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Office Theme 13">
        <a:dk1>
          <a:srgbClr val="000000"/>
        </a:dk1>
        <a:lt1>
          <a:srgbClr val="FFFFFF"/>
        </a:lt1>
        <a:dk2>
          <a:srgbClr val="FFFFFF"/>
        </a:dk2>
        <a:lt2>
          <a:srgbClr val="808080"/>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Office Theme 14">
        <a:dk1>
          <a:srgbClr val="000000"/>
        </a:dk1>
        <a:lt1>
          <a:srgbClr val="FFFFFF"/>
        </a:lt1>
        <a:dk2>
          <a:srgbClr val="FFFFFF"/>
        </a:dk2>
        <a:lt2>
          <a:srgbClr val="D5E0E9"/>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Bundesnetzagentur-Vorlage 1">
        <a:dk1>
          <a:srgbClr val="000000"/>
        </a:dk1>
        <a:lt1>
          <a:srgbClr val="FFFFFF"/>
        </a:lt1>
        <a:dk2>
          <a:srgbClr val="FFFFFF"/>
        </a:dk2>
        <a:lt2>
          <a:srgbClr val="D9E5F2"/>
        </a:lt2>
        <a:accent1>
          <a:srgbClr val="417DBE"/>
        </a:accent1>
        <a:accent2>
          <a:srgbClr val="E16900"/>
        </a:accent2>
        <a:accent3>
          <a:srgbClr val="FFFFFF"/>
        </a:accent3>
        <a:accent4>
          <a:srgbClr val="000000"/>
        </a:accent4>
        <a:accent5>
          <a:srgbClr val="B0BFDB"/>
        </a:accent5>
        <a:accent6>
          <a:srgbClr val="CC5E00"/>
        </a:accent6>
        <a:hlink>
          <a:srgbClr val="8DB1D8"/>
        </a:hlink>
        <a:folHlink>
          <a:srgbClr val="57676F"/>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20"/>
  <sheetViews>
    <sheetView topLeftCell="A13" zoomScale="99" zoomScaleNormal="99" workbookViewId="0">
      <selection activeCell="B26" sqref="B26"/>
    </sheetView>
  </sheetViews>
  <sheetFormatPr baseColWidth="10" defaultColWidth="11.42578125" defaultRowHeight="15" x14ac:dyDescent="0.25"/>
  <cols>
    <col min="1" max="1" width="32.85546875" customWidth="1"/>
    <col min="2" max="2" width="94" customWidth="1"/>
    <col min="3" max="3" width="20.28515625" customWidth="1"/>
    <col min="4" max="1023" width="11.5703125" customWidth="1"/>
  </cols>
  <sheetData>
    <row r="1" spans="1:2" ht="18.75" x14ac:dyDescent="0.3">
      <c r="A1" s="95" t="s">
        <v>202</v>
      </c>
    </row>
    <row r="2" spans="1:2" ht="12.75" customHeight="1" x14ac:dyDescent="0.35">
      <c r="A2" s="96"/>
    </row>
    <row r="3" spans="1:2" ht="15.75" x14ac:dyDescent="0.25">
      <c r="A3" s="97" t="s">
        <v>203</v>
      </c>
    </row>
    <row r="4" spans="1:2" ht="90" x14ac:dyDescent="0.25">
      <c r="A4" s="98" t="s">
        <v>196</v>
      </c>
      <c r="B4" s="99" t="s">
        <v>243</v>
      </c>
    </row>
    <row r="5" spans="1:2" ht="90" x14ac:dyDescent="0.25">
      <c r="A5" s="98" t="s">
        <v>250</v>
      </c>
      <c r="B5" s="99" t="s">
        <v>222</v>
      </c>
    </row>
    <row r="6" spans="1:2" ht="97.5" customHeight="1" x14ac:dyDescent="0.25">
      <c r="A6" s="98" t="s">
        <v>204</v>
      </c>
      <c r="B6" s="100" t="s">
        <v>246</v>
      </c>
    </row>
    <row r="7" spans="1:2" ht="109.5" customHeight="1" x14ac:dyDescent="0.25">
      <c r="A7" s="98" t="s">
        <v>244</v>
      </c>
      <c r="B7" s="100" t="s">
        <v>251</v>
      </c>
    </row>
    <row r="8" spans="1:2" ht="255" x14ac:dyDescent="0.25">
      <c r="A8" s="98" t="s">
        <v>245</v>
      </c>
      <c r="B8" s="101" t="s">
        <v>252</v>
      </c>
    </row>
    <row r="9" spans="1:2" ht="45" hidden="1" x14ac:dyDescent="0.25">
      <c r="A9" s="98" t="s">
        <v>190</v>
      </c>
      <c r="B9" s="101" t="s">
        <v>205</v>
      </c>
    </row>
    <row r="10" spans="1:2" ht="15.75" x14ac:dyDescent="0.25">
      <c r="A10" s="102"/>
      <c r="B10" s="103"/>
    </row>
    <row r="11" spans="1:2" ht="15.75" x14ac:dyDescent="0.25">
      <c r="A11" s="104" t="s">
        <v>253</v>
      </c>
      <c r="B11" s="103"/>
    </row>
    <row r="12" spans="1:2" x14ac:dyDescent="0.25">
      <c r="B12" s="103"/>
    </row>
    <row r="13" spans="1:2" ht="18.75" x14ac:dyDescent="0.3">
      <c r="A13" s="105" t="s">
        <v>206</v>
      </c>
      <c r="B13" s="106"/>
    </row>
    <row r="14" spans="1:2" ht="60" x14ac:dyDescent="0.25">
      <c r="A14" s="107" t="s">
        <v>234</v>
      </c>
      <c r="B14" s="108" t="s">
        <v>207</v>
      </c>
    </row>
    <row r="15" spans="1:2" ht="30" x14ac:dyDescent="0.25">
      <c r="A15" s="107" t="s">
        <v>247</v>
      </c>
      <c r="B15" s="100" t="s">
        <v>254</v>
      </c>
    </row>
    <row r="16" spans="1:2" ht="45" x14ac:dyDescent="0.25">
      <c r="A16" s="107" t="s">
        <v>248</v>
      </c>
      <c r="B16" s="100" t="s">
        <v>235</v>
      </c>
    </row>
    <row r="17" spans="1:2" ht="37.15" customHeight="1" x14ac:dyDescent="0.25">
      <c r="A17" s="107" t="s">
        <v>132</v>
      </c>
      <c r="B17" s="109" t="s">
        <v>208</v>
      </c>
    </row>
    <row r="18" spans="1:2" ht="34.5" customHeight="1" x14ac:dyDescent="0.25">
      <c r="A18" s="107" t="s">
        <v>120</v>
      </c>
      <c r="B18" s="100" t="s">
        <v>209</v>
      </c>
    </row>
    <row r="19" spans="1:2" ht="41.25" customHeight="1" x14ac:dyDescent="0.25">
      <c r="A19" s="110" t="s">
        <v>15</v>
      </c>
      <c r="B19" s="100" t="s">
        <v>210</v>
      </c>
    </row>
    <row r="20" spans="1:2" ht="45.75" customHeight="1" x14ac:dyDescent="0.25">
      <c r="A20" s="110" t="s">
        <v>9</v>
      </c>
      <c r="B20" s="100" t="s">
        <v>210</v>
      </c>
    </row>
  </sheetData>
  <sheetProtection formatCells="0" formatColumns="0" formatRows="0"/>
  <pageMargins left="0.35" right="0.21" top="0.59" bottom="0.63" header="0.28999999999999998" footer="0.39"/>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19"/>
  <sheetViews>
    <sheetView workbookViewId="0">
      <selection activeCell="D23" sqref="D23"/>
    </sheetView>
  </sheetViews>
  <sheetFormatPr baseColWidth="10" defaultRowHeight="15" x14ac:dyDescent="0.25"/>
  <cols>
    <col min="1" max="1" width="38.7109375" bestFit="1" customWidth="1"/>
    <col min="3" max="3" width="22.42578125" bestFit="1" customWidth="1"/>
    <col min="4" max="4" width="11" bestFit="1" customWidth="1"/>
    <col min="5" max="5" width="79.85546875" style="38" customWidth="1"/>
    <col min="6" max="6" width="18.42578125" bestFit="1" customWidth="1"/>
  </cols>
  <sheetData>
    <row r="1" spans="1:5" x14ac:dyDescent="0.25">
      <c r="A1" t="s">
        <v>257</v>
      </c>
      <c r="B1" t="s">
        <v>109</v>
      </c>
      <c r="C1" t="s">
        <v>108</v>
      </c>
      <c r="D1" t="s">
        <v>110</v>
      </c>
      <c r="E1" s="38" t="s">
        <v>107</v>
      </c>
    </row>
    <row r="2" spans="1:5" x14ac:dyDescent="0.25">
      <c r="A2" t="s">
        <v>260</v>
      </c>
      <c r="B2">
        <v>1</v>
      </c>
      <c r="C2" t="s">
        <v>162</v>
      </c>
      <c r="D2" t="s">
        <v>162</v>
      </c>
      <c r="E2" s="38" t="s">
        <v>163</v>
      </c>
    </row>
    <row r="3" spans="1:5" x14ac:dyDescent="0.25">
      <c r="A3" t="s">
        <v>260</v>
      </c>
      <c r="B3" s="82" t="s">
        <v>168</v>
      </c>
      <c r="C3" t="s">
        <v>169</v>
      </c>
      <c r="D3" t="s">
        <v>170</v>
      </c>
      <c r="E3" s="38" t="s">
        <v>171</v>
      </c>
    </row>
    <row r="4" spans="1:5" x14ac:dyDescent="0.25">
      <c r="A4" t="s">
        <v>260</v>
      </c>
      <c r="B4" s="82" t="s">
        <v>168</v>
      </c>
      <c r="C4" t="s">
        <v>172</v>
      </c>
      <c r="D4" t="s">
        <v>174</v>
      </c>
      <c r="E4" s="38" t="s">
        <v>173</v>
      </c>
    </row>
    <row r="5" spans="1:5" x14ac:dyDescent="0.25">
      <c r="A5" t="s">
        <v>259</v>
      </c>
      <c r="B5" s="92" t="s">
        <v>193</v>
      </c>
      <c r="C5" t="s">
        <v>192</v>
      </c>
      <c r="D5" t="s">
        <v>162</v>
      </c>
      <c r="E5" s="38" t="s">
        <v>191</v>
      </c>
    </row>
    <row r="6" spans="1:5" x14ac:dyDescent="0.25">
      <c r="A6" t="s">
        <v>259</v>
      </c>
      <c r="B6" s="92" t="s">
        <v>193</v>
      </c>
      <c r="C6" t="s">
        <v>196</v>
      </c>
      <c r="D6" t="s">
        <v>200</v>
      </c>
      <c r="E6" s="38" t="s">
        <v>201</v>
      </c>
    </row>
    <row r="7" spans="1:5" x14ac:dyDescent="0.25">
      <c r="A7" t="s">
        <v>259</v>
      </c>
      <c r="B7" s="92" t="s">
        <v>193</v>
      </c>
      <c r="C7" t="s">
        <v>196</v>
      </c>
      <c r="D7" s="94" t="s">
        <v>242</v>
      </c>
      <c r="E7" s="38" t="s">
        <v>197</v>
      </c>
    </row>
    <row r="8" spans="1:5" x14ac:dyDescent="0.25">
      <c r="A8" t="s">
        <v>259</v>
      </c>
      <c r="B8" s="92" t="s">
        <v>193</v>
      </c>
      <c r="C8" t="s">
        <v>196</v>
      </c>
      <c r="D8" t="s">
        <v>198</v>
      </c>
      <c r="E8" s="38" t="s">
        <v>199</v>
      </c>
    </row>
    <row r="9" spans="1:5" x14ac:dyDescent="0.25">
      <c r="A9" t="s">
        <v>259</v>
      </c>
      <c r="B9" s="92" t="s">
        <v>193</v>
      </c>
      <c r="C9" t="s">
        <v>204</v>
      </c>
      <c r="D9" t="s">
        <v>232</v>
      </c>
      <c r="E9" s="38" t="s">
        <v>233</v>
      </c>
    </row>
    <row r="10" spans="1:5" ht="30" x14ac:dyDescent="0.25">
      <c r="A10" t="s">
        <v>259</v>
      </c>
      <c r="B10" s="92" t="s">
        <v>193</v>
      </c>
      <c r="C10" t="s">
        <v>204</v>
      </c>
      <c r="D10" t="s">
        <v>240</v>
      </c>
      <c r="E10" s="38" t="s">
        <v>237</v>
      </c>
    </row>
    <row r="11" spans="1:5" ht="30" x14ac:dyDescent="0.25">
      <c r="A11" t="s">
        <v>259</v>
      </c>
      <c r="B11" s="92" t="s">
        <v>193</v>
      </c>
      <c r="C11" t="s">
        <v>244</v>
      </c>
      <c r="D11" t="s">
        <v>239</v>
      </c>
      <c r="E11" s="38" t="s">
        <v>237</v>
      </c>
    </row>
    <row r="12" spans="1:5" x14ac:dyDescent="0.25">
      <c r="A12" t="s">
        <v>259</v>
      </c>
      <c r="B12" s="92" t="s">
        <v>193</v>
      </c>
      <c r="C12" t="s">
        <v>245</v>
      </c>
      <c r="D12" t="s">
        <v>232</v>
      </c>
      <c r="E12" s="38" t="s">
        <v>233</v>
      </c>
    </row>
    <row r="13" spans="1:5" ht="30" x14ac:dyDescent="0.25">
      <c r="A13" t="s">
        <v>259</v>
      </c>
      <c r="B13" s="92" t="s">
        <v>193</v>
      </c>
      <c r="C13" t="s">
        <v>245</v>
      </c>
      <c r="D13" t="s">
        <v>238</v>
      </c>
      <c r="E13" s="38" t="s">
        <v>237</v>
      </c>
    </row>
    <row r="14" spans="1:5" ht="45" x14ac:dyDescent="0.25">
      <c r="A14" t="s">
        <v>258</v>
      </c>
      <c r="B14" s="82" t="s">
        <v>256</v>
      </c>
      <c r="C14" s="125" t="s">
        <v>204</v>
      </c>
      <c r="D14" s="125" t="s">
        <v>267</v>
      </c>
      <c r="E14" s="126" t="s">
        <v>255</v>
      </c>
    </row>
    <row r="15" spans="1:5" ht="30" x14ac:dyDescent="0.25">
      <c r="A15" t="s">
        <v>258</v>
      </c>
      <c r="B15" s="82" t="s">
        <v>256</v>
      </c>
      <c r="C15" s="125" t="s">
        <v>204</v>
      </c>
      <c r="D15" s="125" t="s">
        <v>268</v>
      </c>
      <c r="E15" s="126" t="s">
        <v>274</v>
      </c>
    </row>
    <row r="16" spans="1:5" x14ac:dyDescent="0.25">
      <c r="A16" t="s">
        <v>258</v>
      </c>
      <c r="B16" s="82" t="s">
        <v>256</v>
      </c>
      <c r="C16" s="125" t="s">
        <v>204</v>
      </c>
      <c r="D16" s="125" t="s">
        <v>270</v>
      </c>
      <c r="E16" s="126" t="s">
        <v>269</v>
      </c>
    </row>
    <row r="17" spans="1:5" x14ac:dyDescent="0.25">
      <c r="A17" t="s">
        <v>258</v>
      </c>
      <c r="B17" s="82" t="s">
        <v>256</v>
      </c>
      <c r="C17" s="125" t="s">
        <v>204</v>
      </c>
      <c r="D17" s="125" t="s">
        <v>271</v>
      </c>
      <c r="E17" s="38" t="s">
        <v>272</v>
      </c>
    </row>
    <row r="18" spans="1:5" x14ac:dyDescent="0.25">
      <c r="A18" t="s">
        <v>258</v>
      </c>
      <c r="B18" s="82" t="s">
        <v>256</v>
      </c>
      <c r="C18" s="125" t="s">
        <v>275</v>
      </c>
      <c r="D18" s="125" t="s">
        <v>276</v>
      </c>
      <c r="E18" s="38" t="s">
        <v>277</v>
      </c>
    </row>
    <row r="19" spans="1:5" x14ac:dyDescent="0.25">
      <c r="A19" t="s">
        <v>258</v>
      </c>
      <c r="B19" s="82" t="s">
        <v>256</v>
      </c>
      <c r="C19" t="s">
        <v>278</v>
      </c>
      <c r="D19" t="s">
        <v>162</v>
      </c>
      <c r="E19" s="38" t="s">
        <v>191</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N45"/>
  <sheetViews>
    <sheetView topLeftCell="F1" workbookViewId="0">
      <selection activeCell="K7" sqref="K7"/>
    </sheetView>
  </sheetViews>
  <sheetFormatPr baseColWidth="10" defaultColWidth="11.42578125" defaultRowHeight="15" x14ac:dyDescent="0.25"/>
  <cols>
    <col min="1" max="1" width="59.28515625" style="16" customWidth="1"/>
    <col min="2" max="2" width="14" style="16" customWidth="1"/>
    <col min="3" max="3" width="14.85546875" style="16" customWidth="1"/>
    <col min="4" max="4" width="5.7109375" style="16" bestFit="1" customWidth="1"/>
    <col min="5" max="5" width="134.42578125" style="16" customWidth="1"/>
    <col min="6" max="6" width="18.140625" style="16" customWidth="1"/>
    <col min="7" max="7" width="12.5703125" style="16" bestFit="1" customWidth="1"/>
    <col min="8" max="8" width="16.140625" style="16" bestFit="1" customWidth="1"/>
    <col min="9" max="9" width="11.140625" style="16" bestFit="1" customWidth="1"/>
    <col min="10" max="10" width="11.42578125" style="16"/>
    <col min="11" max="11" width="46" style="16" bestFit="1" customWidth="1"/>
    <col min="12" max="16384" width="11.42578125" style="16"/>
  </cols>
  <sheetData>
    <row r="1" spans="1:14" x14ac:dyDescent="0.25">
      <c r="A1" s="89" t="s">
        <v>19</v>
      </c>
      <c r="B1" s="89" t="s">
        <v>111</v>
      </c>
      <c r="C1" s="89" t="s">
        <v>112</v>
      </c>
      <c r="D1" s="89" t="s">
        <v>20</v>
      </c>
      <c r="E1" s="89" t="s">
        <v>105</v>
      </c>
      <c r="F1" s="89" t="s">
        <v>136</v>
      </c>
      <c r="G1" s="89"/>
      <c r="H1" s="89" t="s">
        <v>164</v>
      </c>
      <c r="I1" s="89" t="s">
        <v>166</v>
      </c>
      <c r="J1" s="89" t="s">
        <v>167</v>
      </c>
      <c r="K1" s="89" t="s">
        <v>181</v>
      </c>
    </row>
    <row r="2" spans="1:14" x14ac:dyDescent="0.25">
      <c r="A2" s="16" t="s">
        <v>21</v>
      </c>
      <c r="B2" s="16">
        <v>25</v>
      </c>
      <c r="C2" s="16">
        <v>35</v>
      </c>
      <c r="D2" s="16">
        <v>2018</v>
      </c>
      <c r="E2" s="16" t="s">
        <v>10</v>
      </c>
      <c r="F2" s="16" t="s">
        <v>137</v>
      </c>
      <c r="G2" s="53">
        <v>6.9099999999999995E-2</v>
      </c>
      <c r="H2" s="16">
        <v>2016</v>
      </c>
      <c r="I2" s="16">
        <v>2016</v>
      </c>
      <c r="J2" s="16">
        <v>2010</v>
      </c>
      <c r="K2" s="90" t="s">
        <v>182</v>
      </c>
    </row>
    <row r="3" spans="1:14" x14ac:dyDescent="0.25">
      <c r="A3" s="16" t="s">
        <v>16</v>
      </c>
      <c r="B3" s="16">
        <v>50</v>
      </c>
      <c r="C3" s="16">
        <v>60</v>
      </c>
      <c r="D3" s="16">
        <v>2019</v>
      </c>
      <c r="E3" s="16" t="s">
        <v>11</v>
      </c>
      <c r="F3" s="16" t="s">
        <v>138</v>
      </c>
      <c r="G3" s="53">
        <v>3.0300000000000001E-2</v>
      </c>
      <c r="H3" s="16">
        <v>2017</v>
      </c>
      <c r="I3" s="16">
        <v>2017</v>
      </c>
      <c r="J3" s="16">
        <v>2011</v>
      </c>
      <c r="K3" s="90" t="s">
        <v>183</v>
      </c>
    </row>
    <row r="4" spans="1:14" x14ac:dyDescent="0.25">
      <c r="A4" s="16" t="s">
        <v>22</v>
      </c>
      <c r="B4" s="16">
        <v>60</v>
      </c>
      <c r="C4" s="16">
        <v>70</v>
      </c>
      <c r="D4" s="16">
        <v>2020</v>
      </c>
      <c r="E4" s="16" t="s">
        <v>5</v>
      </c>
      <c r="F4" s="16" t="s">
        <v>139</v>
      </c>
      <c r="G4" s="54">
        <f>G2*0.4+G3*0.6</f>
        <v>4.582E-2</v>
      </c>
      <c r="H4" s="16">
        <v>2018</v>
      </c>
      <c r="I4" s="16">
        <v>2018</v>
      </c>
      <c r="J4" s="16">
        <v>2012</v>
      </c>
      <c r="K4" s="90" t="s">
        <v>184</v>
      </c>
    </row>
    <row r="5" spans="1:14" x14ac:dyDescent="0.25">
      <c r="A5" s="16" t="s">
        <v>23</v>
      </c>
      <c r="B5" s="16">
        <v>23</v>
      </c>
      <c r="C5" s="16">
        <v>27</v>
      </c>
      <c r="D5" s="16">
        <v>2021</v>
      </c>
      <c r="E5" s="16" t="s">
        <v>102</v>
      </c>
      <c r="H5" s="16">
        <v>2019</v>
      </c>
      <c r="I5" s="16">
        <v>2019</v>
      </c>
      <c r="J5" s="16">
        <v>2013</v>
      </c>
      <c r="K5" s="90" t="s">
        <v>185</v>
      </c>
      <c r="N5" s="22"/>
    </row>
    <row r="6" spans="1:14" x14ac:dyDescent="0.25">
      <c r="A6" s="16" t="s">
        <v>24</v>
      </c>
      <c r="B6" s="16">
        <v>8</v>
      </c>
      <c r="C6" s="16">
        <v>10</v>
      </c>
      <c r="D6" s="16">
        <v>2022</v>
      </c>
      <c r="E6" s="16" t="s">
        <v>106</v>
      </c>
      <c r="H6" s="16">
        <v>2020</v>
      </c>
      <c r="I6" s="16">
        <v>2020</v>
      </c>
      <c r="J6" s="16">
        <v>2014</v>
      </c>
      <c r="K6" s="90" t="s">
        <v>186</v>
      </c>
    </row>
    <row r="7" spans="1:14" x14ac:dyDescent="0.25">
      <c r="A7" s="16" t="s">
        <v>39</v>
      </c>
      <c r="B7" s="16">
        <v>14</v>
      </c>
      <c r="C7" s="16">
        <v>18</v>
      </c>
      <c r="E7" s="16" t="s">
        <v>103</v>
      </c>
      <c r="H7" s="16">
        <v>2021</v>
      </c>
      <c r="I7" s="16">
        <v>2021</v>
      </c>
      <c r="J7" s="16">
        <v>2015</v>
      </c>
      <c r="K7" s="90" t="s">
        <v>187</v>
      </c>
    </row>
    <row r="8" spans="1:14" x14ac:dyDescent="0.25">
      <c r="A8" s="16" t="s">
        <v>25</v>
      </c>
      <c r="B8" s="16">
        <v>14</v>
      </c>
      <c r="C8" s="16">
        <v>25</v>
      </c>
      <c r="H8" s="16">
        <v>2022</v>
      </c>
      <c r="I8" s="16">
        <v>2022</v>
      </c>
      <c r="J8" s="16">
        <v>2016</v>
      </c>
    </row>
    <row r="9" spans="1:14" x14ac:dyDescent="0.25">
      <c r="A9" s="16" t="s">
        <v>26</v>
      </c>
      <c r="B9" s="16">
        <v>4</v>
      </c>
      <c r="C9" s="16">
        <v>8</v>
      </c>
      <c r="J9" s="16">
        <v>2017</v>
      </c>
    </row>
    <row r="10" spans="1:14" x14ac:dyDescent="0.25">
      <c r="A10" s="16" t="s">
        <v>27</v>
      </c>
      <c r="B10" s="16">
        <v>3</v>
      </c>
      <c r="C10" s="16">
        <v>5</v>
      </c>
      <c r="J10" s="16">
        <v>2018</v>
      </c>
    </row>
    <row r="11" spans="1:14" x14ac:dyDescent="0.25">
      <c r="A11" s="16" t="s">
        <v>40</v>
      </c>
      <c r="B11" s="16">
        <v>5</v>
      </c>
      <c r="C11" s="16">
        <v>5</v>
      </c>
      <c r="J11" s="16">
        <v>2019</v>
      </c>
    </row>
    <row r="12" spans="1:14" x14ac:dyDescent="0.25">
      <c r="A12" s="16" t="s">
        <v>41</v>
      </c>
      <c r="B12" s="16">
        <v>8</v>
      </c>
      <c r="C12" s="16">
        <v>8</v>
      </c>
      <c r="J12" s="16">
        <v>2020</v>
      </c>
    </row>
    <row r="13" spans="1:14" x14ac:dyDescent="0.25">
      <c r="A13" s="16" t="s">
        <v>28</v>
      </c>
      <c r="B13" s="16">
        <v>45</v>
      </c>
      <c r="C13" s="16">
        <v>55</v>
      </c>
      <c r="J13" s="16">
        <v>2021</v>
      </c>
    </row>
    <row r="14" spans="1:14" x14ac:dyDescent="0.25">
      <c r="A14" s="16" t="s">
        <v>42</v>
      </c>
      <c r="B14" s="16">
        <v>25</v>
      </c>
      <c r="C14" s="16">
        <v>25</v>
      </c>
      <c r="J14" s="16">
        <v>2022</v>
      </c>
    </row>
    <row r="15" spans="1:14" x14ac:dyDescent="0.25">
      <c r="A15" s="16" t="s">
        <v>29</v>
      </c>
      <c r="B15" s="16">
        <v>25</v>
      </c>
      <c r="C15" s="16">
        <v>25</v>
      </c>
    </row>
    <row r="16" spans="1:14" x14ac:dyDescent="0.25">
      <c r="A16" s="16" t="s">
        <v>43</v>
      </c>
      <c r="B16" s="16">
        <v>25</v>
      </c>
      <c r="C16" s="16">
        <v>25</v>
      </c>
    </row>
    <row r="17" spans="1:3" x14ac:dyDescent="0.25">
      <c r="A17" s="16" t="s">
        <v>44</v>
      </c>
      <c r="B17" s="16">
        <v>25</v>
      </c>
      <c r="C17" s="16">
        <v>25</v>
      </c>
    </row>
    <row r="18" spans="1:3" x14ac:dyDescent="0.25">
      <c r="A18" s="16" t="s">
        <v>45</v>
      </c>
      <c r="B18" s="16">
        <v>25</v>
      </c>
      <c r="C18" s="16">
        <v>25</v>
      </c>
    </row>
    <row r="19" spans="1:3" x14ac:dyDescent="0.25">
      <c r="A19" s="16" t="s">
        <v>30</v>
      </c>
      <c r="B19" s="16">
        <v>20</v>
      </c>
      <c r="C19" s="16">
        <v>20</v>
      </c>
    </row>
    <row r="20" spans="1:3" x14ac:dyDescent="0.25">
      <c r="A20" s="16" t="s">
        <v>31</v>
      </c>
      <c r="B20" s="16">
        <v>25</v>
      </c>
      <c r="C20" s="16">
        <v>25</v>
      </c>
    </row>
    <row r="21" spans="1:3" x14ac:dyDescent="0.25">
      <c r="A21" s="16" t="s">
        <v>32</v>
      </c>
      <c r="B21" s="16">
        <v>25</v>
      </c>
      <c r="C21" s="16">
        <v>35</v>
      </c>
    </row>
    <row r="22" spans="1:3" x14ac:dyDescent="0.25">
      <c r="A22" s="16" t="s">
        <v>52</v>
      </c>
      <c r="B22" s="16">
        <v>45</v>
      </c>
      <c r="C22" s="16">
        <v>55</v>
      </c>
    </row>
    <row r="23" spans="1:3" x14ac:dyDescent="0.25">
      <c r="A23" s="16" t="s">
        <v>53</v>
      </c>
      <c r="B23" s="16">
        <v>45</v>
      </c>
      <c r="C23" s="16">
        <v>55</v>
      </c>
    </row>
    <row r="24" spans="1:3" x14ac:dyDescent="0.25">
      <c r="A24" s="16" t="s">
        <v>54</v>
      </c>
      <c r="B24" s="16">
        <v>55</v>
      </c>
      <c r="C24" s="16">
        <v>65</v>
      </c>
    </row>
    <row r="25" spans="1:3" x14ac:dyDescent="0.25">
      <c r="A25" s="16" t="s">
        <v>55</v>
      </c>
      <c r="B25" s="16">
        <v>55</v>
      </c>
      <c r="C25" s="16">
        <v>65</v>
      </c>
    </row>
    <row r="26" spans="1:3" x14ac:dyDescent="0.25">
      <c r="A26" s="16" t="s">
        <v>56</v>
      </c>
      <c r="B26" s="16">
        <v>45</v>
      </c>
      <c r="C26" s="16">
        <v>55</v>
      </c>
    </row>
    <row r="27" spans="1:3" x14ac:dyDescent="0.25">
      <c r="A27" s="16" t="s">
        <v>57</v>
      </c>
      <c r="B27" s="16">
        <v>45</v>
      </c>
      <c r="C27" s="16">
        <v>55</v>
      </c>
    </row>
    <row r="28" spans="1:3" x14ac:dyDescent="0.25">
      <c r="A28" s="16" t="s">
        <v>58</v>
      </c>
      <c r="B28" s="16">
        <v>45</v>
      </c>
      <c r="C28" s="16">
        <v>55</v>
      </c>
    </row>
    <row r="29" spans="1:3" x14ac:dyDescent="0.25">
      <c r="A29" s="16" t="s">
        <v>59</v>
      </c>
      <c r="B29" s="16">
        <v>45</v>
      </c>
      <c r="C29" s="16">
        <v>55</v>
      </c>
    </row>
    <row r="30" spans="1:3" x14ac:dyDescent="0.25">
      <c r="A30" s="16" t="s">
        <v>60</v>
      </c>
      <c r="B30" s="16">
        <v>45</v>
      </c>
      <c r="C30" s="16">
        <v>55</v>
      </c>
    </row>
    <row r="31" spans="1:3" x14ac:dyDescent="0.25">
      <c r="A31" s="16" t="s">
        <v>61</v>
      </c>
      <c r="B31" s="16">
        <v>30</v>
      </c>
      <c r="C31" s="16">
        <v>40</v>
      </c>
    </row>
    <row r="32" spans="1:3" x14ac:dyDescent="0.25">
      <c r="A32" s="16" t="s">
        <v>46</v>
      </c>
      <c r="B32" s="16">
        <v>45</v>
      </c>
      <c r="C32" s="16">
        <v>45</v>
      </c>
    </row>
    <row r="33" spans="1:3" x14ac:dyDescent="0.25">
      <c r="A33" s="16" t="s">
        <v>47</v>
      </c>
      <c r="B33" s="16">
        <v>45</v>
      </c>
      <c r="C33" s="16">
        <v>45</v>
      </c>
    </row>
    <row r="34" spans="1:3" x14ac:dyDescent="0.25">
      <c r="A34" s="16" t="s">
        <v>62</v>
      </c>
      <c r="B34" s="16">
        <v>45</v>
      </c>
      <c r="C34" s="16">
        <v>45</v>
      </c>
    </row>
    <row r="35" spans="1:3" x14ac:dyDescent="0.25">
      <c r="A35" s="16" t="s">
        <v>48</v>
      </c>
      <c r="B35" s="16">
        <v>8</v>
      </c>
      <c r="C35" s="16">
        <v>16</v>
      </c>
    </row>
    <row r="36" spans="1:3" x14ac:dyDescent="0.25">
      <c r="A36" s="16" t="s">
        <v>33</v>
      </c>
      <c r="B36" s="16">
        <v>15</v>
      </c>
      <c r="C36" s="16">
        <v>25</v>
      </c>
    </row>
    <row r="37" spans="1:3" x14ac:dyDescent="0.25">
      <c r="A37" s="16" t="s">
        <v>49</v>
      </c>
      <c r="B37" s="16">
        <v>45</v>
      </c>
      <c r="C37" s="16">
        <v>45</v>
      </c>
    </row>
    <row r="38" spans="1:3" x14ac:dyDescent="0.25">
      <c r="A38" s="16" t="s">
        <v>34</v>
      </c>
      <c r="B38" s="16">
        <v>45</v>
      </c>
      <c r="C38" s="16">
        <v>45</v>
      </c>
    </row>
    <row r="39" spans="1:3" x14ac:dyDescent="0.25">
      <c r="A39" s="16" t="s">
        <v>35</v>
      </c>
      <c r="B39" s="16">
        <v>20</v>
      </c>
      <c r="C39" s="16">
        <v>30</v>
      </c>
    </row>
    <row r="40" spans="1:3" x14ac:dyDescent="0.25">
      <c r="A40" s="16" t="s">
        <v>36</v>
      </c>
      <c r="B40" s="16">
        <v>10</v>
      </c>
      <c r="C40" s="16">
        <v>30</v>
      </c>
    </row>
    <row r="41" spans="1:3" x14ac:dyDescent="0.25">
      <c r="A41" s="16" t="s">
        <v>50</v>
      </c>
      <c r="B41" s="16">
        <v>15</v>
      </c>
      <c r="C41" s="16">
        <v>30</v>
      </c>
    </row>
    <row r="42" spans="1:3" x14ac:dyDescent="0.25">
      <c r="A42" s="16" t="s">
        <v>37</v>
      </c>
      <c r="B42" s="16">
        <v>15</v>
      </c>
      <c r="C42" s="16">
        <v>30</v>
      </c>
    </row>
    <row r="43" spans="1:3" x14ac:dyDescent="0.25">
      <c r="A43" s="16" t="s">
        <v>38</v>
      </c>
      <c r="B43" s="16">
        <v>60</v>
      </c>
      <c r="C43" s="16">
        <v>60</v>
      </c>
    </row>
    <row r="44" spans="1:3" x14ac:dyDescent="0.25">
      <c r="A44" s="16" t="s">
        <v>51</v>
      </c>
      <c r="B44" s="16">
        <v>15</v>
      </c>
      <c r="C44" s="16">
        <v>20</v>
      </c>
    </row>
    <row r="45" spans="1:3" x14ac:dyDescent="0.25">
      <c r="A45" s="16" t="s">
        <v>100</v>
      </c>
      <c r="B45" s="16">
        <v>0</v>
      </c>
      <c r="C45" s="16">
        <v>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39997558519241921"/>
    <pageSetUpPr fitToPage="1"/>
  </sheetPr>
  <dimension ref="B1:F50"/>
  <sheetViews>
    <sheetView topLeftCell="A25" zoomScaleNormal="100" workbookViewId="0">
      <selection activeCell="I48" sqref="I48"/>
    </sheetView>
  </sheetViews>
  <sheetFormatPr baseColWidth="10" defaultColWidth="11.42578125" defaultRowHeight="15" x14ac:dyDescent="0.25"/>
  <cols>
    <col min="1" max="1" width="3.140625" style="16" customWidth="1"/>
    <col min="2" max="2" width="24.85546875" style="16" customWidth="1"/>
    <col min="3" max="3" width="25.28515625" style="16" customWidth="1"/>
    <col min="4" max="4" width="51.85546875" style="16" customWidth="1"/>
    <col min="5" max="5" width="29.85546875" style="16" customWidth="1"/>
    <col min="6" max="6" width="29.140625" style="16" customWidth="1"/>
    <col min="7" max="16384" width="11.42578125" style="16"/>
  </cols>
  <sheetData>
    <row r="1" spans="2:6" x14ac:dyDescent="0.25">
      <c r="B1" s="124" t="s">
        <v>273</v>
      </c>
    </row>
    <row r="2" spans="2:6" ht="21" x14ac:dyDescent="0.35">
      <c r="B2" s="19" t="s">
        <v>114</v>
      </c>
    </row>
    <row r="4" spans="2:6" ht="18.75" x14ac:dyDescent="0.3">
      <c r="B4" s="3" t="s">
        <v>17</v>
      </c>
      <c r="C4" s="4"/>
      <c r="D4" s="5"/>
    </row>
    <row r="5" spans="2:6" x14ac:dyDescent="0.25">
      <c r="B5" s="20" t="s">
        <v>0</v>
      </c>
      <c r="C5" s="127"/>
      <c r="D5" s="75"/>
    </row>
    <row r="6" spans="2:6" ht="45" x14ac:dyDescent="0.25">
      <c r="B6" s="84" t="s">
        <v>176</v>
      </c>
      <c r="C6" s="39"/>
      <c r="D6" s="76"/>
    </row>
    <row r="7" spans="2:6" x14ac:dyDescent="0.25">
      <c r="B7" s="20" t="s">
        <v>12</v>
      </c>
      <c r="C7" s="42"/>
    </row>
    <row r="8" spans="2:6" x14ac:dyDescent="0.25">
      <c r="B8" s="20" t="s">
        <v>1</v>
      </c>
      <c r="C8" s="37"/>
    </row>
    <row r="9" spans="2:6" hidden="1" x14ac:dyDescent="0.25">
      <c r="B9" s="20" t="s">
        <v>2</v>
      </c>
      <c r="C9" s="37" t="s">
        <v>113</v>
      </c>
    </row>
    <row r="10" spans="2:6" hidden="1" x14ac:dyDescent="0.25">
      <c r="B10" s="20" t="s">
        <v>3</v>
      </c>
      <c r="C10" s="37" t="s">
        <v>113</v>
      </c>
    </row>
    <row r="12" spans="2:6" ht="45" x14ac:dyDescent="0.25">
      <c r="B12" s="41" t="s">
        <v>159</v>
      </c>
      <c r="C12" s="43">
        <v>2022</v>
      </c>
      <c r="D12" s="21"/>
    </row>
    <row r="14" spans="2:6" ht="18.75" x14ac:dyDescent="0.3">
      <c r="B14" s="3" t="s">
        <v>115</v>
      </c>
      <c r="C14" s="4"/>
      <c r="D14" s="4"/>
      <c r="E14" s="4"/>
      <c r="F14" s="5"/>
    </row>
    <row r="15" spans="2:6" ht="21" customHeight="1" x14ac:dyDescent="0.25">
      <c r="B15" s="2" t="s">
        <v>63</v>
      </c>
      <c r="C15" s="86" t="s">
        <v>189</v>
      </c>
      <c r="D15" s="87"/>
      <c r="E15" s="87" t="s">
        <v>181</v>
      </c>
      <c r="F15" s="74" t="s">
        <v>177</v>
      </c>
    </row>
    <row r="16" spans="2:6" x14ac:dyDescent="0.25">
      <c r="B16" s="88"/>
      <c r="C16" s="45"/>
      <c r="D16" s="35"/>
      <c r="E16" s="91" t="s">
        <v>188</v>
      </c>
      <c r="F16" s="57"/>
    </row>
    <row r="17" spans="2:6" x14ac:dyDescent="0.25">
      <c r="B17" s="44"/>
      <c r="C17" s="45"/>
      <c r="D17" s="35"/>
      <c r="E17" s="35"/>
      <c r="F17" s="57"/>
    </row>
    <row r="18" spans="2:6" x14ac:dyDescent="0.25">
      <c r="B18" s="44"/>
      <c r="C18" s="40"/>
      <c r="D18" s="35"/>
      <c r="E18" s="35"/>
      <c r="F18" s="57"/>
    </row>
    <row r="19" spans="2:6" x14ac:dyDescent="0.25">
      <c r="B19" s="44"/>
      <c r="C19" s="40"/>
      <c r="D19" s="35"/>
      <c r="E19" s="35"/>
      <c r="F19" s="57"/>
    </row>
    <row r="20" spans="2:6" x14ac:dyDescent="0.25">
      <c r="B20" s="44"/>
      <c r="C20" s="40"/>
      <c r="D20" s="35"/>
      <c r="E20" s="35"/>
      <c r="F20" s="57"/>
    </row>
    <row r="21" spans="2:6" x14ac:dyDescent="0.25">
      <c r="B21" s="44"/>
      <c r="C21" s="40"/>
      <c r="D21" s="35"/>
      <c r="E21" s="35"/>
      <c r="F21" s="57"/>
    </row>
    <row r="22" spans="2:6" x14ac:dyDescent="0.25">
      <c r="B22" s="44"/>
      <c r="C22" s="40"/>
      <c r="D22" s="35"/>
      <c r="E22" s="35"/>
      <c r="F22" s="57"/>
    </row>
    <row r="23" spans="2:6" x14ac:dyDescent="0.25">
      <c r="B23" s="44"/>
      <c r="C23" s="40"/>
      <c r="D23" s="35"/>
      <c r="E23" s="35"/>
      <c r="F23" s="57"/>
    </row>
    <row r="24" spans="2:6" x14ac:dyDescent="0.25">
      <c r="B24" s="44"/>
      <c r="C24" s="40"/>
      <c r="D24" s="35"/>
      <c r="E24" s="35"/>
      <c r="F24" s="57"/>
    </row>
    <row r="25" spans="2:6" x14ac:dyDescent="0.25">
      <c r="B25" s="44"/>
      <c r="C25" s="40"/>
      <c r="D25" s="134"/>
      <c r="E25" s="35"/>
      <c r="F25" s="57"/>
    </row>
    <row r="27" spans="2:6" ht="18.75" x14ac:dyDescent="0.3">
      <c r="B27" s="3" t="s">
        <v>221</v>
      </c>
      <c r="C27" s="4"/>
      <c r="D27" s="4"/>
      <c r="E27" s="5"/>
    </row>
    <row r="29" spans="2:6" x14ac:dyDescent="0.25">
      <c r="B29" s="71" t="s">
        <v>149</v>
      </c>
      <c r="C29" s="71"/>
      <c r="D29" s="71"/>
      <c r="E29" s="73" t="s">
        <v>113</v>
      </c>
      <c r="F29" s="93" t="str">
        <f t="shared" ref="F29:F30" si="0">IF(E29="Ja","bitte im Antragsschreiben näher erläutern","")</f>
        <v/>
      </c>
    </row>
    <row r="30" spans="2:6" ht="24" customHeight="1" x14ac:dyDescent="0.25">
      <c r="B30" s="140" t="s">
        <v>151</v>
      </c>
      <c r="C30" s="140"/>
      <c r="D30" s="140"/>
      <c r="E30" s="73" t="s">
        <v>113</v>
      </c>
      <c r="F30" s="93" t="str">
        <f t="shared" si="0"/>
        <v/>
      </c>
    </row>
    <row r="31" spans="2:6" x14ac:dyDescent="0.25">
      <c r="B31" s="71"/>
      <c r="C31" s="71"/>
      <c r="D31" s="71"/>
      <c r="E31" s="71"/>
    </row>
    <row r="32" spans="2:6" x14ac:dyDescent="0.25">
      <c r="B32" s="71" t="s">
        <v>150</v>
      </c>
      <c r="C32" s="71"/>
      <c r="D32" s="71"/>
      <c r="E32" s="73" t="s">
        <v>113</v>
      </c>
      <c r="F32" s="93" t="str">
        <f t="shared" ref="F32:F33" si="1">IF(E32="Ja","bitte im Antragsschreiben näher erläutern","")</f>
        <v/>
      </c>
    </row>
    <row r="33" spans="2:6" x14ac:dyDescent="0.25">
      <c r="B33" s="72" t="s">
        <v>152</v>
      </c>
      <c r="C33" s="71"/>
      <c r="D33" s="71"/>
      <c r="E33" s="73" t="s">
        <v>113</v>
      </c>
      <c r="F33" s="93" t="str">
        <f t="shared" si="1"/>
        <v/>
      </c>
    </row>
    <row r="34" spans="2:6" x14ac:dyDescent="0.25">
      <c r="B34" s="71"/>
      <c r="C34" s="71"/>
      <c r="D34" s="71"/>
      <c r="E34" s="71"/>
    </row>
    <row r="35" spans="2:6" ht="28.9" customHeight="1" x14ac:dyDescent="0.25">
      <c r="B35" s="71" t="s">
        <v>153</v>
      </c>
      <c r="C35" s="71"/>
      <c r="D35" s="71"/>
      <c r="E35" s="73" t="s">
        <v>113</v>
      </c>
      <c r="F35" s="139" t="str">
        <f t="shared" ref="F35" si="2">IF(E35="Ja","bitte im Antragsschreiben näher erläutern","")</f>
        <v/>
      </c>
    </row>
    <row r="36" spans="2:6" x14ac:dyDescent="0.25">
      <c r="B36" s="72" t="s">
        <v>155</v>
      </c>
      <c r="C36" s="71"/>
      <c r="D36" s="71"/>
      <c r="E36" s="73" t="s">
        <v>113</v>
      </c>
      <c r="F36" s="139"/>
    </row>
    <row r="37" spans="2:6" x14ac:dyDescent="0.25">
      <c r="B37" s="71"/>
      <c r="C37" s="71"/>
      <c r="D37" s="71"/>
      <c r="E37" s="71"/>
    </row>
    <row r="38" spans="2:6" ht="28.9" customHeight="1" x14ac:dyDescent="0.25">
      <c r="B38" s="72" t="s">
        <v>154</v>
      </c>
      <c r="C38" s="71"/>
      <c r="D38" s="71"/>
      <c r="E38" s="73" t="s">
        <v>113</v>
      </c>
      <c r="F38" s="139" t="str">
        <f t="shared" ref="F38" si="3">IF(E38="Ja","bitte im Antragsschreiben näher erläutern","")</f>
        <v/>
      </c>
    </row>
    <row r="39" spans="2:6" x14ac:dyDescent="0.25">
      <c r="B39" s="72" t="s">
        <v>156</v>
      </c>
      <c r="C39" s="71"/>
      <c r="D39" s="71"/>
      <c r="E39" s="73" t="s">
        <v>113</v>
      </c>
      <c r="F39" s="139"/>
    </row>
    <row r="40" spans="2:6" x14ac:dyDescent="0.25">
      <c r="B40" s="71"/>
      <c r="C40" s="71"/>
      <c r="D40" s="71"/>
      <c r="E40" s="71"/>
    </row>
    <row r="41" spans="2:6" ht="30" customHeight="1" x14ac:dyDescent="0.25">
      <c r="B41" s="138" t="s">
        <v>157</v>
      </c>
      <c r="C41" s="138"/>
      <c r="D41" s="138"/>
      <c r="E41" s="73" t="s">
        <v>113</v>
      </c>
      <c r="F41" s="93" t="str">
        <f t="shared" ref="F41" si="4">IF(E41="Ja","bitte im Antragsschreiben näher erläutern","")</f>
        <v/>
      </c>
    </row>
    <row r="42" spans="2:6" x14ac:dyDescent="0.25">
      <c r="B42" s="71" t="s">
        <v>158</v>
      </c>
      <c r="C42" s="71"/>
      <c r="D42" s="71"/>
      <c r="E42" s="73" t="s">
        <v>113</v>
      </c>
      <c r="F42" s="93" t="str">
        <f>IF(E42="Nein","bitte im Antragsschreiben näher erläutern","")</f>
        <v/>
      </c>
    </row>
    <row r="44" spans="2:6" x14ac:dyDescent="0.25">
      <c r="B44" s="16" t="s">
        <v>194</v>
      </c>
    </row>
    <row r="45" spans="2:6" ht="31.9" customHeight="1" x14ac:dyDescent="0.25">
      <c r="B45" s="138" t="s">
        <v>195</v>
      </c>
      <c r="C45" s="138"/>
      <c r="D45" s="138"/>
      <c r="E45" s="73" t="s">
        <v>113</v>
      </c>
      <c r="F45" s="93" t="str">
        <f>IF(E45="Ja","bitte im Antragsschreiben näher erläutern","")</f>
        <v/>
      </c>
    </row>
    <row r="47" spans="2:6" s="123" customFormat="1" ht="36.6" customHeight="1" x14ac:dyDescent="0.2">
      <c r="B47" s="138" t="s">
        <v>241</v>
      </c>
      <c r="C47" s="138"/>
      <c r="D47" s="138"/>
      <c r="E47" s="73" t="s">
        <v>113</v>
      </c>
      <c r="F47" s="93" t="str">
        <f>IF(E47="Nein","bitte im Antragsschreiben näher erläutern","")</f>
        <v/>
      </c>
    </row>
    <row r="49" spans="2:6" s="123" customFormat="1" ht="36.6" customHeight="1" x14ac:dyDescent="0.2">
      <c r="B49" s="138" t="s">
        <v>283</v>
      </c>
      <c r="C49" s="138"/>
      <c r="D49" s="138"/>
      <c r="E49" s="73" t="s">
        <v>113</v>
      </c>
      <c r="F49" s="93"/>
    </row>
    <row r="50" spans="2:6" x14ac:dyDescent="0.25">
      <c r="C50" s="22"/>
    </row>
  </sheetData>
  <sheetProtection formatCells="0" formatColumns="0" formatRows="0" insertHyperlinks="0"/>
  <mergeCells count="7">
    <mergeCell ref="B49:D49"/>
    <mergeCell ref="B47:D47"/>
    <mergeCell ref="F35:F36"/>
    <mergeCell ref="F38:F39"/>
    <mergeCell ref="B30:D30"/>
    <mergeCell ref="B41:D41"/>
    <mergeCell ref="B45:D45"/>
  </mergeCells>
  <conditionalFormatting sqref="C16:D25">
    <cfRule type="expression" dxfId="10" priority="16">
      <formula>OR($C$12="Dienstleister",$C$12="Subverpächter")</formula>
    </cfRule>
  </conditionalFormatting>
  <conditionalFormatting sqref="F16:F25">
    <cfRule type="expression" dxfId="9" priority="13">
      <formula>OR($C$12="Dienstleister",$C$12="Subverpächter")</formula>
    </cfRule>
  </conditionalFormatting>
  <conditionalFormatting sqref="E29:E30">
    <cfRule type="expression" dxfId="8" priority="12">
      <formula>OR($C$12="Dienstleister",$C$12="Subverpächter")</formula>
    </cfRule>
  </conditionalFormatting>
  <conditionalFormatting sqref="E32:E33">
    <cfRule type="expression" dxfId="7" priority="11">
      <formula>OR($C$12="Dienstleister",$C$12="Subverpächter")</formula>
    </cfRule>
  </conditionalFormatting>
  <conditionalFormatting sqref="E35:E36">
    <cfRule type="expression" dxfId="6" priority="10">
      <formula>OR($C$12="Dienstleister",$C$12="Subverpächter")</formula>
    </cfRule>
  </conditionalFormatting>
  <conditionalFormatting sqref="E38:E39">
    <cfRule type="expression" dxfId="5" priority="9">
      <formula>OR($C$12="Dienstleister",$C$12="Subverpächter")</formula>
    </cfRule>
  </conditionalFormatting>
  <conditionalFormatting sqref="E41:E42">
    <cfRule type="expression" dxfId="4" priority="8">
      <formula>OR($C$12="Dienstleister",$C$12="Subverpächter")</formula>
    </cfRule>
  </conditionalFormatting>
  <conditionalFormatting sqref="E17:E25">
    <cfRule type="expression" dxfId="3" priority="5">
      <formula>OR($C$12="Dienstleister",$C$12="Subverpächter")</formula>
    </cfRule>
  </conditionalFormatting>
  <conditionalFormatting sqref="E45">
    <cfRule type="expression" dxfId="2" priority="4">
      <formula>OR($C$12="Dienstleister",$C$12="Subverpächter")</formula>
    </cfRule>
  </conditionalFormatting>
  <conditionalFormatting sqref="E47">
    <cfRule type="expression" dxfId="1" priority="3">
      <formula>OR($C$12="Dienstleister",$C$12="Subverpächter")</formula>
    </cfRule>
  </conditionalFormatting>
  <conditionalFormatting sqref="E49">
    <cfRule type="expression" dxfId="0" priority="1">
      <formula>OR($C$12="Dienstleister",$C$12="Subverpächter")</formula>
    </cfRule>
  </conditionalFormatting>
  <dataValidations xWindow="561" yWindow="518" count="11">
    <dataValidation allowBlank="1" showInputMessage="1" showErrorMessage="1" promptTitle="Firma" prompt="Geben Sie hier bitte die Firma einschließlich Rechtsform an." sqref="C5"/>
    <dataValidation type="list" allowBlank="1" showInputMessage="1" showErrorMessage="1" promptTitle="Marktgebiet" prompt="Geben Sie bitte hier an, in welchem Marktgebiet das Netz liegt, für das Sie diesen Erhebungsbogen einreichen." sqref="C10">
      <formula1>"bitte wählen,Gaspool,NCG,Gaspool/NCG"</formula1>
    </dataValidation>
    <dataValidation allowBlank="1" showErrorMessage="1" sqref="B16:B25"/>
    <dataValidation allowBlank="1" showInputMessage="1" showErrorMessage="1" promptTitle="Netznummer/Verpächternummer" prompt="Geben Sie hier ihre Netz- bzw. Verpächternummer ein." sqref="D7"/>
    <dataValidation type="whole" allowBlank="1" showInputMessage="1" showErrorMessage="1" sqref="D6">
      <formula1>12000000</formula1>
      <formula2>12009999</formula2>
    </dataValidation>
    <dataValidation type="list" allowBlank="1" showInputMessage="1" showErrorMessage="1" promptTitle="Gasqualität" prompt="Geben Sie bitte hier an, welche Gasqualität(en) in ihrem Netz, für das Sie diesen Erhebungsogen abgeben, vorhanden ist/sind." sqref="C9">
      <formula1>"bitte wählen,L-Gas,H-Gas,L-/H-Gas"</formula1>
    </dataValidation>
    <dataValidation type="list" allowBlank="1" showInputMessage="1" showErrorMessage="1" promptTitle="Geschäftsjahr" prompt="Geben Sie bitte hier an, ob ihrer Bilanz das Kalenderjahr, das Gaswirtschaftsjahr oder ein Rumpfgeschäftsjahr zu Grunde liegt." sqref="C8">
      <formula1>"bitte wählen,Kalenderjahr,Gaswirtschaftsjahr,Rumpfgeschäftsjahr"</formula1>
    </dataValidation>
    <dataValidation type="list" allowBlank="1" showInputMessage="1" showErrorMessage="1" sqref="C12">
      <formula1>Antragsjahre</formula1>
    </dataValidation>
    <dataValidation type="decimal" allowBlank="1" showInputMessage="1" showErrorMessage="1" promptTitle="Gewerbesteuerhebesatz" prompt="Geben Sie hier den Gewerbesteuerhebesatz des Basisjahres an." sqref="D8:D10">
      <formula1>0</formula1>
      <formula2>1000</formula2>
    </dataValidation>
    <dataValidation type="list" allowBlank="1" showInputMessage="1" showErrorMessage="1" sqref="E29:E30 E32:E33 E35:E36 E38:E39 E41:E42 E45 E47 E49">
      <formula1>"Ja,Nein,bitte wählen"</formula1>
    </dataValidation>
    <dataValidation type="decimal" allowBlank="1" showErrorMessage="1" promptTitle="Gewerbesteuerhebesatz" prompt="Geben Sie hier den Gewerbesteuerhebesatz des Basisjahres an." sqref="D11">
      <formula1>0</formula1>
      <formula2>1000</formula2>
    </dataValidation>
  </dataValidations>
  <pageMargins left="0.51181102362204722" right="0.70866141732283472" top="0.43307086614173229" bottom="0.39370078740157483" header="0.31496062992125984" footer="0.15748031496062992"/>
  <pageSetup paperSize="9" scale="61" orientation="landscape" r:id="rId1"/>
  <headerFooter>
    <oddFooter>&amp;L&amp;D&amp;C&amp;P/&amp;N&amp;R&amp;A_&amp;F</oddFooter>
  </headerFooter>
  <extLst>
    <ext xmlns:x14="http://schemas.microsoft.com/office/spreadsheetml/2009/9/main" uri="{CCE6A557-97BC-4b89-ADB6-D9C93CAAB3DF}">
      <x14:dataValidations xmlns:xm="http://schemas.microsoft.com/office/excel/2006/main" xWindow="561" yWindow="518" count="1">
        <x14:dataValidation type="list" allowBlank="1" showInputMessage="1" showErrorMessage="1">
          <x14:formula1>
            <xm:f>Listen!$K$2:$K$7</xm:f>
          </x14:formula1>
          <xm:sqref>E17:E25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39997558519241921"/>
    <pageSetUpPr fitToPage="1"/>
  </sheetPr>
  <dimension ref="A1:N30"/>
  <sheetViews>
    <sheetView zoomScaleNormal="100" workbookViewId="0">
      <selection activeCell="I25" sqref="I25"/>
    </sheetView>
  </sheetViews>
  <sheetFormatPr baseColWidth="10" defaultRowHeight="15" x14ac:dyDescent="0.25"/>
  <cols>
    <col min="1" max="1" width="4.28515625" bestFit="1" customWidth="1"/>
    <col min="2" max="2" width="3" customWidth="1"/>
    <col min="3" max="3" width="35.28515625" customWidth="1"/>
    <col min="4" max="5" width="13.140625" bestFit="1" customWidth="1"/>
    <col min="6" max="6" width="14.5703125" bestFit="1" customWidth="1"/>
    <col min="7" max="14" width="11.7109375" bestFit="1" customWidth="1"/>
  </cols>
  <sheetData>
    <row r="1" spans="1:14" ht="18.75" x14ac:dyDescent="0.3">
      <c r="A1" s="23" t="s">
        <v>146</v>
      </c>
    </row>
    <row r="2" spans="1:14" x14ac:dyDescent="0.25">
      <c r="A2" s="66" t="s">
        <v>145</v>
      </c>
      <c r="B2" s="10"/>
      <c r="C2" s="10"/>
      <c r="D2" s="10" t="s">
        <v>13</v>
      </c>
      <c r="E2" s="10">
        <f>A_Stammdaten!B16</f>
        <v>0</v>
      </c>
      <c r="F2" s="10">
        <f>A_Stammdaten!B17</f>
        <v>0</v>
      </c>
      <c r="G2" s="10">
        <f>A_Stammdaten!B18</f>
        <v>0</v>
      </c>
      <c r="H2" s="10">
        <f>A_Stammdaten!B19</f>
        <v>0</v>
      </c>
      <c r="I2" s="10">
        <f>A_Stammdaten!B20</f>
        <v>0</v>
      </c>
      <c r="J2" s="10">
        <f>A_Stammdaten!B21</f>
        <v>0</v>
      </c>
      <c r="K2" s="10">
        <f>A_Stammdaten!B22</f>
        <v>0</v>
      </c>
      <c r="L2" s="10">
        <f>A_Stammdaten!B23</f>
        <v>0</v>
      </c>
      <c r="M2" s="10">
        <f>A_Stammdaten!B24</f>
        <v>0</v>
      </c>
      <c r="N2" s="10">
        <f>A_Stammdaten!B25</f>
        <v>0</v>
      </c>
    </row>
    <row r="3" spans="1:14" s="52" customFormat="1" ht="15.75" x14ac:dyDescent="0.25">
      <c r="A3" s="63" t="s">
        <v>4</v>
      </c>
      <c r="B3" s="67" t="s">
        <v>122</v>
      </c>
      <c r="C3" s="64"/>
      <c r="D3" s="77">
        <f>SUM(D4:D5)</f>
        <v>0</v>
      </c>
      <c r="E3" s="77">
        <f t="shared" ref="E3:N3" si="0">SUM(E4:E5)</f>
        <v>0</v>
      </c>
      <c r="F3" s="77">
        <f t="shared" si="0"/>
        <v>0</v>
      </c>
      <c r="G3" s="77">
        <f t="shared" si="0"/>
        <v>0</v>
      </c>
      <c r="H3" s="77">
        <f t="shared" si="0"/>
        <v>0</v>
      </c>
      <c r="I3" s="77">
        <f t="shared" si="0"/>
        <v>0</v>
      </c>
      <c r="J3" s="77">
        <f t="shared" si="0"/>
        <v>0</v>
      </c>
      <c r="K3" s="77">
        <f t="shared" si="0"/>
        <v>0</v>
      </c>
      <c r="L3" s="77">
        <f t="shared" si="0"/>
        <v>0</v>
      </c>
      <c r="M3" s="77">
        <f t="shared" si="0"/>
        <v>0</v>
      </c>
      <c r="N3" s="77">
        <f t="shared" si="0"/>
        <v>0</v>
      </c>
    </row>
    <row r="4" spans="1:14" x14ac:dyDescent="0.25">
      <c r="A4" s="59"/>
      <c r="B4" s="65"/>
      <c r="C4" s="60" t="s">
        <v>126</v>
      </c>
      <c r="D4" s="58">
        <f>SUM(E4:N4)</f>
        <v>0</v>
      </c>
      <c r="E4" s="55">
        <f>SUMIF(D_SAV!$A$5:$A$390,B_KKAuf!E$2,D_SAV!$AF$5:$AF$390)</f>
        <v>0</v>
      </c>
      <c r="F4" s="55">
        <f>SUMIF(D_SAV!$A$5:$A$390,B_KKAuf!F2,D_SAV!$AF$5:$AF$390)</f>
        <v>0</v>
      </c>
      <c r="G4" s="55">
        <f>SUMIF(D_SAV!$A$5:$A$390,B_KKAuf!G2,D_SAV!$AF$5:$AF$390)</f>
        <v>0</v>
      </c>
      <c r="H4" s="55">
        <f>SUMIF(D_SAV!$A$5:$A$390,B_KKAuf!H2,D_SAV!$AF$5:$AF$390)</f>
        <v>0</v>
      </c>
      <c r="I4" s="55">
        <f>SUMIF(D_SAV!$A$5:$A$390,B_KKAuf!I2,D_SAV!$AF$5:$AF$390)</f>
        <v>0</v>
      </c>
      <c r="J4" s="55">
        <f>SUMIF(D_SAV!$A$5:$A$390,B_KKAuf!J2,D_SAV!$AF$5:$AF$390)</f>
        <v>0</v>
      </c>
      <c r="K4" s="55">
        <f>SUMIF(D_SAV!$A$5:$A$390,B_KKAuf!K2,D_SAV!$AF$5:$AF$390)</f>
        <v>0</v>
      </c>
      <c r="L4" s="55">
        <f>SUMIF(D_SAV!$A$5:$A$390,B_KKAuf!L2,D_SAV!$AF$5:$AF$390)</f>
        <v>0</v>
      </c>
      <c r="M4" s="55">
        <f>SUMIF(D_SAV!$A$5:$A$390,B_KKAuf!M2,D_SAV!$AF$5:$AF$390)</f>
        <v>0</v>
      </c>
      <c r="N4" s="55">
        <f>SUMIF(D_SAV!$A$5:$A$390,B_KKAuf!N2,D_SAV!$AF$5:$AF$390)</f>
        <v>0</v>
      </c>
    </row>
    <row r="5" spans="1:14" x14ac:dyDescent="0.25">
      <c r="A5" s="59"/>
      <c r="B5" s="65"/>
      <c r="C5" s="60" t="s">
        <v>127</v>
      </c>
      <c r="D5" s="58">
        <f>SUM(E5:N5)</f>
        <v>0</v>
      </c>
      <c r="E5" s="55">
        <f>SUMIFS(D2_WAV!$Q$5:$Q$75,D2_WAV!$A$5:$A$75,E2,D2_WAV!$D$5:$D$75,"&gt;2015",D2_WAV!$D$5:$D$75,"&lt;="&amp;A_Stammdaten!$C$12)</f>
        <v>0</v>
      </c>
      <c r="F5" s="55">
        <f>SUMIFS(D2_WAV!$Q$5:$Q$75,D2_WAV!$A$5:$A$75,F2,D2_WAV!$D$5:$D$75,"&gt;2015",D2_WAV!$D$5:$D$75,"&lt;="&amp;A_Stammdaten!$C$12)</f>
        <v>0</v>
      </c>
      <c r="G5" s="55">
        <f>SUMIFS(D2_WAV!$Q$5:$Q$75,D2_WAV!$A$5:$A$75,G2,D2_WAV!$D$5:$D$75,"&gt;2015",D2_WAV!$D$5:$D$75,"&lt;="&amp;A_Stammdaten!$C$12)</f>
        <v>0</v>
      </c>
      <c r="H5" s="55">
        <f>SUMIFS(D2_WAV!$Q$5:$Q$75,D2_WAV!$A$5:$A$75,H2,D2_WAV!$D$5:$D$75,"&gt;2015",D2_WAV!$D$5:$D$75,"&lt;="&amp;A_Stammdaten!$C$12)</f>
        <v>0</v>
      </c>
      <c r="I5" s="55">
        <f>SUMIFS(D2_WAV!$Q$5:$Q$75,D2_WAV!$A$5:$A$75,I2,D2_WAV!$D$5:$D$75,"&gt;2015",D2_WAV!$D$5:$D$75,"&lt;="&amp;A_Stammdaten!$C$12)</f>
        <v>0</v>
      </c>
      <c r="J5" s="55">
        <f>SUMIFS(D2_WAV!$Q$5:$Q$75,D2_WAV!$A$5:$A$75,J2,D2_WAV!$D$5:$D$75,"&gt;2015",D2_WAV!$D$5:$D$75,"&lt;="&amp;A_Stammdaten!$C$12)</f>
        <v>0</v>
      </c>
      <c r="K5" s="55">
        <f>SUMIFS(D2_WAV!$Q$5:$Q$75,D2_WAV!$A$5:$A$75,K2,D2_WAV!$D$5:$D$75,"&gt;2015",D2_WAV!$D$5:$D$75,"&lt;="&amp;A_Stammdaten!$C$12)</f>
        <v>0</v>
      </c>
      <c r="L5" s="55">
        <f>SUMIFS(D2_WAV!$Q$5:$Q$75,D2_WAV!$A$5:$A$75,L2,D2_WAV!$D$5:$D$75,"&gt;2015",D2_WAV!$D$5:$D$75,"&lt;="&amp;A_Stammdaten!$C$12)</f>
        <v>0</v>
      </c>
      <c r="M5" s="55">
        <f>SUMIFS(D2_WAV!$Q$5:$Q$75,D2_WAV!$A$5:$A$75,M2,D2_WAV!$D$5:$D$75,"&gt;2015",D2_WAV!$D$5:$D$75,"&lt;="&amp;A_Stammdaten!$C$12)</f>
        <v>0</v>
      </c>
      <c r="N5" s="55">
        <f>SUMIFS(D2_WAV!$Q$5:$Q$75,D2_WAV!$A$5:$A$75,N2,D2_WAV!$D$5:$D$75,"&gt;2015",D2_WAV!$D$5:$D$75,"&lt;="&amp;A_Stammdaten!$C$12)</f>
        <v>0</v>
      </c>
    </row>
    <row r="6" spans="1:14" x14ac:dyDescent="0.25">
      <c r="A6" s="59" t="s">
        <v>142</v>
      </c>
      <c r="B6" s="65" t="str">
        <f>"kalkulatorische Restwerte zum 01.01."&amp;A_Stammdaten!$C$12</f>
        <v>kalkulatorische Restwerte zum 01.01.2022</v>
      </c>
      <c r="C6" s="62"/>
      <c r="D6" s="61">
        <f>SUM(D7:D8,-D9)</f>
        <v>0</v>
      </c>
      <c r="E6" s="56">
        <f t="shared" ref="E6:N6" si="1">SUM(E7:E8,-E9)</f>
        <v>0</v>
      </c>
      <c r="F6" s="56">
        <f t="shared" si="1"/>
        <v>0</v>
      </c>
      <c r="G6" s="56">
        <f t="shared" si="1"/>
        <v>0</v>
      </c>
      <c r="H6" s="56">
        <f t="shared" si="1"/>
        <v>0</v>
      </c>
      <c r="I6" s="56">
        <f t="shared" si="1"/>
        <v>0</v>
      </c>
      <c r="J6" s="56">
        <f t="shared" si="1"/>
        <v>0</v>
      </c>
      <c r="K6" s="56">
        <f t="shared" si="1"/>
        <v>0</v>
      </c>
      <c r="L6" s="56">
        <f t="shared" si="1"/>
        <v>0</v>
      </c>
      <c r="M6" s="56">
        <f t="shared" si="1"/>
        <v>0</v>
      </c>
      <c r="N6" s="56">
        <f t="shared" si="1"/>
        <v>0</v>
      </c>
    </row>
    <row r="7" spans="1:14" x14ac:dyDescent="0.25">
      <c r="A7" s="59"/>
      <c r="B7" s="65"/>
      <c r="C7" s="62" t="s">
        <v>126</v>
      </c>
      <c r="D7" s="58">
        <f>SUM(E7:N7)</f>
        <v>0</v>
      </c>
      <c r="E7" s="55">
        <f>SUMIF(D_SAV!$A$5:$A$390,B_KKAuf!E$2,D_SAV!$AE$5:$AE$390)</f>
        <v>0</v>
      </c>
      <c r="F7" s="55">
        <f>SUMIF(D_SAV!$A$5:$A$390,B_KKAuf!F$2,D_SAV!$AE$5:$AE$390)</f>
        <v>0</v>
      </c>
      <c r="G7" s="55">
        <f>SUMIF(D_SAV!$A$5:$A$390,B_KKAuf!G$2,D_SAV!$AE$5:$AE$390)</f>
        <v>0</v>
      </c>
      <c r="H7" s="55">
        <f>SUMIF(D_SAV!$A$5:$A$390,B_KKAuf!H$2,D_SAV!$AE$5:$AE$390)</f>
        <v>0</v>
      </c>
      <c r="I7" s="55">
        <f>SUMIF(D_SAV!$A$5:$A$390,B_KKAuf!I$2,D_SAV!$AE$5:$AE$390)</f>
        <v>0</v>
      </c>
      <c r="J7" s="55">
        <f>SUMIF(D_SAV!$A$5:$A$390,B_KKAuf!J$2,D_SAV!$AE$5:$AE$390)</f>
        <v>0</v>
      </c>
      <c r="K7" s="55">
        <f>SUMIF(D_SAV!$A$5:$A$390,B_KKAuf!K$2,D_SAV!$AE$5:$AE$390)</f>
        <v>0</v>
      </c>
      <c r="L7" s="55">
        <f>SUMIF(D_SAV!$A$5:$A$390,B_KKAuf!L$2,D_SAV!$AE$5:$AE$390)</f>
        <v>0</v>
      </c>
      <c r="M7" s="55">
        <f>SUMIF(D_SAV!$A$5:$A$390,B_KKAuf!M$2,D_SAV!$AE$5:$AE$390)</f>
        <v>0</v>
      </c>
      <c r="N7" s="55">
        <f>SUMIF(D_SAV!$A$5:$A$390,B_KKAuf!N$2,D_SAV!$AE$5:$AE$390)</f>
        <v>0</v>
      </c>
    </row>
    <row r="8" spans="1:14" x14ac:dyDescent="0.25">
      <c r="A8" s="59"/>
      <c r="B8" s="65"/>
      <c r="C8" s="62" t="s">
        <v>127</v>
      </c>
      <c r="D8" s="58">
        <f>SUM(E8:N8)</f>
        <v>0</v>
      </c>
      <c r="E8" s="55">
        <f>SUMIFS(D2_WAV!$P$5:$P$75,D2_WAV!$A$5:$A$75,E$2,D2_WAV!$D$5:$D$75,"&gt;2015",D2_WAV!$D$5:$D$75,"&lt;="&amp;A_Stammdaten!$C$12)</f>
        <v>0</v>
      </c>
      <c r="F8" s="55">
        <f>SUMIFS(D2_WAV!$P$5:$P$75,D2_WAV!$A$5:$A$75,F$2,D2_WAV!$D$5:$D$75,"&gt;2015",D2_WAV!$D$5:$D$75,"&lt;="&amp;A_Stammdaten!$C$12)</f>
        <v>0</v>
      </c>
      <c r="G8" s="55">
        <f>SUMIFS(D2_WAV!$P$5:$P$75,D2_WAV!$A$5:$A$75,G$2,D2_WAV!$D$5:$D$75,"&gt;2015",D2_WAV!$D$5:$D$75,"&lt;="&amp;A_Stammdaten!$C$12)</f>
        <v>0</v>
      </c>
      <c r="H8" s="55">
        <f>SUMIFS(D2_WAV!$P$5:$P$75,D2_WAV!$A$5:$A$75,H$2,D2_WAV!$D$5:$D$75,"&gt;2015",D2_WAV!$D$5:$D$75,"&lt;="&amp;A_Stammdaten!$C$12)</f>
        <v>0</v>
      </c>
      <c r="I8" s="55">
        <f>SUMIFS(D2_WAV!$P$5:$P$75,D2_WAV!$A$5:$A$75,I$2,D2_WAV!$D$5:$D$75,"&gt;2015",D2_WAV!$D$5:$D$75,"&lt;="&amp;A_Stammdaten!$C$12)</f>
        <v>0</v>
      </c>
      <c r="J8" s="55">
        <f>SUMIFS(D2_WAV!$P$5:$P$75,D2_WAV!$A$5:$A$75,J$2,D2_WAV!$D$5:$D$75,"&gt;2015",D2_WAV!$D$5:$D$75,"&lt;="&amp;A_Stammdaten!$C$12)</f>
        <v>0</v>
      </c>
      <c r="K8" s="55">
        <f>SUMIFS(D2_WAV!$P$5:$P$75,D2_WAV!$A$5:$A$75,K$2,D2_WAV!$D$5:$D$75,"&gt;2015",D2_WAV!$D$5:$D$75,"&lt;="&amp;A_Stammdaten!$C$12)</f>
        <v>0</v>
      </c>
      <c r="L8" s="55">
        <f>SUMIFS(D2_WAV!$P$5:$P$75,D2_WAV!$A$5:$A$75,L$2,D2_WAV!$D$5:$D$75,"&gt;2015",D2_WAV!$D$5:$D$75,"&lt;="&amp;A_Stammdaten!$C$12)</f>
        <v>0</v>
      </c>
      <c r="M8" s="55">
        <f>SUMIFS(D2_WAV!$P$5:$P$75,D2_WAV!$A$5:$A$75,M$2,D2_WAV!$D$5:$D$75,"&gt;2015",D2_WAV!$D$5:$D$75,"&lt;="&amp;A_Stammdaten!$C$12)</f>
        <v>0</v>
      </c>
      <c r="N8" s="55">
        <f>SUMIFS(D2_WAV!$P$5:$P$75,D2_WAV!$A$5:$A$75,N$2,D2_WAV!$D$5:$D$75,"&gt;2015",D2_WAV!$D$5:$D$75,"&lt;="&amp;A_Stammdaten!$C$12)</f>
        <v>0</v>
      </c>
    </row>
    <row r="9" spans="1:14" x14ac:dyDescent="0.25">
      <c r="A9" s="59"/>
      <c r="B9" s="65"/>
      <c r="C9" s="62" t="s">
        <v>135</v>
      </c>
      <c r="D9" s="58">
        <f>SUM(E9:N9)</f>
        <v>0</v>
      </c>
      <c r="E9" s="55">
        <f>SUMIFS(D1_BKZ_NAKB!$J$5:$J$40,D1_BKZ_NAKB!$A$5:$A$40,E2)</f>
        <v>0</v>
      </c>
      <c r="F9" s="55">
        <f>SUMIFS(D1_BKZ_NAKB!$J$5:$J$40,D1_BKZ_NAKB!$A$5:$A$40,F2)</f>
        <v>0</v>
      </c>
      <c r="G9" s="55">
        <f>SUMIFS(D1_BKZ_NAKB!$J$5:$J$40,D1_BKZ_NAKB!$A$5:$A$40,G2)</f>
        <v>0</v>
      </c>
      <c r="H9" s="55">
        <f>SUMIFS(D1_BKZ_NAKB!$J$5:$J$40,D1_BKZ_NAKB!$A$5:$A$40,H2)</f>
        <v>0</v>
      </c>
      <c r="I9" s="55">
        <f>SUMIFS(D1_BKZ_NAKB!$J$5:$J$40,D1_BKZ_NAKB!$A$5:$A$40,I2)</f>
        <v>0</v>
      </c>
      <c r="J9" s="55">
        <f>SUMIFS(D1_BKZ_NAKB!$J$5:$J$40,D1_BKZ_NAKB!$A$5:$A$40,J2)</f>
        <v>0</v>
      </c>
      <c r="K9" s="55">
        <f>SUMIFS(D1_BKZ_NAKB!$J$5:$J$40,D1_BKZ_NAKB!$A$5:$A$40,K2)</f>
        <v>0</v>
      </c>
      <c r="L9" s="55">
        <f>SUMIFS(D1_BKZ_NAKB!$J$5:$J$40,D1_BKZ_NAKB!$A$5:$A$40,L2)</f>
        <v>0</v>
      </c>
      <c r="M9" s="55">
        <f>SUMIFS(D1_BKZ_NAKB!$J$5:$J$40,D1_BKZ_NAKB!$A$5:$A$40,M2)</f>
        <v>0</v>
      </c>
      <c r="N9" s="55">
        <f>SUMIFS(D1_BKZ_NAKB!$J$5:$J$40,D1_BKZ_NAKB!$A$5:$A$40,N2)</f>
        <v>0</v>
      </c>
    </row>
    <row r="10" spans="1:14" x14ac:dyDescent="0.25">
      <c r="A10" s="59" t="s">
        <v>143</v>
      </c>
      <c r="B10" s="65" t="str">
        <f>"kalkulatorische Restwerte zum 31.12."&amp;A_Stammdaten!$C$12</f>
        <v>kalkulatorische Restwerte zum 31.12.2022</v>
      </c>
      <c r="C10" s="62"/>
      <c r="D10" s="61">
        <f>SUM(D11:D12,-D13)</f>
        <v>0</v>
      </c>
      <c r="E10" s="56">
        <f t="shared" ref="E10:N10" si="2">SUM(E11:E12,-E13)</f>
        <v>0</v>
      </c>
      <c r="F10" s="56">
        <f t="shared" si="2"/>
        <v>0</v>
      </c>
      <c r="G10" s="56">
        <f t="shared" si="2"/>
        <v>0</v>
      </c>
      <c r="H10" s="56">
        <f t="shared" si="2"/>
        <v>0</v>
      </c>
      <c r="I10" s="56">
        <f t="shared" si="2"/>
        <v>0</v>
      </c>
      <c r="J10" s="56">
        <f t="shared" si="2"/>
        <v>0</v>
      </c>
      <c r="K10" s="56">
        <f t="shared" si="2"/>
        <v>0</v>
      </c>
      <c r="L10" s="56">
        <f t="shared" si="2"/>
        <v>0</v>
      </c>
      <c r="M10" s="56">
        <f t="shared" si="2"/>
        <v>0</v>
      </c>
      <c r="N10" s="56">
        <f t="shared" si="2"/>
        <v>0</v>
      </c>
    </row>
    <row r="11" spans="1:14" x14ac:dyDescent="0.25">
      <c r="A11" s="59"/>
      <c r="B11" s="65"/>
      <c r="C11" s="62" t="s">
        <v>126</v>
      </c>
      <c r="D11" s="58">
        <f>SUM(E11:N11)</f>
        <v>0</v>
      </c>
      <c r="E11" s="55">
        <f>SUMIF(D_SAV!$A$5:$A$390,B_KKAuf!E$2,D_SAV!$AG$5:$AG$390)</f>
        <v>0</v>
      </c>
      <c r="F11" s="55">
        <f>SUMIF(D_SAV!$A$5:$A$390,B_KKAuf!F$2,D_SAV!$AG$5:$AG$390)</f>
        <v>0</v>
      </c>
      <c r="G11" s="55">
        <f>SUMIF(D_SAV!$A$5:$A$390,B_KKAuf!G$2,D_SAV!$AG$5:$AG$390)</f>
        <v>0</v>
      </c>
      <c r="H11" s="55">
        <f>SUMIF(D_SAV!$A$5:$A$390,B_KKAuf!H$2,D_SAV!$AG$5:$AG$390)</f>
        <v>0</v>
      </c>
      <c r="I11" s="55">
        <f>SUMIF(D_SAV!$A$5:$A$390,B_KKAuf!I$2,D_SAV!$AG$5:$AG$390)</f>
        <v>0</v>
      </c>
      <c r="J11" s="55">
        <f>SUMIF(D_SAV!$A$5:$A$390,B_KKAuf!J$2,D_SAV!$AG$5:$AG$390)</f>
        <v>0</v>
      </c>
      <c r="K11" s="55">
        <f>SUMIF(D_SAV!$A$5:$A$390,B_KKAuf!K$2,D_SAV!$AG$5:$AG$390)</f>
        <v>0</v>
      </c>
      <c r="L11" s="55">
        <f>SUMIF(D_SAV!$A$5:$A$390,B_KKAuf!L$2,D_SAV!$AG$5:$AG$390)</f>
        <v>0</v>
      </c>
      <c r="M11" s="55">
        <f>SUMIF(D_SAV!$A$5:$A$390,B_KKAuf!M$2,D_SAV!$AG$5:$AG$390)</f>
        <v>0</v>
      </c>
      <c r="N11" s="55">
        <f>SUMIF(D_SAV!$A$5:$A$390,B_KKAuf!N$2,D_SAV!$AG$5:$AG$390)</f>
        <v>0</v>
      </c>
    </row>
    <row r="12" spans="1:14" x14ac:dyDescent="0.25">
      <c r="A12" s="59"/>
      <c r="B12" s="65"/>
      <c r="C12" s="62" t="s">
        <v>127</v>
      </c>
      <c r="D12" s="58">
        <f>SUM(E12:N12)</f>
        <v>0</v>
      </c>
      <c r="E12" s="55">
        <f>SUMIFS(D2_WAV!$R$5:$R$75,D2_WAV!$A$5:$A$75,E$2,D2_WAV!$D$5:$D$75,"&gt;2015",D2_WAV!$D$5:$D$75,"&lt;="&amp;A_Stammdaten!$C$12)</f>
        <v>0</v>
      </c>
      <c r="F12" s="55">
        <f>SUMIFS(D2_WAV!$R$5:$R$75,D2_WAV!$A$5:$A$75,F$2,D2_WAV!$D$5:$D$75,"&gt;2015",D2_WAV!$D$5:$D$75,"&lt;="&amp;A_Stammdaten!$C$12)</f>
        <v>0</v>
      </c>
      <c r="G12" s="55">
        <f>SUMIFS(D2_WAV!$R$5:$R$75,D2_WAV!$A$5:$A$75,G$2,D2_WAV!$D$5:$D$75,"&gt;2015",D2_WAV!$D$5:$D$75,"&lt;="&amp;A_Stammdaten!$C$12)</f>
        <v>0</v>
      </c>
      <c r="H12" s="55">
        <f>SUMIFS(D2_WAV!$R$5:$R$75,D2_WAV!$A$5:$A$75,H$2,D2_WAV!$D$5:$D$75,"&gt;2015",D2_WAV!$D$5:$D$75,"&lt;="&amp;A_Stammdaten!$C$12)</f>
        <v>0</v>
      </c>
      <c r="I12" s="55">
        <f>SUMIFS(D2_WAV!$R$5:$R$75,D2_WAV!$A$5:$A$75,I$2,D2_WAV!$D$5:$D$75,"&gt;2015",D2_WAV!$D$5:$D$75,"&lt;="&amp;A_Stammdaten!$C$12)</f>
        <v>0</v>
      </c>
      <c r="J12" s="55">
        <f>SUMIFS(D2_WAV!$R$5:$R$75,D2_WAV!$A$5:$A$75,J$2,D2_WAV!$D$5:$D$75,"&gt;2015",D2_WAV!$D$5:$D$75,"&lt;="&amp;A_Stammdaten!$C$12)</f>
        <v>0</v>
      </c>
      <c r="K12" s="55">
        <f>SUMIFS(D2_WAV!$R$5:$R$75,D2_WAV!$A$5:$A$75,K$2,D2_WAV!$D$5:$D$75,"&gt;2015",D2_WAV!$D$5:$D$75,"&lt;="&amp;A_Stammdaten!$C$12)</f>
        <v>0</v>
      </c>
      <c r="L12" s="55">
        <f>SUMIFS(D2_WAV!$R$5:$R$75,D2_WAV!$A$5:$A$75,L$2,D2_WAV!$D$5:$D$75,"&gt;2015",D2_WAV!$D$5:$D$75,"&lt;="&amp;A_Stammdaten!$C$12)</f>
        <v>0</v>
      </c>
      <c r="M12" s="55">
        <f>SUMIFS(D2_WAV!$R$5:$R$75,D2_WAV!$A$5:$A$75,M$2,D2_WAV!$D$5:$D$75,"&gt;2015",D2_WAV!$D$5:$D$75,"&lt;="&amp;A_Stammdaten!$C$12)</f>
        <v>0</v>
      </c>
      <c r="N12" s="55">
        <f>SUMIFS(D2_WAV!$R$5:$R$75,D2_WAV!$A$5:$A$75,N$2,D2_WAV!$D$5:$D$75,"&gt;2015",D2_WAV!$D$5:$D$75,"&lt;="&amp;A_Stammdaten!$C$12)</f>
        <v>0</v>
      </c>
    </row>
    <row r="13" spans="1:14" x14ac:dyDescent="0.25">
      <c r="A13" s="59"/>
      <c r="B13" s="65"/>
      <c r="C13" s="62" t="s">
        <v>135</v>
      </c>
      <c r="D13" s="58">
        <f>SUM(E13:N13)</f>
        <v>0</v>
      </c>
      <c r="E13" s="55">
        <f>SUMIFS(D1_BKZ_NAKB!$K$5:$K$40,D1_BKZ_NAKB!$A$5:$A$40,E2)</f>
        <v>0</v>
      </c>
      <c r="F13" s="55">
        <f>SUMIFS(D1_BKZ_NAKB!$K$5:$K$40,D1_BKZ_NAKB!$A$5:$A$40,F2)</f>
        <v>0</v>
      </c>
      <c r="G13" s="55">
        <f>SUMIFS(D1_BKZ_NAKB!$K$5:$K$40,D1_BKZ_NAKB!$A$5:$A$40,G2)</f>
        <v>0</v>
      </c>
      <c r="H13" s="55">
        <f>SUMIFS(D1_BKZ_NAKB!$K$5:$K$40,D1_BKZ_NAKB!$A$5:$A$40,H2)</f>
        <v>0</v>
      </c>
      <c r="I13" s="55">
        <f>SUMIFS(D1_BKZ_NAKB!$K$5:$K$40,D1_BKZ_NAKB!$A$5:$A$40,I2)</f>
        <v>0</v>
      </c>
      <c r="J13" s="55">
        <f>SUMIFS(D1_BKZ_NAKB!$K$5:$K$40,D1_BKZ_NAKB!$A$5:$A$40,J2)</f>
        <v>0</v>
      </c>
      <c r="K13" s="55">
        <f>SUMIFS(D1_BKZ_NAKB!$K$5:$K$40,D1_BKZ_NAKB!$A$5:$A$40,K2)</f>
        <v>0</v>
      </c>
      <c r="L13" s="55">
        <f>SUMIFS(D1_BKZ_NAKB!$K$5:$K$40,D1_BKZ_NAKB!$A$5:$A$40,L2)</f>
        <v>0</v>
      </c>
      <c r="M13" s="55">
        <f>SUMIFS(D1_BKZ_NAKB!$K$5:$K$40,D1_BKZ_NAKB!$A$5:$A$40,M2)</f>
        <v>0</v>
      </c>
      <c r="N13" s="55">
        <f>SUMIFS(D1_BKZ_NAKB!$K$5:$K$40,D1_BKZ_NAKB!$A$5:$A$40,N2)</f>
        <v>0</v>
      </c>
    </row>
    <row r="14" spans="1:14" x14ac:dyDescent="0.25">
      <c r="A14" s="59" t="s">
        <v>144</v>
      </c>
      <c r="B14" s="65" t="s">
        <v>128</v>
      </c>
      <c r="C14" s="62"/>
      <c r="D14" s="61">
        <f>SUM(E14:N14)</f>
        <v>0</v>
      </c>
      <c r="E14" s="56">
        <f>AVERAGE(SUM(E7:E8,-E9),SUM(E11:E12,-E13))</f>
        <v>0</v>
      </c>
      <c r="F14" s="56">
        <f t="shared" ref="F14:N14" si="3">AVERAGE(SUM(F7:F8,-F9),SUM(F11:F12,-F13))</f>
        <v>0</v>
      </c>
      <c r="G14" s="56">
        <f t="shared" si="3"/>
        <v>0</v>
      </c>
      <c r="H14" s="56">
        <f t="shared" si="3"/>
        <v>0</v>
      </c>
      <c r="I14" s="56">
        <f t="shared" si="3"/>
        <v>0</v>
      </c>
      <c r="J14" s="56">
        <f t="shared" si="3"/>
        <v>0</v>
      </c>
      <c r="K14" s="56">
        <f t="shared" si="3"/>
        <v>0</v>
      </c>
      <c r="L14" s="56">
        <f t="shared" si="3"/>
        <v>0</v>
      </c>
      <c r="M14" s="56">
        <f t="shared" si="3"/>
        <v>0</v>
      </c>
      <c r="N14" s="56">
        <f t="shared" si="3"/>
        <v>0</v>
      </c>
    </row>
    <row r="15" spans="1:14" s="52" customFormat="1" ht="15.75" x14ac:dyDescent="0.25">
      <c r="A15" s="63" t="s">
        <v>6</v>
      </c>
      <c r="B15" s="67" t="s">
        <v>140</v>
      </c>
      <c r="C15" s="64"/>
      <c r="D15" s="77">
        <f>D14*Listen!$G$4</f>
        <v>0</v>
      </c>
      <c r="E15" s="77">
        <f>E14*Listen!$G$4</f>
        <v>0</v>
      </c>
      <c r="F15" s="77">
        <f>F14*Listen!$G$4</f>
        <v>0</v>
      </c>
      <c r="G15" s="77">
        <f>G14*Listen!$G$4</f>
        <v>0</v>
      </c>
      <c r="H15" s="77">
        <f>H14*Listen!$G$4</f>
        <v>0</v>
      </c>
      <c r="I15" s="77">
        <f>I14*Listen!$G$4</f>
        <v>0</v>
      </c>
      <c r="J15" s="77">
        <f>J14*Listen!$G$4</f>
        <v>0</v>
      </c>
      <c r="K15" s="77">
        <f>K14*Listen!$G$4</f>
        <v>0</v>
      </c>
      <c r="L15" s="77">
        <f>L14*Listen!$G$4</f>
        <v>0</v>
      </c>
      <c r="M15" s="77">
        <f>M14*Listen!$G$4</f>
        <v>0</v>
      </c>
      <c r="N15" s="77">
        <f>N14*Listen!$G$4</f>
        <v>0</v>
      </c>
    </row>
    <row r="16" spans="1:14" s="52" customFormat="1" ht="15.75" x14ac:dyDescent="0.25">
      <c r="A16" s="63" t="s">
        <v>7</v>
      </c>
      <c r="B16" s="67" t="s">
        <v>123</v>
      </c>
      <c r="C16" s="64"/>
      <c r="D16" s="78">
        <f>SUM(E16:N16)</f>
        <v>0</v>
      </c>
      <c r="E16" s="78">
        <f>E14*0.4*Listen!$G$2*0.035*A_Stammdaten!F16</f>
        <v>0</v>
      </c>
      <c r="F16" s="78">
        <f>F14*0.4*Listen!$G$2*0.035*A_Stammdaten!F17</f>
        <v>0</v>
      </c>
      <c r="G16" s="78">
        <f>G14*0.4*Listen!$G$2*0.035*A_Stammdaten!F18</f>
        <v>0</v>
      </c>
      <c r="H16" s="78">
        <f>H14*0.4*Listen!$G$2*0.035*A_Stammdaten!F19</f>
        <v>0</v>
      </c>
      <c r="I16" s="78">
        <f>I14*0.4*Listen!$G$2*0.035*A_Stammdaten!F20</f>
        <v>0</v>
      </c>
      <c r="J16" s="78">
        <f>J14*0.4*Listen!$G$2*0.035*A_Stammdaten!F21</f>
        <v>0</v>
      </c>
      <c r="K16" s="78">
        <f>K14*0.4*Listen!$G$2*0.035*A_Stammdaten!F22</f>
        <v>0</v>
      </c>
      <c r="L16" s="78">
        <f>L14*0.4*Listen!$G$2*0.035*A_Stammdaten!F23</f>
        <v>0</v>
      </c>
      <c r="M16" s="78">
        <f>M14*0.4*Listen!$G$2*0.035*A_Stammdaten!F24</f>
        <v>0</v>
      </c>
      <c r="N16" s="78">
        <f>N14*0.4*Listen!$G$2*0.035*A_Stammdaten!F25</f>
        <v>0</v>
      </c>
    </row>
    <row r="17" spans="1:14" s="52" customFormat="1" ht="16.5" thickBot="1" x14ac:dyDescent="0.3">
      <c r="A17" s="68" t="s">
        <v>141</v>
      </c>
      <c r="B17" s="68" t="s">
        <v>124</v>
      </c>
      <c r="C17" s="69"/>
      <c r="D17" s="79">
        <f t="shared" ref="D17:N17" si="4">SUM(D3,D15:D16)</f>
        <v>0</v>
      </c>
      <c r="E17" s="79">
        <f t="shared" si="4"/>
        <v>0</v>
      </c>
      <c r="F17" s="79">
        <f t="shared" si="4"/>
        <v>0</v>
      </c>
      <c r="G17" s="79">
        <f t="shared" si="4"/>
        <v>0</v>
      </c>
      <c r="H17" s="79">
        <f t="shared" si="4"/>
        <v>0</v>
      </c>
      <c r="I17" s="79">
        <f t="shared" si="4"/>
        <v>0</v>
      </c>
      <c r="J17" s="79">
        <f t="shared" si="4"/>
        <v>0</v>
      </c>
      <c r="K17" s="79">
        <f t="shared" si="4"/>
        <v>0</v>
      </c>
      <c r="L17" s="79">
        <f t="shared" si="4"/>
        <v>0</v>
      </c>
      <c r="M17" s="79">
        <f t="shared" si="4"/>
        <v>0</v>
      </c>
      <c r="N17" s="79">
        <f t="shared" si="4"/>
        <v>0</v>
      </c>
    </row>
    <row r="18" spans="1:14" ht="15.75" thickTop="1" x14ac:dyDescent="0.25"/>
    <row r="25" spans="1:14" x14ac:dyDescent="0.25">
      <c r="I25" s="16"/>
    </row>
    <row r="26" spans="1:14" x14ac:dyDescent="0.25">
      <c r="I26" s="16"/>
    </row>
    <row r="27" spans="1:14" x14ac:dyDescent="0.25">
      <c r="I27" s="16"/>
    </row>
    <row r="28" spans="1:14" x14ac:dyDescent="0.25">
      <c r="I28" s="16"/>
    </row>
    <row r="29" spans="1:14" x14ac:dyDescent="0.25">
      <c r="I29" s="16"/>
    </row>
    <row r="30" spans="1:14" x14ac:dyDescent="0.25">
      <c r="I30" s="16"/>
    </row>
  </sheetData>
  <pageMargins left="0.46" right="0.6" top="0.78740157480314965" bottom="0.78740157480314965" header="0.31496062992125984" footer="0.31496062992125984"/>
  <pageSetup paperSize="9" scale="93" fitToWidth="2" orientation="landscape" r:id="rId1"/>
  <headerFooter>
    <oddFooter>&amp;L&amp;D&amp;C&amp;P/&amp;N&amp;R&amp;A&amp;F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39997558519241921"/>
    <pageSetUpPr fitToPage="1"/>
  </sheetPr>
  <dimension ref="A1:AQ390"/>
  <sheetViews>
    <sheetView tabSelected="1" topLeftCell="J1" zoomScaleNormal="100" workbookViewId="0">
      <pane ySplit="4" topLeftCell="A5" activePane="bottomLeft" state="frozen"/>
      <selection pane="bottomLeft" activeCell="O14" sqref="O14"/>
    </sheetView>
  </sheetViews>
  <sheetFormatPr baseColWidth="10" defaultColWidth="9.140625" defaultRowHeight="15" x14ac:dyDescent="0.25"/>
  <cols>
    <col min="1" max="1" width="9.140625" style="16"/>
    <col min="2" max="2" width="49.42578125" style="16" customWidth="1"/>
    <col min="3" max="3" width="14.5703125" style="33" customWidth="1"/>
    <col min="4" max="4" width="19" style="16" customWidth="1"/>
    <col min="5" max="5" width="17.28515625" style="16" customWidth="1"/>
    <col min="6" max="6" width="19.140625" style="16" customWidth="1"/>
    <col min="7" max="7" width="17.28515625" style="16" customWidth="1"/>
    <col min="8" max="10" width="19.42578125" style="16" customWidth="1"/>
    <col min="11" max="12" width="17.28515625" style="16" customWidth="1"/>
    <col min="13" max="13" width="19.28515625" style="16" customWidth="1"/>
    <col min="14" max="20" width="17.28515625" style="16" customWidth="1"/>
    <col min="21" max="21" width="25.140625" style="16" customWidth="1"/>
    <col min="22" max="23" width="10.7109375" style="16" customWidth="1"/>
    <col min="24" max="30" width="6.28515625" style="16" customWidth="1"/>
    <col min="31" max="31" width="13.85546875" style="16" customWidth="1"/>
    <col min="32" max="32" width="16.42578125" style="16" customWidth="1"/>
    <col min="33" max="33" width="13.42578125" style="16" customWidth="1"/>
    <col min="34" max="34" width="10.42578125" style="16" customWidth="1"/>
    <col min="35" max="35" width="11.5703125" style="16" customWidth="1"/>
    <col min="36" max="36" width="9.140625" style="16" customWidth="1"/>
    <col min="37" max="37" width="9.28515625" style="16" customWidth="1"/>
    <col min="38" max="38" width="10.140625" style="16" customWidth="1"/>
    <col min="39" max="39" width="10.42578125" style="16" customWidth="1"/>
    <col min="40" max="40" width="9.42578125" style="16" customWidth="1"/>
    <col min="41" max="41" width="6.28515625" style="16" customWidth="1"/>
    <col min="42" max="42" width="16.42578125" style="16" customWidth="1"/>
    <col min="43" max="43" width="23.28515625" style="16" customWidth="1"/>
    <col min="44" max="44" width="16.85546875" style="16" customWidth="1"/>
    <col min="45" max="16384" width="9.140625" style="16"/>
  </cols>
  <sheetData>
    <row r="1" spans="1:43" ht="18.75" x14ac:dyDescent="0.3">
      <c r="A1" s="23" t="s">
        <v>65</v>
      </c>
      <c r="C1" s="16"/>
      <c r="AC1" s="23"/>
    </row>
    <row r="2" spans="1:43" x14ac:dyDescent="0.25">
      <c r="A2" s="10" t="s">
        <v>66</v>
      </c>
      <c r="B2" s="10" t="s">
        <v>67</v>
      </c>
      <c r="C2" s="9" t="s">
        <v>68</v>
      </c>
      <c r="D2" s="10" t="s">
        <v>69</v>
      </c>
      <c r="E2" s="10" t="s">
        <v>229</v>
      </c>
      <c r="F2" s="10" t="s">
        <v>230</v>
      </c>
      <c r="G2" s="10" t="s">
        <v>231</v>
      </c>
      <c r="H2" s="10" t="s">
        <v>70</v>
      </c>
      <c r="I2" s="10" t="s">
        <v>71</v>
      </c>
      <c r="J2" s="10" t="s">
        <v>72</v>
      </c>
      <c r="K2" s="10" t="s">
        <v>73</v>
      </c>
      <c r="L2" s="9" t="s">
        <v>74</v>
      </c>
      <c r="M2" s="9" t="s">
        <v>75</v>
      </c>
      <c r="N2" s="9" t="s">
        <v>76</v>
      </c>
      <c r="O2" s="9" t="s">
        <v>77</v>
      </c>
      <c r="P2" s="9" t="s">
        <v>78</v>
      </c>
      <c r="Q2" s="9" t="s">
        <v>79</v>
      </c>
      <c r="R2" s="10" t="s">
        <v>80</v>
      </c>
      <c r="S2" s="10" t="s">
        <v>81</v>
      </c>
      <c r="T2" s="10" t="s">
        <v>82</v>
      </c>
      <c r="U2" s="10" t="s">
        <v>83</v>
      </c>
      <c r="V2" s="10" t="s">
        <v>84</v>
      </c>
      <c r="W2" s="10" t="s">
        <v>85</v>
      </c>
      <c r="X2" s="10" t="s">
        <v>86</v>
      </c>
      <c r="Y2" s="10" t="s">
        <v>147</v>
      </c>
      <c r="Z2" s="10" t="s">
        <v>87</v>
      </c>
      <c r="AA2" s="10" t="s">
        <v>88</v>
      </c>
      <c r="AB2" s="10" t="s">
        <v>89</v>
      </c>
      <c r="AC2" s="10" t="s">
        <v>90</v>
      </c>
      <c r="AD2" s="10" t="s">
        <v>91</v>
      </c>
      <c r="AE2" s="10" t="s">
        <v>92</v>
      </c>
      <c r="AF2" s="10" t="s">
        <v>93</v>
      </c>
      <c r="AG2" s="10" t="s">
        <v>94</v>
      </c>
      <c r="AH2" s="10" t="s">
        <v>95</v>
      </c>
      <c r="AI2" s="10" t="s">
        <v>96</v>
      </c>
      <c r="AJ2" s="10" t="s">
        <v>97</v>
      </c>
      <c r="AK2" s="10" t="s">
        <v>98</v>
      </c>
      <c r="AL2" s="10" t="s">
        <v>263</v>
      </c>
      <c r="AM2" s="10" t="s">
        <v>264</v>
      </c>
      <c r="AN2" s="10" t="s">
        <v>265</v>
      </c>
    </row>
    <row r="3" spans="1:43" ht="18.75" x14ac:dyDescent="0.3">
      <c r="A3" s="24" t="s">
        <v>64</v>
      </c>
      <c r="B3" s="25"/>
      <c r="C3" s="26"/>
      <c r="D3" s="24" t="s">
        <v>160</v>
      </c>
      <c r="E3" s="25"/>
      <c r="F3" s="25"/>
      <c r="G3" s="25"/>
      <c r="H3" s="25"/>
      <c r="I3" s="25"/>
      <c r="J3" s="25"/>
      <c r="K3" s="25"/>
      <c r="L3" s="25"/>
      <c r="M3" s="25"/>
      <c r="N3" s="25"/>
      <c r="O3" s="25"/>
      <c r="P3" s="25"/>
      <c r="Q3" s="25"/>
      <c r="R3" s="25"/>
      <c r="S3" s="25"/>
      <c r="T3" s="25"/>
      <c r="U3" s="25"/>
      <c r="V3" s="27" t="s">
        <v>18</v>
      </c>
      <c r="W3" s="28"/>
      <c r="X3" s="28"/>
      <c r="Y3" s="28"/>
      <c r="Z3" s="28"/>
      <c r="AA3" s="28"/>
      <c r="AB3" s="28"/>
      <c r="AC3" s="28"/>
      <c r="AD3" s="50"/>
      <c r="AE3" s="27" t="s">
        <v>133</v>
      </c>
      <c r="AF3" s="28"/>
      <c r="AG3" s="50"/>
      <c r="AH3" s="27" t="s">
        <v>125</v>
      </c>
      <c r="AI3" s="28"/>
      <c r="AJ3" s="28"/>
      <c r="AK3" s="28"/>
      <c r="AL3" s="28"/>
      <c r="AM3" s="28"/>
      <c r="AN3" s="50"/>
    </row>
    <row r="4" spans="1:43" s="30" customFormat="1" ht="105" x14ac:dyDescent="0.25">
      <c r="A4" s="1" t="s">
        <v>63</v>
      </c>
      <c r="B4" s="1" t="s">
        <v>14</v>
      </c>
      <c r="C4" s="1" t="s">
        <v>116</v>
      </c>
      <c r="D4" s="2" t="s">
        <v>226</v>
      </c>
      <c r="E4" s="2" t="s">
        <v>228</v>
      </c>
      <c r="F4" s="2" t="s">
        <v>249</v>
      </c>
      <c r="G4" s="2" t="s">
        <v>227</v>
      </c>
      <c r="H4" s="2" t="s">
        <v>223</v>
      </c>
      <c r="I4" s="2" t="s">
        <v>224</v>
      </c>
      <c r="J4" s="2" t="s">
        <v>225</v>
      </c>
      <c r="K4" s="2" t="s">
        <v>132</v>
      </c>
      <c r="L4" s="46" t="s">
        <v>120</v>
      </c>
      <c r="M4" s="46" t="s">
        <v>261</v>
      </c>
      <c r="N4" s="46" t="s">
        <v>284</v>
      </c>
      <c r="O4" s="46" t="s">
        <v>262</v>
      </c>
      <c r="P4" s="46" t="s">
        <v>285</v>
      </c>
      <c r="Q4" s="2" t="str">
        <f>"(Erwartete) historische AK/HK zum Stand 31.12."&amp;A_Stammdaten!C12</f>
        <v>(Erwartete) historische AK/HK zum Stand 31.12.2022</v>
      </c>
      <c r="R4" s="2" t="s">
        <v>119</v>
      </c>
      <c r="S4" s="2" t="s">
        <v>118</v>
      </c>
      <c r="T4" s="2" t="s">
        <v>266</v>
      </c>
      <c r="U4" s="47" t="str">
        <f>"(Erwartete) historische AK/HK zum Stand 31.12."&amp;A_Stammdaten!C12&amp;"  bereinigt um Investitionsmaßnahmen und Biogaskosten"</f>
        <v>(Erwartete) historische AK/HK zum Stand 31.12.2022  bereinigt um Investitionsmaßnahmen und Biogaskosten</v>
      </c>
      <c r="V4" s="2" t="s">
        <v>121</v>
      </c>
      <c r="W4" s="2" t="s">
        <v>165</v>
      </c>
      <c r="X4" s="1">
        <v>2016</v>
      </c>
      <c r="Y4" s="1">
        <v>2017</v>
      </c>
      <c r="Z4" s="1">
        <v>2018</v>
      </c>
      <c r="AA4" s="1">
        <v>2019</v>
      </c>
      <c r="AB4" s="1">
        <v>2020</v>
      </c>
      <c r="AC4" s="1">
        <v>2021</v>
      </c>
      <c r="AD4" s="1">
        <v>2022</v>
      </c>
      <c r="AE4" s="1" t="str">
        <f>"Restwert zum 01.01."&amp;A_Stammdaten!C12</f>
        <v>Restwert zum 01.01.2022</v>
      </c>
      <c r="AF4" s="1" t="str">
        <f>"Abschreibungen "&amp;A_Stammdaten!C12</f>
        <v>Abschreibungen 2022</v>
      </c>
      <c r="AG4" s="1" t="str">
        <f>"Restwert zum 31.12."&amp;A_Stammdaten!C12</f>
        <v>Restwert zum 31.12.2022</v>
      </c>
      <c r="AH4" s="1">
        <v>2016</v>
      </c>
      <c r="AI4" s="1">
        <v>2017</v>
      </c>
      <c r="AJ4" s="1">
        <v>2018</v>
      </c>
      <c r="AK4" s="1">
        <v>2019</v>
      </c>
      <c r="AL4" s="1">
        <v>2020</v>
      </c>
      <c r="AM4" s="1">
        <v>2021</v>
      </c>
      <c r="AN4" s="1">
        <v>2022</v>
      </c>
      <c r="AO4" s="29"/>
    </row>
    <row r="5" spans="1:43" s="32" customFormat="1" x14ac:dyDescent="0.25">
      <c r="A5" s="18"/>
      <c r="B5" s="18"/>
      <c r="C5" s="34"/>
      <c r="D5" s="18"/>
      <c r="E5" s="18"/>
      <c r="F5" s="18"/>
      <c r="G5" s="80">
        <f>D5*E5/100</f>
        <v>0</v>
      </c>
      <c r="H5" s="18"/>
      <c r="I5" s="18"/>
      <c r="J5" s="18"/>
      <c r="K5" s="18"/>
      <c r="L5" s="18"/>
      <c r="M5" s="18"/>
      <c r="N5" s="18"/>
      <c r="O5" s="18"/>
      <c r="P5" s="18"/>
      <c r="Q5" s="80">
        <f>IF(C5&gt;A_Stammdaten!$C$12,0,SUM(G5,H5,J5,K5,M5,N5)-SUM(I5,L5,O5,P5))</f>
        <v>0</v>
      </c>
      <c r="R5" s="18"/>
      <c r="S5" s="18"/>
      <c r="T5" s="18"/>
      <c r="U5" s="80">
        <f>Q5-R5-S5-T5</f>
        <v>0</v>
      </c>
      <c r="V5" s="81">
        <f>IF(ISBLANK($B5),0,VLOOKUP($B5,Listen!$A$2:$C$44,2,FALSE))</f>
        <v>0</v>
      </c>
      <c r="W5" s="81">
        <f>IF(ISBLANK($B5),0,VLOOKUP($B5,Listen!$A$2:$C$44,3,FALSE))</f>
        <v>0</v>
      </c>
      <c r="X5" s="49">
        <f t="shared" ref="X5:AD158" si="0">$V5</f>
        <v>0</v>
      </c>
      <c r="Y5" s="49">
        <f t="shared" si="0"/>
        <v>0</v>
      </c>
      <c r="Z5" s="49">
        <f t="shared" si="0"/>
        <v>0</v>
      </c>
      <c r="AA5" s="49">
        <f t="shared" si="0"/>
        <v>0</v>
      </c>
      <c r="AB5" s="49">
        <f t="shared" si="0"/>
        <v>0</v>
      </c>
      <c r="AC5" s="49">
        <f t="shared" si="0"/>
        <v>0</v>
      </c>
      <c r="AD5" s="49">
        <f t="shared" si="0"/>
        <v>0</v>
      </c>
      <c r="AE5" s="85">
        <f>AG5+AF5</f>
        <v>0</v>
      </c>
      <c r="AF5" s="85">
        <f>IF(C5=A_Stammdaten!$C$12,D_SAV!$U5-D_SAV!$AG5,HLOOKUP(A_Stammdaten!$C$12-1,$AH$4:$AN$390,ROW(C5)-3,FALSE)-$AG5)</f>
        <v>0</v>
      </c>
      <c r="AG5" s="85">
        <f>HLOOKUP(A_Stammdaten!$C$12,$AH$4:$AN$390,ROW(C5)-3,FALSE)</f>
        <v>0</v>
      </c>
      <c r="AH5" s="85">
        <f t="shared" ref="AH5:AH68" si="1">IF(OR($C5=0,$U5=0),0,IF($C5&lt;=AH$4,$U5-$U5/X5*(AH$4-$C5+1),0))</f>
        <v>0</v>
      </c>
      <c r="AI5" s="85">
        <f t="shared" ref="AI5:AI68" si="2">IF(OR($C5=0,$U5=0,Y5-(AI$4-$C5)=0),0,IF($C5&lt;AI$4,AH5-AH5/(Y5-(AI$4-$C5)),IF($C5=AI$4,$U5-$U5/Y5,0)))</f>
        <v>0</v>
      </c>
      <c r="AJ5" s="85">
        <f t="shared" ref="AJ5:AJ68" si="3">IF(OR($C5=0,$U5=0,Z5-(AJ$4-$C5)=0),0,IF($C5&lt;AJ$4,AI5-AI5/(Z5-(AJ$4-$C5)),IF($C5=AJ$4,$U5-$U5/Z5,0)))</f>
        <v>0</v>
      </c>
      <c r="AK5" s="85">
        <f t="shared" ref="AK5:AK68" si="4">IF(OR($C5=0,$U5=0,AA5-(AK$4-$C5)=0),0,IF($C5&lt;AK$4,AJ5-AJ5/(AA5-(AK$4-$C5)),IF($C5=AK$4,$U5-$U5/AA5,0)))</f>
        <v>0</v>
      </c>
      <c r="AL5" s="85">
        <f t="shared" ref="AL5:AL68" si="5">IF(OR($C5=0,$U5=0,AB5-(AL$4-$C5)=0),0,IF($C5&lt;AL$4,AK5-AK5/(AB5-(AL$4-$C5)),IF($C5=AL$4,$U5-$U5/AB5,0)))</f>
        <v>0</v>
      </c>
      <c r="AM5" s="85">
        <f t="shared" ref="AM5:AM68" si="6">IF(OR($C5=0,$U5=0,AC5-(AM$4-$C5)=0),0,IF($C5&lt;AM$4,AL5-AL5/(AC5-(AM$4-$C5)),IF($C5=AM$4,$U5-$U5/AC5,0)))</f>
        <v>0</v>
      </c>
      <c r="AN5" s="85">
        <f t="shared" ref="AN5:AN68" si="7">IF(OR($C5=0,$U5=0,AD5-(AN$4-$C5)=0),0,IF($C5&lt;AN$4,AM5-AM5/(AD5-(AN$4-$C5)),IF($C5=AN$4,$U5-$U5/AD5,0)))</f>
        <v>0</v>
      </c>
      <c r="AO5" s="31"/>
      <c r="AQ5" s="48"/>
    </row>
    <row r="6" spans="1:43" s="32" customFormat="1" x14ac:dyDescent="0.25">
      <c r="A6" s="18"/>
      <c r="B6" s="18"/>
      <c r="C6" s="34"/>
      <c r="D6" s="18"/>
      <c r="E6" s="18"/>
      <c r="F6" s="18"/>
      <c r="G6" s="80">
        <f t="shared" ref="G6:G69" si="8">D6*E6/100</f>
        <v>0</v>
      </c>
      <c r="H6" s="18"/>
      <c r="I6" s="18"/>
      <c r="J6" s="18"/>
      <c r="K6" s="18"/>
      <c r="L6" s="18"/>
      <c r="M6" s="18"/>
      <c r="N6" s="18"/>
      <c r="O6" s="18"/>
      <c r="P6" s="18"/>
      <c r="Q6" s="80">
        <f>IF(C6&gt;A_Stammdaten!$C$12,0,SUM(G6,H6,J6,K6,M6,N6)-SUM(I6,L6,O6,P6))</f>
        <v>0</v>
      </c>
      <c r="R6" s="18"/>
      <c r="S6" s="18"/>
      <c r="T6" s="18"/>
      <c r="U6" s="80">
        <f t="shared" ref="U6:U69" si="9">Q6-R6-S6-T6</f>
        <v>0</v>
      </c>
      <c r="V6" s="81">
        <f>IF(ISBLANK($B6),0,VLOOKUP($B6,Listen!$A$2:$C$44,2,FALSE))</f>
        <v>0</v>
      </c>
      <c r="W6" s="81">
        <f>IF(ISBLANK($B6),0,VLOOKUP($B6,Listen!$A$2:$C$44,3,FALSE))</f>
        <v>0</v>
      </c>
      <c r="X6" s="49">
        <f t="shared" si="0"/>
        <v>0</v>
      </c>
      <c r="Y6" s="49">
        <f t="shared" si="0"/>
        <v>0</v>
      </c>
      <c r="Z6" s="49">
        <f t="shared" si="0"/>
        <v>0</v>
      </c>
      <c r="AA6" s="49">
        <f t="shared" si="0"/>
        <v>0</v>
      </c>
      <c r="AB6" s="49">
        <f t="shared" si="0"/>
        <v>0</v>
      </c>
      <c r="AC6" s="49">
        <f t="shared" si="0"/>
        <v>0</v>
      </c>
      <c r="AD6" s="49">
        <f t="shared" si="0"/>
        <v>0</v>
      </c>
      <c r="AE6" s="85">
        <f t="shared" ref="AE6:AE69" si="10">AG6+AF6</f>
        <v>0</v>
      </c>
      <c r="AF6" s="85">
        <f>IF(C6=A_Stammdaten!$C$12,D_SAV!$U6-D_SAV!$AG6,HLOOKUP(A_Stammdaten!$C$12-1,$AH$4:$AN$390,ROW(C6)-3,FALSE)-$AG6)</f>
        <v>0</v>
      </c>
      <c r="AG6" s="85">
        <f>HLOOKUP(A_Stammdaten!$C$12,$AH$4:$AN$390,ROW(C6)-3,FALSE)</f>
        <v>0</v>
      </c>
      <c r="AH6" s="85">
        <f t="shared" si="1"/>
        <v>0</v>
      </c>
      <c r="AI6" s="85">
        <f t="shared" si="2"/>
        <v>0</v>
      </c>
      <c r="AJ6" s="85">
        <f t="shared" si="3"/>
        <v>0</v>
      </c>
      <c r="AK6" s="85">
        <f t="shared" si="4"/>
        <v>0</v>
      </c>
      <c r="AL6" s="85">
        <f t="shared" si="5"/>
        <v>0</v>
      </c>
      <c r="AM6" s="85">
        <f t="shared" si="6"/>
        <v>0</v>
      </c>
      <c r="AN6" s="85">
        <f t="shared" si="7"/>
        <v>0</v>
      </c>
      <c r="AO6" s="31"/>
      <c r="AQ6" s="48"/>
    </row>
    <row r="7" spans="1:43" s="32" customFormat="1" x14ac:dyDescent="0.25">
      <c r="A7" s="18"/>
      <c r="B7" s="18"/>
      <c r="C7" s="34"/>
      <c r="D7" s="18"/>
      <c r="E7" s="18"/>
      <c r="F7" s="18"/>
      <c r="G7" s="80">
        <f t="shared" si="8"/>
        <v>0</v>
      </c>
      <c r="H7" s="18"/>
      <c r="I7" s="18"/>
      <c r="J7" s="18"/>
      <c r="K7" s="18"/>
      <c r="L7" s="18"/>
      <c r="M7" s="18"/>
      <c r="N7" s="18"/>
      <c r="O7" s="18"/>
      <c r="P7" s="18"/>
      <c r="Q7" s="80">
        <f>IF(C7&gt;A_Stammdaten!$C$12,0,SUM(G7,H7,J7,K7,M7,N7)-SUM(I7,L7,O7,P7))</f>
        <v>0</v>
      </c>
      <c r="R7" s="18"/>
      <c r="S7" s="18"/>
      <c r="T7" s="18"/>
      <c r="U7" s="80">
        <f t="shared" si="9"/>
        <v>0</v>
      </c>
      <c r="V7" s="81">
        <f>IF(ISBLANK($B7),0,VLOOKUP($B7,Listen!$A$2:$C$44,2,FALSE))</f>
        <v>0</v>
      </c>
      <c r="W7" s="81">
        <f>IF(ISBLANK($B7),0,VLOOKUP($B7,Listen!$A$2:$C$44,3,FALSE))</f>
        <v>0</v>
      </c>
      <c r="X7" s="49">
        <f t="shared" si="0"/>
        <v>0</v>
      </c>
      <c r="Y7" s="49">
        <f t="shared" si="0"/>
        <v>0</v>
      </c>
      <c r="Z7" s="49">
        <f t="shared" si="0"/>
        <v>0</v>
      </c>
      <c r="AA7" s="49">
        <f t="shared" si="0"/>
        <v>0</v>
      </c>
      <c r="AB7" s="49">
        <f t="shared" si="0"/>
        <v>0</v>
      </c>
      <c r="AC7" s="49">
        <f t="shared" si="0"/>
        <v>0</v>
      </c>
      <c r="AD7" s="49">
        <f t="shared" si="0"/>
        <v>0</v>
      </c>
      <c r="AE7" s="85">
        <f t="shared" si="10"/>
        <v>0</v>
      </c>
      <c r="AF7" s="85">
        <f>IF(C7=A_Stammdaten!$C$12,D_SAV!$U7-D_SAV!$AG7,HLOOKUP(A_Stammdaten!$C$12-1,$AH$4:$AN$390,ROW(C7)-3,FALSE)-$AG7)</f>
        <v>0</v>
      </c>
      <c r="AG7" s="85">
        <f>HLOOKUP(A_Stammdaten!$C$12,$AH$4:$AN$390,ROW(C7)-3,FALSE)</f>
        <v>0</v>
      </c>
      <c r="AH7" s="85">
        <f t="shared" si="1"/>
        <v>0</v>
      </c>
      <c r="AI7" s="85">
        <f t="shared" si="2"/>
        <v>0</v>
      </c>
      <c r="AJ7" s="85">
        <f t="shared" si="3"/>
        <v>0</v>
      </c>
      <c r="AK7" s="85">
        <f t="shared" si="4"/>
        <v>0</v>
      </c>
      <c r="AL7" s="85">
        <f t="shared" si="5"/>
        <v>0</v>
      </c>
      <c r="AM7" s="85">
        <f t="shared" si="6"/>
        <v>0</v>
      </c>
      <c r="AN7" s="85">
        <f t="shared" si="7"/>
        <v>0</v>
      </c>
      <c r="AO7" s="31"/>
      <c r="AQ7" s="48"/>
    </row>
    <row r="8" spans="1:43" s="32" customFormat="1" x14ac:dyDescent="0.25">
      <c r="A8" s="18"/>
      <c r="B8" s="18"/>
      <c r="C8" s="34"/>
      <c r="D8" s="18"/>
      <c r="E8" s="18"/>
      <c r="F8" s="18"/>
      <c r="G8" s="80">
        <f t="shared" si="8"/>
        <v>0</v>
      </c>
      <c r="H8" s="18"/>
      <c r="I8" s="18"/>
      <c r="J8" s="18"/>
      <c r="K8" s="18"/>
      <c r="L8" s="18"/>
      <c r="M8" s="18"/>
      <c r="N8" s="18"/>
      <c r="O8" s="18"/>
      <c r="P8" s="18"/>
      <c r="Q8" s="80">
        <f>IF(C8&gt;A_Stammdaten!$C$12,0,SUM(G8,H8,J8,K8,M8,N8)-SUM(I8,L8,O8,P8))</f>
        <v>0</v>
      </c>
      <c r="R8" s="18"/>
      <c r="S8" s="18"/>
      <c r="T8" s="18"/>
      <c r="U8" s="80">
        <f t="shared" si="9"/>
        <v>0</v>
      </c>
      <c r="V8" s="81">
        <f>IF(ISBLANK($B8),0,VLOOKUP($B8,Listen!$A$2:$C$44,2,FALSE))</f>
        <v>0</v>
      </c>
      <c r="W8" s="81">
        <f>IF(ISBLANK($B8),0,VLOOKUP($B8,Listen!$A$2:$C$44,3,FALSE))</f>
        <v>0</v>
      </c>
      <c r="X8" s="49">
        <f t="shared" si="0"/>
        <v>0</v>
      </c>
      <c r="Y8" s="49">
        <f t="shared" si="0"/>
        <v>0</v>
      </c>
      <c r="Z8" s="49">
        <f t="shared" si="0"/>
        <v>0</v>
      </c>
      <c r="AA8" s="49">
        <f t="shared" si="0"/>
        <v>0</v>
      </c>
      <c r="AB8" s="49">
        <f t="shared" si="0"/>
        <v>0</v>
      </c>
      <c r="AC8" s="49">
        <f t="shared" si="0"/>
        <v>0</v>
      </c>
      <c r="AD8" s="49">
        <f t="shared" si="0"/>
        <v>0</v>
      </c>
      <c r="AE8" s="85">
        <f t="shared" si="10"/>
        <v>0</v>
      </c>
      <c r="AF8" s="85">
        <f>IF(C8=A_Stammdaten!$C$12,D_SAV!$U8-D_SAV!$AG8,HLOOKUP(A_Stammdaten!$C$12-1,$AH$4:$AN$390,ROW(C8)-3,FALSE)-$AG8)</f>
        <v>0</v>
      </c>
      <c r="AG8" s="85">
        <f>HLOOKUP(A_Stammdaten!$C$12,$AH$4:$AN$390,ROW(C8)-3,FALSE)</f>
        <v>0</v>
      </c>
      <c r="AH8" s="85">
        <f t="shared" si="1"/>
        <v>0</v>
      </c>
      <c r="AI8" s="85">
        <f t="shared" si="2"/>
        <v>0</v>
      </c>
      <c r="AJ8" s="85">
        <f t="shared" si="3"/>
        <v>0</v>
      </c>
      <c r="AK8" s="85">
        <f t="shared" si="4"/>
        <v>0</v>
      </c>
      <c r="AL8" s="85">
        <f t="shared" si="5"/>
        <v>0</v>
      </c>
      <c r="AM8" s="85">
        <f t="shared" si="6"/>
        <v>0</v>
      </c>
      <c r="AN8" s="85">
        <f t="shared" si="7"/>
        <v>0</v>
      </c>
      <c r="AO8" s="31"/>
      <c r="AQ8" s="48"/>
    </row>
    <row r="9" spans="1:43" s="32" customFormat="1" x14ac:dyDescent="0.25">
      <c r="A9" s="18"/>
      <c r="B9" s="18"/>
      <c r="C9" s="34"/>
      <c r="D9" s="18"/>
      <c r="E9" s="18"/>
      <c r="F9" s="18"/>
      <c r="G9" s="80">
        <f t="shared" si="8"/>
        <v>0</v>
      </c>
      <c r="H9" s="18"/>
      <c r="I9" s="18"/>
      <c r="J9" s="18"/>
      <c r="K9" s="18"/>
      <c r="L9" s="18"/>
      <c r="M9" s="18"/>
      <c r="N9" s="18"/>
      <c r="O9" s="18"/>
      <c r="P9" s="18"/>
      <c r="Q9" s="80">
        <f>IF(C9&gt;A_Stammdaten!$C$12,0,SUM(G9,H9,J9,K9,M9,N9)-SUM(I9,L9,O9,P9))</f>
        <v>0</v>
      </c>
      <c r="R9" s="18"/>
      <c r="S9" s="18"/>
      <c r="T9" s="18"/>
      <c r="U9" s="80">
        <f t="shared" si="9"/>
        <v>0</v>
      </c>
      <c r="V9" s="81">
        <f>IF(ISBLANK($B9),0,VLOOKUP($B9,Listen!$A$2:$C$44,2,FALSE))</f>
        <v>0</v>
      </c>
      <c r="W9" s="81">
        <f>IF(ISBLANK($B9),0,VLOOKUP($B9,Listen!$A$2:$C$44,3,FALSE))</f>
        <v>0</v>
      </c>
      <c r="X9" s="49">
        <f t="shared" si="0"/>
        <v>0</v>
      </c>
      <c r="Y9" s="49">
        <f t="shared" si="0"/>
        <v>0</v>
      </c>
      <c r="Z9" s="49">
        <f t="shared" si="0"/>
        <v>0</v>
      </c>
      <c r="AA9" s="49">
        <f t="shared" si="0"/>
        <v>0</v>
      </c>
      <c r="AB9" s="49">
        <f t="shared" si="0"/>
        <v>0</v>
      </c>
      <c r="AC9" s="49">
        <f t="shared" si="0"/>
        <v>0</v>
      </c>
      <c r="AD9" s="49">
        <f t="shared" si="0"/>
        <v>0</v>
      </c>
      <c r="AE9" s="85">
        <f t="shared" si="10"/>
        <v>0</v>
      </c>
      <c r="AF9" s="85">
        <f>IF(C9=A_Stammdaten!$C$12,D_SAV!$U9-D_SAV!$AG9,HLOOKUP(A_Stammdaten!$C$12-1,$AH$4:$AN$390,ROW(C9)-3,FALSE)-$AG9)</f>
        <v>0</v>
      </c>
      <c r="AG9" s="85">
        <f>HLOOKUP(A_Stammdaten!$C$12,$AH$4:$AN$390,ROW(C9)-3,FALSE)</f>
        <v>0</v>
      </c>
      <c r="AH9" s="85">
        <f t="shared" si="1"/>
        <v>0</v>
      </c>
      <c r="AI9" s="85">
        <f t="shared" si="2"/>
        <v>0</v>
      </c>
      <c r="AJ9" s="85">
        <f t="shared" si="3"/>
        <v>0</v>
      </c>
      <c r="AK9" s="85">
        <f t="shared" si="4"/>
        <v>0</v>
      </c>
      <c r="AL9" s="85">
        <f t="shared" si="5"/>
        <v>0</v>
      </c>
      <c r="AM9" s="85">
        <f t="shared" si="6"/>
        <v>0</v>
      </c>
      <c r="AN9" s="85">
        <f t="shared" si="7"/>
        <v>0</v>
      </c>
      <c r="AO9" s="31"/>
      <c r="AQ9" s="48"/>
    </row>
    <row r="10" spans="1:43" s="32" customFormat="1" x14ac:dyDescent="0.25">
      <c r="A10" s="18"/>
      <c r="B10" s="18"/>
      <c r="C10" s="34"/>
      <c r="D10" s="18"/>
      <c r="E10" s="18"/>
      <c r="F10" s="18"/>
      <c r="G10" s="80">
        <f t="shared" si="8"/>
        <v>0</v>
      </c>
      <c r="H10" s="18"/>
      <c r="I10" s="18"/>
      <c r="J10" s="18"/>
      <c r="K10" s="18"/>
      <c r="L10" s="18"/>
      <c r="M10" s="18"/>
      <c r="N10" s="18"/>
      <c r="O10" s="18"/>
      <c r="P10" s="18"/>
      <c r="Q10" s="80">
        <f>IF(C10&gt;A_Stammdaten!$C$12,0,SUM(G10,H10,J10,K10,M10,N10)-SUM(I10,L10,O10,P10))</f>
        <v>0</v>
      </c>
      <c r="R10" s="18"/>
      <c r="S10" s="18"/>
      <c r="T10" s="18"/>
      <c r="U10" s="80">
        <f t="shared" si="9"/>
        <v>0</v>
      </c>
      <c r="V10" s="81">
        <f>IF(ISBLANK($B10),0,VLOOKUP($B10,Listen!$A$2:$C$44,2,FALSE))</f>
        <v>0</v>
      </c>
      <c r="W10" s="81">
        <f>IF(ISBLANK($B10),0,VLOOKUP($B10,Listen!$A$2:$C$44,3,FALSE))</f>
        <v>0</v>
      </c>
      <c r="X10" s="49">
        <f t="shared" si="0"/>
        <v>0</v>
      </c>
      <c r="Y10" s="49">
        <f t="shared" si="0"/>
        <v>0</v>
      </c>
      <c r="Z10" s="49">
        <f t="shared" si="0"/>
        <v>0</v>
      </c>
      <c r="AA10" s="49">
        <f t="shared" si="0"/>
        <v>0</v>
      </c>
      <c r="AB10" s="49">
        <f t="shared" si="0"/>
        <v>0</v>
      </c>
      <c r="AC10" s="49">
        <f t="shared" si="0"/>
        <v>0</v>
      </c>
      <c r="AD10" s="49">
        <f t="shared" si="0"/>
        <v>0</v>
      </c>
      <c r="AE10" s="85">
        <f t="shared" si="10"/>
        <v>0</v>
      </c>
      <c r="AF10" s="85">
        <f>IF(C10=A_Stammdaten!$C$12,D_SAV!$U10-D_SAV!$AG10,HLOOKUP(A_Stammdaten!$C$12-1,$AH$4:$AN$390,ROW(C10)-3,FALSE)-$AG10)</f>
        <v>0</v>
      </c>
      <c r="AG10" s="85">
        <f>HLOOKUP(A_Stammdaten!$C$12,$AH$4:$AN$390,ROW(C10)-3,FALSE)</f>
        <v>0</v>
      </c>
      <c r="AH10" s="85">
        <f t="shared" si="1"/>
        <v>0</v>
      </c>
      <c r="AI10" s="85">
        <f t="shared" si="2"/>
        <v>0</v>
      </c>
      <c r="AJ10" s="85">
        <f t="shared" si="3"/>
        <v>0</v>
      </c>
      <c r="AK10" s="85">
        <f t="shared" si="4"/>
        <v>0</v>
      </c>
      <c r="AL10" s="85">
        <f t="shared" si="5"/>
        <v>0</v>
      </c>
      <c r="AM10" s="85">
        <f t="shared" si="6"/>
        <v>0</v>
      </c>
      <c r="AN10" s="85">
        <f t="shared" si="7"/>
        <v>0</v>
      </c>
      <c r="AO10" s="31"/>
      <c r="AQ10" s="48"/>
    </row>
    <row r="11" spans="1:43" s="32" customFormat="1" x14ac:dyDescent="0.25">
      <c r="A11" s="18"/>
      <c r="B11" s="18"/>
      <c r="C11" s="34"/>
      <c r="D11" s="18"/>
      <c r="E11" s="18"/>
      <c r="F11" s="18"/>
      <c r="G11" s="80">
        <f t="shared" si="8"/>
        <v>0</v>
      </c>
      <c r="H11" s="18"/>
      <c r="I11" s="18"/>
      <c r="J11" s="18"/>
      <c r="K11" s="18"/>
      <c r="L11" s="18"/>
      <c r="M11" s="18"/>
      <c r="N11" s="18"/>
      <c r="O11" s="18"/>
      <c r="P11" s="18"/>
      <c r="Q11" s="80">
        <f>IF(C11&gt;A_Stammdaten!$C$12,0,SUM(G11,H11,J11,K11,M11,N11)-SUM(I11,L11,O11,P11))</f>
        <v>0</v>
      </c>
      <c r="R11" s="18"/>
      <c r="S11" s="18"/>
      <c r="T11" s="18"/>
      <c r="U11" s="80">
        <f t="shared" si="9"/>
        <v>0</v>
      </c>
      <c r="V11" s="81">
        <f>IF(ISBLANK($B11),0,VLOOKUP($B11,Listen!$A$2:$C$44,2,FALSE))</f>
        <v>0</v>
      </c>
      <c r="W11" s="81">
        <f>IF(ISBLANK($B11),0,VLOOKUP($B11,Listen!$A$2:$C$44,3,FALSE))</f>
        <v>0</v>
      </c>
      <c r="X11" s="49">
        <f t="shared" si="0"/>
        <v>0</v>
      </c>
      <c r="Y11" s="49">
        <f t="shared" si="0"/>
        <v>0</v>
      </c>
      <c r="Z11" s="49">
        <f t="shared" si="0"/>
        <v>0</v>
      </c>
      <c r="AA11" s="49">
        <f t="shared" si="0"/>
        <v>0</v>
      </c>
      <c r="AB11" s="49">
        <f t="shared" si="0"/>
        <v>0</v>
      </c>
      <c r="AC11" s="49">
        <f t="shared" si="0"/>
        <v>0</v>
      </c>
      <c r="AD11" s="49">
        <f t="shared" si="0"/>
        <v>0</v>
      </c>
      <c r="AE11" s="85">
        <f t="shared" si="10"/>
        <v>0</v>
      </c>
      <c r="AF11" s="85">
        <f>IF(C11=A_Stammdaten!$C$12,D_SAV!$U11-D_SAV!$AG11,HLOOKUP(A_Stammdaten!$C$12-1,$AH$4:$AN$390,ROW(C11)-3,FALSE)-$AG11)</f>
        <v>0</v>
      </c>
      <c r="AG11" s="85">
        <f>HLOOKUP(A_Stammdaten!$C$12,$AH$4:$AN$390,ROW(C11)-3,FALSE)</f>
        <v>0</v>
      </c>
      <c r="AH11" s="85">
        <f t="shared" si="1"/>
        <v>0</v>
      </c>
      <c r="AI11" s="85">
        <f t="shared" si="2"/>
        <v>0</v>
      </c>
      <c r="AJ11" s="85">
        <f t="shared" si="3"/>
        <v>0</v>
      </c>
      <c r="AK11" s="85">
        <f t="shared" si="4"/>
        <v>0</v>
      </c>
      <c r="AL11" s="85">
        <f t="shared" si="5"/>
        <v>0</v>
      </c>
      <c r="AM11" s="85">
        <f t="shared" si="6"/>
        <v>0</v>
      </c>
      <c r="AN11" s="85">
        <f t="shared" si="7"/>
        <v>0</v>
      </c>
      <c r="AO11" s="31"/>
      <c r="AQ11" s="48"/>
    </row>
    <row r="12" spans="1:43" s="32" customFormat="1" x14ac:dyDescent="0.25">
      <c r="A12" s="18"/>
      <c r="B12" s="18"/>
      <c r="C12" s="34"/>
      <c r="D12" s="18"/>
      <c r="E12" s="18"/>
      <c r="F12" s="18"/>
      <c r="G12" s="80">
        <f t="shared" si="8"/>
        <v>0</v>
      </c>
      <c r="H12" s="18"/>
      <c r="I12" s="18"/>
      <c r="J12" s="18"/>
      <c r="K12" s="18"/>
      <c r="L12" s="18"/>
      <c r="M12" s="18"/>
      <c r="N12" s="18"/>
      <c r="O12" s="18"/>
      <c r="P12" s="18"/>
      <c r="Q12" s="80">
        <f>IF(C12&gt;A_Stammdaten!$C$12,0,SUM(G12,H12,J12,K12,M12,N12)-SUM(I12,L12,O12,P12))</f>
        <v>0</v>
      </c>
      <c r="R12" s="18"/>
      <c r="S12" s="18"/>
      <c r="T12" s="18"/>
      <c r="U12" s="80">
        <f t="shared" si="9"/>
        <v>0</v>
      </c>
      <c r="V12" s="81">
        <f>IF(ISBLANK($B12),0,VLOOKUP($B12,Listen!$A$2:$C$44,2,FALSE))</f>
        <v>0</v>
      </c>
      <c r="W12" s="81">
        <f>IF(ISBLANK($B12),0,VLOOKUP($B12,Listen!$A$2:$C$44,3,FALSE))</f>
        <v>0</v>
      </c>
      <c r="X12" s="49">
        <f t="shared" si="0"/>
        <v>0</v>
      </c>
      <c r="Y12" s="49">
        <f t="shared" si="0"/>
        <v>0</v>
      </c>
      <c r="Z12" s="49">
        <f t="shared" si="0"/>
        <v>0</v>
      </c>
      <c r="AA12" s="49">
        <f t="shared" si="0"/>
        <v>0</v>
      </c>
      <c r="AB12" s="49">
        <f t="shared" si="0"/>
        <v>0</v>
      </c>
      <c r="AC12" s="49">
        <f t="shared" si="0"/>
        <v>0</v>
      </c>
      <c r="AD12" s="49">
        <f t="shared" si="0"/>
        <v>0</v>
      </c>
      <c r="AE12" s="85">
        <f t="shared" si="10"/>
        <v>0</v>
      </c>
      <c r="AF12" s="85">
        <f>IF(C12=A_Stammdaten!$C$12,D_SAV!$U12-D_SAV!$AG12,HLOOKUP(A_Stammdaten!$C$12-1,$AH$4:$AN$390,ROW(C12)-3,FALSE)-$AG12)</f>
        <v>0</v>
      </c>
      <c r="AG12" s="85">
        <f>HLOOKUP(A_Stammdaten!$C$12,$AH$4:$AN$390,ROW(C12)-3,FALSE)</f>
        <v>0</v>
      </c>
      <c r="AH12" s="85">
        <f t="shared" si="1"/>
        <v>0</v>
      </c>
      <c r="AI12" s="85">
        <f t="shared" si="2"/>
        <v>0</v>
      </c>
      <c r="AJ12" s="85">
        <f t="shared" si="3"/>
        <v>0</v>
      </c>
      <c r="AK12" s="85">
        <f t="shared" si="4"/>
        <v>0</v>
      </c>
      <c r="AL12" s="85">
        <f t="shared" si="5"/>
        <v>0</v>
      </c>
      <c r="AM12" s="85">
        <f t="shared" si="6"/>
        <v>0</v>
      </c>
      <c r="AN12" s="85">
        <f t="shared" si="7"/>
        <v>0</v>
      </c>
      <c r="AO12" s="31"/>
      <c r="AQ12" s="48"/>
    </row>
    <row r="13" spans="1:43" s="32" customFormat="1" x14ac:dyDescent="0.25">
      <c r="A13" s="18"/>
      <c r="B13" s="18"/>
      <c r="C13" s="34"/>
      <c r="D13" s="18"/>
      <c r="E13" s="18"/>
      <c r="F13" s="18"/>
      <c r="G13" s="80">
        <f t="shared" si="8"/>
        <v>0</v>
      </c>
      <c r="H13" s="18"/>
      <c r="I13" s="18"/>
      <c r="J13" s="18"/>
      <c r="K13" s="18"/>
      <c r="L13" s="18"/>
      <c r="M13" s="18"/>
      <c r="N13" s="18"/>
      <c r="O13" s="18"/>
      <c r="P13" s="18"/>
      <c r="Q13" s="80">
        <f>IF(C13&gt;A_Stammdaten!$C$12,0,SUM(G13,H13,J13,K13,M13,N13)-SUM(I13,L13,O13,P13))</f>
        <v>0</v>
      </c>
      <c r="R13" s="18"/>
      <c r="S13" s="18"/>
      <c r="T13" s="18"/>
      <c r="U13" s="80">
        <f t="shared" si="9"/>
        <v>0</v>
      </c>
      <c r="V13" s="81">
        <f>IF(ISBLANK($B13),0,VLOOKUP($B13,Listen!$A$2:$C$44,2,FALSE))</f>
        <v>0</v>
      </c>
      <c r="W13" s="81">
        <f>IF(ISBLANK($B13),0,VLOOKUP($B13,Listen!$A$2:$C$44,3,FALSE))</f>
        <v>0</v>
      </c>
      <c r="X13" s="49">
        <f t="shared" si="0"/>
        <v>0</v>
      </c>
      <c r="Y13" s="49">
        <f t="shared" si="0"/>
        <v>0</v>
      </c>
      <c r="Z13" s="49">
        <f t="shared" si="0"/>
        <v>0</v>
      </c>
      <c r="AA13" s="49">
        <f t="shared" si="0"/>
        <v>0</v>
      </c>
      <c r="AB13" s="49">
        <f t="shared" si="0"/>
        <v>0</v>
      </c>
      <c r="AC13" s="49">
        <f t="shared" si="0"/>
        <v>0</v>
      </c>
      <c r="AD13" s="49">
        <f t="shared" si="0"/>
        <v>0</v>
      </c>
      <c r="AE13" s="85">
        <f t="shared" si="10"/>
        <v>0</v>
      </c>
      <c r="AF13" s="85">
        <f>IF(C13=A_Stammdaten!$C$12,D_SAV!$U13-D_SAV!$AG13,HLOOKUP(A_Stammdaten!$C$12-1,$AH$4:$AN$390,ROW(C13)-3,FALSE)-$AG13)</f>
        <v>0</v>
      </c>
      <c r="AG13" s="85">
        <f>HLOOKUP(A_Stammdaten!$C$12,$AH$4:$AN$390,ROW(C13)-3,FALSE)</f>
        <v>0</v>
      </c>
      <c r="AH13" s="85">
        <f t="shared" si="1"/>
        <v>0</v>
      </c>
      <c r="AI13" s="85">
        <f t="shared" si="2"/>
        <v>0</v>
      </c>
      <c r="AJ13" s="85">
        <f t="shared" si="3"/>
        <v>0</v>
      </c>
      <c r="AK13" s="85">
        <f t="shared" si="4"/>
        <v>0</v>
      </c>
      <c r="AL13" s="85">
        <f t="shared" si="5"/>
        <v>0</v>
      </c>
      <c r="AM13" s="85">
        <f t="shared" si="6"/>
        <v>0</v>
      </c>
      <c r="AN13" s="85">
        <f t="shared" si="7"/>
        <v>0</v>
      </c>
      <c r="AO13" s="31"/>
      <c r="AQ13" s="48"/>
    </row>
    <row r="14" spans="1:43" s="32" customFormat="1" x14ac:dyDescent="0.25">
      <c r="A14" s="18"/>
      <c r="B14" s="18"/>
      <c r="C14" s="34"/>
      <c r="D14" s="18"/>
      <c r="E14" s="18"/>
      <c r="F14" s="18"/>
      <c r="G14" s="80">
        <f t="shared" si="8"/>
        <v>0</v>
      </c>
      <c r="H14" s="18"/>
      <c r="I14" s="18"/>
      <c r="J14" s="18"/>
      <c r="K14" s="18"/>
      <c r="L14" s="18"/>
      <c r="M14" s="18"/>
      <c r="N14" s="18"/>
      <c r="O14" s="18"/>
      <c r="P14" s="18"/>
      <c r="Q14" s="80">
        <f>IF(C14&gt;A_Stammdaten!$C$12,0,SUM(G14,H14,J14,K14,M14,N14)-SUM(I14,L14,O14,P14))</f>
        <v>0</v>
      </c>
      <c r="R14" s="18"/>
      <c r="S14" s="18"/>
      <c r="T14" s="18"/>
      <c r="U14" s="80">
        <f t="shared" si="9"/>
        <v>0</v>
      </c>
      <c r="V14" s="81">
        <f>IF(ISBLANK($B14),0,VLOOKUP($B14,Listen!$A$2:$C$44,2,FALSE))</f>
        <v>0</v>
      </c>
      <c r="W14" s="81">
        <f>IF(ISBLANK($B14),0,VLOOKUP($B14,Listen!$A$2:$C$44,3,FALSE))</f>
        <v>0</v>
      </c>
      <c r="X14" s="49">
        <f t="shared" si="0"/>
        <v>0</v>
      </c>
      <c r="Y14" s="49">
        <f t="shared" si="0"/>
        <v>0</v>
      </c>
      <c r="Z14" s="49">
        <f t="shared" si="0"/>
        <v>0</v>
      </c>
      <c r="AA14" s="49">
        <f t="shared" si="0"/>
        <v>0</v>
      </c>
      <c r="AB14" s="49">
        <f t="shared" si="0"/>
        <v>0</v>
      </c>
      <c r="AC14" s="49">
        <f t="shared" si="0"/>
        <v>0</v>
      </c>
      <c r="AD14" s="49">
        <f t="shared" si="0"/>
        <v>0</v>
      </c>
      <c r="AE14" s="85">
        <f t="shared" si="10"/>
        <v>0</v>
      </c>
      <c r="AF14" s="85">
        <f>IF(C14=A_Stammdaten!$C$12,D_SAV!$U14-D_SAV!$AG14,HLOOKUP(A_Stammdaten!$C$12-1,$AH$4:$AN$390,ROW(C14)-3,FALSE)-$AG14)</f>
        <v>0</v>
      </c>
      <c r="AG14" s="85">
        <f>HLOOKUP(A_Stammdaten!$C$12,$AH$4:$AN$390,ROW(C14)-3,FALSE)</f>
        <v>0</v>
      </c>
      <c r="AH14" s="85">
        <f t="shared" si="1"/>
        <v>0</v>
      </c>
      <c r="AI14" s="85">
        <f t="shared" si="2"/>
        <v>0</v>
      </c>
      <c r="AJ14" s="85">
        <f t="shared" si="3"/>
        <v>0</v>
      </c>
      <c r="AK14" s="85">
        <f t="shared" si="4"/>
        <v>0</v>
      </c>
      <c r="AL14" s="85">
        <f t="shared" si="5"/>
        <v>0</v>
      </c>
      <c r="AM14" s="85">
        <f t="shared" si="6"/>
        <v>0</v>
      </c>
      <c r="AN14" s="85">
        <f t="shared" si="7"/>
        <v>0</v>
      </c>
      <c r="AO14" s="31"/>
      <c r="AQ14" s="48"/>
    </row>
    <row r="15" spans="1:43" s="32" customFormat="1" x14ac:dyDescent="0.25">
      <c r="A15" s="18"/>
      <c r="B15" s="18"/>
      <c r="C15" s="34"/>
      <c r="D15" s="18"/>
      <c r="E15" s="18"/>
      <c r="F15" s="18"/>
      <c r="G15" s="80">
        <f t="shared" si="8"/>
        <v>0</v>
      </c>
      <c r="H15" s="18"/>
      <c r="I15" s="18"/>
      <c r="J15" s="18"/>
      <c r="K15" s="18"/>
      <c r="L15" s="18"/>
      <c r="M15" s="18"/>
      <c r="N15" s="18"/>
      <c r="O15" s="18"/>
      <c r="P15" s="18"/>
      <c r="Q15" s="80">
        <f>IF(C15&gt;A_Stammdaten!$C$12,0,SUM(G15,H15,J15,K15,M15,N15)-SUM(I15,L15,O15,P15))</f>
        <v>0</v>
      </c>
      <c r="R15" s="18"/>
      <c r="S15" s="18"/>
      <c r="T15" s="18"/>
      <c r="U15" s="80">
        <f t="shared" si="9"/>
        <v>0</v>
      </c>
      <c r="V15" s="81">
        <f>IF(ISBLANK($B15),0,VLOOKUP($B15,Listen!$A$2:$C$44,2,FALSE))</f>
        <v>0</v>
      </c>
      <c r="W15" s="81">
        <f>IF(ISBLANK($B15),0,VLOOKUP($B15,Listen!$A$2:$C$44,3,FALSE))</f>
        <v>0</v>
      </c>
      <c r="X15" s="49">
        <f t="shared" si="0"/>
        <v>0</v>
      </c>
      <c r="Y15" s="49">
        <f t="shared" si="0"/>
        <v>0</v>
      </c>
      <c r="Z15" s="49">
        <f t="shared" si="0"/>
        <v>0</v>
      </c>
      <c r="AA15" s="49">
        <f t="shared" si="0"/>
        <v>0</v>
      </c>
      <c r="AB15" s="49">
        <f t="shared" si="0"/>
        <v>0</v>
      </c>
      <c r="AC15" s="49">
        <f t="shared" si="0"/>
        <v>0</v>
      </c>
      <c r="AD15" s="49">
        <f t="shared" si="0"/>
        <v>0</v>
      </c>
      <c r="AE15" s="85">
        <f t="shared" si="10"/>
        <v>0</v>
      </c>
      <c r="AF15" s="85">
        <f>IF(C15=A_Stammdaten!$C$12,D_SAV!$U15-D_SAV!$AG15,HLOOKUP(A_Stammdaten!$C$12-1,$AH$4:$AN$390,ROW(C15)-3,FALSE)-$AG15)</f>
        <v>0</v>
      </c>
      <c r="AG15" s="85">
        <f>HLOOKUP(A_Stammdaten!$C$12,$AH$4:$AN$390,ROW(C15)-3,FALSE)</f>
        <v>0</v>
      </c>
      <c r="AH15" s="85">
        <f t="shared" si="1"/>
        <v>0</v>
      </c>
      <c r="AI15" s="85">
        <f t="shared" si="2"/>
        <v>0</v>
      </c>
      <c r="AJ15" s="85">
        <f t="shared" si="3"/>
        <v>0</v>
      </c>
      <c r="AK15" s="85">
        <f t="shared" si="4"/>
        <v>0</v>
      </c>
      <c r="AL15" s="85">
        <f t="shared" si="5"/>
        <v>0</v>
      </c>
      <c r="AM15" s="85">
        <f t="shared" si="6"/>
        <v>0</v>
      </c>
      <c r="AN15" s="85">
        <f t="shared" si="7"/>
        <v>0</v>
      </c>
      <c r="AO15" s="31"/>
      <c r="AQ15" s="48"/>
    </row>
    <row r="16" spans="1:43" s="32" customFormat="1" x14ac:dyDescent="0.25">
      <c r="A16" s="18"/>
      <c r="B16" s="18"/>
      <c r="C16" s="34"/>
      <c r="D16" s="18"/>
      <c r="E16" s="18"/>
      <c r="F16" s="18"/>
      <c r="G16" s="80">
        <f t="shared" si="8"/>
        <v>0</v>
      </c>
      <c r="H16" s="18"/>
      <c r="I16" s="18"/>
      <c r="J16" s="18"/>
      <c r="K16" s="18"/>
      <c r="L16" s="18"/>
      <c r="M16" s="18"/>
      <c r="N16" s="18"/>
      <c r="O16" s="18"/>
      <c r="P16" s="18"/>
      <c r="Q16" s="80">
        <f>IF(C16&gt;A_Stammdaten!$C$12,0,SUM(G16,H16,J16,K16,M16,N16)-SUM(I16,L16,O16,P16))</f>
        <v>0</v>
      </c>
      <c r="R16" s="18"/>
      <c r="S16" s="18"/>
      <c r="T16" s="18"/>
      <c r="U16" s="80">
        <f t="shared" si="9"/>
        <v>0</v>
      </c>
      <c r="V16" s="81">
        <f>IF(ISBLANK($B16),0,VLOOKUP($B16,Listen!$A$2:$C$44,2,FALSE))</f>
        <v>0</v>
      </c>
      <c r="W16" s="81">
        <f>IF(ISBLANK($B16),0,VLOOKUP($B16,Listen!$A$2:$C$44,3,FALSE))</f>
        <v>0</v>
      </c>
      <c r="X16" s="49">
        <f t="shared" si="0"/>
        <v>0</v>
      </c>
      <c r="Y16" s="49">
        <f t="shared" si="0"/>
        <v>0</v>
      </c>
      <c r="Z16" s="49">
        <f t="shared" si="0"/>
        <v>0</v>
      </c>
      <c r="AA16" s="49">
        <f t="shared" si="0"/>
        <v>0</v>
      </c>
      <c r="AB16" s="49">
        <f t="shared" si="0"/>
        <v>0</v>
      </c>
      <c r="AC16" s="49">
        <f t="shared" si="0"/>
        <v>0</v>
      </c>
      <c r="AD16" s="49">
        <f t="shared" si="0"/>
        <v>0</v>
      </c>
      <c r="AE16" s="85">
        <f t="shared" si="10"/>
        <v>0</v>
      </c>
      <c r="AF16" s="85">
        <f>IF(C16=A_Stammdaten!$C$12,D_SAV!$U16-D_SAV!$AG16,HLOOKUP(A_Stammdaten!$C$12-1,$AH$4:$AN$390,ROW(C16)-3,FALSE)-$AG16)</f>
        <v>0</v>
      </c>
      <c r="AG16" s="85">
        <f>HLOOKUP(A_Stammdaten!$C$12,$AH$4:$AN$390,ROW(C16)-3,FALSE)</f>
        <v>0</v>
      </c>
      <c r="AH16" s="85">
        <f t="shared" si="1"/>
        <v>0</v>
      </c>
      <c r="AI16" s="85">
        <f t="shared" si="2"/>
        <v>0</v>
      </c>
      <c r="AJ16" s="85">
        <f t="shared" si="3"/>
        <v>0</v>
      </c>
      <c r="AK16" s="85">
        <f t="shared" si="4"/>
        <v>0</v>
      </c>
      <c r="AL16" s="85">
        <f t="shared" si="5"/>
        <v>0</v>
      </c>
      <c r="AM16" s="85">
        <f t="shared" si="6"/>
        <v>0</v>
      </c>
      <c r="AN16" s="85">
        <f t="shared" si="7"/>
        <v>0</v>
      </c>
      <c r="AO16" s="31"/>
      <c r="AQ16" s="48"/>
    </row>
    <row r="17" spans="1:43" s="32" customFormat="1" x14ac:dyDescent="0.25">
      <c r="A17" s="18"/>
      <c r="B17" s="18"/>
      <c r="C17" s="34"/>
      <c r="D17" s="18"/>
      <c r="E17" s="18"/>
      <c r="F17" s="18"/>
      <c r="G17" s="80">
        <f t="shared" si="8"/>
        <v>0</v>
      </c>
      <c r="H17" s="18"/>
      <c r="I17" s="18"/>
      <c r="J17" s="18"/>
      <c r="K17" s="18"/>
      <c r="L17" s="18"/>
      <c r="M17" s="18"/>
      <c r="N17" s="18"/>
      <c r="O17" s="18"/>
      <c r="P17" s="18"/>
      <c r="Q17" s="80">
        <f>IF(C17&gt;A_Stammdaten!$C$12,0,SUM(G17,H17,J17,K17,M17,N17)-SUM(I17,L17,O17,P17))</f>
        <v>0</v>
      </c>
      <c r="R17" s="18"/>
      <c r="S17" s="18"/>
      <c r="T17" s="18"/>
      <c r="U17" s="80">
        <f t="shared" si="9"/>
        <v>0</v>
      </c>
      <c r="V17" s="81">
        <f>IF(ISBLANK($B17),0,VLOOKUP($B17,Listen!$A$2:$C$44,2,FALSE))</f>
        <v>0</v>
      </c>
      <c r="W17" s="81">
        <f>IF(ISBLANK($B17),0,VLOOKUP($B17,Listen!$A$2:$C$44,3,FALSE))</f>
        <v>0</v>
      </c>
      <c r="X17" s="49">
        <f t="shared" si="0"/>
        <v>0</v>
      </c>
      <c r="Y17" s="49">
        <f t="shared" si="0"/>
        <v>0</v>
      </c>
      <c r="Z17" s="49">
        <f t="shared" si="0"/>
        <v>0</v>
      </c>
      <c r="AA17" s="49">
        <f t="shared" si="0"/>
        <v>0</v>
      </c>
      <c r="AB17" s="49">
        <f t="shared" si="0"/>
        <v>0</v>
      </c>
      <c r="AC17" s="49">
        <f t="shared" si="0"/>
        <v>0</v>
      </c>
      <c r="AD17" s="49">
        <f t="shared" si="0"/>
        <v>0</v>
      </c>
      <c r="AE17" s="85">
        <f t="shared" si="10"/>
        <v>0</v>
      </c>
      <c r="AF17" s="85">
        <f>IF(C17=A_Stammdaten!$C$12,D_SAV!$U17-D_SAV!$AG17,HLOOKUP(A_Stammdaten!$C$12-1,$AH$4:$AN$390,ROW(C17)-3,FALSE)-$AG17)</f>
        <v>0</v>
      </c>
      <c r="AG17" s="85">
        <f>HLOOKUP(A_Stammdaten!$C$12,$AH$4:$AN$390,ROW(C17)-3,FALSE)</f>
        <v>0</v>
      </c>
      <c r="AH17" s="85">
        <f t="shared" si="1"/>
        <v>0</v>
      </c>
      <c r="AI17" s="85">
        <f t="shared" si="2"/>
        <v>0</v>
      </c>
      <c r="AJ17" s="85">
        <f t="shared" si="3"/>
        <v>0</v>
      </c>
      <c r="AK17" s="85">
        <f t="shared" si="4"/>
        <v>0</v>
      </c>
      <c r="AL17" s="85">
        <f t="shared" si="5"/>
        <v>0</v>
      </c>
      <c r="AM17" s="85">
        <f t="shared" si="6"/>
        <v>0</v>
      </c>
      <c r="AN17" s="85">
        <f t="shared" si="7"/>
        <v>0</v>
      </c>
      <c r="AO17" s="31"/>
      <c r="AQ17" s="48"/>
    </row>
    <row r="18" spans="1:43" s="32" customFormat="1" x14ac:dyDescent="0.25">
      <c r="A18" s="18"/>
      <c r="B18" s="18"/>
      <c r="C18" s="34"/>
      <c r="D18" s="18"/>
      <c r="E18" s="18"/>
      <c r="F18" s="18"/>
      <c r="G18" s="80">
        <f t="shared" si="8"/>
        <v>0</v>
      </c>
      <c r="H18" s="18"/>
      <c r="I18" s="18"/>
      <c r="J18" s="18"/>
      <c r="K18" s="18"/>
      <c r="L18" s="18"/>
      <c r="M18" s="18"/>
      <c r="N18" s="18"/>
      <c r="O18" s="18"/>
      <c r="P18" s="18"/>
      <c r="Q18" s="80">
        <f>IF(C18&gt;A_Stammdaten!$C$12,0,SUM(G18,H18,J18,K18,M18,N18)-SUM(I18,L18,O18,P18))</f>
        <v>0</v>
      </c>
      <c r="R18" s="18"/>
      <c r="S18" s="18"/>
      <c r="T18" s="18"/>
      <c r="U18" s="80">
        <f t="shared" si="9"/>
        <v>0</v>
      </c>
      <c r="V18" s="81">
        <f>IF(ISBLANK($B18),0,VLOOKUP($B18,Listen!$A$2:$C$44,2,FALSE))</f>
        <v>0</v>
      </c>
      <c r="W18" s="81">
        <f>IF(ISBLANK($B18),0,VLOOKUP($B18,Listen!$A$2:$C$44,3,FALSE))</f>
        <v>0</v>
      </c>
      <c r="X18" s="49">
        <f t="shared" si="0"/>
        <v>0</v>
      </c>
      <c r="Y18" s="49">
        <f t="shared" si="0"/>
        <v>0</v>
      </c>
      <c r="Z18" s="49">
        <f t="shared" si="0"/>
        <v>0</v>
      </c>
      <c r="AA18" s="49">
        <f t="shared" si="0"/>
        <v>0</v>
      </c>
      <c r="AB18" s="49">
        <f t="shared" si="0"/>
        <v>0</v>
      </c>
      <c r="AC18" s="49">
        <f t="shared" si="0"/>
        <v>0</v>
      </c>
      <c r="AD18" s="49">
        <f t="shared" si="0"/>
        <v>0</v>
      </c>
      <c r="AE18" s="85">
        <f t="shared" si="10"/>
        <v>0</v>
      </c>
      <c r="AF18" s="85">
        <f>IF(C18=A_Stammdaten!$C$12,D_SAV!$U18-D_SAV!$AG18,HLOOKUP(A_Stammdaten!$C$12-1,$AH$4:$AN$390,ROW(C18)-3,FALSE)-$AG18)</f>
        <v>0</v>
      </c>
      <c r="AG18" s="85">
        <f>HLOOKUP(A_Stammdaten!$C$12,$AH$4:$AN$390,ROW(C18)-3,FALSE)</f>
        <v>0</v>
      </c>
      <c r="AH18" s="85">
        <f t="shared" si="1"/>
        <v>0</v>
      </c>
      <c r="AI18" s="85">
        <f t="shared" si="2"/>
        <v>0</v>
      </c>
      <c r="AJ18" s="85">
        <f t="shared" si="3"/>
        <v>0</v>
      </c>
      <c r="AK18" s="85">
        <f t="shared" si="4"/>
        <v>0</v>
      </c>
      <c r="AL18" s="85">
        <f t="shared" si="5"/>
        <v>0</v>
      </c>
      <c r="AM18" s="85">
        <f t="shared" si="6"/>
        <v>0</v>
      </c>
      <c r="AN18" s="85">
        <f t="shared" si="7"/>
        <v>0</v>
      </c>
      <c r="AO18" s="31"/>
      <c r="AQ18" s="48"/>
    </row>
    <row r="19" spans="1:43" s="32" customFormat="1" x14ac:dyDescent="0.25">
      <c r="A19" s="18"/>
      <c r="B19" s="18"/>
      <c r="C19" s="34"/>
      <c r="D19" s="18"/>
      <c r="E19" s="18"/>
      <c r="F19" s="18"/>
      <c r="G19" s="80">
        <f t="shared" si="8"/>
        <v>0</v>
      </c>
      <c r="H19" s="18"/>
      <c r="I19" s="18"/>
      <c r="J19" s="18"/>
      <c r="K19" s="18"/>
      <c r="L19" s="18"/>
      <c r="M19" s="18"/>
      <c r="N19" s="18"/>
      <c r="O19" s="18"/>
      <c r="P19" s="18"/>
      <c r="Q19" s="80">
        <f>IF(C19&gt;A_Stammdaten!$C$12,0,SUM(G19,H19,J19,K19,M19,N19)-SUM(I19,L19,O19,P19))</f>
        <v>0</v>
      </c>
      <c r="R19" s="18"/>
      <c r="S19" s="18"/>
      <c r="T19" s="18"/>
      <c r="U19" s="80">
        <f t="shared" si="9"/>
        <v>0</v>
      </c>
      <c r="V19" s="81">
        <f>IF(ISBLANK($B19),0,VLOOKUP($B19,Listen!$A$2:$C$44,2,FALSE))</f>
        <v>0</v>
      </c>
      <c r="W19" s="81">
        <f>IF(ISBLANK($B19),0,VLOOKUP($B19,Listen!$A$2:$C$44,3,FALSE))</f>
        <v>0</v>
      </c>
      <c r="X19" s="49">
        <f t="shared" si="0"/>
        <v>0</v>
      </c>
      <c r="Y19" s="49">
        <f t="shared" si="0"/>
        <v>0</v>
      </c>
      <c r="Z19" s="49">
        <f t="shared" si="0"/>
        <v>0</v>
      </c>
      <c r="AA19" s="49">
        <f t="shared" si="0"/>
        <v>0</v>
      </c>
      <c r="AB19" s="49">
        <f t="shared" si="0"/>
        <v>0</v>
      </c>
      <c r="AC19" s="49">
        <f t="shared" si="0"/>
        <v>0</v>
      </c>
      <c r="AD19" s="49">
        <f t="shared" si="0"/>
        <v>0</v>
      </c>
      <c r="AE19" s="85">
        <f t="shared" si="10"/>
        <v>0</v>
      </c>
      <c r="AF19" s="85">
        <f>IF(C19=A_Stammdaten!$C$12,D_SAV!$U19-D_SAV!$AG19,HLOOKUP(A_Stammdaten!$C$12-1,$AH$4:$AN$390,ROW(C19)-3,FALSE)-$AG19)</f>
        <v>0</v>
      </c>
      <c r="AG19" s="85">
        <f>HLOOKUP(A_Stammdaten!$C$12,$AH$4:$AN$390,ROW(C19)-3,FALSE)</f>
        <v>0</v>
      </c>
      <c r="AH19" s="85">
        <f t="shared" si="1"/>
        <v>0</v>
      </c>
      <c r="AI19" s="85">
        <f t="shared" si="2"/>
        <v>0</v>
      </c>
      <c r="AJ19" s="85">
        <f t="shared" si="3"/>
        <v>0</v>
      </c>
      <c r="AK19" s="85">
        <f t="shared" si="4"/>
        <v>0</v>
      </c>
      <c r="AL19" s="85">
        <f t="shared" si="5"/>
        <v>0</v>
      </c>
      <c r="AM19" s="85">
        <f t="shared" si="6"/>
        <v>0</v>
      </c>
      <c r="AN19" s="85">
        <f t="shared" si="7"/>
        <v>0</v>
      </c>
      <c r="AO19" s="31"/>
      <c r="AQ19" s="48"/>
    </row>
    <row r="20" spans="1:43" s="32" customFormat="1" x14ac:dyDescent="0.25">
      <c r="A20" s="18"/>
      <c r="B20" s="18"/>
      <c r="C20" s="34"/>
      <c r="D20" s="18"/>
      <c r="E20" s="18"/>
      <c r="F20" s="18"/>
      <c r="G20" s="80">
        <f t="shared" si="8"/>
        <v>0</v>
      </c>
      <c r="H20" s="18"/>
      <c r="I20" s="18"/>
      <c r="J20" s="18"/>
      <c r="K20" s="18"/>
      <c r="L20" s="18"/>
      <c r="M20" s="18"/>
      <c r="N20" s="18"/>
      <c r="O20" s="18"/>
      <c r="P20" s="18"/>
      <c r="Q20" s="80">
        <f>IF(C20&gt;A_Stammdaten!$C$12,0,SUM(G20,H20,J20,K20,M20,N20)-SUM(I20,L20,O20,P20))</f>
        <v>0</v>
      </c>
      <c r="R20" s="18"/>
      <c r="S20" s="18"/>
      <c r="T20" s="18"/>
      <c r="U20" s="80">
        <f t="shared" si="9"/>
        <v>0</v>
      </c>
      <c r="V20" s="81">
        <f>IF(ISBLANK($B20),0,VLOOKUP($B20,Listen!$A$2:$C$44,2,FALSE))</f>
        <v>0</v>
      </c>
      <c r="W20" s="81">
        <f>IF(ISBLANK($B20),0,VLOOKUP($B20,Listen!$A$2:$C$44,3,FALSE))</f>
        <v>0</v>
      </c>
      <c r="X20" s="49">
        <f t="shared" si="0"/>
        <v>0</v>
      </c>
      <c r="Y20" s="49">
        <f t="shared" si="0"/>
        <v>0</v>
      </c>
      <c r="Z20" s="49">
        <f t="shared" si="0"/>
        <v>0</v>
      </c>
      <c r="AA20" s="49">
        <f t="shared" si="0"/>
        <v>0</v>
      </c>
      <c r="AB20" s="49">
        <f t="shared" si="0"/>
        <v>0</v>
      </c>
      <c r="AC20" s="49">
        <f t="shared" si="0"/>
        <v>0</v>
      </c>
      <c r="AD20" s="49">
        <f t="shared" si="0"/>
        <v>0</v>
      </c>
      <c r="AE20" s="85">
        <f t="shared" si="10"/>
        <v>0</v>
      </c>
      <c r="AF20" s="85">
        <f>IF(C20=A_Stammdaten!$C$12,D_SAV!$U20-D_SAV!$AG20,HLOOKUP(A_Stammdaten!$C$12-1,$AH$4:$AN$390,ROW(C20)-3,FALSE)-$AG20)</f>
        <v>0</v>
      </c>
      <c r="AG20" s="85">
        <f>HLOOKUP(A_Stammdaten!$C$12,$AH$4:$AN$390,ROW(C20)-3,FALSE)</f>
        <v>0</v>
      </c>
      <c r="AH20" s="85">
        <f t="shared" si="1"/>
        <v>0</v>
      </c>
      <c r="AI20" s="85">
        <f t="shared" si="2"/>
        <v>0</v>
      </c>
      <c r="AJ20" s="85">
        <f t="shared" si="3"/>
        <v>0</v>
      </c>
      <c r="AK20" s="85">
        <f t="shared" si="4"/>
        <v>0</v>
      </c>
      <c r="AL20" s="85">
        <f t="shared" si="5"/>
        <v>0</v>
      </c>
      <c r="AM20" s="85">
        <f t="shared" si="6"/>
        <v>0</v>
      </c>
      <c r="AN20" s="85">
        <f t="shared" si="7"/>
        <v>0</v>
      </c>
      <c r="AO20" s="31"/>
      <c r="AQ20" s="48"/>
    </row>
    <row r="21" spans="1:43" s="32" customFormat="1" x14ac:dyDescent="0.25">
      <c r="A21" s="18"/>
      <c r="B21" s="18"/>
      <c r="C21" s="34"/>
      <c r="D21" s="18"/>
      <c r="E21" s="18"/>
      <c r="F21" s="36"/>
      <c r="G21" s="80">
        <f t="shared" si="8"/>
        <v>0</v>
      </c>
      <c r="H21" s="18"/>
      <c r="I21" s="18"/>
      <c r="J21" s="18"/>
      <c r="K21" s="18"/>
      <c r="L21" s="18"/>
      <c r="M21" s="18"/>
      <c r="N21" s="18"/>
      <c r="O21" s="18"/>
      <c r="P21" s="18"/>
      <c r="Q21" s="80">
        <f>IF(C21&gt;A_Stammdaten!$C$12,0,SUM(G21,H21,J21,K21,M21,N21)-SUM(I21,L21,O21,P21))</f>
        <v>0</v>
      </c>
      <c r="R21" s="18"/>
      <c r="S21" s="18"/>
      <c r="T21" s="18"/>
      <c r="U21" s="80">
        <f t="shared" si="9"/>
        <v>0</v>
      </c>
      <c r="V21" s="81">
        <f>IF(ISBLANK($B21),0,VLOOKUP($B21,Listen!$A$2:$C$44,2,FALSE))</f>
        <v>0</v>
      </c>
      <c r="W21" s="81">
        <f>IF(ISBLANK($B21),0,VLOOKUP($B21,Listen!$A$2:$C$44,3,FALSE))</f>
        <v>0</v>
      </c>
      <c r="X21" s="49">
        <f t="shared" si="0"/>
        <v>0</v>
      </c>
      <c r="Y21" s="49">
        <f t="shared" si="0"/>
        <v>0</v>
      </c>
      <c r="Z21" s="49">
        <f t="shared" si="0"/>
        <v>0</v>
      </c>
      <c r="AA21" s="49">
        <f t="shared" si="0"/>
        <v>0</v>
      </c>
      <c r="AB21" s="49">
        <f t="shared" si="0"/>
        <v>0</v>
      </c>
      <c r="AC21" s="49">
        <f t="shared" si="0"/>
        <v>0</v>
      </c>
      <c r="AD21" s="49">
        <f t="shared" si="0"/>
        <v>0</v>
      </c>
      <c r="AE21" s="85">
        <f t="shared" si="10"/>
        <v>0</v>
      </c>
      <c r="AF21" s="85">
        <f>IF(C21=A_Stammdaten!$C$12,D_SAV!$U21-D_SAV!$AG21,HLOOKUP(A_Stammdaten!$C$12-1,$AH$4:$AN$390,ROW(C21)-3,FALSE)-$AG21)</f>
        <v>0</v>
      </c>
      <c r="AG21" s="85">
        <f>HLOOKUP(A_Stammdaten!$C$12,$AH$4:$AN$390,ROW(C21)-3,FALSE)</f>
        <v>0</v>
      </c>
      <c r="AH21" s="85">
        <f t="shared" si="1"/>
        <v>0</v>
      </c>
      <c r="AI21" s="85">
        <f t="shared" si="2"/>
        <v>0</v>
      </c>
      <c r="AJ21" s="85">
        <f t="shared" si="3"/>
        <v>0</v>
      </c>
      <c r="AK21" s="85">
        <f t="shared" si="4"/>
        <v>0</v>
      </c>
      <c r="AL21" s="85">
        <f t="shared" si="5"/>
        <v>0</v>
      </c>
      <c r="AM21" s="85">
        <f t="shared" si="6"/>
        <v>0</v>
      </c>
      <c r="AN21" s="85">
        <f t="shared" si="7"/>
        <v>0</v>
      </c>
      <c r="AO21" s="31"/>
      <c r="AQ21" s="48"/>
    </row>
    <row r="22" spans="1:43" s="32" customFormat="1" x14ac:dyDescent="0.25">
      <c r="A22" s="18"/>
      <c r="B22" s="18"/>
      <c r="C22" s="34"/>
      <c r="D22" s="18"/>
      <c r="E22" s="18"/>
      <c r="F22" s="18"/>
      <c r="G22" s="80">
        <f t="shared" si="8"/>
        <v>0</v>
      </c>
      <c r="H22" s="18"/>
      <c r="I22" s="18"/>
      <c r="J22" s="18"/>
      <c r="K22" s="18"/>
      <c r="L22" s="18"/>
      <c r="M22" s="18"/>
      <c r="N22" s="18"/>
      <c r="O22" s="18"/>
      <c r="P22" s="18"/>
      <c r="Q22" s="80">
        <f>IF(C22&gt;A_Stammdaten!$C$12,0,SUM(G22,H22,J22,K22,M22,N22)-SUM(I22,L22,O22,P22))</f>
        <v>0</v>
      </c>
      <c r="R22" s="18"/>
      <c r="S22" s="18"/>
      <c r="T22" s="18"/>
      <c r="U22" s="80">
        <f t="shared" si="9"/>
        <v>0</v>
      </c>
      <c r="V22" s="81">
        <f>IF(ISBLANK($B22),0,VLOOKUP($B22,Listen!$A$2:$C$44,2,FALSE))</f>
        <v>0</v>
      </c>
      <c r="W22" s="81">
        <f>IF(ISBLANK($B22),0,VLOOKUP($B22,Listen!$A$2:$C$44,3,FALSE))</f>
        <v>0</v>
      </c>
      <c r="X22" s="49">
        <f t="shared" si="0"/>
        <v>0</v>
      </c>
      <c r="Y22" s="49">
        <f t="shared" si="0"/>
        <v>0</v>
      </c>
      <c r="Z22" s="49">
        <f t="shared" si="0"/>
        <v>0</v>
      </c>
      <c r="AA22" s="49">
        <f t="shared" si="0"/>
        <v>0</v>
      </c>
      <c r="AB22" s="49">
        <f t="shared" si="0"/>
        <v>0</v>
      </c>
      <c r="AC22" s="49">
        <f t="shared" si="0"/>
        <v>0</v>
      </c>
      <c r="AD22" s="49">
        <f t="shared" si="0"/>
        <v>0</v>
      </c>
      <c r="AE22" s="85">
        <f t="shared" si="10"/>
        <v>0</v>
      </c>
      <c r="AF22" s="85">
        <f>IF(C22=A_Stammdaten!$C$12,D_SAV!$U22-D_SAV!$AG22,HLOOKUP(A_Stammdaten!$C$12-1,$AH$4:$AN$390,ROW(C22)-3,FALSE)-$AG22)</f>
        <v>0</v>
      </c>
      <c r="AG22" s="85">
        <f>HLOOKUP(A_Stammdaten!$C$12,$AH$4:$AN$390,ROW(C22)-3,FALSE)</f>
        <v>0</v>
      </c>
      <c r="AH22" s="85">
        <f t="shared" si="1"/>
        <v>0</v>
      </c>
      <c r="AI22" s="85">
        <f t="shared" si="2"/>
        <v>0</v>
      </c>
      <c r="AJ22" s="85">
        <f t="shared" si="3"/>
        <v>0</v>
      </c>
      <c r="AK22" s="85">
        <f t="shared" si="4"/>
        <v>0</v>
      </c>
      <c r="AL22" s="85">
        <f t="shared" si="5"/>
        <v>0</v>
      </c>
      <c r="AM22" s="85">
        <f t="shared" si="6"/>
        <v>0</v>
      </c>
      <c r="AN22" s="85">
        <f t="shared" si="7"/>
        <v>0</v>
      </c>
      <c r="AO22" s="31"/>
      <c r="AQ22" s="48"/>
    </row>
    <row r="23" spans="1:43" s="32" customFormat="1" x14ac:dyDescent="0.25">
      <c r="A23" s="18"/>
      <c r="B23" s="18"/>
      <c r="C23" s="34"/>
      <c r="D23" s="18"/>
      <c r="E23" s="18"/>
      <c r="F23" s="18"/>
      <c r="G23" s="80">
        <f t="shared" si="8"/>
        <v>0</v>
      </c>
      <c r="H23" s="18"/>
      <c r="I23" s="18"/>
      <c r="J23" s="18"/>
      <c r="K23" s="18"/>
      <c r="L23" s="18"/>
      <c r="M23" s="18"/>
      <c r="N23" s="18"/>
      <c r="O23" s="18"/>
      <c r="P23" s="18"/>
      <c r="Q23" s="80">
        <f>IF(C23&gt;A_Stammdaten!$C$12,0,SUM(G23,H23,J23,K23,M23,N23)-SUM(I23,L23,O23,P23))</f>
        <v>0</v>
      </c>
      <c r="R23" s="18"/>
      <c r="S23" s="18"/>
      <c r="T23" s="18"/>
      <c r="U23" s="80">
        <f t="shared" si="9"/>
        <v>0</v>
      </c>
      <c r="V23" s="81">
        <f>IF(ISBLANK($B23),0,VLOOKUP($B23,Listen!$A$2:$C$44,2,FALSE))</f>
        <v>0</v>
      </c>
      <c r="W23" s="81">
        <f>IF(ISBLANK($B23),0,VLOOKUP($B23,Listen!$A$2:$C$44,3,FALSE))</f>
        <v>0</v>
      </c>
      <c r="X23" s="49">
        <f t="shared" si="0"/>
        <v>0</v>
      </c>
      <c r="Y23" s="49">
        <f t="shared" si="0"/>
        <v>0</v>
      </c>
      <c r="Z23" s="49">
        <f t="shared" si="0"/>
        <v>0</v>
      </c>
      <c r="AA23" s="49">
        <f t="shared" si="0"/>
        <v>0</v>
      </c>
      <c r="AB23" s="49">
        <f t="shared" si="0"/>
        <v>0</v>
      </c>
      <c r="AC23" s="49">
        <f t="shared" si="0"/>
        <v>0</v>
      </c>
      <c r="AD23" s="49">
        <f t="shared" si="0"/>
        <v>0</v>
      </c>
      <c r="AE23" s="85">
        <f t="shared" si="10"/>
        <v>0</v>
      </c>
      <c r="AF23" s="85">
        <f>IF(C23=A_Stammdaten!$C$12,D_SAV!$U23-D_SAV!$AG23,HLOOKUP(A_Stammdaten!$C$12-1,$AH$4:$AN$390,ROW(C23)-3,FALSE)-$AG23)</f>
        <v>0</v>
      </c>
      <c r="AG23" s="85">
        <f>HLOOKUP(A_Stammdaten!$C$12,$AH$4:$AN$390,ROW(C23)-3,FALSE)</f>
        <v>0</v>
      </c>
      <c r="AH23" s="85">
        <f t="shared" si="1"/>
        <v>0</v>
      </c>
      <c r="AI23" s="85">
        <f t="shared" si="2"/>
        <v>0</v>
      </c>
      <c r="AJ23" s="85">
        <f t="shared" si="3"/>
        <v>0</v>
      </c>
      <c r="AK23" s="85">
        <f t="shared" si="4"/>
        <v>0</v>
      </c>
      <c r="AL23" s="85">
        <f t="shared" si="5"/>
        <v>0</v>
      </c>
      <c r="AM23" s="85">
        <f t="shared" si="6"/>
        <v>0</v>
      </c>
      <c r="AN23" s="85">
        <f t="shared" si="7"/>
        <v>0</v>
      </c>
      <c r="AO23" s="31"/>
      <c r="AQ23" s="48"/>
    </row>
    <row r="24" spans="1:43" s="32" customFormat="1" x14ac:dyDescent="0.25">
      <c r="A24" s="18"/>
      <c r="B24" s="18"/>
      <c r="C24" s="34"/>
      <c r="D24" s="18"/>
      <c r="E24" s="18"/>
      <c r="F24" s="18"/>
      <c r="G24" s="80">
        <f t="shared" si="8"/>
        <v>0</v>
      </c>
      <c r="H24" s="18"/>
      <c r="I24" s="18"/>
      <c r="J24" s="18"/>
      <c r="K24" s="18"/>
      <c r="L24" s="18"/>
      <c r="M24" s="18"/>
      <c r="N24" s="18"/>
      <c r="O24" s="18"/>
      <c r="P24" s="18"/>
      <c r="Q24" s="80">
        <f>IF(C24&gt;A_Stammdaten!$C$12,0,SUM(G24,H24,J24,K24,M24,N24)-SUM(I24,L24,O24,P24))</f>
        <v>0</v>
      </c>
      <c r="R24" s="18"/>
      <c r="S24" s="18"/>
      <c r="T24" s="18"/>
      <c r="U24" s="80">
        <f t="shared" si="9"/>
        <v>0</v>
      </c>
      <c r="V24" s="81">
        <f>IF(ISBLANK($B24),0,VLOOKUP($B24,Listen!$A$2:$C$44,2,FALSE))</f>
        <v>0</v>
      </c>
      <c r="W24" s="81">
        <f>IF(ISBLANK($B24),0,VLOOKUP($B24,Listen!$A$2:$C$44,3,FALSE))</f>
        <v>0</v>
      </c>
      <c r="X24" s="49">
        <f t="shared" si="0"/>
        <v>0</v>
      </c>
      <c r="Y24" s="49">
        <f t="shared" si="0"/>
        <v>0</v>
      </c>
      <c r="Z24" s="49">
        <f t="shared" si="0"/>
        <v>0</v>
      </c>
      <c r="AA24" s="49">
        <f t="shared" si="0"/>
        <v>0</v>
      </c>
      <c r="AB24" s="49">
        <f t="shared" si="0"/>
        <v>0</v>
      </c>
      <c r="AC24" s="49">
        <f t="shared" si="0"/>
        <v>0</v>
      </c>
      <c r="AD24" s="49">
        <f t="shared" si="0"/>
        <v>0</v>
      </c>
      <c r="AE24" s="85">
        <f t="shared" si="10"/>
        <v>0</v>
      </c>
      <c r="AF24" s="85">
        <f>IF(C24=A_Stammdaten!$C$12,D_SAV!$U24-D_SAV!$AG24,HLOOKUP(A_Stammdaten!$C$12-1,$AH$4:$AN$390,ROW(C24)-3,FALSE)-$AG24)</f>
        <v>0</v>
      </c>
      <c r="AG24" s="85">
        <f>HLOOKUP(A_Stammdaten!$C$12,$AH$4:$AN$390,ROW(C24)-3,FALSE)</f>
        <v>0</v>
      </c>
      <c r="AH24" s="85">
        <f t="shared" si="1"/>
        <v>0</v>
      </c>
      <c r="AI24" s="85">
        <f t="shared" si="2"/>
        <v>0</v>
      </c>
      <c r="AJ24" s="85">
        <f t="shared" si="3"/>
        <v>0</v>
      </c>
      <c r="AK24" s="85">
        <f t="shared" si="4"/>
        <v>0</v>
      </c>
      <c r="AL24" s="85">
        <f t="shared" si="5"/>
        <v>0</v>
      </c>
      <c r="AM24" s="85">
        <f t="shared" si="6"/>
        <v>0</v>
      </c>
      <c r="AN24" s="85">
        <f t="shared" si="7"/>
        <v>0</v>
      </c>
      <c r="AO24" s="31"/>
      <c r="AQ24" s="48"/>
    </row>
    <row r="25" spans="1:43" s="32" customFormat="1" x14ac:dyDescent="0.25">
      <c r="A25" s="18"/>
      <c r="B25" s="18"/>
      <c r="C25" s="34"/>
      <c r="D25" s="18"/>
      <c r="E25" s="18"/>
      <c r="F25" s="18"/>
      <c r="G25" s="80">
        <f t="shared" si="8"/>
        <v>0</v>
      </c>
      <c r="H25" s="18"/>
      <c r="I25" s="18"/>
      <c r="J25" s="18"/>
      <c r="K25" s="18"/>
      <c r="L25" s="18"/>
      <c r="M25" s="18"/>
      <c r="N25" s="18"/>
      <c r="O25" s="18"/>
      <c r="P25" s="18"/>
      <c r="Q25" s="80">
        <f>IF(C25&gt;A_Stammdaten!$C$12,0,SUM(G25,H25,J25,K25,M25,N25)-SUM(I25,L25,O25,P25))</f>
        <v>0</v>
      </c>
      <c r="R25" s="18"/>
      <c r="S25" s="18"/>
      <c r="T25" s="18"/>
      <c r="U25" s="80">
        <f t="shared" si="9"/>
        <v>0</v>
      </c>
      <c r="V25" s="81">
        <f>IF(ISBLANK($B25),0,VLOOKUP($B25,Listen!$A$2:$C$44,2,FALSE))</f>
        <v>0</v>
      </c>
      <c r="W25" s="81">
        <f>IF(ISBLANK($B25),0,VLOOKUP($B25,Listen!$A$2:$C$44,3,FALSE))</f>
        <v>0</v>
      </c>
      <c r="X25" s="49">
        <f t="shared" si="0"/>
        <v>0</v>
      </c>
      <c r="Y25" s="49">
        <f t="shared" si="0"/>
        <v>0</v>
      </c>
      <c r="Z25" s="49">
        <f t="shared" si="0"/>
        <v>0</v>
      </c>
      <c r="AA25" s="49">
        <f t="shared" si="0"/>
        <v>0</v>
      </c>
      <c r="AB25" s="49">
        <f t="shared" si="0"/>
        <v>0</v>
      </c>
      <c r="AC25" s="49">
        <f t="shared" si="0"/>
        <v>0</v>
      </c>
      <c r="AD25" s="49">
        <f t="shared" si="0"/>
        <v>0</v>
      </c>
      <c r="AE25" s="85">
        <f t="shared" si="10"/>
        <v>0</v>
      </c>
      <c r="AF25" s="85">
        <f>IF(C25=A_Stammdaten!$C$12,D_SAV!$U25-D_SAV!$AG25,HLOOKUP(A_Stammdaten!$C$12-1,$AH$4:$AN$390,ROW(C25)-3,FALSE)-$AG25)</f>
        <v>0</v>
      </c>
      <c r="AG25" s="85">
        <f>HLOOKUP(A_Stammdaten!$C$12,$AH$4:$AN$390,ROW(C25)-3,FALSE)</f>
        <v>0</v>
      </c>
      <c r="AH25" s="85">
        <f t="shared" si="1"/>
        <v>0</v>
      </c>
      <c r="AI25" s="85">
        <f t="shared" si="2"/>
        <v>0</v>
      </c>
      <c r="AJ25" s="85">
        <f t="shared" si="3"/>
        <v>0</v>
      </c>
      <c r="AK25" s="85">
        <f t="shared" si="4"/>
        <v>0</v>
      </c>
      <c r="AL25" s="85">
        <f t="shared" si="5"/>
        <v>0</v>
      </c>
      <c r="AM25" s="85">
        <f t="shared" si="6"/>
        <v>0</v>
      </c>
      <c r="AN25" s="85">
        <f t="shared" si="7"/>
        <v>0</v>
      </c>
      <c r="AO25" s="31"/>
      <c r="AQ25" s="48"/>
    </row>
    <row r="26" spans="1:43" s="32" customFormat="1" x14ac:dyDescent="0.25">
      <c r="A26" s="18"/>
      <c r="B26" s="18"/>
      <c r="C26" s="34"/>
      <c r="D26" s="18"/>
      <c r="E26" s="18"/>
      <c r="F26" s="18"/>
      <c r="G26" s="80">
        <f t="shared" si="8"/>
        <v>0</v>
      </c>
      <c r="H26" s="18"/>
      <c r="I26" s="18"/>
      <c r="J26" s="18"/>
      <c r="K26" s="18"/>
      <c r="L26" s="18"/>
      <c r="M26" s="18"/>
      <c r="N26" s="18"/>
      <c r="O26" s="18"/>
      <c r="P26" s="18"/>
      <c r="Q26" s="80">
        <f>IF(C26&gt;A_Stammdaten!$C$12,0,SUM(G26,H26,J26,K26,M26,N26)-SUM(I26,L26,O26,P26))</f>
        <v>0</v>
      </c>
      <c r="R26" s="18"/>
      <c r="S26" s="18"/>
      <c r="T26" s="18"/>
      <c r="U26" s="80">
        <f t="shared" si="9"/>
        <v>0</v>
      </c>
      <c r="V26" s="81">
        <f>IF(ISBLANK($B26),0,VLOOKUP($B26,Listen!$A$2:$C$44,2,FALSE))</f>
        <v>0</v>
      </c>
      <c r="W26" s="81">
        <f>IF(ISBLANK($B26),0,VLOOKUP($B26,Listen!$A$2:$C$44,3,FALSE))</f>
        <v>0</v>
      </c>
      <c r="X26" s="49">
        <f t="shared" si="0"/>
        <v>0</v>
      </c>
      <c r="Y26" s="49">
        <f t="shared" si="0"/>
        <v>0</v>
      </c>
      <c r="Z26" s="49">
        <f t="shared" si="0"/>
        <v>0</v>
      </c>
      <c r="AA26" s="49">
        <f t="shared" si="0"/>
        <v>0</v>
      </c>
      <c r="AB26" s="49">
        <f t="shared" si="0"/>
        <v>0</v>
      </c>
      <c r="AC26" s="49">
        <f t="shared" si="0"/>
        <v>0</v>
      </c>
      <c r="AD26" s="49">
        <f t="shared" si="0"/>
        <v>0</v>
      </c>
      <c r="AE26" s="85">
        <f t="shared" si="10"/>
        <v>0</v>
      </c>
      <c r="AF26" s="85">
        <f>IF(C26=A_Stammdaten!$C$12,D_SAV!$U26-D_SAV!$AG26,HLOOKUP(A_Stammdaten!$C$12-1,$AH$4:$AN$390,ROW(C26)-3,FALSE)-$AG26)</f>
        <v>0</v>
      </c>
      <c r="AG26" s="85">
        <f>HLOOKUP(A_Stammdaten!$C$12,$AH$4:$AN$390,ROW(C26)-3,FALSE)</f>
        <v>0</v>
      </c>
      <c r="AH26" s="85">
        <f t="shared" si="1"/>
        <v>0</v>
      </c>
      <c r="AI26" s="85">
        <f t="shared" si="2"/>
        <v>0</v>
      </c>
      <c r="AJ26" s="85">
        <f t="shared" si="3"/>
        <v>0</v>
      </c>
      <c r="AK26" s="85">
        <f t="shared" si="4"/>
        <v>0</v>
      </c>
      <c r="AL26" s="85">
        <f t="shared" si="5"/>
        <v>0</v>
      </c>
      <c r="AM26" s="85">
        <f t="shared" si="6"/>
        <v>0</v>
      </c>
      <c r="AN26" s="85">
        <f t="shared" si="7"/>
        <v>0</v>
      </c>
      <c r="AO26" s="31"/>
      <c r="AQ26" s="48"/>
    </row>
    <row r="27" spans="1:43" s="32" customFormat="1" x14ac:dyDescent="0.25">
      <c r="A27" s="18"/>
      <c r="B27" s="18"/>
      <c r="C27" s="34"/>
      <c r="D27" s="18"/>
      <c r="E27" s="18"/>
      <c r="F27" s="18"/>
      <c r="G27" s="80">
        <f t="shared" si="8"/>
        <v>0</v>
      </c>
      <c r="H27" s="18"/>
      <c r="I27" s="18"/>
      <c r="J27" s="18"/>
      <c r="K27" s="18"/>
      <c r="L27" s="18"/>
      <c r="M27" s="18"/>
      <c r="N27" s="18"/>
      <c r="O27" s="18"/>
      <c r="P27" s="18"/>
      <c r="Q27" s="80">
        <f>IF(C27&gt;A_Stammdaten!$C$12,0,SUM(G27,H27,J27,K27,M27,N27)-SUM(I27,L27,O27,P27))</f>
        <v>0</v>
      </c>
      <c r="R27" s="18"/>
      <c r="S27" s="18"/>
      <c r="T27" s="18"/>
      <c r="U27" s="80">
        <f t="shared" si="9"/>
        <v>0</v>
      </c>
      <c r="V27" s="81">
        <f>IF(ISBLANK($B27),0,VLOOKUP($B27,Listen!$A$2:$C$44,2,FALSE))</f>
        <v>0</v>
      </c>
      <c r="W27" s="81">
        <f>IF(ISBLANK($B27),0,VLOOKUP($B27,Listen!$A$2:$C$44,3,FALSE))</f>
        <v>0</v>
      </c>
      <c r="X27" s="49">
        <f t="shared" si="0"/>
        <v>0</v>
      </c>
      <c r="Y27" s="49">
        <f t="shared" si="0"/>
        <v>0</v>
      </c>
      <c r="Z27" s="49">
        <f t="shared" si="0"/>
        <v>0</v>
      </c>
      <c r="AA27" s="49">
        <f t="shared" si="0"/>
        <v>0</v>
      </c>
      <c r="AB27" s="49">
        <f t="shared" si="0"/>
        <v>0</v>
      </c>
      <c r="AC27" s="49">
        <f t="shared" si="0"/>
        <v>0</v>
      </c>
      <c r="AD27" s="49">
        <f t="shared" si="0"/>
        <v>0</v>
      </c>
      <c r="AE27" s="85">
        <f t="shared" si="10"/>
        <v>0</v>
      </c>
      <c r="AF27" s="85">
        <f>IF(C27=A_Stammdaten!$C$12,D_SAV!$U27-D_SAV!$AG27,HLOOKUP(A_Stammdaten!$C$12-1,$AH$4:$AN$390,ROW(C27)-3,FALSE)-$AG27)</f>
        <v>0</v>
      </c>
      <c r="AG27" s="85">
        <f>HLOOKUP(A_Stammdaten!$C$12,$AH$4:$AN$390,ROW(C27)-3,FALSE)</f>
        <v>0</v>
      </c>
      <c r="AH27" s="85">
        <f t="shared" si="1"/>
        <v>0</v>
      </c>
      <c r="AI27" s="85">
        <f t="shared" si="2"/>
        <v>0</v>
      </c>
      <c r="AJ27" s="85">
        <f t="shared" si="3"/>
        <v>0</v>
      </c>
      <c r="AK27" s="85">
        <f t="shared" si="4"/>
        <v>0</v>
      </c>
      <c r="AL27" s="85">
        <f t="shared" si="5"/>
        <v>0</v>
      </c>
      <c r="AM27" s="85">
        <f t="shared" si="6"/>
        <v>0</v>
      </c>
      <c r="AN27" s="85">
        <f t="shared" si="7"/>
        <v>0</v>
      </c>
      <c r="AO27" s="31"/>
      <c r="AQ27" s="48"/>
    </row>
    <row r="28" spans="1:43" s="32" customFormat="1" x14ac:dyDescent="0.25">
      <c r="A28" s="18"/>
      <c r="B28" s="18"/>
      <c r="C28" s="34"/>
      <c r="D28" s="18"/>
      <c r="E28" s="18"/>
      <c r="F28" s="18"/>
      <c r="G28" s="80">
        <f t="shared" si="8"/>
        <v>0</v>
      </c>
      <c r="H28" s="18"/>
      <c r="I28" s="18"/>
      <c r="J28" s="18"/>
      <c r="K28" s="18"/>
      <c r="L28" s="18"/>
      <c r="M28" s="18"/>
      <c r="N28" s="18"/>
      <c r="O28" s="18"/>
      <c r="P28" s="18"/>
      <c r="Q28" s="80">
        <f>IF(C28&gt;A_Stammdaten!$C$12,0,SUM(G28,H28,J28,K28,M28,N28)-SUM(I28,L28,O28,P28))</f>
        <v>0</v>
      </c>
      <c r="R28" s="18"/>
      <c r="S28" s="18"/>
      <c r="T28" s="18"/>
      <c r="U28" s="80">
        <f t="shared" si="9"/>
        <v>0</v>
      </c>
      <c r="V28" s="81">
        <f>IF(ISBLANK($B28),0,VLOOKUP($B28,Listen!$A$2:$C$44,2,FALSE))</f>
        <v>0</v>
      </c>
      <c r="W28" s="81">
        <f>IF(ISBLANK($B28),0,VLOOKUP($B28,Listen!$A$2:$C$44,3,FALSE))</f>
        <v>0</v>
      </c>
      <c r="X28" s="49">
        <f t="shared" si="0"/>
        <v>0</v>
      </c>
      <c r="Y28" s="49">
        <f t="shared" si="0"/>
        <v>0</v>
      </c>
      <c r="Z28" s="49">
        <f t="shared" si="0"/>
        <v>0</v>
      </c>
      <c r="AA28" s="49">
        <f t="shared" si="0"/>
        <v>0</v>
      </c>
      <c r="AB28" s="49">
        <f t="shared" si="0"/>
        <v>0</v>
      </c>
      <c r="AC28" s="49">
        <f t="shared" si="0"/>
        <v>0</v>
      </c>
      <c r="AD28" s="49">
        <f t="shared" si="0"/>
        <v>0</v>
      </c>
      <c r="AE28" s="85">
        <f t="shared" si="10"/>
        <v>0</v>
      </c>
      <c r="AF28" s="85">
        <f>IF(C28=A_Stammdaten!$C$12,D_SAV!$U28-D_SAV!$AG28,HLOOKUP(A_Stammdaten!$C$12-1,$AH$4:$AN$390,ROW(C28)-3,FALSE)-$AG28)</f>
        <v>0</v>
      </c>
      <c r="AG28" s="85">
        <f>HLOOKUP(A_Stammdaten!$C$12,$AH$4:$AN$390,ROW(C28)-3,FALSE)</f>
        <v>0</v>
      </c>
      <c r="AH28" s="85">
        <f t="shared" si="1"/>
        <v>0</v>
      </c>
      <c r="AI28" s="85">
        <f t="shared" si="2"/>
        <v>0</v>
      </c>
      <c r="AJ28" s="85">
        <f t="shared" si="3"/>
        <v>0</v>
      </c>
      <c r="AK28" s="85">
        <f t="shared" si="4"/>
        <v>0</v>
      </c>
      <c r="AL28" s="85">
        <f t="shared" si="5"/>
        <v>0</v>
      </c>
      <c r="AM28" s="85">
        <f t="shared" si="6"/>
        <v>0</v>
      </c>
      <c r="AN28" s="85">
        <f t="shared" si="7"/>
        <v>0</v>
      </c>
      <c r="AO28" s="31"/>
      <c r="AQ28" s="48"/>
    </row>
    <row r="29" spans="1:43" s="32" customFormat="1" x14ac:dyDescent="0.25">
      <c r="A29" s="18"/>
      <c r="B29" s="18"/>
      <c r="C29" s="34"/>
      <c r="D29" s="18"/>
      <c r="E29" s="18"/>
      <c r="F29" s="18"/>
      <c r="G29" s="80">
        <f t="shared" si="8"/>
        <v>0</v>
      </c>
      <c r="H29" s="18"/>
      <c r="I29" s="18"/>
      <c r="J29" s="18"/>
      <c r="K29" s="18"/>
      <c r="L29" s="18"/>
      <c r="M29" s="18"/>
      <c r="N29" s="18"/>
      <c r="O29" s="18"/>
      <c r="P29" s="18"/>
      <c r="Q29" s="80">
        <f>IF(C29&gt;A_Stammdaten!$C$12,0,SUM(G29,H29,J29,K29,M29,N29)-SUM(I29,L29,O29,P29))</f>
        <v>0</v>
      </c>
      <c r="R29" s="18"/>
      <c r="S29" s="18"/>
      <c r="T29" s="18"/>
      <c r="U29" s="80">
        <f t="shared" si="9"/>
        <v>0</v>
      </c>
      <c r="V29" s="81">
        <f>IF(ISBLANK($B29),0,VLOOKUP($B29,Listen!$A$2:$C$44,2,FALSE))</f>
        <v>0</v>
      </c>
      <c r="W29" s="81">
        <f>IF(ISBLANK($B29),0,VLOOKUP($B29,Listen!$A$2:$C$44,3,FALSE))</f>
        <v>0</v>
      </c>
      <c r="X29" s="49">
        <f t="shared" si="0"/>
        <v>0</v>
      </c>
      <c r="Y29" s="49">
        <f t="shared" si="0"/>
        <v>0</v>
      </c>
      <c r="Z29" s="49">
        <f t="shared" si="0"/>
        <v>0</v>
      </c>
      <c r="AA29" s="49">
        <f t="shared" si="0"/>
        <v>0</v>
      </c>
      <c r="AB29" s="49">
        <f t="shared" si="0"/>
        <v>0</v>
      </c>
      <c r="AC29" s="49">
        <f t="shared" si="0"/>
        <v>0</v>
      </c>
      <c r="AD29" s="49">
        <f t="shared" si="0"/>
        <v>0</v>
      </c>
      <c r="AE29" s="85">
        <f t="shared" si="10"/>
        <v>0</v>
      </c>
      <c r="AF29" s="85">
        <f>IF(C29=A_Stammdaten!$C$12,D_SAV!$U29-D_SAV!$AG29,HLOOKUP(A_Stammdaten!$C$12-1,$AH$4:$AN$390,ROW(C29)-3,FALSE)-$AG29)</f>
        <v>0</v>
      </c>
      <c r="AG29" s="85">
        <f>HLOOKUP(A_Stammdaten!$C$12,$AH$4:$AN$390,ROW(C29)-3,FALSE)</f>
        <v>0</v>
      </c>
      <c r="AH29" s="85">
        <f t="shared" si="1"/>
        <v>0</v>
      </c>
      <c r="AI29" s="85">
        <f t="shared" si="2"/>
        <v>0</v>
      </c>
      <c r="AJ29" s="85">
        <f t="shared" si="3"/>
        <v>0</v>
      </c>
      <c r="AK29" s="85">
        <f t="shared" si="4"/>
        <v>0</v>
      </c>
      <c r="AL29" s="85">
        <f t="shared" si="5"/>
        <v>0</v>
      </c>
      <c r="AM29" s="85">
        <f t="shared" si="6"/>
        <v>0</v>
      </c>
      <c r="AN29" s="85">
        <f t="shared" si="7"/>
        <v>0</v>
      </c>
      <c r="AO29" s="31"/>
      <c r="AQ29" s="48"/>
    </row>
    <row r="30" spans="1:43" s="32" customFormat="1" x14ac:dyDescent="0.25">
      <c r="A30" s="18"/>
      <c r="B30" s="18"/>
      <c r="C30" s="34"/>
      <c r="D30" s="18"/>
      <c r="E30" s="18"/>
      <c r="F30" s="18"/>
      <c r="G30" s="80">
        <f t="shared" si="8"/>
        <v>0</v>
      </c>
      <c r="H30" s="18"/>
      <c r="I30" s="18"/>
      <c r="J30" s="18"/>
      <c r="K30" s="18"/>
      <c r="L30" s="18"/>
      <c r="M30" s="18"/>
      <c r="N30" s="18"/>
      <c r="O30" s="18"/>
      <c r="P30" s="18"/>
      <c r="Q30" s="80">
        <f>IF(C30&gt;A_Stammdaten!$C$12,0,SUM(G30,H30,J30,K30,M30,N30)-SUM(I30,L30,O30,P30))</f>
        <v>0</v>
      </c>
      <c r="R30" s="18"/>
      <c r="S30" s="18"/>
      <c r="T30" s="18"/>
      <c r="U30" s="80">
        <f t="shared" si="9"/>
        <v>0</v>
      </c>
      <c r="V30" s="81">
        <f>IF(ISBLANK($B30),0,VLOOKUP($B30,Listen!$A$2:$C$44,2,FALSE))</f>
        <v>0</v>
      </c>
      <c r="W30" s="81">
        <f>IF(ISBLANK($B30),0,VLOOKUP($B30,Listen!$A$2:$C$44,3,FALSE))</f>
        <v>0</v>
      </c>
      <c r="X30" s="49">
        <f t="shared" si="0"/>
        <v>0</v>
      </c>
      <c r="Y30" s="49">
        <f t="shared" si="0"/>
        <v>0</v>
      </c>
      <c r="Z30" s="49">
        <f t="shared" si="0"/>
        <v>0</v>
      </c>
      <c r="AA30" s="49">
        <f t="shared" si="0"/>
        <v>0</v>
      </c>
      <c r="AB30" s="49">
        <f t="shared" si="0"/>
        <v>0</v>
      </c>
      <c r="AC30" s="49">
        <f t="shared" si="0"/>
        <v>0</v>
      </c>
      <c r="AD30" s="49">
        <f t="shared" si="0"/>
        <v>0</v>
      </c>
      <c r="AE30" s="85">
        <f t="shared" si="10"/>
        <v>0</v>
      </c>
      <c r="AF30" s="85">
        <f>IF(C30=A_Stammdaten!$C$12,D_SAV!$U30-D_SAV!$AG30,HLOOKUP(A_Stammdaten!$C$12-1,$AH$4:$AN$390,ROW(C30)-3,FALSE)-$AG30)</f>
        <v>0</v>
      </c>
      <c r="AG30" s="85">
        <f>HLOOKUP(A_Stammdaten!$C$12,$AH$4:$AN$390,ROW(C30)-3,FALSE)</f>
        <v>0</v>
      </c>
      <c r="AH30" s="85">
        <f t="shared" si="1"/>
        <v>0</v>
      </c>
      <c r="AI30" s="85">
        <f t="shared" si="2"/>
        <v>0</v>
      </c>
      <c r="AJ30" s="85">
        <f t="shared" si="3"/>
        <v>0</v>
      </c>
      <c r="AK30" s="85">
        <f t="shared" si="4"/>
        <v>0</v>
      </c>
      <c r="AL30" s="85">
        <f t="shared" si="5"/>
        <v>0</v>
      </c>
      <c r="AM30" s="85">
        <f t="shared" si="6"/>
        <v>0</v>
      </c>
      <c r="AN30" s="85">
        <f t="shared" si="7"/>
        <v>0</v>
      </c>
      <c r="AO30" s="31"/>
      <c r="AQ30" s="48"/>
    </row>
    <row r="31" spans="1:43" s="32" customFormat="1" x14ac:dyDescent="0.25">
      <c r="A31" s="18"/>
      <c r="B31" s="18"/>
      <c r="C31" s="34"/>
      <c r="D31" s="18"/>
      <c r="E31" s="18"/>
      <c r="F31" s="18"/>
      <c r="G31" s="80">
        <f t="shared" si="8"/>
        <v>0</v>
      </c>
      <c r="H31" s="18"/>
      <c r="I31" s="18"/>
      <c r="J31" s="18"/>
      <c r="K31" s="18"/>
      <c r="L31" s="18"/>
      <c r="M31" s="18"/>
      <c r="N31" s="18"/>
      <c r="O31" s="18"/>
      <c r="P31" s="18"/>
      <c r="Q31" s="80">
        <f>IF(C31&gt;A_Stammdaten!$C$12,0,SUM(G31,H31,J31,K31,M31,N31)-SUM(I31,L31,O31,P31))</f>
        <v>0</v>
      </c>
      <c r="R31" s="18"/>
      <c r="S31" s="18"/>
      <c r="T31" s="18"/>
      <c r="U31" s="80">
        <f t="shared" si="9"/>
        <v>0</v>
      </c>
      <c r="V31" s="81">
        <f>IF(ISBLANK($B31),0,VLOOKUP($B31,Listen!$A$2:$C$44,2,FALSE))</f>
        <v>0</v>
      </c>
      <c r="W31" s="81">
        <f>IF(ISBLANK($B31),0,VLOOKUP($B31,Listen!$A$2:$C$44,3,FALSE))</f>
        <v>0</v>
      </c>
      <c r="X31" s="49">
        <f t="shared" si="0"/>
        <v>0</v>
      </c>
      <c r="Y31" s="49">
        <f t="shared" si="0"/>
        <v>0</v>
      </c>
      <c r="Z31" s="49">
        <f t="shared" si="0"/>
        <v>0</v>
      </c>
      <c r="AA31" s="49">
        <f t="shared" si="0"/>
        <v>0</v>
      </c>
      <c r="AB31" s="49">
        <f t="shared" si="0"/>
        <v>0</v>
      </c>
      <c r="AC31" s="49">
        <f t="shared" si="0"/>
        <v>0</v>
      </c>
      <c r="AD31" s="49">
        <f t="shared" si="0"/>
        <v>0</v>
      </c>
      <c r="AE31" s="85">
        <f t="shared" si="10"/>
        <v>0</v>
      </c>
      <c r="AF31" s="85">
        <f>IF(C31=A_Stammdaten!$C$12,D_SAV!$U31-D_SAV!$AG31,HLOOKUP(A_Stammdaten!$C$12-1,$AH$4:$AN$390,ROW(C31)-3,FALSE)-$AG31)</f>
        <v>0</v>
      </c>
      <c r="AG31" s="85">
        <f>HLOOKUP(A_Stammdaten!$C$12,$AH$4:$AN$390,ROW(C31)-3,FALSE)</f>
        <v>0</v>
      </c>
      <c r="AH31" s="85">
        <f t="shared" si="1"/>
        <v>0</v>
      </c>
      <c r="AI31" s="85">
        <f t="shared" si="2"/>
        <v>0</v>
      </c>
      <c r="AJ31" s="85">
        <f t="shared" si="3"/>
        <v>0</v>
      </c>
      <c r="AK31" s="85">
        <f t="shared" si="4"/>
        <v>0</v>
      </c>
      <c r="AL31" s="85">
        <f t="shared" si="5"/>
        <v>0</v>
      </c>
      <c r="AM31" s="85">
        <f t="shared" si="6"/>
        <v>0</v>
      </c>
      <c r="AN31" s="85">
        <f t="shared" si="7"/>
        <v>0</v>
      </c>
      <c r="AO31" s="31"/>
      <c r="AQ31" s="48"/>
    </row>
    <row r="32" spans="1:43" s="32" customFormat="1" x14ac:dyDescent="0.25">
      <c r="A32" s="18"/>
      <c r="B32" s="18"/>
      <c r="C32" s="34"/>
      <c r="D32" s="18"/>
      <c r="E32" s="18"/>
      <c r="F32" s="18"/>
      <c r="G32" s="80">
        <f t="shared" si="8"/>
        <v>0</v>
      </c>
      <c r="H32" s="18"/>
      <c r="I32" s="18"/>
      <c r="J32" s="18"/>
      <c r="K32" s="18"/>
      <c r="L32" s="18"/>
      <c r="M32" s="18"/>
      <c r="N32" s="18"/>
      <c r="O32" s="18"/>
      <c r="P32" s="18"/>
      <c r="Q32" s="80">
        <f>IF(C32&gt;A_Stammdaten!$C$12,0,SUM(G32,H32,J32,K32,M32,N32)-SUM(I32,L32,O32,P32))</f>
        <v>0</v>
      </c>
      <c r="R32" s="18"/>
      <c r="S32" s="18"/>
      <c r="T32" s="18"/>
      <c r="U32" s="80">
        <f t="shared" si="9"/>
        <v>0</v>
      </c>
      <c r="V32" s="81">
        <f>IF(ISBLANK($B32),0,VLOOKUP($B32,Listen!$A$2:$C$44,2,FALSE))</f>
        <v>0</v>
      </c>
      <c r="W32" s="81">
        <f>IF(ISBLANK($B32),0,VLOOKUP($B32,Listen!$A$2:$C$44,3,FALSE))</f>
        <v>0</v>
      </c>
      <c r="X32" s="49">
        <f t="shared" si="0"/>
        <v>0</v>
      </c>
      <c r="Y32" s="49">
        <f t="shared" si="0"/>
        <v>0</v>
      </c>
      <c r="Z32" s="49">
        <f t="shared" si="0"/>
        <v>0</v>
      </c>
      <c r="AA32" s="49">
        <f t="shared" ref="X32:AD68" si="11">$V32</f>
        <v>0</v>
      </c>
      <c r="AB32" s="49">
        <f t="shared" si="11"/>
        <v>0</v>
      </c>
      <c r="AC32" s="49">
        <f t="shared" si="11"/>
        <v>0</v>
      </c>
      <c r="AD32" s="49">
        <f t="shared" si="11"/>
        <v>0</v>
      </c>
      <c r="AE32" s="85">
        <f t="shared" si="10"/>
        <v>0</v>
      </c>
      <c r="AF32" s="85">
        <f>IF(C32=A_Stammdaten!$C$12,D_SAV!$U32-D_SAV!$AG32,HLOOKUP(A_Stammdaten!$C$12-1,$AH$4:$AN$390,ROW(C32)-3,FALSE)-$AG32)</f>
        <v>0</v>
      </c>
      <c r="AG32" s="85">
        <f>HLOOKUP(A_Stammdaten!$C$12,$AH$4:$AN$390,ROW(C32)-3,FALSE)</f>
        <v>0</v>
      </c>
      <c r="AH32" s="85">
        <f t="shared" si="1"/>
        <v>0</v>
      </c>
      <c r="AI32" s="85">
        <f t="shared" si="2"/>
        <v>0</v>
      </c>
      <c r="AJ32" s="85">
        <f t="shared" si="3"/>
        <v>0</v>
      </c>
      <c r="AK32" s="85">
        <f t="shared" si="4"/>
        <v>0</v>
      </c>
      <c r="AL32" s="85">
        <f t="shared" si="5"/>
        <v>0</v>
      </c>
      <c r="AM32" s="85">
        <f t="shared" si="6"/>
        <v>0</v>
      </c>
      <c r="AN32" s="85">
        <f t="shared" si="7"/>
        <v>0</v>
      </c>
      <c r="AO32" s="31"/>
      <c r="AQ32" s="48"/>
    </row>
    <row r="33" spans="1:43" s="32" customFormat="1" x14ac:dyDescent="0.25">
      <c r="A33" s="18"/>
      <c r="B33" s="18"/>
      <c r="C33" s="34"/>
      <c r="D33" s="18"/>
      <c r="E33" s="18"/>
      <c r="F33" s="18"/>
      <c r="G33" s="80">
        <f t="shared" si="8"/>
        <v>0</v>
      </c>
      <c r="H33" s="18"/>
      <c r="I33" s="18"/>
      <c r="J33" s="18"/>
      <c r="K33" s="18"/>
      <c r="L33" s="18"/>
      <c r="M33" s="18"/>
      <c r="N33" s="18"/>
      <c r="O33" s="18"/>
      <c r="P33" s="18"/>
      <c r="Q33" s="80">
        <f>IF(C33&gt;A_Stammdaten!$C$12,0,SUM(G33,H33,J33,K33,M33,N33)-SUM(I33,L33,O33,P33))</f>
        <v>0</v>
      </c>
      <c r="R33" s="18"/>
      <c r="S33" s="18"/>
      <c r="T33" s="18"/>
      <c r="U33" s="80">
        <f t="shared" si="9"/>
        <v>0</v>
      </c>
      <c r="V33" s="81">
        <f>IF(ISBLANK($B33),0,VLOOKUP($B33,Listen!$A$2:$C$44,2,FALSE))</f>
        <v>0</v>
      </c>
      <c r="W33" s="81">
        <f>IF(ISBLANK($B33),0,VLOOKUP($B33,Listen!$A$2:$C$44,3,FALSE))</f>
        <v>0</v>
      </c>
      <c r="X33" s="49">
        <f t="shared" si="11"/>
        <v>0</v>
      </c>
      <c r="Y33" s="49">
        <f t="shared" si="11"/>
        <v>0</v>
      </c>
      <c r="Z33" s="49">
        <f t="shared" si="11"/>
        <v>0</v>
      </c>
      <c r="AA33" s="49">
        <f t="shared" si="11"/>
        <v>0</v>
      </c>
      <c r="AB33" s="49">
        <f t="shared" si="11"/>
        <v>0</v>
      </c>
      <c r="AC33" s="49">
        <f t="shared" si="11"/>
        <v>0</v>
      </c>
      <c r="AD33" s="49">
        <f t="shared" si="11"/>
        <v>0</v>
      </c>
      <c r="AE33" s="85">
        <f t="shared" si="10"/>
        <v>0</v>
      </c>
      <c r="AF33" s="85">
        <f>IF(C33=A_Stammdaten!$C$12,D_SAV!$U33-D_SAV!$AG33,HLOOKUP(A_Stammdaten!$C$12-1,$AH$4:$AN$390,ROW(C33)-3,FALSE)-$AG33)</f>
        <v>0</v>
      </c>
      <c r="AG33" s="85">
        <f>HLOOKUP(A_Stammdaten!$C$12,$AH$4:$AN$390,ROW(C33)-3,FALSE)</f>
        <v>0</v>
      </c>
      <c r="AH33" s="85">
        <f t="shared" si="1"/>
        <v>0</v>
      </c>
      <c r="AI33" s="85">
        <f t="shared" si="2"/>
        <v>0</v>
      </c>
      <c r="AJ33" s="85">
        <f t="shared" si="3"/>
        <v>0</v>
      </c>
      <c r="AK33" s="85">
        <f t="shared" si="4"/>
        <v>0</v>
      </c>
      <c r="AL33" s="85">
        <f t="shared" si="5"/>
        <v>0</v>
      </c>
      <c r="AM33" s="85">
        <f t="shared" si="6"/>
        <v>0</v>
      </c>
      <c r="AN33" s="85">
        <f t="shared" si="7"/>
        <v>0</v>
      </c>
      <c r="AO33" s="31"/>
      <c r="AQ33" s="48"/>
    </row>
    <row r="34" spans="1:43" s="32" customFormat="1" x14ac:dyDescent="0.25">
      <c r="A34" s="18"/>
      <c r="B34" s="18"/>
      <c r="C34" s="34"/>
      <c r="D34" s="18"/>
      <c r="E34" s="18"/>
      <c r="F34" s="18"/>
      <c r="G34" s="80">
        <f t="shared" si="8"/>
        <v>0</v>
      </c>
      <c r="H34" s="18"/>
      <c r="I34" s="18"/>
      <c r="J34" s="18"/>
      <c r="K34" s="18"/>
      <c r="L34" s="18"/>
      <c r="M34" s="18"/>
      <c r="N34" s="18"/>
      <c r="O34" s="18"/>
      <c r="P34" s="18"/>
      <c r="Q34" s="80">
        <f>IF(C34&gt;A_Stammdaten!$C$12,0,SUM(G34,H34,J34,K34,M34,N34)-SUM(I34,L34,O34,P34))</f>
        <v>0</v>
      </c>
      <c r="R34" s="18"/>
      <c r="S34" s="18"/>
      <c r="T34" s="18"/>
      <c r="U34" s="80">
        <f t="shared" si="9"/>
        <v>0</v>
      </c>
      <c r="V34" s="81">
        <f>IF(ISBLANK($B34),0,VLOOKUP($B34,Listen!$A$2:$C$44,2,FALSE))</f>
        <v>0</v>
      </c>
      <c r="W34" s="81">
        <f>IF(ISBLANK($B34),0,VLOOKUP($B34,Listen!$A$2:$C$44,3,FALSE))</f>
        <v>0</v>
      </c>
      <c r="X34" s="49">
        <f t="shared" si="11"/>
        <v>0</v>
      </c>
      <c r="Y34" s="49">
        <f t="shared" si="11"/>
        <v>0</v>
      </c>
      <c r="Z34" s="49">
        <f t="shared" si="11"/>
        <v>0</v>
      </c>
      <c r="AA34" s="49">
        <f t="shared" si="11"/>
        <v>0</v>
      </c>
      <c r="AB34" s="49">
        <f t="shared" si="11"/>
        <v>0</v>
      </c>
      <c r="AC34" s="49">
        <f t="shared" si="11"/>
        <v>0</v>
      </c>
      <c r="AD34" s="49">
        <f t="shared" si="11"/>
        <v>0</v>
      </c>
      <c r="AE34" s="85">
        <f t="shared" si="10"/>
        <v>0</v>
      </c>
      <c r="AF34" s="85">
        <f>IF(C34=A_Stammdaten!$C$12,D_SAV!$U34-D_SAV!$AG34,HLOOKUP(A_Stammdaten!$C$12-1,$AH$4:$AN$390,ROW(C34)-3,FALSE)-$AG34)</f>
        <v>0</v>
      </c>
      <c r="AG34" s="85">
        <f>HLOOKUP(A_Stammdaten!$C$12,$AH$4:$AN$390,ROW(C34)-3,FALSE)</f>
        <v>0</v>
      </c>
      <c r="AH34" s="85">
        <f t="shared" si="1"/>
        <v>0</v>
      </c>
      <c r="AI34" s="85">
        <f t="shared" si="2"/>
        <v>0</v>
      </c>
      <c r="AJ34" s="85">
        <f t="shared" si="3"/>
        <v>0</v>
      </c>
      <c r="AK34" s="85">
        <f t="shared" si="4"/>
        <v>0</v>
      </c>
      <c r="AL34" s="85">
        <f t="shared" si="5"/>
        <v>0</v>
      </c>
      <c r="AM34" s="85">
        <f t="shared" si="6"/>
        <v>0</v>
      </c>
      <c r="AN34" s="85">
        <f t="shared" si="7"/>
        <v>0</v>
      </c>
      <c r="AO34" s="31"/>
      <c r="AQ34" s="48"/>
    </row>
    <row r="35" spans="1:43" s="32" customFormat="1" x14ac:dyDescent="0.25">
      <c r="A35" s="18"/>
      <c r="B35" s="18"/>
      <c r="C35" s="34"/>
      <c r="D35" s="18"/>
      <c r="E35" s="18"/>
      <c r="F35" s="18"/>
      <c r="G35" s="80">
        <f t="shared" si="8"/>
        <v>0</v>
      </c>
      <c r="H35" s="18"/>
      <c r="I35" s="18"/>
      <c r="J35" s="18"/>
      <c r="K35" s="18"/>
      <c r="L35" s="18"/>
      <c r="M35" s="18"/>
      <c r="N35" s="18"/>
      <c r="O35" s="18"/>
      <c r="P35" s="18"/>
      <c r="Q35" s="80">
        <f>IF(C35&gt;A_Stammdaten!$C$12,0,SUM(G35,H35,J35,K35,M35,N35)-SUM(I35,L35,O35,P35))</f>
        <v>0</v>
      </c>
      <c r="R35" s="18"/>
      <c r="S35" s="18"/>
      <c r="T35" s="18"/>
      <c r="U35" s="80">
        <f t="shared" si="9"/>
        <v>0</v>
      </c>
      <c r="V35" s="81">
        <f>IF(ISBLANK($B35),0,VLOOKUP($B35,Listen!$A$2:$C$44,2,FALSE))</f>
        <v>0</v>
      </c>
      <c r="W35" s="81">
        <f>IF(ISBLANK($B35),0,VLOOKUP($B35,Listen!$A$2:$C$44,3,FALSE))</f>
        <v>0</v>
      </c>
      <c r="X35" s="49">
        <f t="shared" si="11"/>
        <v>0</v>
      </c>
      <c r="Y35" s="49">
        <f t="shared" si="11"/>
        <v>0</v>
      </c>
      <c r="Z35" s="49">
        <f t="shared" si="11"/>
        <v>0</v>
      </c>
      <c r="AA35" s="49">
        <f t="shared" si="11"/>
        <v>0</v>
      </c>
      <c r="AB35" s="49">
        <f t="shared" si="11"/>
        <v>0</v>
      </c>
      <c r="AC35" s="49">
        <f t="shared" si="11"/>
        <v>0</v>
      </c>
      <c r="AD35" s="49">
        <f t="shared" si="11"/>
        <v>0</v>
      </c>
      <c r="AE35" s="85">
        <f t="shared" si="10"/>
        <v>0</v>
      </c>
      <c r="AF35" s="85">
        <f>IF(C35=A_Stammdaten!$C$12,D_SAV!$U35-D_SAV!$AG35,HLOOKUP(A_Stammdaten!$C$12-1,$AH$4:$AN$390,ROW(C35)-3,FALSE)-$AG35)</f>
        <v>0</v>
      </c>
      <c r="AG35" s="85">
        <f>HLOOKUP(A_Stammdaten!$C$12,$AH$4:$AN$390,ROW(C35)-3,FALSE)</f>
        <v>0</v>
      </c>
      <c r="AH35" s="85">
        <f t="shared" si="1"/>
        <v>0</v>
      </c>
      <c r="AI35" s="85">
        <f t="shared" si="2"/>
        <v>0</v>
      </c>
      <c r="AJ35" s="85">
        <f t="shared" si="3"/>
        <v>0</v>
      </c>
      <c r="AK35" s="85">
        <f t="shared" si="4"/>
        <v>0</v>
      </c>
      <c r="AL35" s="85">
        <f t="shared" si="5"/>
        <v>0</v>
      </c>
      <c r="AM35" s="85">
        <f t="shared" si="6"/>
        <v>0</v>
      </c>
      <c r="AN35" s="85">
        <f t="shared" si="7"/>
        <v>0</v>
      </c>
      <c r="AO35" s="31"/>
      <c r="AQ35" s="48"/>
    </row>
    <row r="36" spans="1:43" s="32" customFormat="1" x14ac:dyDescent="0.25">
      <c r="A36" s="18"/>
      <c r="B36" s="18"/>
      <c r="C36" s="34"/>
      <c r="D36" s="18"/>
      <c r="E36" s="18"/>
      <c r="F36" s="18"/>
      <c r="G36" s="80">
        <f t="shared" si="8"/>
        <v>0</v>
      </c>
      <c r="H36" s="18"/>
      <c r="I36" s="18"/>
      <c r="J36" s="18"/>
      <c r="K36" s="18"/>
      <c r="L36" s="18"/>
      <c r="M36" s="18"/>
      <c r="N36" s="18"/>
      <c r="O36" s="18"/>
      <c r="P36" s="18"/>
      <c r="Q36" s="80">
        <f>IF(C36&gt;A_Stammdaten!$C$12,0,SUM(G36,H36,J36,K36,M36,N36)-SUM(I36,L36,O36,P36))</f>
        <v>0</v>
      </c>
      <c r="R36" s="18"/>
      <c r="S36" s="18"/>
      <c r="T36" s="18"/>
      <c r="U36" s="80">
        <f t="shared" si="9"/>
        <v>0</v>
      </c>
      <c r="V36" s="81">
        <f>IF(ISBLANK($B36),0,VLOOKUP($B36,Listen!$A$2:$C$44,2,FALSE))</f>
        <v>0</v>
      </c>
      <c r="W36" s="81">
        <f>IF(ISBLANK($B36),0,VLOOKUP($B36,Listen!$A$2:$C$44,3,FALSE))</f>
        <v>0</v>
      </c>
      <c r="X36" s="49">
        <f t="shared" si="11"/>
        <v>0</v>
      </c>
      <c r="Y36" s="49">
        <f t="shared" si="11"/>
        <v>0</v>
      </c>
      <c r="Z36" s="49">
        <f t="shared" si="11"/>
        <v>0</v>
      </c>
      <c r="AA36" s="49">
        <f t="shared" si="11"/>
        <v>0</v>
      </c>
      <c r="AB36" s="49">
        <f t="shared" si="11"/>
        <v>0</v>
      </c>
      <c r="AC36" s="49">
        <f t="shared" si="11"/>
        <v>0</v>
      </c>
      <c r="AD36" s="49">
        <f t="shared" si="11"/>
        <v>0</v>
      </c>
      <c r="AE36" s="85">
        <f t="shared" si="10"/>
        <v>0</v>
      </c>
      <c r="AF36" s="85">
        <f>IF(C36=A_Stammdaten!$C$12,D_SAV!$U36-D_SAV!$AG36,HLOOKUP(A_Stammdaten!$C$12-1,$AH$4:$AN$390,ROW(C36)-3,FALSE)-$AG36)</f>
        <v>0</v>
      </c>
      <c r="AG36" s="85">
        <f>HLOOKUP(A_Stammdaten!$C$12,$AH$4:$AN$390,ROW(C36)-3,FALSE)</f>
        <v>0</v>
      </c>
      <c r="AH36" s="85">
        <f t="shared" si="1"/>
        <v>0</v>
      </c>
      <c r="AI36" s="85">
        <f t="shared" si="2"/>
        <v>0</v>
      </c>
      <c r="AJ36" s="85">
        <f t="shared" si="3"/>
        <v>0</v>
      </c>
      <c r="AK36" s="85">
        <f t="shared" si="4"/>
        <v>0</v>
      </c>
      <c r="AL36" s="85">
        <f t="shared" si="5"/>
        <v>0</v>
      </c>
      <c r="AM36" s="85">
        <f t="shared" si="6"/>
        <v>0</v>
      </c>
      <c r="AN36" s="85">
        <f t="shared" si="7"/>
        <v>0</v>
      </c>
      <c r="AO36" s="31"/>
      <c r="AQ36" s="48"/>
    </row>
    <row r="37" spans="1:43" s="32" customFormat="1" x14ac:dyDescent="0.25">
      <c r="A37" s="18"/>
      <c r="B37" s="18"/>
      <c r="C37" s="34"/>
      <c r="D37" s="18"/>
      <c r="E37" s="18"/>
      <c r="F37" s="18"/>
      <c r="G37" s="80">
        <f t="shared" si="8"/>
        <v>0</v>
      </c>
      <c r="H37" s="18"/>
      <c r="I37" s="18"/>
      <c r="J37" s="18"/>
      <c r="K37" s="18"/>
      <c r="L37" s="18"/>
      <c r="M37" s="18"/>
      <c r="N37" s="18"/>
      <c r="O37" s="18"/>
      <c r="P37" s="18"/>
      <c r="Q37" s="80">
        <f>IF(C37&gt;A_Stammdaten!$C$12,0,SUM(G37,H37,J37,K37,M37,N37)-SUM(I37,L37,O37,P37))</f>
        <v>0</v>
      </c>
      <c r="R37" s="18"/>
      <c r="S37" s="18"/>
      <c r="T37" s="18"/>
      <c r="U37" s="80">
        <f t="shared" si="9"/>
        <v>0</v>
      </c>
      <c r="V37" s="81">
        <f>IF(ISBLANK($B37),0,VLOOKUP($B37,Listen!$A$2:$C$44,2,FALSE))</f>
        <v>0</v>
      </c>
      <c r="W37" s="81">
        <f>IF(ISBLANK($B37),0,VLOOKUP($B37,Listen!$A$2:$C$44,3,FALSE))</f>
        <v>0</v>
      </c>
      <c r="X37" s="49">
        <f t="shared" si="11"/>
        <v>0</v>
      </c>
      <c r="Y37" s="49">
        <f t="shared" si="11"/>
        <v>0</v>
      </c>
      <c r="Z37" s="49">
        <f t="shared" si="11"/>
        <v>0</v>
      </c>
      <c r="AA37" s="49">
        <f t="shared" si="11"/>
        <v>0</v>
      </c>
      <c r="AB37" s="49">
        <f t="shared" si="11"/>
        <v>0</v>
      </c>
      <c r="AC37" s="49">
        <f t="shared" si="11"/>
        <v>0</v>
      </c>
      <c r="AD37" s="49">
        <f t="shared" si="11"/>
        <v>0</v>
      </c>
      <c r="AE37" s="85">
        <f t="shared" si="10"/>
        <v>0</v>
      </c>
      <c r="AF37" s="85">
        <f>IF(C37=A_Stammdaten!$C$12,D_SAV!$U37-D_SAV!$AG37,HLOOKUP(A_Stammdaten!$C$12-1,$AH$4:$AN$390,ROW(C37)-3,FALSE)-$AG37)</f>
        <v>0</v>
      </c>
      <c r="AG37" s="85">
        <f>HLOOKUP(A_Stammdaten!$C$12,$AH$4:$AN$390,ROW(C37)-3,FALSE)</f>
        <v>0</v>
      </c>
      <c r="AH37" s="85">
        <f t="shared" si="1"/>
        <v>0</v>
      </c>
      <c r="AI37" s="85">
        <f t="shared" si="2"/>
        <v>0</v>
      </c>
      <c r="AJ37" s="85">
        <f t="shared" si="3"/>
        <v>0</v>
      </c>
      <c r="AK37" s="85">
        <f t="shared" si="4"/>
        <v>0</v>
      </c>
      <c r="AL37" s="85">
        <f t="shared" si="5"/>
        <v>0</v>
      </c>
      <c r="AM37" s="85">
        <f t="shared" si="6"/>
        <v>0</v>
      </c>
      <c r="AN37" s="85">
        <f t="shared" si="7"/>
        <v>0</v>
      </c>
      <c r="AO37" s="31"/>
      <c r="AQ37" s="48"/>
    </row>
    <row r="38" spans="1:43" s="32" customFormat="1" x14ac:dyDescent="0.25">
      <c r="A38" s="18"/>
      <c r="B38" s="18"/>
      <c r="C38" s="34"/>
      <c r="D38" s="18"/>
      <c r="E38" s="18"/>
      <c r="F38" s="18"/>
      <c r="G38" s="80">
        <f t="shared" si="8"/>
        <v>0</v>
      </c>
      <c r="H38" s="18"/>
      <c r="I38" s="18"/>
      <c r="J38" s="18"/>
      <c r="K38" s="18"/>
      <c r="L38" s="18"/>
      <c r="M38" s="18"/>
      <c r="N38" s="18"/>
      <c r="O38" s="18"/>
      <c r="P38" s="18"/>
      <c r="Q38" s="80">
        <f>IF(C38&gt;A_Stammdaten!$C$12,0,SUM(G38,H38,J38,K38,M38,N38)-SUM(I38,L38,O38,P38))</f>
        <v>0</v>
      </c>
      <c r="R38" s="18"/>
      <c r="S38" s="18"/>
      <c r="T38" s="18"/>
      <c r="U38" s="80">
        <f t="shared" si="9"/>
        <v>0</v>
      </c>
      <c r="V38" s="81">
        <f>IF(ISBLANK($B38),0,VLOOKUP($B38,Listen!$A$2:$C$44,2,FALSE))</f>
        <v>0</v>
      </c>
      <c r="W38" s="81">
        <f>IF(ISBLANK($B38),0,VLOOKUP($B38,Listen!$A$2:$C$44,3,FALSE))</f>
        <v>0</v>
      </c>
      <c r="X38" s="49">
        <f t="shared" si="11"/>
        <v>0</v>
      </c>
      <c r="Y38" s="49">
        <f t="shared" si="11"/>
        <v>0</v>
      </c>
      <c r="Z38" s="49">
        <f t="shared" si="11"/>
        <v>0</v>
      </c>
      <c r="AA38" s="49">
        <f t="shared" si="11"/>
        <v>0</v>
      </c>
      <c r="AB38" s="49">
        <f t="shared" si="11"/>
        <v>0</v>
      </c>
      <c r="AC38" s="49">
        <f t="shared" si="11"/>
        <v>0</v>
      </c>
      <c r="AD38" s="49">
        <f t="shared" si="11"/>
        <v>0</v>
      </c>
      <c r="AE38" s="85">
        <f t="shared" si="10"/>
        <v>0</v>
      </c>
      <c r="AF38" s="85">
        <f>IF(C38=A_Stammdaten!$C$12,D_SAV!$U38-D_SAV!$AG38,HLOOKUP(A_Stammdaten!$C$12-1,$AH$4:$AN$390,ROW(C38)-3,FALSE)-$AG38)</f>
        <v>0</v>
      </c>
      <c r="AG38" s="85">
        <f>HLOOKUP(A_Stammdaten!$C$12,$AH$4:$AN$390,ROW(C38)-3,FALSE)</f>
        <v>0</v>
      </c>
      <c r="AH38" s="85">
        <f t="shared" si="1"/>
        <v>0</v>
      </c>
      <c r="AI38" s="85">
        <f t="shared" si="2"/>
        <v>0</v>
      </c>
      <c r="AJ38" s="85">
        <f t="shared" si="3"/>
        <v>0</v>
      </c>
      <c r="AK38" s="85">
        <f t="shared" si="4"/>
        <v>0</v>
      </c>
      <c r="AL38" s="85">
        <f t="shared" si="5"/>
        <v>0</v>
      </c>
      <c r="AM38" s="85">
        <f t="shared" si="6"/>
        <v>0</v>
      </c>
      <c r="AN38" s="85">
        <f t="shared" si="7"/>
        <v>0</v>
      </c>
      <c r="AO38" s="31"/>
      <c r="AQ38" s="48"/>
    </row>
    <row r="39" spans="1:43" s="32" customFormat="1" x14ac:dyDescent="0.25">
      <c r="A39" s="18"/>
      <c r="B39" s="18"/>
      <c r="C39" s="34"/>
      <c r="D39" s="18"/>
      <c r="E39" s="18"/>
      <c r="F39" s="18"/>
      <c r="G39" s="80">
        <f t="shared" si="8"/>
        <v>0</v>
      </c>
      <c r="H39" s="18"/>
      <c r="I39" s="18"/>
      <c r="J39" s="18"/>
      <c r="K39" s="18"/>
      <c r="L39" s="18"/>
      <c r="M39" s="18"/>
      <c r="N39" s="18"/>
      <c r="O39" s="18"/>
      <c r="P39" s="18"/>
      <c r="Q39" s="80">
        <f>IF(C39&gt;A_Stammdaten!$C$12,0,SUM(G39,H39,J39,K39,M39,N39)-SUM(I39,L39,O39,P39))</f>
        <v>0</v>
      </c>
      <c r="R39" s="18"/>
      <c r="S39" s="18"/>
      <c r="T39" s="18"/>
      <c r="U39" s="80">
        <f t="shared" si="9"/>
        <v>0</v>
      </c>
      <c r="V39" s="81">
        <f>IF(ISBLANK($B39),0,VLOOKUP($B39,Listen!$A$2:$C$44,2,FALSE))</f>
        <v>0</v>
      </c>
      <c r="W39" s="81">
        <f>IF(ISBLANK($B39),0,VLOOKUP($B39,Listen!$A$2:$C$44,3,FALSE))</f>
        <v>0</v>
      </c>
      <c r="X39" s="49">
        <f t="shared" si="11"/>
        <v>0</v>
      </c>
      <c r="Y39" s="49">
        <f t="shared" si="11"/>
        <v>0</v>
      </c>
      <c r="Z39" s="49">
        <f t="shared" si="11"/>
        <v>0</v>
      </c>
      <c r="AA39" s="49">
        <f t="shared" si="11"/>
        <v>0</v>
      </c>
      <c r="AB39" s="49">
        <f t="shared" si="11"/>
        <v>0</v>
      </c>
      <c r="AC39" s="49">
        <f t="shared" si="11"/>
        <v>0</v>
      </c>
      <c r="AD39" s="49">
        <f t="shared" si="11"/>
        <v>0</v>
      </c>
      <c r="AE39" s="85">
        <f t="shared" si="10"/>
        <v>0</v>
      </c>
      <c r="AF39" s="85">
        <f>IF(C39=A_Stammdaten!$C$12,D_SAV!$U39-D_SAV!$AG39,HLOOKUP(A_Stammdaten!$C$12-1,$AH$4:$AN$390,ROW(C39)-3,FALSE)-$AG39)</f>
        <v>0</v>
      </c>
      <c r="AG39" s="85">
        <f>HLOOKUP(A_Stammdaten!$C$12,$AH$4:$AN$390,ROW(C39)-3,FALSE)</f>
        <v>0</v>
      </c>
      <c r="AH39" s="85">
        <f t="shared" si="1"/>
        <v>0</v>
      </c>
      <c r="AI39" s="85">
        <f t="shared" si="2"/>
        <v>0</v>
      </c>
      <c r="AJ39" s="85">
        <f t="shared" si="3"/>
        <v>0</v>
      </c>
      <c r="AK39" s="85">
        <f t="shared" si="4"/>
        <v>0</v>
      </c>
      <c r="AL39" s="85">
        <f t="shared" si="5"/>
        <v>0</v>
      </c>
      <c r="AM39" s="85">
        <f t="shared" si="6"/>
        <v>0</v>
      </c>
      <c r="AN39" s="85">
        <f t="shared" si="7"/>
        <v>0</v>
      </c>
      <c r="AO39" s="31"/>
      <c r="AQ39" s="48"/>
    </row>
    <row r="40" spans="1:43" s="32" customFormat="1" x14ac:dyDescent="0.25">
      <c r="A40" s="18"/>
      <c r="B40" s="18"/>
      <c r="C40" s="34"/>
      <c r="D40" s="18"/>
      <c r="E40" s="18"/>
      <c r="F40" s="18"/>
      <c r="G40" s="80">
        <f t="shared" si="8"/>
        <v>0</v>
      </c>
      <c r="H40" s="18"/>
      <c r="I40" s="18"/>
      <c r="J40" s="18"/>
      <c r="K40" s="18"/>
      <c r="L40" s="18"/>
      <c r="M40" s="18"/>
      <c r="N40" s="18"/>
      <c r="O40" s="18"/>
      <c r="P40" s="18"/>
      <c r="Q40" s="80">
        <f>IF(C40&gt;A_Stammdaten!$C$12,0,SUM(G40,H40,J40,K40,M40,N40)-SUM(I40,L40,O40,P40))</f>
        <v>0</v>
      </c>
      <c r="R40" s="18"/>
      <c r="S40" s="18"/>
      <c r="T40" s="18"/>
      <c r="U40" s="80">
        <f t="shared" si="9"/>
        <v>0</v>
      </c>
      <c r="V40" s="81">
        <f>IF(ISBLANK($B40),0,VLOOKUP($B40,Listen!$A$2:$C$44,2,FALSE))</f>
        <v>0</v>
      </c>
      <c r="W40" s="81">
        <f>IF(ISBLANK($B40),0,VLOOKUP($B40,Listen!$A$2:$C$44,3,FALSE))</f>
        <v>0</v>
      </c>
      <c r="X40" s="49">
        <f t="shared" si="11"/>
        <v>0</v>
      </c>
      <c r="Y40" s="49">
        <f t="shared" si="11"/>
        <v>0</v>
      </c>
      <c r="Z40" s="49">
        <f t="shared" si="11"/>
        <v>0</v>
      </c>
      <c r="AA40" s="49">
        <f t="shared" si="11"/>
        <v>0</v>
      </c>
      <c r="AB40" s="49">
        <f t="shared" si="11"/>
        <v>0</v>
      </c>
      <c r="AC40" s="49">
        <f t="shared" si="11"/>
        <v>0</v>
      </c>
      <c r="AD40" s="49">
        <f t="shared" si="11"/>
        <v>0</v>
      </c>
      <c r="AE40" s="85">
        <f t="shared" si="10"/>
        <v>0</v>
      </c>
      <c r="AF40" s="85">
        <f>IF(C40=A_Stammdaten!$C$12,D_SAV!$U40-D_SAV!$AG40,HLOOKUP(A_Stammdaten!$C$12-1,$AH$4:$AN$390,ROW(C40)-3,FALSE)-$AG40)</f>
        <v>0</v>
      </c>
      <c r="AG40" s="85">
        <f>HLOOKUP(A_Stammdaten!$C$12,$AH$4:$AN$390,ROW(C40)-3,FALSE)</f>
        <v>0</v>
      </c>
      <c r="AH40" s="85">
        <f t="shared" si="1"/>
        <v>0</v>
      </c>
      <c r="AI40" s="85">
        <f t="shared" si="2"/>
        <v>0</v>
      </c>
      <c r="AJ40" s="85">
        <f t="shared" si="3"/>
        <v>0</v>
      </c>
      <c r="AK40" s="85">
        <f t="shared" si="4"/>
        <v>0</v>
      </c>
      <c r="AL40" s="85">
        <f t="shared" si="5"/>
        <v>0</v>
      </c>
      <c r="AM40" s="85">
        <f t="shared" si="6"/>
        <v>0</v>
      </c>
      <c r="AN40" s="85">
        <f t="shared" si="7"/>
        <v>0</v>
      </c>
      <c r="AO40" s="31"/>
      <c r="AQ40" s="48"/>
    </row>
    <row r="41" spans="1:43" s="32" customFormat="1" x14ac:dyDescent="0.25">
      <c r="A41" s="18"/>
      <c r="B41" s="18"/>
      <c r="C41" s="34"/>
      <c r="D41" s="18"/>
      <c r="E41" s="18"/>
      <c r="F41" s="18"/>
      <c r="G41" s="80">
        <f t="shared" si="8"/>
        <v>0</v>
      </c>
      <c r="H41" s="18"/>
      <c r="I41" s="18"/>
      <c r="J41" s="18"/>
      <c r="K41" s="18"/>
      <c r="L41" s="18"/>
      <c r="M41" s="18"/>
      <c r="N41" s="18"/>
      <c r="O41" s="18"/>
      <c r="P41" s="18"/>
      <c r="Q41" s="80">
        <f>IF(C41&gt;A_Stammdaten!$C$12,0,SUM(G41,H41,J41,K41,M41,N41)-SUM(I41,L41,O41,P41))</f>
        <v>0</v>
      </c>
      <c r="R41" s="18"/>
      <c r="S41" s="18"/>
      <c r="T41" s="18"/>
      <c r="U41" s="80">
        <f t="shared" si="9"/>
        <v>0</v>
      </c>
      <c r="V41" s="81">
        <f>IF(ISBLANK($B41),0,VLOOKUP($B41,Listen!$A$2:$C$44,2,FALSE))</f>
        <v>0</v>
      </c>
      <c r="W41" s="81">
        <f>IF(ISBLANK($B41),0,VLOOKUP($B41,Listen!$A$2:$C$44,3,FALSE))</f>
        <v>0</v>
      </c>
      <c r="X41" s="49">
        <f t="shared" si="11"/>
        <v>0</v>
      </c>
      <c r="Y41" s="49">
        <f t="shared" si="11"/>
        <v>0</v>
      </c>
      <c r="Z41" s="49">
        <f t="shared" si="11"/>
        <v>0</v>
      </c>
      <c r="AA41" s="49">
        <f t="shared" si="11"/>
        <v>0</v>
      </c>
      <c r="AB41" s="49">
        <f t="shared" si="11"/>
        <v>0</v>
      </c>
      <c r="AC41" s="49">
        <f t="shared" si="11"/>
        <v>0</v>
      </c>
      <c r="AD41" s="49">
        <f t="shared" si="11"/>
        <v>0</v>
      </c>
      <c r="AE41" s="85">
        <f t="shared" si="10"/>
        <v>0</v>
      </c>
      <c r="AF41" s="85">
        <f>IF(C41=A_Stammdaten!$C$12,D_SAV!$U41-D_SAV!$AG41,HLOOKUP(A_Stammdaten!$C$12-1,$AH$4:$AN$390,ROW(C41)-3,FALSE)-$AG41)</f>
        <v>0</v>
      </c>
      <c r="AG41" s="85">
        <f>HLOOKUP(A_Stammdaten!$C$12,$AH$4:$AN$390,ROW(C41)-3,FALSE)</f>
        <v>0</v>
      </c>
      <c r="AH41" s="85">
        <f t="shared" si="1"/>
        <v>0</v>
      </c>
      <c r="AI41" s="85">
        <f t="shared" si="2"/>
        <v>0</v>
      </c>
      <c r="AJ41" s="85">
        <f t="shared" si="3"/>
        <v>0</v>
      </c>
      <c r="AK41" s="85">
        <f t="shared" si="4"/>
        <v>0</v>
      </c>
      <c r="AL41" s="85">
        <f t="shared" si="5"/>
        <v>0</v>
      </c>
      <c r="AM41" s="85">
        <f t="shared" si="6"/>
        <v>0</v>
      </c>
      <c r="AN41" s="85">
        <f t="shared" si="7"/>
        <v>0</v>
      </c>
      <c r="AO41" s="31"/>
      <c r="AQ41" s="48"/>
    </row>
    <row r="42" spans="1:43" s="32" customFormat="1" x14ac:dyDescent="0.25">
      <c r="A42" s="18"/>
      <c r="B42" s="18"/>
      <c r="C42" s="34"/>
      <c r="D42" s="18"/>
      <c r="E42" s="18"/>
      <c r="F42" s="18"/>
      <c r="G42" s="80">
        <f t="shared" si="8"/>
        <v>0</v>
      </c>
      <c r="H42" s="18"/>
      <c r="I42" s="18"/>
      <c r="J42" s="18"/>
      <c r="K42" s="18"/>
      <c r="L42" s="18"/>
      <c r="M42" s="18"/>
      <c r="N42" s="18"/>
      <c r="O42" s="18"/>
      <c r="P42" s="18"/>
      <c r="Q42" s="80">
        <f>IF(C42&gt;A_Stammdaten!$C$12,0,SUM(G42,H42,J42,K42,M42,N42)-SUM(I42,L42,O42,P42))</f>
        <v>0</v>
      </c>
      <c r="R42" s="18"/>
      <c r="S42" s="18"/>
      <c r="T42" s="18"/>
      <c r="U42" s="80">
        <f t="shared" si="9"/>
        <v>0</v>
      </c>
      <c r="V42" s="81">
        <f>IF(ISBLANK($B42),0,VLOOKUP($B42,Listen!$A$2:$C$44,2,FALSE))</f>
        <v>0</v>
      </c>
      <c r="W42" s="81">
        <f>IF(ISBLANK($B42),0,VLOOKUP($B42,Listen!$A$2:$C$44,3,FALSE))</f>
        <v>0</v>
      </c>
      <c r="X42" s="49">
        <f t="shared" si="11"/>
        <v>0</v>
      </c>
      <c r="Y42" s="49">
        <f t="shared" si="11"/>
        <v>0</v>
      </c>
      <c r="Z42" s="49">
        <f t="shared" si="11"/>
        <v>0</v>
      </c>
      <c r="AA42" s="49">
        <f t="shared" si="11"/>
        <v>0</v>
      </c>
      <c r="AB42" s="49">
        <f t="shared" si="11"/>
        <v>0</v>
      </c>
      <c r="AC42" s="49">
        <f t="shared" si="11"/>
        <v>0</v>
      </c>
      <c r="AD42" s="49">
        <f t="shared" si="11"/>
        <v>0</v>
      </c>
      <c r="AE42" s="85">
        <f t="shared" si="10"/>
        <v>0</v>
      </c>
      <c r="AF42" s="85">
        <f>IF(C42=A_Stammdaten!$C$12,D_SAV!$U42-D_SAV!$AG42,HLOOKUP(A_Stammdaten!$C$12-1,$AH$4:$AN$390,ROW(C42)-3,FALSE)-$AG42)</f>
        <v>0</v>
      </c>
      <c r="AG42" s="85">
        <f>HLOOKUP(A_Stammdaten!$C$12,$AH$4:$AN$390,ROW(C42)-3,FALSE)</f>
        <v>0</v>
      </c>
      <c r="AH42" s="85">
        <f t="shared" si="1"/>
        <v>0</v>
      </c>
      <c r="AI42" s="85">
        <f t="shared" si="2"/>
        <v>0</v>
      </c>
      <c r="AJ42" s="85">
        <f t="shared" si="3"/>
        <v>0</v>
      </c>
      <c r="AK42" s="85">
        <f t="shared" si="4"/>
        <v>0</v>
      </c>
      <c r="AL42" s="85">
        <f t="shared" si="5"/>
        <v>0</v>
      </c>
      <c r="AM42" s="85">
        <f t="shared" si="6"/>
        <v>0</v>
      </c>
      <c r="AN42" s="85">
        <f t="shared" si="7"/>
        <v>0</v>
      </c>
      <c r="AO42" s="31"/>
      <c r="AQ42" s="48"/>
    </row>
    <row r="43" spans="1:43" s="32" customFormat="1" x14ac:dyDescent="0.25">
      <c r="A43" s="18"/>
      <c r="B43" s="18"/>
      <c r="C43" s="34"/>
      <c r="D43" s="18"/>
      <c r="E43" s="18"/>
      <c r="F43" s="18"/>
      <c r="G43" s="80">
        <f t="shared" si="8"/>
        <v>0</v>
      </c>
      <c r="H43" s="18"/>
      <c r="I43" s="18"/>
      <c r="J43" s="18"/>
      <c r="K43" s="18"/>
      <c r="L43" s="18"/>
      <c r="M43" s="18"/>
      <c r="N43" s="18"/>
      <c r="O43" s="18"/>
      <c r="P43" s="18"/>
      <c r="Q43" s="80">
        <f>IF(C43&gt;A_Stammdaten!$C$12,0,SUM(G43,H43,J43,K43,M43,N43)-SUM(I43,L43,O43,P43))</f>
        <v>0</v>
      </c>
      <c r="R43" s="18"/>
      <c r="S43" s="18"/>
      <c r="T43" s="18"/>
      <c r="U43" s="80">
        <f t="shared" si="9"/>
        <v>0</v>
      </c>
      <c r="V43" s="81">
        <f>IF(ISBLANK($B43),0,VLOOKUP($B43,Listen!$A$2:$C$44,2,FALSE))</f>
        <v>0</v>
      </c>
      <c r="W43" s="81">
        <f>IF(ISBLANK($B43),0,VLOOKUP($B43,Listen!$A$2:$C$44,3,FALSE))</f>
        <v>0</v>
      </c>
      <c r="X43" s="49">
        <f t="shared" si="11"/>
        <v>0</v>
      </c>
      <c r="Y43" s="49">
        <f t="shared" si="11"/>
        <v>0</v>
      </c>
      <c r="Z43" s="49">
        <f t="shared" si="11"/>
        <v>0</v>
      </c>
      <c r="AA43" s="49">
        <f t="shared" si="11"/>
        <v>0</v>
      </c>
      <c r="AB43" s="49">
        <f t="shared" si="11"/>
        <v>0</v>
      </c>
      <c r="AC43" s="49">
        <f t="shared" si="11"/>
        <v>0</v>
      </c>
      <c r="AD43" s="49">
        <f t="shared" si="11"/>
        <v>0</v>
      </c>
      <c r="AE43" s="85">
        <f t="shared" si="10"/>
        <v>0</v>
      </c>
      <c r="AF43" s="85">
        <f>IF(C43=A_Stammdaten!$C$12,D_SAV!$U43-D_SAV!$AG43,HLOOKUP(A_Stammdaten!$C$12-1,$AH$4:$AN$390,ROW(C43)-3,FALSE)-$AG43)</f>
        <v>0</v>
      </c>
      <c r="AG43" s="85">
        <f>HLOOKUP(A_Stammdaten!$C$12,$AH$4:$AN$390,ROW(C43)-3,FALSE)</f>
        <v>0</v>
      </c>
      <c r="AH43" s="85">
        <f t="shared" si="1"/>
        <v>0</v>
      </c>
      <c r="AI43" s="85">
        <f t="shared" si="2"/>
        <v>0</v>
      </c>
      <c r="AJ43" s="85">
        <f t="shared" si="3"/>
        <v>0</v>
      </c>
      <c r="AK43" s="85">
        <f t="shared" si="4"/>
        <v>0</v>
      </c>
      <c r="AL43" s="85">
        <f t="shared" si="5"/>
        <v>0</v>
      </c>
      <c r="AM43" s="85">
        <f t="shared" si="6"/>
        <v>0</v>
      </c>
      <c r="AN43" s="85">
        <f t="shared" si="7"/>
        <v>0</v>
      </c>
      <c r="AO43" s="31"/>
      <c r="AQ43" s="48"/>
    </row>
    <row r="44" spans="1:43" s="32" customFormat="1" x14ac:dyDescent="0.25">
      <c r="A44" s="18"/>
      <c r="B44" s="18"/>
      <c r="C44" s="34"/>
      <c r="D44" s="18"/>
      <c r="E44" s="18"/>
      <c r="F44" s="18"/>
      <c r="G44" s="80">
        <f t="shared" si="8"/>
        <v>0</v>
      </c>
      <c r="H44" s="18"/>
      <c r="I44" s="18"/>
      <c r="J44" s="18"/>
      <c r="K44" s="18"/>
      <c r="L44" s="18"/>
      <c r="M44" s="18"/>
      <c r="N44" s="18"/>
      <c r="O44" s="18"/>
      <c r="P44" s="18"/>
      <c r="Q44" s="80">
        <f>IF(C44&gt;A_Stammdaten!$C$12,0,SUM(G44,H44,J44,K44,M44,N44)-SUM(I44,L44,O44,P44))</f>
        <v>0</v>
      </c>
      <c r="R44" s="18"/>
      <c r="S44" s="18"/>
      <c r="T44" s="18"/>
      <c r="U44" s="80">
        <f t="shared" si="9"/>
        <v>0</v>
      </c>
      <c r="V44" s="81">
        <f>IF(ISBLANK($B44),0,VLOOKUP($B44,Listen!$A$2:$C$44,2,FALSE))</f>
        <v>0</v>
      </c>
      <c r="W44" s="81">
        <f>IF(ISBLANK($B44),0,VLOOKUP($B44,Listen!$A$2:$C$44,3,FALSE))</f>
        <v>0</v>
      </c>
      <c r="X44" s="49">
        <f t="shared" si="11"/>
        <v>0</v>
      </c>
      <c r="Y44" s="49">
        <f t="shared" si="11"/>
        <v>0</v>
      </c>
      <c r="Z44" s="49">
        <f t="shared" si="11"/>
        <v>0</v>
      </c>
      <c r="AA44" s="49">
        <f t="shared" si="11"/>
        <v>0</v>
      </c>
      <c r="AB44" s="49">
        <f t="shared" si="11"/>
        <v>0</v>
      </c>
      <c r="AC44" s="49">
        <f t="shared" si="11"/>
        <v>0</v>
      </c>
      <c r="AD44" s="49">
        <f t="shared" si="11"/>
        <v>0</v>
      </c>
      <c r="AE44" s="85">
        <f t="shared" si="10"/>
        <v>0</v>
      </c>
      <c r="AF44" s="85">
        <f>IF(C44=A_Stammdaten!$C$12,D_SAV!$U44-D_SAV!$AG44,HLOOKUP(A_Stammdaten!$C$12-1,$AH$4:$AN$390,ROW(C44)-3,FALSE)-$AG44)</f>
        <v>0</v>
      </c>
      <c r="AG44" s="85">
        <f>HLOOKUP(A_Stammdaten!$C$12,$AH$4:$AN$390,ROW(C44)-3,FALSE)</f>
        <v>0</v>
      </c>
      <c r="AH44" s="85">
        <f t="shared" si="1"/>
        <v>0</v>
      </c>
      <c r="AI44" s="85">
        <f t="shared" si="2"/>
        <v>0</v>
      </c>
      <c r="AJ44" s="85">
        <f t="shared" si="3"/>
        <v>0</v>
      </c>
      <c r="AK44" s="85">
        <f t="shared" si="4"/>
        <v>0</v>
      </c>
      <c r="AL44" s="85">
        <f t="shared" si="5"/>
        <v>0</v>
      </c>
      <c r="AM44" s="85">
        <f t="shared" si="6"/>
        <v>0</v>
      </c>
      <c r="AN44" s="85">
        <f t="shared" si="7"/>
        <v>0</v>
      </c>
      <c r="AO44" s="31"/>
      <c r="AQ44" s="48"/>
    </row>
    <row r="45" spans="1:43" s="32" customFormat="1" x14ac:dyDescent="0.25">
      <c r="A45" s="18"/>
      <c r="B45" s="18"/>
      <c r="C45" s="34"/>
      <c r="D45" s="18"/>
      <c r="E45" s="18"/>
      <c r="F45" s="18"/>
      <c r="G45" s="80">
        <f t="shared" si="8"/>
        <v>0</v>
      </c>
      <c r="H45" s="18"/>
      <c r="I45" s="18"/>
      <c r="J45" s="18"/>
      <c r="K45" s="18"/>
      <c r="L45" s="18"/>
      <c r="M45" s="18"/>
      <c r="N45" s="18"/>
      <c r="O45" s="18"/>
      <c r="P45" s="18"/>
      <c r="Q45" s="80">
        <f>IF(C45&gt;A_Stammdaten!$C$12,0,SUM(G45,H45,J45,K45,M45,N45)-SUM(I45,L45,O45,P45))</f>
        <v>0</v>
      </c>
      <c r="R45" s="18"/>
      <c r="S45" s="18"/>
      <c r="T45" s="18"/>
      <c r="U45" s="80">
        <f t="shared" si="9"/>
        <v>0</v>
      </c>
      <c r="V45" s="81">
        <f>IF(ISBLANK($B45),0,VLOOKUP($B45,Listen!$A$2:$C$44,2,FALSE))</f>
        <v>0</v>
      </c>
      <c r="W45" s="81">
        <f>IF(ISBLANK($B45),0,VLOOKUP($B45,Listen!$A$2:$C$44,3,FALSE))</f>
        <v>0</v>
      </c>
      <c r="X45" s="49">
        <f t="shared" si="11"/>
        <v>0</v>
      </c>
      <c r="Y45" s="49">
        <f t="shared" si="11"/>
        <v>0</v>
      </c>
      <c r="Z45" s="49">
        <f t="shared" si="11"/>
        <v>0</v>
      </c>
      <c r="AA45" s="49">
        <f t="shared" si="11"/>
        <v>0</v>
      </c>
      <c r="AB45" s="49">
        <f t="shared" si="11"/>
        <v>0</v>
      </c>
      <c r="AC45" s="49">
        <f t="shared" si="11"/>
        <v>0</v>
      </c>
      <c r="AD45" s="49">
        <f t="shared" si="11"/>
        <v>0</v>
      </c>
      <c r="AE45" s="85">
        <f t="shared" si="10"/>
        <v>0</v>
      </c>
      <c r="AF45" s="85">
        <f>IF(C45=A_Stammdaten!$C$12,D_SAV!$U45-D_SAV!$AG45,HLOOKUP(A_Stammdaten!$C$12-1,$AH$4:$AN$390,ROW(C45)-3,FALSE)-$AG45)</f>
        <v>0</v>
      </c>
      <c r="AG45" s="85">
        <f>HLOOKUP(A_Stammdaten!$C$12,$AH$4:$AN$390,ROW(C45)-3,FALSE)</f>
        <v>0</v>
      </c>
      <c r="AH45" s="85">
        <f t="shared" si="1"/>
        <v>0</v>
      </c>
      <c r="AI45" s="85">
        <f t="shared" si="2"/>
        <v>0</v>
      </c>
      <c r="AJ45" s="85">
        <f t="shared" si="3"/>
        <v>0</v>
      </c>
      <c r="AK45" s="85">
        <f t="shared" si="4"/>
        <v>0</v>
      </c>
      <c r="AL45" s="85">
        <f t="shared" si="5"/>
        <v>0</v>
      </c>
      <c r="AM45" s="85">
        <f t="shared" si="6"/>
        <v>0</v>
      </c>
      <c r="AN45" s="85">
        <f t="shared" si="7"/>
        <v>0</v>
      </c>
      <c r="AO45" s="31"/>
      <c r="AQ45" s="48"/>
    </row>
    <row r="46" spans="1:43" s="32" customFormat="1" x14ac:dyDescent="0.25">
      <c r="A46" s="18"/>
      <c r="B46" s="18"/>
      <c r="C46" s="34"/>
      <c r="D46" s="18"/>
      <c r="E46" s="18"/>
      <c r="F46" s="18"/>
      <c r="G46" s="80">
        <f t="shared" si="8"/>
        <v>0</v>
      </c>
      <c r="H46" s="18"/>
      <c r="I46" s="18"/>
      <c r="J46" s="18"/>
      <c r="K46" s="18"/>
      <c r="L46" s="18"/>
      <c r="M46" s="18"/>
      <c r="N46" s="18"/>
      <c r="O46" s="18"/>
      <c r="P46" s="18"/>
      <c r="Q46" s="80">
        <f>IF(C46&gt;A_Stammdaten!$C$12,0,SUM(G46,H46,J46,K46,M46,N46)-SUM(I46,L46,O46,P46))</f>
        <v>0</v>
      </c>
      <c r="R46" s="18"/>
      <c r="S46" s="18"/>
      <c r="T46" s="18"/>
      <c r="U46" s="80">
        <f t="shared" si="9"/>
        <v>0</v>
      </c>
      <c r="V46" s="81">
        <f>IF(ISBLANK($B46),0,VLOOKUP($B46,Listen!$A$2:$C$44,2,FALSE))</f>
        <v>0</v>
      </c>
      <c r="W46" s="81">
        <f>IF(ISBLANK($B46),0,VLOOKUP($B46,Listen!$A$2:$C$44,3,FALSE))</f>
        <v>0</v>
      </c>
      <c r="X46" s="49">
        <f t="shared" si="11"/>
        <v>0</v>
      </c>
      <c r="Y46" s="49">
        <f t="shared" si="11"/>
        <v>0</v>
      </c>
      <c r="Z46" s="49">
        <f t="shared" si="11"/>
        <v>0</v>
      </c>
      <c r="AA46" s="49">
        <f t="shared" si="11"/>
        <v>0</v>
      </c>
      <c r="AB46" s="49">
        <f t="shared" si="11"/>
        <v>0</v>
      </c>
      <c r="AC46" s="49">
        <f t="shared" si="11"/>
        <v>0</v>
      </c>
      <c r="AD46" s="49">
        <f t="shared" si="11"/>
        <v>0</v>
      </c>
      <c r="AE46" s="85">
        <f t="shared" si="10"/>
        <v>0</v>
      </c>
      <c r="AF46" s="85">
        <f>IF(C46=A_Stammdaten!$C$12,D_SAV!$U46-D_SAV!$AG46,HLOOKUP(A_Stammdaten!$C$12-1,$AH$4:$AN$390,ROW(C46)-3,FALSE)-$AG46)</f>
        <v>0</v>
      </c>
      <c r="AG46" s="85">
        <f>HLOOKUP(A_Stammdaten!$C$12,$AH$4:$AN$390,ROW(C46)-3,FALSE)</f>
        <v>0</v>
      </c>
      <c r="AH46" s="85">
        <f t="shared" si="1"/>
        <v>0</v>
      </c>
      <c r="AI46" s="85">
        <f t="shared" si="2"/>
        <v>0</v>
      </c>
      <c r="AJ46" s="85">
        <f t="shared" si="3"/>
        <v>0</v>
      </c>
      <c r="AK46" s="85">
        <f t="shared" si="4"/>
        <v>0</v>
      </c>
      <c r="AL46" s="85">
        <f t="shared" si="5"/>
        <v>0</v>
      </c>
      <c r="AM46" s="85">
        <f t="shared" si="6"/>
        <v>0</v>
      </c>
      <c r="AN46" s="85">
        <f t="shared" si="7"/>
        <v>0</v>
      </c>
      <c r="AO46" s="31"/>
      <c r="AQ46" s="48"/>
    </row>
    <row r="47" spans="1:43" s="32" customFormat="1" x14ac:dyDescent="0.25">
      <c r="A47" s="18"/>
      <c r="B47" s="18"/>
      <c r="C47" s="34"/>
      <c r="D47" s="18"/>
      <c r="E47" s="18"/>
      <c r="F47" s="18"/>
      <c r="G47" s="80">
        <f t="shared" si="8"/>
        <v>0</v>
      </c>
      <c r="H47" s="18"/>
      <c r="I47" s="18"/>
      <c r="J47" s="18"/>
      <c r="K47" s="18"/>
      <c r="L47" s="18"/>
      <c r="M47" s="18"/>
      <c r="N47" s="18"/>
      <c r="O47" s="18"/>
      <c r="P47" s="18"/>
      <c r="Q47" s="80">
        <f>IF(C47&gt;A_Stammdaten!$C$12,0,SUM(G47,H47,J47,K47,M47,N47)-SUM(I47,L47,O47,P47))</f>
        <v>0</v>
      </c>
      <c r="R47" s="18"/>
      <c r="S47" s="18"/>
      <c r="T47" s="18"/>
      <c r="U47" s="80">
        <f t="shared" si="9"/>
        <v>0</v>
      </c>
      <c r="V47" s="81">
        <f>IF(ISBLANK($B47),0,VLOOKUP($B47,Listen!$A$2:$C$44,2,FALSE))</f>
        <v>0</v>
      </c>
      <c r="W47" s="81">
        <f>IF(ISBLANK($B47),0,VLOOKUP($B47,Listen!$A$2:$C$44,3,FALSE))</f>
        <v>0</v>
      </c>
      <c r="X47" s="49">
        <f t="shared" si="11"/>
        <v>0</v>
      </c>
      <c r="Y47" s="49">
        <f t="shared" si="11"/>
        <v>0</v>
      </c>
      <c r="Z47" s="49">
        <f t="shared" si="11"/>
        <v>0</v>
      </c>
      <c r="AA47" s="49">
        <f t="shared" si="11"/>
        <v>0</v>
      </c>
      <c r="AB47" s="49">
        <f t="shared" si="11"/>
        <v>0</v>
      </c>
      <c r="AC47" s="49">
        <f t="shared" si="11"/>
        <v>0</v>
      </c>
      <c r="AD47" s="49">
        <f t="shared" si="11"/>
        <v>0</v>
      </c>
      <c r="AE47" s="85">
        <f t="shared" si="10"/>
        <v>0</v>
      </c>
      <c r="AF47" s="85">
        <f>IF(C47=A_Stammdaten!$C$12,D_SAV!$U47-D_SAV!$AG47,HLOOKUP(A_Stammdaten!$C$12-1,$AH$4:$AN$390,ROW(C47)-3,FALSE)-$AG47)</f>
        <v>0</v>
      </c>
      <c r="AG47" s="85">
        <f>HLOOKUP(A_Stammdaten!$C$12,$AH$4:$AN$390,ROW(C47)-3,FALSE)</f>
        <v>0</v>
      </c>
      <c r="AH47" s="85">
        <f t="shared" si="1"/>
        <v>0</v>
      </c>
      <c r="AI47" s="85">
        <f t="shared" si="2"/>
        <v>0</v>
      </c>
      <c r="AJ47" s="85">
        <f t="shared" si="3"/>
        <v>0</v>
      </c>
      <c r="AK47" s="85">
        <f t="shared" si="4"/>
        <v>0</v>
      </c>
      <c r="AL47" s="85">
        <f t="shared" si="5"/>
        <v>0</v>
      </c>
      <c r="AM47" s="85">
        <f t="shared" si="6"/>
        <v>0</v>
      </c>
      <c r="AN47" s="85">
        <f t="shared" si="7"/>
        <v>0</v>
      </c>
      <c r="AO47" s="31"/>
      <c r="AQ47" s="48"/>
    </row>
    <row r="48" spans="1:43" s="32" customFormat="1" x14ac:dyDescent="0.25">
      <c r="A48" s="18"/>
      <c r="B48" s="18"/>
      <c r="C48" s="34"/>
      <c r="D48" s="18"/>
      <c r="E48" s="18"/>
      <c r="F48" s="18"/>
      <c r="G48" s="80">
        <f t="shared" si="8"/>
        <v>0</v>
      </c>
      <c r="H48" s="18"/>
      <c r="I48" s="18"/>
      <c r="J48" s="18"/>
      <c r="K48" s="18"/>
      <c r="L48" s="18"/>
      <c r="M48" s="18"/>
      <c r="N48" s="18"/>
      <c r="O48" s="18"/>
      <c r="P48" s="18"/>
      <c r="Q48" s="80">
        <f>IF(C48&gt;A_Stammdaten!$C$12,0,SUM(G48,H48,J48,K48,M48,N48)-SUM(I48,L48,O48,P48))</f>
        <v>0</v>
      </c>
      <c r="R48" s="18"/>
      <c r="S48" s="18"/>
      <c r="T48" s="18"/>
      <c r="U48" s="80">
        <f t="shared" si="9"/>
        <v>0</v>
      </c>
      <c r="V48" s="81">
        <f>IF(ISBLANK($B48),0,VLOOKUP($B48,Listen!$A$2:$C$44,2,FALSE))</f>
        <v>0</v>
      </c>
      <c r="W48" s="81">
        <f>IF(ISBLANK($B48),0,VLOOKUP($B48,Listen!$A$2:$C$44,3,FALSE))</f>
        <v>0</v>
      </c>
      <c r="X48" s="49">
        <f t="shared" si="11"/>
        <v>0</v>
      </c>
      <c r="Y48" s="49">
        <f t="shared" si="11"/>
        <v>0</v>
      </c>
      <c r="Z48" s="49">
        <f t="shared" si="11"/>
        <v>0</v>
      </c>
      <c r="AA48" s="49">
        <f t="shared" si="11"/>
        <v>0</v>
      </c>
      <c r="AB48" s="49">
        <f t="shared" si="11"/>
        <v>0</v>
      </c>
      <c r="AC48" s="49">
        <f t="shared" si="11"/>
        <v>0</v>
      </c>
      <c r="AD48" s="49">
        <f t="shared" si="11"/>
        <v>0</v>
      </c>
      <c r="AE48" s="85">
        <f t="shared" si="10"/>
        <v>0</v>
      </c>
      <c r="AF48" s="85">
        <f>IF(C48=A_Stammdaten!$C$12,D_SAV!$U48-D_SAV!$AG48,HLOOKUP(A_Stammdaten!$C$12-1,$AH$4:$AN$390,ROW(C48)-3,FALSE)-$AG48)</f>
        <v>0</v>
      </c>
      <c r="AG48" s="85">
        <f>HLOOKUP(A_Stammdaten!$C$12,$AH$4:$AN$390,ROW(C48)-3,FALSE)</f>
        <v>0</v>
      </c>
      <c r="AH48" s="85">
        <f t="shared" si="1"/>
        <v>0</v>
      </c>
      <c r="AI48" s="85">
        <f t="shared" si="2"/>
        <v>0</v>
      </c>
      <c r="AJ48" s="85">
        <f t="shared" si="3"/>
        <v>0</v>
      </c>
      <c r="AK48" s="85">
        <f t="shared" si="4"/>
        <v>0</v>
      </c>
      <c r="AL48" s="85">
        <f t="shared" si="5"/>
        <v>0</v>
      </c>
      <c r="AM48" s="85">
        <f t="shared" si="6"/>
        <v>0</v>
      </c>
      <c r="AN48" s="85">
        <f t="shared" si="7"/>
        <v>0</v>
      </c>
      <c r="AO48" s="31"/>
      <c r="AQ48" s="48"/>
    </row>
    <row r="49" spans="1:43" s="32" customFormat="1" x14ac:dyDescent="0.25">
      <c r="A49" s="18"/>
      <c r="B49" s="18"/>
      <c r="C49" s="34"/>
      <c r="D49" s="18"/>
      <c r="E49" s="18"/>
      <c r="F49" s="18"/>
      <c r="G49" s="80">
        <f t="shared" si="8"/>
        <v>0</v>
      </c>
      <c r="H49" s="18"/>
      <c r="I49" s="18"/>
      <c r="J49" s="18"/>
      <c r="K49" s="18"/>
      <c r="L49" s="18"/>
      <c r="M49" s="18"/>
      <c r="N49" s="18"/>
      <c r="O49" s="18"/>
      <c r="P49" s="18"/>
      <c r="Q49" s="80">
        <f>IF(C49&gt;A_Stammdaten!$C$12,0,SUM(G49,H49,J49,K49,M49,N49)-SUM(I49,L49,O49,P49))</f>
        <v>0</v>
      </c>
      <c r="R49" s="18"/>
      <c r="S49" s="18"/>
      <c r="T49" s="18"/>
      <c r="U49" s="80">
        <f t="shared" si="9"/>
        <v>0</v>
      </c>
      <c r="V49" s="81">
        <f>IF(ISBLANK($B49),0,VLOOKUP($B49,Listen!$A$2:$C$44,2,FALSE))</f>
        <v>0</v>
      </c>
      <c r="W49" s="81">
        <f>IF(ISBLANK($B49),0,VLOOKUP($B49,Listen!$A$2:$C$44,3,FALSE))</f>
        <v>0</v>
      </c>
      <c r="X49" s="49">
        <f t="shared" si="11"/>
        <v>0</v>
      </c>
      <c r="Y49" s="49">
        <f t="shared" si="11"/>
        <v>0</v>
      </c>
      <c r="Z49" s="49">
        <f t="shared" si="11"/>
        <v>0</v>
      </c>
      <c r="AA49" s="49">
        <f t="shared" si="11"/>
        <v>0</v>
      </c>
      <c r="AB49" s="49">
        <f t="shared" si="11"/>
        <v>0</v>
      </c>
      <c r="AC49" s="49">
        <f t="shared" si="11"/>
        <v>0</v>
      </c>
      <c r="AD49" s="49">
        <f t="shared" si="11"/>
        <v>0</v>
      </c>
      <c r="AE49" s="85">
        <f t="shared" si="10"/>
        <v>0</v>
      </c>
      <c r="AF49" s="85">
        <f>IF(C49=A_Stammdaten!$C$12,D_SAV!$U49-D_SAV!$AG49,HLOOKUP(A_Stammdaten!$C$12-1,$AH$4:$AN$390,ROW(C49)-3,FALSE)-$AG49)</f>
        <v>0</v>
      </c>
      <c r="AG49" s="85">
        <f>HLOOKUP(A_Stammdaten!$C$12,$AH$4:$AN$390,ROW(C49)-3,FALSE)</f>
        <v>0</v>
      </c>
      <c r="AH49" s="85">
        <f t="shared" si="1"/>
        <v>0</v>
      </c>
      <c r="AI49" s="85">
        <f t="shared" si="2"/>
        <v>0</v>
      </c>
      <c r="AJ49" s="85">
        <f t="shared" si="3"/>
        <v>0</v>
      </c>
      <c r="AK49" s="85">
        <f t="shared" si="4"/>
        <v>0</v>
      </c>
      <c r="AL49" s="85">
        <f t="shared" si="5"/>
        <v>0</v>
      </c>
      <c r="AM49" s="85">
        <f t="shared" si="6"/>
        <v>0</v>
      </c>
      <c r="AN49" s="85">
        <f t="shared" si="7"/>
        <v>0</v>
      </c>
      <c r="AO49" s="31"/>
      <c r="AQ49" s="48"/>
    </row>
    <row r="50" spans="1:43" s="32" customFormat="1" x14ac:dyDescent="0.25">
      <c r="A50" s="18"/>
      <c r="B50" s="18"/>
      <c r="C50" s="34"/>
      <c r="D50" s="18"/>
      <c r="E50" s="18"/>
      <c r="F50" s="18"/>
      <c r="G50" s="80">
        <f t="shared" si="8"/>
        <v>0</v>
      </c>
      <c r="H50" s="18"/>
      <c r="I50" s="18"/>
      <c r="J50" s="18"/>
      <c r="K50" s="18"/>
      <c r="L50" s="18"/>
      <c r="M50" s="18"/>
      <c r="N50" s="18"/>
      <c r="O50" s="18"/>
      <c r="P50" s="18"/>
      <c r="Q50" s="80">
        <f>IF(C50&gt;A_Stammdaten!$C$12,0,SUM(G50,H50,J50,K50,M50,N50)-SUM(I50,L50,O50,P50))</f>
        <v>0</v>
      </c>
      <c r="R50" s="18"/>
      <c r="S50" s="18"/>
      <c r="T50" s="18"/>
      <c r="U50" s="80">
        <f t="shared" si="9"/>
        <v>0</v>
      </c>
      <c r="V50" s="81">
        <f>IF(ISBLANK($B50),0,VLOOKUP($B50,Listen!$A$2:$C$44,2,FALSE))</f>
        <v>0</v>
      </c>
      <c r="W50" s="81">
        <f>IF(ISBLANK($B50),0,VLOOKUP($B50,Listen!$A$2:$C$44,3,FALSE))</f>
        <v>0</v>
      </c>
      <c r="X50" s="49">
        <f t="shared" si="11"/>
        <v>0</v>
      </c>
      <c r="Y50" s="49">
        <f t="shared" si="11"/>
        <v>0</v>
      </c>
      <c r="Z50" s="49">
        <f t="shared" si="11"/>
        <v>0</v>
      </c>
      <c r="AA50" s="49">
        <f t="shared" si="11"/>
        <v>0</v>
      </c>
      <c r="AB50" s="49">
        <f t="shared" si="11"/>
        <v>0</v>
      </c>
      <c r="AC50" s="49">
        <f t="shared" si="11"/>
        <v>0</v>
      </c>
      <c r="AD50" s="49">
        <f t="shared" si="11"/>
        <v>0</v>
      </c>
      <c r="AE50" s="85">
        <f t="shared" si="10"/>
        <v>0</v>
      </c>
      <c r="AF50" s="85">
        <f>IF(C50=A_Stammdaten!$C$12,D_SAV!$U50-D_SAV!$AG50,HLOOKUP(A_Stammdaten!$C$12-1,$AH$4:$AN$390,ROW(C50)-3,FALSE)-$AG50)</f>
        <v>0</v>
      </c>
      <c r="AG50" s="85">
        <f>HLOOKUP(A_Stammdaten!$C$12,$AH$4:$AN$390,ROW(C50)-3,FALSE)</f>
        <v>0</v>
      </c>
      <c r="AH50" s="85">
        <f t="shared" si="1"/>
        <v>0</v>
      </c>
      <c r="AI50" s="85">
        <f t="shared" si="2"/>
        <v>0</v>
      </c>
      <c r="AJ50" s="85">
        <f t="shared" si="3"/>
        <v>0</v>
      </c>
      <c r="AK50" s="85">
        <f t="shared" si="4"/>
        <v>0</v>
      </c>
      <c r="AL50" s="85">
        <f t="shared" si="5"/>
        <v>0</v>
      </c>
      <c r="AM50" s="85">
        <f t="shared" si="6"/>
        <v>0</v>
      </c>
      <c r="AN50" s="85">
        <f t="shared" si="7"/>
        <v>0</v>
      </c>
      <c r="AO50" s="31"/>
      <c r="AQ50" s="48"/>
    </row>
    <row r="51" spans="1:43" s="32" customFormat="1" x14ac:dyDescent="0.25">
      <c r="A51" s="18"/>
      <c r="B51" s="18"/>
      <c r="C51" s="34"/>
      <c r="D51" s="18"/>
      <c r="E51" s="18"/>
      <c r="F51" s="18"/>
      <c r="G51" s="80">
        <f t="shared" si="8"/>
        <v>0</v>
      </c>
      <c r="H51" s="18"/>
      <c r="I51" s="18"/>
      <c r="J51" s="18"/>
      <c r="K51" s="18"/>
      <c r="L51" s="18"/>
      <c r="M51" s="18"/>
      <c r="N51" s="18"/>
      <c r="O51" s="18"/>
      <c r="P51" s="18"/>
      <c r="Q51" s="80">
        <f>IF(C51&gt;A_Stammdaten!$C$12,0,SUM(G51,H51,J51,K51,M51,N51)-SUM(I51,L51,O51,P51))</f>
        <v>0</v>
      </c>
      <c r="R51" s="18"/>
      <c r="S51" s="18"/>
      <c r="T51" s="18"/>
      <c r="U51" s="80">
        <f t="shared" si="9"/>
        <v>0</v>
      </c>
      <c r="V51" s="81">
        <f>IF(ISBLANK($B51),0,VLOOKUP($B51,Listen!$A$2:$C$44,2,FALSE))</f>
        <v>0</v>
      </c>
      <c r="W51" s="81">
        <f>IF(ISBLANK($B51),0,VLOOKUP($B51,Listen!$A$2:$C$44,3,FALSE))</f>
        <v>0</v>
      </c>
      <c r="X51" s="49">
        <f t="shared" si="11"/>
        <v>0</v>
      </c>
      <c r="Y51" s="49">
        <f t="shared" si="11"/>
        <v>0</v>
      </c>
      <c r="Z51" s="49">
        <f t="shared" si="11"/>
        <v>0</v>
      </c>
      <c r="AA51" s="49">
        <f t="shared" si="11"/>
        <v>0</v>
      </c>
      <c r="AB51" s="49">
        <f t="shared" si="11"/>
        <v>0</v>
      </c>
      <c r="AC51" s="49">
        <f t="shared" si="11"/>
        <v>0</v>
      </c>
      <c r="AD51" s="49">
        <f t="shared" si="11"/>
        <v>0</v>
      </c>
      <c r="AE51" s="85">
        <f t="shared" si="10"/>
        <v>0</v>
      </c>
      <c r="AF51" s="85">
        <f>IF(C51=A_Stammdaten!$C$12,D_SAV!$U51-D_SAV!$AG51,HLOOKUP(A_Stammdaten!$C$12-1,$AH$4:$AN$390,ROW(C51)-3,FALSE)-$AG51)</f>
        <v>0</v>
      </c>
      <c r="AG51" s="85">
        <f>HLOOKUP(A_Stammdaten!$C$12,$AH$4:$AN$390,ROW(C51)-3,FALSE)</f>
        <v>0</v>
      </c>
      <c r="AH51" s="85">
        <f t="shared" si="1"/>
        <v>0</v>
      </c>
      <c r="AI51" s="85">
        <f t="shared" si="2"/>
        <v>0</v>
      </c>
      <c r="AJ51" s="85">
        <f t="shared" si="3"/>
        <v>0</v>
      </c>
      <c r="AK51" s="85">
        <f t="shared" si="4"/>
        <v>0</v>
      </c>
      <c r="AL51" s="85">
        <f t="shared" si="5"/>
        <v>0</v>
      </c>
      <c r="AM51" s="85">
        <f t="shared" si="6"/>
        <v>0</v>
      </c>
      <c r="AN51" s="85">
        <f t="shared" si="7"/>
        <v>0</v>
      </c>
      <c r="AO51" s="31"/>
      <c r="AQ51" s="48"/>
    </row>
    <row r="52" spans="1:43" s="32" customFormat="1" x14ac:dyDescent="0.25">
      <c r="A52" s="18"/>
      <c r="B52" s="18"/>
      <c r="C52" s="34"/>
      <c r="D52" s="18"/>
      <c r="E52" s="18"/>
      <c r="F52" s="18"/>
      <c r="G52" s="80">
        <f t="shared" si="8"/>
        <v>0</v>
      </c>
      <c r="H52" s="18"/>
      <c r="I52" s="18"/>
      <c r="J52" s="18"/>
      <c r="K52" s="18"/>
      <c r="L52" s="18"/>
      <c r="M52" s="18"/>
      <c r="N52" s="18"/>
      <c r="O52" s="18"/>
      <c r="P52" s="18"/>
      <c r="Q52" s="80">
        <f>IF(C52&gt;A_Stammdaten!$C$12,0,SUM(G52,H52,J52,K52,M52,N52)-SUM(I52,L52,O52,P52))</f>
        <v>0</v>
      </c>
      <c r="R52" s="18"/>
      <c r="S52" s="18"/>
      <c r="T52" s="18"/>
      <c r="U52" s="80">
        <f t="shared" si="9"/>
        <v>0</v>
      </c>
      <c r="V52" s="81">
        <f>IF(ISBLANK($B52),0,VLOOKUP($B52,Listen!$A$2:$C$44,2,FALSE))</f>
        <v>0</v>
      </c>
      <c r="W52" s="81">
        <f>IF(ISBLANK($B52),0,VLOOKUP($B52,Listen!$A$2:$C$44,3,FALSE))</f>
        <v>0</v>
      </c>
      <c r="X52" s="49">
        <f t="shared" si="11"/>
        <v>0</v>
      </c>
      <c r="Y52" s="49">
        <f t="shared" si="11"/>
        <v>0</v>
      </c>
      <c r="Z52" s="49">
        <f t="shared" si="11"/>
        <v>0</v>
      </c>
      <c r="AA52" s="49">
        <f t="shared" si="11"/>
        <v>0</v>
      </c>
      <c r="AB52" s="49">
        <f t="shared" si="11"/>
        <v>0</v>
      </c>
      <c r="AC52" s="49">
        <f t="shared" si="11"/>
        <v>0</v>
      </c>
      <c r="AD52" s="49">
        <f t="shared" si="11"/>
        <v>0</v>
      </c>
      <c r="AE52" s="85">
        <f t="shared" si="10"/>
        <v>0</v>
      </c>
      <c r="AF52" s="85">
        <f>IF(C52=A_Stammdaten!$C$12,D_SAV!$U52-D_SAV!$AG52,HLOOKUP(A_Stammdaten!$C$12-1,$AH$4:$AN$390,ROW(C52)-3,FALSE)-$AG52)</f>
        <v>0</v>
      </c>
      <c r="AG52" s="85">
        <f>HLOOKUP(A_Stammdaten!$C$12,$AH$4:$AN$390,ROW(C52)-3,FALSE)</f>
        <v>0</v>
      </c>
      <c r="AH52" s="85">
        <f t="shared" si="1"/>
        <v>0</v>
      </c>
      <c r="AI52" s="85">
        <f t="shared" si="2"/>
        <v>0</v>
      </c>
      <c r="AJ52" s="85">
        <f t="shared" si="3"/>
        <v>0</v>
      </c>
      <c r="AK52" s="85">
        <f t="shared" si="4"/>
        <v>0</v>
      </c>
      <c r="AL52" s="85">
        <f t="shared" si="5"/>
        <v>0</v>
      </c>
      <c r="AM52" s="85">
        <f t="shared" si="6"/>
        <v>0</v>
      </c>
      <c r="AN52" s="85">
        <f t="shared" si="7"/>
        <v>0</v>
      </c>
      <c r="AO52" s="31"/>
      <c r="AQ52" s="48"/>
    </row>
    <row r="53" spans="1:43" s="32" customFormat="1" x14ac:dyDescent="0.25">
      <c r="A53" s="18"/>
      <c r="B53" s="18"/>
      <c r="C53" s="34"/>
      <c r="D53" s="18"/>
      <c r="E53" s="18"/>
      <c r="F53" s="18"/>
      <c r="G53" s="80">
        <f t="shared" si="8"/>
        <v>0</v>
      </c>
      <c r="H53" s="18"/>
      <c r="I53" s="18"/>
      <c r="J53" s="18"/>
      <c r="K53" s="18"/>
      <c r="L53" s="18"/>
      <c r="M53" s="18"/>
      <c r="N53" s="18"/>
      <c r="O53" s="18"/>
      <c r="P53" s="18"/>
      <c r="Q53" s="80">
        <f>IF(C53&gt;A_Stammdaten!$C$12,0,SUM(G53,H53,J53,K53,M53,N53)-SUM(I53,L53,O53,P53))</f>
        <v>0</v>
      </c>
      <c r="R53" s="18"/>
      <c r="S53" s="18"/>
      <c r="T53" s="18"/>
      <c r="U53" s="80">
        <f t="shared" si="9"/>
        <v>0</v>
      </c>
      <c r="V53" s="81">
        <f>IF(ISBLANK($B53),0,VLOOKUP($B53,Listen!$A$2:$C$44,2,FALSE))</f>
        <v>0</v>
      </c>
      <c r="W53" s="81">
        <f>IF(ISBLANK($B53),0,VLOOKUP($B53,Listen!$A$2:$C$44,3,FALSE))</f>
        <v>0</v>
      </c>
      <c r="X53" s="49">
        <f t="shared" si="11"/>
        <v>0</v>
      </c>
      <c r="Y53" s="49">
        <f t="shared" si="11"/>
        <v>0</v>
      </c>
      <c r="Z53" s="49">
        <f t="shared" si="11"/>
        <v>0</v>
      </c>
      <c r="AA53" s="49">
        <f t="shared" si="11"/>
        <v>0</v>
      </c>
      <c r="AB53" s="49">
        <f t="shared" si="11"/>
        <v>0</v>
      </c>
      <c r="AC53" s="49">
        <f t="shared" si="11"/>
        <v>0</v>
      </c>
      <c r="AD53" s="49">
        <f t="shared" si="11"/>
        <v>0</v>
      </c>
      <c r="AE53" s="85">
        <f t="shared" si="10"/>
        <v>0</v>
      </c>
      <c r="AF53" s="85">
        <f>IF(C53=A_Stammdaten!$C$12,D_SAV!$U53-D_SAV!$AG53,HLOOKUP(A_Stammdaten!$C$12-1,$AH$4:$AN$390,ROW(C53)-3,FALSE)-$AG53)</f>
        <v>0</v>
      </c>
      <c r="AG53" s="85">
        <f>HLOOKUP(A_Stammdaten!$C$12,$AH$4:$AN$390,ROW(C53)-3,FALSE)</f>
        <v>0</v>
      </c>
      <c r="AH53" s="85">
        <f t="shared" si="1"/>
        <v>0</v>
      </c>
      <c r="AI53" s="85">
        <f t="shared" si="2"/>
        <v>0</v>
      </c>
      <c r="AJ53" s="85">
        <f t="shared" si="3"/>
        <v>0</v>
      </c>
      <c r="AK53" s="85">
        <f t="shared" si="4"/>
        <v>0</v>
      </c>
      <c r="AL53" s="85">
        <f t="shared" si="5"/>
        <v>0</v>
      </c>
      <c r="AM53" s="85">
        <f t="shared" si="6"/>
        <v>0</v>
      </c>
      <c r="AN53" s="85">
        <f t="shared" si="7"/>
        <v>0</v>
      </c>
      <c r="AO53" s="31"/>
      <c r="AQ53" s="48"/>
    </row>
    <row r="54" spans="1:43" s="32" customFormat="1" x14ac:dyDescent="0.25">
      <c r="A54" s="18"/>
      <c r="B54" s="18"/>
      <c r="C54" s="34"/>
      <c r="D54" s="18"/>
      <c r="E54" s="18"/>
      <c r="F54" s="18"/>
      <c r="G54" s="80">
        <f t="shared" si="8"/>
        <v>0</v>
      </c>
      <c r="H54" s="18"/>
      <c r="I54" s="18"/>
      <c r="J54" s="18"/>
      <c r="K54" s="18"/>
      <c r="L54" s="18"/>
      <c r="M54" s="18"/>
      <c r="N54" s="18"/>
      <c r="O54" s="18"/>
      <c r="P54" s="18"/>
      <c r="Q54" s="80">
        <f>IF(C54&gt;A_Stammdaten!$C$12,0,SUM(G54,H54,J54,K54,M54,N54)-SUM(I54,L54,O54,P54))</f>
        <v>0</v>
      </c>
      <c r="R54" s="18"/>
      <c r="S54" s="18"/>
      <c r="T54" s="18"/>
      <c r="U54" s="80">
        <f t="shared" si="9"/>
        <v>0</v>
      </c>
      <c r="V54" s="81">
        <f>IF(ISBLANK($B54),0,VLOOKUP($B54,Listen!$A$2:$C$44,2,FALSE))</f>
        <v>0</v>
      </c>
      <c r="W54" s="81">
        <f>IF(ISBLANK($B54),0,VLOOKUP($B54,Listen!$A$2:$C$44,3,FALSE))</f>
        <v>0</v>
      </c>
      <c r="X54" s="49">
        <f t="shared" si="11"/>
        <v>0</v>
      </c>
      <c r="Y54" s="49">
        <f t="shared" si="11"/>
        <v>0</v>
      </c>
      <c r="Z54" s="49">
        <f t="shared" si="11"/>
        <v>0</v>
      </c>
      <c r="AA54" s="49">
        <f t="shared" si="11"/>
        <v>0</v>
      </c>
      <c r="AB54" s="49">
        <f t="shared" si="11"/>
        <v>0</v>
      </c>
      <c r="AC54" s="49">
        <f t="shared" si="11"/>
        <v>0</v>
      </c>
      <c r="AD54" s="49">
        <f t="shared" si="11"/>
        <v>0</v>
      </c>
      <c r="AE54" s="85">
        <f t="shared" si="10"/>
        <v>0</v>
      </c>
      <c r="AF54" s="85">
        <f>IF(C54=A_Stammdaten!$C$12,D_SAV!$U54-D_SAV!$AG54,HLOOKUP(A_Stammdaten!$C$12-1,$AH$4:$AN$390,ROW(C54)-3,FALSE)-$AG54)</f>
        <v>0</v>
      </c>
      <c r="AG54" s="85">
        <f>HLOOKUP(A_Stammdaten!$C$12,$AH$4:$AN$390,ROW(C54)-3,FALSE)</f>
        <v>0</v>
      </c>
      <c r="AH54" s="85">
        <f t="shared" si="1"/>
        <v>0</v>
      </c>
      <c r="AI54" s="85">
        <f t="shared" si="2"/>
        <v>0</v>
      </c>
      <c r="AJ54" s="85">
        <f t="shared" si="3"/>
        <v>0</v>
      </c>
      <c r="AK54" s="85">
        <f t="shared" si="4"/>
        <v>0</v>
      </c>
      <c r="AL54" s="85">
        <f t="shared" si="5"/>
        <v>0</v>
      </c>
      <c r="AM54" s="85">
        <f t="shared" si="6"/>
        <v>0</v>
      </c>
      <c r="AN54" s="85">
        <f t="shared" si="7"/>
        <v>0</v>
      </c>
      <c r="AO54" s="31"/>
      <c r="AQ54" s="48"/>
    </row>
    <row r="55" spans="1:43" s="32" customFormat="1" x14ac:dyDescent="0.25">
      <c r="A55" s="18"/>
      <c r="B55" s="18"/>
      <c r="C55" s="34"/>
      <c r="D55" s="18"/>
      <c r="E55" s="18"/>
      <c r="F55" s="18"/>
      <c r="G55" s="80">
        <f t="shared" si="8"/>
        <v>0</v>
      </c>
      <c r="H55" s="18"/>
      <c r="I55" s="18"/>
      <c r="J55" s="18"/>
      <c r="K55" s="18"/>
      <c r="L55" s="18"/>
      <c r="M55" s="18"/>
      <c r="N55" s="18"/>
      <c r="O55" s="18"/>
      <c r="P55" s="18"/>
      <c r="Q55" s="80">
        <f>IF(C55&gt;A_Stammdaten!$C$12,0,SUM(G55,H55,J55,K55,M55,N55)-SUM(I55,L55,O55,P55))</f>
        <v>0</v>
      </c>
      <c r="R55" s="18"/>
      <c r="S55" s="18"/>
      <c r="T55" s="18"/>
      <c r="U55" s="80">
        <f t="shared" si="9"/>
        <v>0</v>
      </c>
      <c r="V55" s="81">
        <f>IF(ISBLANK($B55),0,VLOOKUP($B55,Listen!$A$2:$C$44,2,FALSE))</f>
        <v>0</v>
      </c>
      <c r="W55" s="81">
        <f>IF(ISBLANK($B55),0,VLOOKUP($B55,Listen!$A$2:$C$44,3,FALSE))</f>
        <v>0</v>
      </c>
      <c r="X55" s="49">
        <f t="shared" si="11"/>
        <v>0</v>
      </c>
      <c r="Y55" s="49">
        <f t="shared" si="11"/>
        <v>0</v>
      </c>
      <c r="Z55" s="49">
        <f t="shared" si="11"/>
        <v>0</v>
      </c>
      <c r="AA55" s="49">
        <f t="shared" si="11"/>
        <v>0</v>
      </c>
      <c r="AB55" s="49">
        <f t="shared" si="11"/>
        <v>0</v>
      </c>
      <c r="AC55" s="49">
        <f t="shared" si="11"/>
        <v>0</v>
      </c>
      <c r="AD55" s="49">
        <f t="shared" si="11"/>
        <v>0</v>
      </c>
      <c r="AE55" s="85">
        <f t="shared" si="10"/>
        <v>0</v>
      </c>
      <c r="AF55" s="85">
        <f>IF(C55=A_Stammdaten!$C$12,D_SAV!$U55-D_SAV!$AG55,HLOOKUP(A_Stammdaten!$C$12-1,$AH$4:$AN$390,ROW(C55)-3,FALSE)-$AG55)</f>
        <v>0</v>
      </c>
      <c r="AG55" s="85">
        <f>HLOOKUP(A_Stammdaten!$C$12,$AH$4:$AN$390,ROW(C55)-3,FALSE)</f>
        <v>0</v>
      </c>
      <c r="AH55" s="85">
        <f t="shared" si="1"/>
        <v>0</v>
      </c>
      <c r="AI55" s="85">
        <f t="shared" si="2"/>
        <v>0</v>
      </c>
      <c r="AJ55" s="85">
        <f t="shared" si="3"/>
        <v>0</v>
      </c>
      <c r="AK55" s="85">
        <f t="shared" si="4"/>
        <v>0</v>
      </c>
      <c r="AL55" s="85">
        <f t="shared" si="5"/>
        <v>0</v>
      </c>
      <c r="AM55" s="85">
        <f t="shared" si="6"/>
        <v>0</v>
      </c>
      <c r="AN55" s="85">
        <f t="shared" si="7"/>
        <v>0</v>
      </c>
      <c r="AO55" s="31"/>
      <c r="AQ55" s="48"/>
    </row>
    <row r="56" spans="1:43" s="32" customFormat="1" x14ac:dyDescent="0.25">
      <c r="A56" s="18"/>
      <c r="B56" s="18"/>
      <c r="C56" s="34"/>
      <c r="D56" s="18"/>
      <c r="E56" s="18"/>
      <c r="F56" s="18"/>
      <c r="G56" s="80">
        <f t="shared" si="8"/>
        <v>0</v>
      </c>
      <c r="H56" s="18"/>
      <c r="I56" s="18"/>
      <c r="J56" s="18"/>
      <c r="K56" s="18"/>
      <c r="L56" s="18"/>
      <c r="M56" s="18"/>
      <c r="N56" s="18"/>
      <c r="O56" s="18"/>
      <c r="P56" s="18"/>
      <c r="Q56" s="80">
        <f>IF(C56&gt;A_Stammdaten!$C$12,0,SUM(G56,H56,J56,K56,M56,N56)-SUM(I56,L56,O56,P56))</f>
        <v>0</v>
      </c>
      <c r="R56" s="18"/>
      <c r="S56" s="18"/>
      <c r="T56" s="18"/>
      <c r="U56" s="80">
        <f t="shared" si="9"/>
        <v>0</v>
      </c>
      <c r="V56" s="81">
        <f>IF(ISBLANK($B56),0,VLOOKUP($B56,Listen!$A$2:$C$44,2,FALSE))</f>
        <v>0</v>
      </c>
      <c r="W56" s="81">
        <f>IF(ISBLANK($B56),0,VLOOKUP($B56,Listen!$A$2:$C$44,3,FALSE))</f>
        <v>0</v>
      </c>
      <c r="X56" s="49">
        <f t="shared" si="11"/>
        <v>0</v>
      </c>
      <c r="Y56" s="49">
        <f t="shared" si="11"/>
        <v>0</v>
      </c>
      <c r="Z56" s="49">
        <f t="shared" si="11"/>
        <v>0</v>
      </c>
      <c r="AA56" s="49">
        <f t="shared" si="11"/>
        <v>0</v>
      </c>
      <c r="AB56" s="49">
        <f t="shared" si="11"/>
        <v>0</v>
      </c>
      <c r="AC56" s="49">
        <f t="shared" si="11"/>
        <v>0</v>
      </c>
      <c r="AD56" s="49">
        <f t="shared" si="11"/>
        <v>0</v>
      </c>
      <c r="AE56" s="85">
        <f t="shared" si="10"/>
        <v>0</v>
      </c>
      <c r="AF56" s="85">
        <f>IF(C56=A_Stammdaten!$C$12,D_SAV!$U56-D_SAV!$AG56,HLOOKUP(A_Stammdaten!$C$12-1,$AH$4:$AN$390,ROW(C56)-3,FALSE)-$AG56)</f>
        <v>0</v>
      </c>
      <c r="AG56" s="85">
        <f>HLOOKUP(A_Stammdaten!$C$12,$AH$4:$AN$390,ROW(C56)-3,FALSE)</f>
        <v>0</v>
      </c>
      <c r="AH56" s="85">
        <f t="shared" si="1"/>
        <v>0</v>
      </c>
      <c r="AI56" s="85">
        <f t="shared" si="2"/>
        <v>0</v>
      </c>
      <c r="AJ56" s="85">
        <f t="shared" si="3"/>
        <v>0</v>
      </c>
      <c r="AK56" s="85">
        <f t="shared" si="4"/>
        <v>0</v>
      </c>
      <c r="AL56" s="85">
        <f t="shared" si="5"/>
        <v>0</v>
      </c>
      <c r="AM56" s="85">
        <f t="shared" si="6"/>
        <v>0</v>
      </c>
      <c r="AN56" s="85">
        <f t="shared" si="7"/>
        <v>0</v>
      </c>
      <c r="AO56" s="31"/>
      <c r="AQ56" s="48"/>
    </row>
    <row r="57" spans="1:43" s="32" customFormat="1" x14ac:dyDescent="0.25">
      <c r="A57" s="18"/>
      <c r="B57" s="18"/>
      <c r="C57" s="34"/>
      <c r="D57" s="18"/>
      <c r="E57" s="18"/>
      <c r="F57" s="18"/>
      <c r="G57" s="80">
        <f t="shared" si="8"/>
        <v>0</v>
      </c>
      <c r="H57" s="18"/>
      <c r="I57" s="18"/>
      <c r="J57" s="18"/>
      <c r="K57" s="18"/>
      <c r="L57" s="18"/>
      <c r="M57" s="18"/>
      <c r="N57" s="18"/>
      <c r="O57" s="18"/>
      <c r="P57" s="18"/>
      <c r="Q57" s="80">
        <f>IF(C57&gt;A_Stammdaten!$C$12,0,SUM(G57,H57,J57,K57,M57,N57)-SUM(I57,L57,O57,P57))</f>
        <v>0</v>
      </c>
      <c r="R57" s="18"/>
      <c r="S57" s="18"/>
      <c r="T57" s="18"/>
      <c r="U57" s="80">
        <f t="shared" si="9"/>
        <v>0</v>
      </c>
      <c r="V57" s="81">
        <f>IF(ISBLANK($B57),0,VLOOKUP($B57,Listen!$A$2:$C$44,2,FALSE))</f>
        <v>0</v>
      </c>
      <c r="W57" s="81">
        <f>IF(ISBLANK($B57),0,VLOOKUP($B57,Listen!$A$2:$C$44,3,FALSE))</f>
        <v>0</v>
      </c>
      <c r="X57" s="49">
        <f t="shared" si="11"/>
        <v>0</v>
      </c>
      <c r="Y57" s="49">
        <f t="shared" si="11"/>
        <v>0</v>
      </c>
      <c r="Z57" s="49">
        <f t="shared" si="11"/>
        <v>0</v>
      </c>
      <c r="AA57" s="49">
        <f t="shared" si="11"/>
        <v>0</v>
      </c>
      <c r="AB57" s="49">
        <f t="shared" si="11"/>
        <v>0</v>
      </c>
      <c r="AC57" s="49">
        <f t="shared" si="11"/>
        <v>0</v>
      </c>
      <c r="AD57" s="49">
        <f t="shared" si="11"/>
        <v>0</v>
      </c>
      <c r="AE57" s="85">
        <f t="shared" si="10"/>
        <v>0</v>
      </c>
      <c r="AF57" s="85">
        <f>IF(C57=A_Stammdaten!$C$12,D_SAV!$U57-D_SAV!$AG57,HLOOKUP(A_Stammdaten!$C$12-1,$AH$4:$AN$390,ROW(C57)-3,FALSE)-$AG57)</f>
        <v>0</v>
      </c>
      <c r="AG57" s="85">
        <f>HLOOKUP(A_Stammdaten!$C$12,$AH$4:$AN$390,ROW(C57)-3,FALSE)</f>
        <v>0</v>
      </c>
      <c r="AH57" s="85">
        <f t="shared" si="1"/>
        <v>0</v>
      </c>
      <c r="AI57" s="85">
        <f t="shared" si="2"/>
        <v>0</v>
      </c>
      <c r="AJ57" s="85">
        <f t="shared" si="3"/>
        <v>0</v>
      </c>
      <c r="AK57" s="85">
        <f t="shared" si="4"/>
        <v>0</v>
      </c>
      <c r="AL57" s="85">
        <f t="shared" si="5"/>
        <v>0</v>
      </c>
      <c r="AM57" s="85">
        <f t="shared" si="6"/>
        <v>0</v>
      </c>
      <c r="AN57" s="85">
        <f t="shared" si="7"/>
        <v>0</v>
      </c>
      <c r="AO57" s="31"/>
      <c r="AQ57" s="48"/>
    </row>
    <row r="58" spans="1:43" s="32" customFormat="1" x14ac:dyDescent="0.25">
      <c r="A58" s="18"/>
      <c r="B58" s="18"/>
      <c r="C58" s="34"/>
      <c r="D58" s="18"/>
      <c r="E58" s="18"/>
      <c r="F58" s="18"/>
      <c r="G58" s="80">
        <f t="shared" si="8"/>
        <v>0</v>
      </c>
      <c r="H58" s="18"/>
      <c r="I58" s="18"/>
      <c r="J58" s="18"/>
      <c r="K58" s="18"/>
      <c r="L58" s="18"/>
      <c r="M58" s="18"/>
      <c r="N58" s="18"/>
      <c r="O58" s="18"/>
      <c r="P58" s="18"/>
      <c r="Q58" s="80">
        <f>IF(C58&gt;A_Stammdaten!$C$12,0,SUM(G58,H58,J58,K58,M58,N58)-SUM(I58,L58,O58,P58))</f>
        <v>0</v>
      </c>
      <c r="R58" s="18"/>
      <c r="S58" s="18"/>
      <c r="T58" s="18"/>
      <c r="U58" s="80">
        <f t="shared" si="9"/>
        <v>0</v>
      </c>
      <c r="V58" s="81">
        <f>IF(ISBLANK($B58),0,VLOOKUP($B58,Listen!$A$2:$C$44,2,FALSE))</f>
        <v>0</v>
      </c>
      <c r="W58" s="81">
        <f>IF(ISBLANK($B58),0,VLOOKUP($B58,Listen!$A$2:$C$44,3,FALSE))</f>
        <v>0</v>
      </c>
      <c r="X58" s="49">
        <f t="shared" si="11"/>
        <v>0</v>
      </c>
      <c r="Y58" s="49">
        <f t="shared" si="11"/>
        <v>0</v>
      </c>
      <c r="Z58" s="49">
        <f t="shared" si="11"/>
        <v>0</v>
      </c>
      <c r="AA58" s="49">
        <f t="shared" si="11"/>
        <v>0</v>
      </c>
      <c r="AB58" s="49">
        <f t="shared" si="11"/>
        <v>0</v>
      </c>
      <c r="AC58" s="49">
        <f t="shared" si="11"/>
        <v>0</v>
      </c>
      <c r="AD58" s="49">
        <f t="shared" si="11"/>
        <v>0</v>
      </c>
      <c r="AE58" s="85">
        <f t="shared" si="10"/>
        <v>0</v>
      </c>
      <c r="AF58" s="85">
        <f>IF(C58=A_Stammdaten!$C$12,D_SAV!$U58-D_SAV!$AG58,HLOOKUP(A_Stammdaten!$C$12-1,$AH$4:$AN$390,ROW(C58)-3,FALSE)-$AG58)</f>
        <v>0</v>
      </c>
      <c r="AG58" s="85">
        <f>HLOOKUP(A_Stammdaten!$C$12,$AH$4:$AN$390,ROW(C58)-3,FALSE)</f>
        <v>0</v>
      </c>
      <c r="AH58" s="85">
        <f t="shared" si="1"/>
        <v>0</v>
      </c>
      <c r="AI58" s="85">
        <f t="shared" si="2"/>
        <v>0</v>
      </c>
      <c r="AJ58" s="85">
        <f t="shared" si="3"/>
        <v>0</v>
      </c>
      <c r="AK58" s="85">
        <f t="shared" si="4"/>
        <v>0</v>
      </c>
      <c r="AL58" s="85">
        <f t="shared" si="5"/>
        <v>0</v>
      </c>
      <c r="AM58" s="85">
        <f t="shared" si="6"/>
        <v>0</v>
      </c>
      <c r="AN58" s="85">
        <f t="shared" si="7"/>
        <v>0</v>
      </c>
      <c r="AO58" s="31"/>
      <c r="AQ58" s="48"/>
    </row>
    <row r="59" spans="1:43" s="32" customFormat="1" x14ac:dyDescent="0.25">
      <c r="A59" s="18"/>
      <c r="B59" s="18"/>
      <c r="C59" s="34"/>
      <c r="D59" s="18"/>
      <c r="E59" s="18"/>
      <c r="F59" s="18"/>
      <c r="G59" s="80">
        <f t="shared" si="8"/>
        <v>0</v>
      </c>
      <c r="H59" s="18"/>
      <c r="I59" s="18"/>
      <c r="J59" s="18"/>
      <c r="K59" s="18"/>
      <c r="L59" s="18"/>
      <c r="M59" s="18"/>
      <c r="N59" s="18"/>
      <c r="O59" s="18"/>
      <c r="P59" s="18"/>
      <c r="Q59" s="80">
        <f>IF(C59&gt;A_Stammdaten!$C$12,0,SUM(G59,H59,J59,K59,M59,N59)-SUM(I59,L59,O59,P59))</f>
        <v>0</v>
      </c>
      <c r="R59" s="18"/>
      <c r="S59" s="18"/>
      <c r="T59" s="18"/>
      <c r="U59" s="80">
        <f t="shared" si="9"/>
        <v>0</v>
      </c>
      <c r="V59" s="81">
        <f>IF(ISBLANK($B59),0,VLOOKUP($B59,Listen!$A$2:$C$44,2,FALSE))</f>
        <v>0</v>
      </c>
      <c r="W59" s="81">
        <f>IF(ISBLANK($B59),0,VLOOKUP($B59,Listen!$A$2:$C$44,3,FALSE))</f>
        <v>0</v>
      </c>
      <c r="X59" s="49">
        <f t="shared" si="11"/>
        <v>0</v>
      </c>
      <c r="Y59" s="49">
        <f t="shared" si="11"/>
        <v>0</v>
      </c>
      <c r="Z59" s="49">
        <f t="shared" si="11"/>
        <v>0</v>
      </c>
      <c r="AA59" s="49">
        <f t="shared" si="11"/>
        <v>0</v>
      </c>
      <c r="AB59" s="49">
        <f t="shared" si="11"/>
        <v>0</v>
      </c>
      <c r="AC59" s="49">
        <f t="shared" si="11"/>
        <v>0</v>
      </c>
      <c r="AD59" s="49">
        <f t="shared" si="11"/>
        <v>0</v>
      </c>
      <c r="AE59" s="85">
        <f t="shared" si="10"/>
        <v>0</v>
      </c>
      <c r="AF59" s="85">
        <f>IF(C59=A_Stammdaten!$C$12,D_SAV!$U59-D_SAV!$AG59,HLOOKUP(A_Stammdaten!$C$12-1,$AH$4:$AN$390,ROW(C59)-3,FALSE)-$AG59)</f>
        <v>0</v>
      </c>
      <c r="AG59" s="85">
        <f>HLOOKUP(A_Stammdaten!$C$12,$AH$4:$AN$390,ROW(C59)-3,FALSE)</f>
        <v>0</v>
      </c>
      <c r="AH59" s="85">
        <f t="shared" si="1"/>
        <v>0</v>
      </c>
      <c r="AI59" s="85">
        <f t="shared" si="2"/>
        <v>0</v>
      </c>
      <c r="AJ59" s="85">
        <f t="shared" si="3"/>
        <v>0</v>
      </c>
      <c r="AK59" s="85">
        <f t="shared" si="4"/>
        <v>0</v>
      </c>
      <c r="AL59" s="85">
        <f t="shared" si="5"/>
        <v>0</v>
      </c>
      <c r="AM59" s="85">
        <f t="shared" si="6"/>
        <v>0</v>
      </c>
      <c r="AN59" s="85">
        <f t="shared" si="7"/>
        <v>0</v>
      </c>
      <c r="AO59" s="31"/>
      <c r="AQ59" s="48"/>
    </row>
    <row r="60" spans="1:43" s="32" customFormat="1" x14ac:dyDescent="0.25">
      <c r="A60" s="18"/>
      <c r="B60" s="18"/>
      <c r="C60" s="34"/>
      <c r="D60" s="18"/>
      <c r="E60" s="18"/>
      <c r="F60" s="18"/>
      <c r="G60" s="80">
        <f t="shared" si="8"/>
        <v>0</v>
      </c>
      <c r="H60" s="18"/>
      <c r="I60" s="18"/>
      <c r="J60" s="18"/>
      <c r="K60" s="18"/>
      <c r="L60" s="18"/>
      <c r="M60" s="18"/>
      <c r="N60" s="18"/>
      <c r="O60" s="18"/>
      <c r="P60" s="18"/>
      <c r="Q60" s="80">
        <f>IF(C60&gt;A_Stammdaten!$C$12,0,SUM(G60,H60,J60,K60,M60,N60)-SUM(I60,L60,O60,P60))</f>
        <v>0</v>
      </c>
      <c r="R60" s="18"/>
      <c r="S60" s="18"/>
      <c r="T60" s="18"/>
      <c r="U60" s="80">
        <f t="shared" si="9"/>
        <v>0</v>
      </c>
      <c r="V60" s="81">
        <f>IF(ISBLANK($B60),0,VLOOKUP($B60,Listen!$A$2:$C$44,2,FALSE))</f>
        <v>0</v>
      </c>
      <c r="W60" s="81">
        <f>IF(ISBLANK($B60),0,VLOOKUP($B60,Listen!$A$2:$C$44,3,FALSE))</f>
        <v>0</v>
      </c>
      <c r="X60" s="49">
        <f t="shared" si="11"/>
        <v>0</v>
      </c>
      <c r="Y60" s="49">
        <f t="shared" si="11"/>
        <v>0</v>
      </c>
      <c r="Z60" s="49">
        <f t="shared" si="11"/>
        <v>0</v>
      </c>
      <c r="AA60" s="49">
        <f t="shared" si="11"/>
        <v>0</v>
      </c>
      <c r="AB60" s="49">
        <f t="shared" si="11"/>
        <v>0</v>
      </c>
      <c r="AC60" s="49">
        <f t="shared" si="11"/>
        <v>0</v>
      </c>
      <c r="AD60" s="49">
        <f t="shared" si="11"/>
        <v>0</v>
      </c>
      <c r="AE60" s="85">
        <f t="shared" si="10"/>
        <v>0</v>
      </c>
      <c r="AF60" s="85">
        <f>IF(C60=A_Stammdaten!$C$12,D_SAV!$U60-D_SAV!$AG60,HLOOKUP(A_Stammdaten!$C$12-1,$AH$4:$AN$390,ROW(C60)-3,FALSE)-$AG60)</f>
        <v>0</v>
      </c>
      <c r="AG60" s="85">
        <f>HLOOKUP(A_Stammdaten!$C$12,$AH$4:$AN$390,ROW(C60)-3,FALSE)</f>
        <v>0</v>
      </c>
      <c r="AH60" s="85">
        <f t="shared" si="1"/>
        <v>0</v>
      </c>
      <c r="AI60" s="85">
        <f t="shared" si="2"/>
        <v>0</v>
      </c>
      <c r="AJ60" s="85">
        <f t="shared" si="3"/>
        <v>0</v>
      </c>
      <c r="AK60" s="85">
        <f t="shared" si="4"/>
        <v>0</v>
      </c>
      <c r="AL60" s="85">
        <f t="shared" si="5"/>
        <v>0</v>
      </c>
      <c r="AM60" s="85">
        <f t="shared" si="6"/>
        <v>0</v>
      </c>
      <c r="AN60" s="85">
        <f t="shared" si="7"/>
        <v>0</v>
      </c>
      <c r="AO60" s="31"/>
      <c r="AQ60" s="48"/>
    </row>
    <row r="61" spans="1:43" s="32" customFormat="1" x14ac:dyDescent="0.25">
      <c r="A61" s="18"/>
      <c r="B61" s="18"/>
      <c r="C61" s="34"/>
      <c r="D61" s="18"/>
      <c r="E61" s="18"/>
      <c r="F61" s="18"/>
      <c r="G61" s="80">
        <f t="shared" si="8"/>
        <v>0</v>
      </c>
      <c r="H61" s="18"/>
      <c r="I61" s="18"/>
      <c r="J61" s="18"/>
      <c r="K61" s="18"/>
      <c r="L61" s="18"/>
      <c r="M61" s="18"/>
      <c r="N61" s="18"/>
      <c r="O61" s="18"/>
      <c r="P61" s="18"/>
      <c r="Q61" s="80">
        <f>IF(C61&gt;A_Stammdaten!$C$12,0,SUM(G61,H61,J61,K61,M61,N61)-SUM(I61,L61,O61,P61))</f>
        <v>0</v>
      </c>
      <c r="R61" s="18"/>
      <c r="S61" s="18"/>
      <c r="T61" s="18"/>
      <c r="U61" s="80">
        <f t="shared" si="9"/>
        <v>0</v>
      </c>
      <c r="V61" s="81">
        <f>IF(ISBLANK($B61),0,VLOOKUP($B61,Listen!$A$2:$C$44,2,FALSE))</f>
        <v>0</v>
      </c>
      <c r="W61" s="81">
        <f>IF(ISBLANK($B61),0,VLOOKUP($B61,Listen!$A$2:$C$44,3,FALSE))</f>
        <v>0</v>
      </c>
      <c r="X61" s="49">
        <f t="shared" si="11"/>
        <v>0</v>
      </c>
      <c r="Y61" s="49">
        <f t="shared" si="11"/>
        <v>0</v>
      </c>
      <c r="Z61" s="49">
        <f t="shared" si="11"/>
        <v>0</v>
      </c>
      <c r="AA61" s="49">
        <f t="shared" si="11"/>
        <v>0</v>
      </c>
      <c r="AB61" s="49">
        <f t="shared" si="11"/>
        <v>0</v>
      </c>
      <c r="AC61" s="49">
        <f t="shared" si="11"/>
        <v>0</v>
      </c>
      <c r="AD61" s="49">
        <f t="shared" si="11"/>
        <v>0</v>
      </c>
      <c r="AE61" s="85">
        <f t="shared" si="10"/>
        <v>0</v>
      </c>
      <c r="AF61" s="85">
        <f>IF(C61=A_Stammdaten!$C$12,D_SAV!$U61-D_SAV!$AG61,HLOOKUP(A_Stammdaten!$C$12-1,$AH$4:$AN$390,ROW(C61)-3,FALSE)-$AG61)</f>
        <v>0</v>
      </c>
      <c r="AG61" s="85">
        <f>HLOOKUP(A_Stammdaten!$C$12,$AH$4:$AN$390,ROW(C61)-3,FALSE)</f>
        <v>0</v>
      </c>
      <c r="AH61" s="85">
        <f t="shared" si="1"/>
        <v>0</v>
      </c>
      <c r="AI61" s="85">
        <f t="shared" si="2"/>
        <v>0</v>
      </c>
      <c r="AJ61" s="85">
        <f t="shared" si="3"/>
        <v>0</v>
      </c>
      <c r="AK61" s="85">
        <f t="shared" si="4"/>
        <v>0</v>
      </c>
      <c r="AL61" s="85">
        <f t="shared" si="5"/>
        <v>0</v>
      </c>
      <c r="AM61" s="85">
        <f t="shared" si="6"/>
        <v>0</v>
      </c>
      <c r="AN61" s="85">
        <f t="shared" si="7"/>
        <v>0</v>
      </c>
      <c r="AO61" s="31"/>
      <c r="AQ61" s="48"/>
    </row>
    <row r="62" spans="1:43" s="32" customFormat="1" x14ac:dyDescent="0.25">
      <c r="A62" s="18"/>
      <c r="B62" s="18"/>
      <c r="C62" s="34"/>
      <c r="D62" s="18"/>
      <c r="E62" s="18"/>
      <c r="F62" s="18"/>
      <c r="G62" s="80">
        <f t="shared" si="8"/>
        <v>0</v>
      </c>
      <c r="H62" s="18"/>
      <c r="I62" s="18"/>
      <c r="J62" s="18"/>
      <c r="K62" s="18"/>
      <c r="L62" s="18"/>
      <c r="M62" s="18"/>
      <c r="N62" s="18"/>
      <c r="O62" s="18"/>
      <c r="P62" s="18"/>
      <c r="Q62" s="80">
        <f>IF(C62&gt;A_Stammdaten!$C$12,0,SUM(G62,H62,J62,K62,M62,N62)-SUM(I62,L62,O62,P62))</f>
        <v>0</v>
      </c>
      <c r="R62" s="18"/>
      <c r="S62" s="18"/>
      <c r="T62" s="18"/>
      <c r="U62" s="80">
        <f t="shared" si="9"/>
        <v>0</v>
      </c>
      <c r="V62" s="81">
        <f>IF(ISBLANK($B62),0,VLOOKUP($B62,Listen!$A$2:$C$44,2,FALSE))</f>
        <v>0</v>
      </c>
      <c r="W62" s="81">
        <f>IF(ISBLANK($B62),0,VLOOKUP($B62,Listen!$A$2:$C$44,3,FALSE))</f>
        <v>0</v>
      </c>
      <c r="X62" s="49">
        <f t="shared" si="11"/>
        <v>0</v>
      </c>
      <c r="Y62" s="49">
        <f t="shared" si="11"/>
        <v>0</v>
      </c>
      <c r="Z62" s="49">
        <f t="shared" si="11"/>
        <v>0</v>
      </c>
      <c r="AA62" s="49">
        <f t="shared" si="11"/>
        <v>0</v>
      </c>
      <c r="AB62" s="49">
        <f t="shared" si="11"/>
        <v>0</v>
      </c>
      <c r="AC62" s="49">
        <f t="shared" si="11"/>
        <v>0</v>
      </c>
      <c r="AD62" s="49">
        <f t="shared" si="11"/>
        <v>0</v>
      </c>
      <c r="AE62" s="85">
        <f t="shared" si="10"/>
        <v>0</v>
      </c>
      <c r="AF62" s="85">
        <f>IF(C62=A_Stammdaten!$C$12,D_SAV!$U62-D_SAV!$AG62,HLOOKUP(A_Stammdaten!$C$12-1,$AH$4:$AN$390,ROW(C62)-3,FALSE)-$AG62)</f>
        <v>0</v>
      </c>
      <c r="AG62" s="85">
        <f>HLOOKUP(A_Stammdaten!$C$12,$AH$4:$AN$390,ROW(C62)-3,FALSE)</f>
        <v>0</v>
      </c>
      <c r="AH62" s="85">
        <f t="shared" si="1"/>
        <v>0</v>
      </c>
      <c r="AI62" s="85">
        <f t="shared" si="2"/>
        <v>0</v>
      </c>
      <c r="AJ62" s="85">
        <f t="shared" si="3"/>
        <v>0</v>
      </c>
      <c r="AK62" s="85">
        <f t="shared" si="4"/>
        <v>0</v>
      </c>
      <c r="AL62" s="85">
        <f t="shared" si="5"/>
        <v>0</v>
      </c>
      <c r="AM62" s="85">
        <f t="shared" si="6"/>
        <v>0</v>
      </c>
      <c r="AN62" s="85">
        <f t="shared" si="7"/>
        <v>0</v>
      </c>
      <c r="AO62" s="31"/>
      <c r="AQ62" s="48"/>
    </row>
    <row r="63" spans="1:43" s="32" customFormat="1" x14ac:dyDescent="0.25">
      <c r="A63" s="18"/>
      <c r="B63" s="18"/>
      <c r="C63" s="34"/>
      <c r="D63" s="18"/>
      <c r="E63" s="18"/>
      <c r="F63" s="18"/>
      <c r="G63" s="80">
        <f t="shared" si="8"/>
        <v>0</v>
      </c>
      <c r="H63" s="18"/>
      <c r="I63" s="18"/>
      <c r="J63" s="18"/>
      <c r="K63" s="18"/>
      <c r="L63" s="18"/>
      <c r="M63" s="18"/>
      <c r="N63" s="18"/>
      <c r="O63" s="18"/>
      <c r="P63" s="18"/>
      <c r="Q63" s="80">
        <f>IF(C63&gt;A_Stammdaten!$C$12,0,SUM(G63,H63,J63,K63,M63,N63)-SUM(I63,L63,O63,P63))</f>
        <v>0</v>
      </c>
      <c r="R63" s="18"/>
      <c r="S63" s="18"/>
      <c r="T63" s="18"/>
      <c r="U63" s="80">
        <f t="shared" si="9"/>
        <v>0</v>
      </c>
      <c r="V63" s="81">
        <f>IF(ISBLANK($B63),0,VLOOKUP($B63,Listen!$A$2:$C$44,2,FALSE))</f>
        <v>0</v>
      </c>
      <c r="W63" s="81">
        <f>IF(ISBLANK($B63),0,VLOOKUP($B63,Listen!$A$2:$C$44,3,FALSE))</f>
        <v>0</v>
      </c>
      <c r="X63" s="49">
        <f t="shared" si="11"/>
        <v>0</v>
      </c>
      <c r="Y63" s="49">
        <f t="shared" si="11"/>
        <v>0</v>
      </c>
      <c r="Z63" s="49">
        <f t="shared" si="11"/>
        <v>0</v>
      </c>
      <c r="AA63" s="49">
        <f t="shared" si="11"/>
        <v>0</v>
      </c>
      <c r="AB63" s="49">
        <f t="shared" si="11"/>
        <v>0</v>
      </c>
      <c r="AC63" s="49">
        <f t="shared" si="11"/>
        <v>0</v>
      </c>
      <c r="AD63" s="49">
        <f t="shared" si="11"/>
        <v>0</v>
      </c>
      <c r="AE63" s="85">
        <f t="shared" si="10"/>
        <v>0</v>
      </c>
      <c r="AF63" s="85">
        <f>IF(C63=A_Stammdaten!$C$12,D_SAV!$U63-D_SAV!$AG63,HLOOKUP(A_Stammdaten!$C$12-1,$AH$4:$AN$390,ROW(C63)-3,FALSE)-$AG63)</f>
        <v>0</v>
      </c>
      <c r="AG63" s="85">
        <f>HLOOKUP(A_Stammdaten!$C$12,$AH$4:$AN$390,ROW(C63)-3,FALSE)</f>
        <v>0</v>
      </c>
      <c r="AH63" s="85">
        <f t="shared" si="1"/>
        <v>0</v>
      </c>
      <c r="AI63" s="85">
        <f t="shared" si="2"/>
        <v>0</v>
      </c>
      <c r="AJ63" s="85">
        <f t="shared" si="3"/>
        <v>0</v>
      </c>
      <c r="AK63" s="85">
        <f t="shared" si="4"/>
        <v>0</v>
      </c>
      <c r="AL63" s="85">
        <f t="shared" si="5"/>
        <v>0</v>
      </c>
      <c r="AM63" s="85">
        <f t="shared" si="6"/>
        <v>0</v>
      </c>
      <c r="AN63" s="85">
        <f t="shared" si="7"/>
        <v>0</v>
      </c>
      <c r="AO63" s="31"/>
      <c r="AQ63" s="48"/>
    </row>
    <row r="64" spans="1:43" s="32" customFormat="1" x14ac:dyDescent="0.25">
      <c r="A64" s="18"/>
      <c r="B64" s="18"/>
      <c r="C64" s="34"/>
      <c r="D64" s="18"/>
      <c r="E64" s="18"/>
      <c r="F64" s="18"/>
      <c r="G64" s="80">
        <f t="shared" si="8"/>
        <v>0</v>
      </c>
      <c r="H64" s="18"/>
      <c r="I64" s="18"/>
      <c r="J64" s="18"/>
      <c r="K64" s="18"/>
      <c r="L64" s="18"/>
      <c r="M64" s="18"/>
      <c r="N64" s="18"/>
      <c r="O64" s="18"/>
      <c r="P64" s="18"/>
      <c r="Q64" s="80">
        <f>IF(C64&gt;A_Stammdaten!$C$12,0,SUM(G64,H64,J64,K64,M64,N64)-SUM(I64,L64,O64,P64))</f>
        <v>0</v>
      </c>
      <c r="R64" s="18"/>
      <c r="S64" s="18"/>
      <c r="T64" s="18"/>
      <c r="U64" s="80">
        <f t="shared" si="9"/>
        <v>0</v>
      </c>
      <c r="V64" s="81">
        <f>IF(ISBLANK($B64),0,VLOOKUP($B64,Listen!$A$2:$C$44,2,FALSE))</f>
        <v>0</v>
      </c>
      <c r="W64" s="81">
        <f>IF(ISBLANK($B64),0,VLOOKUP($B64,Listen!$A$2:$C$44,3,FALSE))</f>
        <v>0</v>
      </c>
      <c r="X64" s="49">
        <f t="shared" si="11"/>
        <v>0</v>
      </c>
      <c r="Y64" s="49">
        <f t="shared" si="11"/>
        <v>0</v>
      </c>
      <c r="Z64" s="49">
        <f t="shared" si="11"/>
        <v>0</v>
      </c>
      <c r="AA64" s="49">
        <f t="shared" si="11"/>
        <v>0</v>
      </c>
      <c r="AB64" s="49">
        <f t="shared" si="11"/>
        <v>0</v>
      </c>
      <c r="AC64" s="49">
        <f t="shared" si="11"/>
        <v>0</v>
      </c>
      <c r="AD64" s="49">
        <f t="shared" si="11"/>
        <v>0</v>
      </c>
      <c r="AE64" s="85">
        <f t="shared" si="10"/>
        <v>0</v>
      </c>
      <c r="AF64" s="85">
        <f>IF(C64=A_Stammdaten!$C$12,D_SAV!$U64-D_SAV!$AG64,HLOOKUP(A_Stammdaten!$C$12-1,$AH$4:$AN$390,ROW(C64)-3,FALSE)-$AG64)</f>
        <v>0</v>
      </c>
      <c r="AG64" s="85">
        <f>HLOOKUP(A_Stammdaten!$C$12,$AH$4:$AN$390,ROW(C64)-3,FALSE)</f>
        <v>0</v>
      </c>
      <c r="AH64" s="85">
        <f t="shared" si="1"/>
        <v>0</v>
      </c>
      <c r="AI64" s="85">
        <f t="shared" si="2"/>
        <v>0</v>
      </c>
      <c r="AJ64" s="85">
        <f t="shared" si="3"/>
        <v>0</v>
      </c>
      <c r="AK64" s="85">
        <f t="shared" si="4"/>
        <v>0</v>
      </c>
      <c r="AL64" s="85">
        <f t="shared" si="5"/>
        <v>0</v>
      </c>
      <c r="AM64" s="85">
        <f t="shared" si="6"/>
        <v>0</v>
      </c>
      <c r="AN64" s="85">
        <f t="shared" si="7"/>
        <v>0</v>
      </c>
      <c r="AO64" s="31"/>
      <c r="AQ64" s="48"/>
    </row>
    <row r="65" spans="1:43" s="32" customFormat="1" x14ac:dyDescent="0.25">
      <c r="A65" s="18"/>
      <c r="B65" s="18"/>
      <c r="C65" s="34"/>
      <c r="D65" s="18"/>
      <c r="E65" s="18"/>
      <c r="F65" s="18"/>
      <c r="G65" s="80">
        <f t="shared" si="8"/>
        <v>0</v>
      </c>
      <c r="H65" s="18"/>
      <c r="I65" s="18"/>
      <c r="J65" s="18"/>
      <c r="K65" s="18"/>
      <c r="L65" s="18"/>
      <c r="M65" s="18"/>
      <c r="N65" s="18"/>
      <c r="O65" s="18"/>
      <c r="P65" s="18"/>
      <c r="Q65" s="80">
        <f>IF(C65&gt;A_Stammdaten!$C$12,0,SUM(G65,H65,J65,K65,M65,N65)-SUM(I65,L65,O65,P65))</f>
        <v>0</v>
      </c>
      <c r="R65" s="18"/>
      <c r="S65" s="18"/>
      <c r="T65" s="18"/>
      <c r="U65" s="80">
        <f t="shared" si="9"/>
        <v>0</v>
      </c>
      <c r="V65" s="81">
        <f>IF(ISBLANK($B65),0,VLOOKUP($B65,Listen!$A$2:$C$44,2,FALSE))</f>
        <v>0</v>
      </c>
      <c r="W65" s="81">
        <f>IF(ISBLANK($B65),0,VLOOKUP($B65,Listen!$A$2:$C$44,3,FALSE))</f>
        <v>0</v>
      </c>
      <c r="X65" s="49">
        <f t="shared" si="11"/>
        <v>0</v>
      </c>
      <c r="Y65" s="49">
        <f t="shared" si="11"/>
        <v>0</v>
      </c>
      <c r="Z65" s="49">
        <f t="shared" si="11"/>
        <v>0</v>
      </c>
      <c r="AA65" s="49">
        <f t="shared" si="11"/>
        <v>0</v>
      </c>
      <c r="AB65" s="49">
        <f t="shared" si="11"/>
        <v>0</v>
      </c>
      <c r="AC65" s="49">
        <f t="shared" si="11"/>
        <v>0</v>
      </c>
      <c r="AD65" s="49">
        <f t="shared" si="11"/>
        <v>0</v>
      </c>
      <c r="AE65" s="85">
        <f t="shared" si="10"/>
        <v>0</v>
      </c>
      <c r="AF65" s="85">
        <f>IF(C65=A_Stammdaten!$C$12,D_SAV!$U65-D_SAV!$AG65,HLOOKUP(A_Stammdaten!$C$12-1,$AH$4:$AN$390,ROW(C65)-3,FALSE)-$AG65)</f>
        <v>0</v>
      </c>
      <c r="AG65" s="85">
        <f>HLOOKUP(A_Stammdaten!$C$12,$AH$4:$AN$390,ROW(C65)-3,FALSE)</f>
        <v>0</v>
      </c>
      <c r="AH65" s="85">
        <f t="shared" si="1"/>
        <v>0</v>
      </c>
      <c r="AI65" s="85">
        <f t="shared" si="2"/>
        <v>0</v>
      </c>
      <c r="AJ65" s="85">
        <f t="shared" si="3"/>
        <v>0</v>
      </c>
      <c r="AK65" s="85">
        <f t="shared" si="4"/>
        <v>0</v>
      </c>
      <c r="AL65" s="85">
        <f t="shared" si="5"/>
        <v>0</v>
      </c>
      <c r="AM65" s="85">
        <f t="shared" si="6"/>
        <v>0</v>
      </c>
      <c r="AN65" s="85">
        <f t="shared" si="7"/>
        <v>0</v>
      </c>
      <c r="AO65" s="31"/>
      <c r="AQ65" s="48"/>
    </row>
    <row r="66" spans="1:43" s="32" customFormat="1" x14ac:dyDescent="0.25">
      <c r="A66" s="18"/>
      <c r="B66" s="18"/>
      <c r="C66" s="34"/>
      <c r="D66" s="18"/>
      <c r="E66" s="18"/>
      <c r="F66" s="18"/>
      <c r="G66" s="80">
        <f t="shared" si="8"/>
        <v>0</v>
      </c>
      <c r="H66" s="18"/>
      <c r="I66" s="18"/>
      <c r="J66" s="18"/>
      <c r="K66" s="18"/>
      <c r="L66" s="18"/>
      <c r="M66" s="18"/>
      <c r="N66" s="18"/>
      <c r="O66" s="18"/>
      <c r="P66" s="18"/>
      <c r="Q66" s="80">
        <f>IF(C66&gt;A_Stammdaten!$C$12,0,SUM(G66,H66,J66,K66,M66,N66)-SUM(I66,L66,O66,P66))</f>
        <v>0</v>
      </c>
      <c r="R66" s="18"/>
      <c r="S66" s="18"/>
      <c r="T66" s="18"/>
      <c r="U66" s="80">
        <f t="shared" si="9"/>
        <v>0</v>
      </c>
      <c r="V66" s="81">
        <f>IF(ISBLANK($B66),0,VLOOKUP($B66,Listen!$A$2:$C$44,2,FALSE))</f>
        <v>0</v>
      </c>
      <c r="W66" s="81">
        <f>IF(ISBLANK($B66),0,VLOOKUP($B66,Listen!$A$2:$C$44,3,FALSE))</f>
        <v>0</v>
      </c>
      <c r="X66" s="49">
        <f t="shared" si="11"/>
        <v>0</v>
      </c>
      <c r="Y66" s="49">
        <f t="shared" si="11"/>
        <v>0</v>
      </c>
      <c r="Z66" s="49">
        <f t="shared" si="11"/>
        <v>0</v>
      </c>
      <c r="AA66" s="49">
        <f t="shared" si="11"/>
        <v>0</v>
      </c>
      <c r="AB66" s="49">
        <f t="shared" si="11"/>
        <v>0</v>
      </c>
      <c r="AC66" s="49">
        <f t="shared" si="11"/>
        <v>0</v>
      </c>
      <c r="AD66" s="49">
        <f t="shared" si="11"/>
        <v>0</v>
      </c>
      <c r="AE66" s="85">
        <f t="shared" si="10"/>
        <v>0</v>
      </c>
      <c r="AF66" s="85">
        <f>IF(C66=A_Stammdaten!$C$12,D_SAV!$U66-D_SAV!$AG66,HLOOKUP(A_Stammdaten!$C$12-1,$AH$4:$AN$390,ROW(C66)-3,FALSE)-$AG66)</f>
        <v>0</v>
      </c>
      <c r="AG66" s="85">
        <f>HLOOKUP(A_Stammdaten!$C$12,$AH$4:$AN$390,ROW(C66)-3,FALSE)</f>
        <v>0</v>
      </c>
      <c r="AH66" s="85">
        <f t="shared" si="1"/>
        <v>0</v>
      </c>
      <c r="AI66" s="85">
        <f t="shared" si="2"/>
        <v>0</v>
      </c>
      <c r="AJ66" s="85">
        <f t="shared" si="3"/>
        <v>0</v>
      </c>
      <c r="AK66" s="85">
        <f t="shared" si="4"/>
        <v>0</v>
      </c>
      <c r="AL66" s="85">
        <f t="shared" si="5"/>
        <v>0</v>
      </c>
      <c r="AM66" s="85">
        <f t="shared" si="6"/>
        <v>0</v>
      </c>
      <c r="AN66" s="85">
        <f t="shared" si="7"/>
        <v>0</v>
      </c>
      <c r="AO66" s="31"/>
      <c r="AQ66" s="48"/>
    </row>
    <row r="67" spans="1:43" s="32" customFormat="1" x14ac:dyDescent="0.25">
      <c r="A67" s="18"/>
      <c r="B67" s="18"/>
      <c r="C67" s="34"/>
      <c r="D67" s="18"/>
      <c r="E67" s="18"/>
      <c r="F67" s="18"/>
      <c r="G67" s="80">
        <f t="shared" si="8"/>
        <v>0</v>
      </c>
      <c r="H67" s="18"/>
      <c r="I67" s="18"/>
      <c r="J67" s="18"/>
      <c r="K67" s="18"/>
      <c r="L67" s="18"/>
      <c r="M67" s="18"/>
      <c r="N67" s="18"/>
      <c r="O67" s="18"/>
      <c r="P67" s="18"/>
      <c r="Q67" s="80">
        <f>IF(C67&gt;A_Stammdaten!$C$12,0,SUM(G67,H67,J67,K67,M67,N67)-SUM(I67,L67,O67,P67))</f>
        <v>0</v>
      </c>
      <c r="R67" s="18"/>
      <c r="S67" s="18"/>
      <c r="T67" s="18"/>
      <c r="U67" s="80">
        <f t="shared" si="9"/>
        <v>0</v>
      </c>
      <c r="V67" s="81">
        <f>IF(ISBLANK($B67),0,VLOOKUP($B67,Listen!$A$2:$C$44,2,FALSE))</f>
        <v>0</v>
      </c>
      <c r="W67" s="81">
        <f>IF(ISBLANK($B67),0,VLOOKUP($B67,Listen!$A$2:$C$44,3,FALSE))</f>
        <v>0</v>
      </c>
      <c r="X67" s="49">
        <f t="shared" si="11"/>
        <v>0</v>
      </c>
      <c r="Y67" s="49">
        <f t="shared" si="11"/>
        <v>0</v>
      </c>
      <c r="Z67" s="49">
        <f t="shared" si="11"/>
        <v>0</v>
      </c>
      <c r="AA67" s="49">
        <f t="shared" si="11"/>
        <v>0</v>
      </c>
      <c r="AB67" s="49">
        <f t="shared" si="11"/>
        <v>0</v>
      </c>
      <c r="AC67" s="49">
        <f t="shared" si="11"/>
        <v>0</v>
      </c>
      <c r="AD67" s="49">
        <f t="shared" si="11"/>
        <v>0</v>
      </c>
      <c r="AE67" s="85">
        <f t="shared" si="10"/>
        <v>0</v>
      </c>
      <c r="AF67" s="85">
        <f>IF(C67=A_Stammdaten!$C$12,D_SAV!$U67-D_SAV!$AG67,HLOOKUP(A_Stammdaten!$C$12-1,$AH$4:$AN$390,ROW(C67)-3,FALSE)-$AG67)</f>
        <v>0</v>
      </c>
      <c r="AG67" s="85">
        <f>HLOOKUP(A_Stammdaten!$C$12,$AH$4:$AN$390,ROW(C67)-3,FALSE)</f>
        <v>0</v>
      </c>
      <c r="AH67" s="85">
        <f t="shared" si="1"/>
        <v>0</v>
      </c>
      <c r="AI67" s="85">
        <f t="shared" si="2"/>
        <v>0</v>
      </c>
      <c r="AJ67" s="85">
        <f t="shared" si="3"/>
        <v>0</v>
      </c>
      <c r="AK67" s="85">
        <f t="shared" si="4"/>
        <v>0</v>
      </c>
      <c r="AL67" s="85">
        <f t="shared" si="5"/>
        <v>0</v>
      </c>
      <c r="AM67" s="85">
        <f t="shared" si="6"/>
        <v>0</v>
      </c>
      <c r="AN67" s="85">
        <f t="shared" si="7"/>
        <v>0</v>
      </c>
      <c r="AO67" s="31"/>
      <c r="AQ67" s="48"/>
    </row>
    <row r="68" spans="1:43" s="32" customFormat="1" x14ac:dyDescent="0.25">
      <c r="A68" s="18"/>
      <c r="B68" s="18"/>
      <c r="C68" s="34"/>
      <c r="D68" s="18"/>
      <c r="E68" s="18"/>
      <c r="F68" s="18"/>
      <c r="G68" s="80">
        <f t="shared" si="8"/>
        <v>0</v>
      </c>
      <c r="H68" s="18"/>
      <c r="I68" s="18"/>
      <c r="J68" s="18"/>
      <c r="K68" s="18"/>
      <c r="L68" s="18"/>
      <c r="M68" s="18"/>
      <c r="N68" s="18"/>
      <c r="O68" s="18"/>
      <c r="P68" s="18"/>
      <c r="Q68" s="80">
        <f>IF(C68&gt;A_Stammdaten!$C$12,0,SUM(G68,H68,J68,K68,M68,N68)-SUM(I68,L68,O68,P68))</f>
        <v>0</v>
      </c>
      <c r="R68" s="18"/>
      <c r="S68" s="18"/>
      <c r="T68" s="18"/>
      <c r="U68" s="80">
        <f t="shared" si="9"/>
        <v>0</v>
      </c>
      <c r="V68" s="81">
        <f>IF(ISBLANK($B68),0,VLOOKUP($B68,Listen!$A$2:$C$44,2,FALSE))</f>
        <v>0</v>
      </c>
      <c r="W68" s="81">
        <f>IF(ISBLANK($B68),0,VLOOKUP($B68,Listen!$A$2:$C$44,3,FALSE))</f>
        <v>0</v>
      </c>
      <c r="X68" s="49">
        <f t="shared" si="11"/>
        <v>0</v>
      </c>
      <c r="Y68" s="49">
        <f t="shared" si="11"/>
        <v>0</v>
      </c>
      <c r="Z68" s="49">
        <f t="shared" si="11"/>
        <v>0</v>
      </c>
      <c r="AA68" s="49">
        <f t="shared" si="11"/>
        <v>0</v>
      </c>
      <c r="AB68" s="49">
        <f t="shared" si="11"/>
        <v>0</v>
      </c>
      <c r="AC68" s="49">
        <f t="shared" si="11"/>
        <v>0</v>
      </c>
      <c r="AD68" s="49">
        <f t="shared" ref="X68:AD105" si="12">$V68</f>
        <v>0</v>
      </c>
      <c r="AE68" s="85">
        <f t="shared" si="10"/>
        <v>0</v>
      </c>
      <c r="AF68" s="85">
        <f>IF(C68=A_Stammdaten!$C$12,D_SAV!$U68-D_SAV!$AG68,HLOOKUP(A_Stammdaten!$C$12-1,$AH$4:$AN$390,ROW(C68)-3,FALSE)-$AG68)</f>
        <v>0</v>
      </c>
      <c r="AG68" s="85">
        <f>HLOOKUP(A_Stammdaten!$C$12,$AH$4:$AN$390,ROW(C68)-3,FALSE)</f>
        <v>0</v>
      </c>
      <c r="AH68" s="85">
        <f t="shared" si="1"/>
        <v>0</v>
      </c>
      <c r="AI68" s="85">
        <f t="shared" si="2"/>
        <v>0</v>
      </c>
      <c r="AJ68" s="85">
        <f t="shared" si="3"/>
        <v>0</v>
      </c>
      <c r="AK68" s="85">
        <f t="shared" si="4"/>
        <v>0</v>
      </c>
      <c r="AL68" s="85">
        <f t="shared" si="5"/>
        <v>0</v>
      </c>
      <c r="AM68" s="85">
        <f t="shared" si="6"/>
        <v>0</v>
      </c>
      <c r="AN68" s="85">
        <f t="shared" si="7"/>
        <v>0</v>
      </c>
      <c r="AO68" s="31"/>
      <c r="AQ68" s="48"/>
    </row>
    <row r="69" spans="1:43" s="32" customFormat="1" x14ac:dyDescent="0.25">
      <c r="A69" s="18"/>
      <c r="B69" s="18"/>
      <c r="C69" s="34"/>
      <c r="D69" s="18"/>
      <c r="E69" s="18"/>
      <c r="F69" s="18"/>
      <c r="G69" s="80">
        <f t="shared" si="8"/>
        <v>0</v>
      </c>
      <c r="H69" s="18"/>
      <c r="I69" s="18"/>
      <c r="J69" s="18"/>
      <c r="K69" s="18"/>
      <c r="L69" s="18"/>
      <c r="M69" s="18"/>
      <c r="N69" s="18"/>
      <c r="O69" s="18"/>
      <c r="P69" s="18"/>
      <c r="Q69" s="80">
        <f>IF(C69&gt;A_Stammdaten!$C$12,0,SUM(G69,H69,J69,K69,M69,N69)-SUM(I69,L69,O69,P69))</f>
        <v>0</v>
      </c>
      <c r="R69" s="18"/>
      <c r="S69" s="18"/>
      <c r="T69" s="18"/>
      <c r="U69" s="80">
        <f t="shared" si="9"/>
        <v>0</v>
      </c>
      <c r="V69" s="81">
        <f>IF(ISBLANK($B69),0,VLOOKUP($B69,Listen!$A$2:$C$44,2,FALSE))</f>
        <v>0</v>
      </c>
      <c r="W69" s="81">
        <f>IF(ISBLANK($B69),0,VLOOKUP($B69,Listen!$A$2:$C$44,3,FALSE))</f>
        <v>0</v>
      </c>
      <c r="X69" s="49">
        <f t="shared" si="12"/>
        <v>0</v>
      </c>
      <c r="Y69" s="49">
        <f t="shared" si="12"/>
        <v>0</v>
      </c>
      <c r="Z69" s="49">
        <f t="shared" si="12"/>
        <v>0</v>
      </c>
      <c r="AA69" s="49">
        <f t="shared" si="12"/>
        <v>0</v>
      </c>
      <c r="AB69" s="49">
        <f t="shared" si="12"/>
        <v>0</v>
      </c>
      <c r="AC69" s="49">
        <f t="shared" si="12"/>
        <v>0</v>
      </c>
      <c r="AD69" s="49">
        <f t="shared" si="12"/>
        <v>0</v>
      </c>
      <c r="AE69" s="85">
        <f t="shared" si="10"/>
        <v>0</v>
      </c>
      <c r="AF69" s="85">
        <f>IF(C69=A_Stammdaten!$C$12,D_SAV!$U69-D_SAV!$AG69,HLOOKUP(A_Stammdaten!$C$12-1,$AH$4:$AN$390,ROW(C69)-3,FALSE)-$AG69)</f>
        <v>0</v>
      </c>
      <c r="AG69" s="85">
        <f>HLOOKUP(A_Stammdaten!$C$12,$AH$4:$AN$390,ROW(C69)-3,FALSE)</f>
        <v>0</v>
      </c>
      <c r="AH69" s="85">
        <f t="shared" ref="AH69:AH132" si="13">IF(OR($C69=0,$U69=0),0,IF($C69&lt;=AH$4,$U69-$U69/X69*(AH$4-$C69+1),0))</f>
        <v>0</v>
      </c>
      <c r="AI69" s="85">
        <f t="shared" ref="AI69:AI132" si="14">IF(OR($C69=0,$U69=0,Y69-(AI$4-$C69)=0),0,IF($C69&lt;AI$4,AH69-AH69/(Y69-(AI$4-$C69)),IF($C69=AI$4,$U69-$U69/Y69,0)))</f>
        <v>0</v>
      </c>
      <c r="AJ69" s="85">
        <f t="shared" ref="AJ69:AJ132" si="15">IF(OR($C69=0,$U69=0,Z69-(AJ$4-$C69)=0),0,IF($C69&lt;AJ$4,AI69-AI69/(Z69-(AJ$4-$C69)),IF($C69=AJ$4,$U69-$U69/Z69,0)))</f>
        <v>0</v>
      </c>
      <c r="AK69" s="85">
        <f t="shared" ref="AK69:AK132" si="16">IF(OR($C69=0,$U69=0,AA69-(AK$4-$C69)=0),0,IF($C69&lt;AK$4,AJ69-AJ69/(AA69-(AK$4-$C69)),IF($C69=AK$4,$U69-$U69/AA69,0)))</f>
        <v>0</v>
      </c>
      <c r="AL69" s="85">
        <f t="shared" ref="AL69:AL132" si="17">IF(OR($C69=0,$U69=0,AB69-(AL$4-$C69)=0),0,IF($C69&lt;AL$4,AK69-AK69/(AB69-(AL$4-$C69)),IF($C69=AL$4,$U69-$U69/AB69,0)))</f>
        <v>0</v>
      </c>
      <c r="AM69" s="85">
        <f t="shared" ref="AM69:AM132" si="18">IF(OR($C69=0,$U69=0,AC69-(AM$4-$C69)=0),0,IF($C69&lt;AM$4,AL69-AL69/(AC69-(AM$4-$C69)),IF($C69=AM$4,$U69-$U69/AC69,0)))</f>
        <v>0</v>
      </c>
      <c r="AN69" s="85">
        <f t="shared" ref="AN69:AN132" si="19">IF(OR($C69=0,$U69=0,AD69-(AN$4-$C69)=0),0,IF($C69&lt;AN$4,AM69-AM69/(AD69-(AN$4-$C69)),IF($C69=AN$4,$U69-$U69/AD69,0)))</f>
        <v>0</v>
      </c>
      <c r="AO69" s="31"/>
      <c r="AQ69" s="48"/>
    </row>
    <row r="70" spans="1:43" s="32" customFormat="1" x14ac:dyDescent="0.25">
      <c r="A70" s="18"/>
      <c r="B70" s="18"/>
      <c r="C70" s="34"/>
      <c r="D70" s="18"/>
      <c r="E70" s="18"/>
      <c r="F70" s="18"/>
      <c r="G70" s="80">
        <f t="shared" ref="G70:G133" si="20">D70*E70/100</f>
        <v>0</v>
      </c>
      <c r="H70" s="18"/>
      <c r="I70" s="18"/>
      <c r="J70" s="18"/>
      <c r="K70" s="18"/>
      <c r="L70" s="18"/>
      <c r="M70" s="18"/>
      <c r="N70" s="18"/>
      <c r="O70" s="18"/>
      <c r="P70" s="18"/>
      <c r="Q70" s="80">
        <f>IF(C70&gt;A_Stammdaten!$C$12,0,SUM(G70,H70,J70,K70,M70,N70)-SUM(I70,L70,O70,P70))</f>
        <v>0</v>
      </c>
      <c r="R70" s="18"/>
      <c r="S70" s="18"/>
      <c r="T70" s="18"/>
      <c r="U70" s="80">
        <f t="shared" ref="U70:U133" si="21">Q70-R70-S70-T70</f>
        <v>0</v>
      </c>
      <c r="V70" s="81">
        <f>IF(ISBLANK($B70),0,VLOOKUP($B70,Listen!$A$2:$C$44,2,FALSE))</f>
        <v>0</v>
      </c>
      <c r="W70" s="81">
        <f>IF(ISBLANK($B70),0,VLOOKUP($B70,Listen!$A$2:$C$44,3,FALSE))</f>
        <v>0</v>
      </c>
      <c r="X70" s="49">
        <f t="shared" si="12"/>
        <v>0</v>
      </c>
      <c r="Y70" s="49">
        <f t="shared" si="12"/>
        <v>0</v>
      </c>
      <c r="Z70" s="49">
        <f t="shared" si="12"/>
        <v>0</v>
      </c>
      <c r="AA70" s="49">
        <f t="shared" si="12"/>
        <v>0</v>
      </c>
      <c r="AB70" s="49">
        <f t="shared" si="12"/>
        <v>0</v>
      </c>
      <c r="AC70" s="49">
        <f t="shared" si="12"/>
        <v>0</v>
      </c>
      <c r="AD70" s="49">
        <f t="shared" si="12"/>
        <v>0</v>
      </c>
      <c r="AE70" s="85">
        <f t="shared" ref="AE70:AE133" si="22">AG70+AF70</f>
        <v>0</v>
      </c>
      <c r="AF70" s="85">
        <f>IF(C70=A_Stammdaten!$C$12,D_SAV!$U70-D_SAV!$AG70,HLOOKUP(A_Stammdaten!$C$12-1,$AH$4:$AN$390,ROW(C70)-3,FALSE)-$AG70)</f>
        <v>0</v>
      </c>
      <c r="AG70" s="85">
        <f>HLOOKUP(A_Stammdaten!$C$12,$AH$4:$AN$390,ROW(C70)-3,FALSE)</f>
        <v>0</v>
      </c>
      <c r="AH70" s="85">
        <f t="shared" si="13"/>
        <v>0</v>
      </c>
      <c r="AI70" s="85">
        <f t="shared" si="14"/>
        <v>0</v>
      </c>
      <c r="AJ70" s="85">
        <f t="shared" si="15"/>
        <v>0</v>
      </c>
      <c r="AK70" s="85">
        <f t="shared" si="16"/>
        <v>0</v>
      </c>
      <c r="AL70" s="85">
        <f t="shared" si="17"/>
        <v>0</v>
      </c>
      <c r="AM70" s="85">
        <f t="shared" si="18"/>
        <v>0</v>
      </c>
      <c r="AN70" s="85">
        <f t="shared" si="19"/>
        <v>0</v>
      </c>
      <c r="AO70" s="31"/>
      <c r="AQ70" s="48"/>
    </row>
    <row r="71" spans="1:43" s="32" customFormat="1" x14ac:dyDescent="0.25">
      <c r="A71" s="18"/>
      <c r="B71" s="18"/>
      <c r="C71" s="34"/>
      <c r="D71" s="18"/>
      <c r="E71" s="18"/>
      <c r="F71" s="18"/>
      <c r="G71" s="80">
        <f t="shared" si="20"/>
        <v>0</v>
      </c>
      <c r="H71" s="18"/>
      <c r="I71" s="18"/>
      <c r="J71" s="18"/>
      <c r="K71" s="18"/>
      <c r="L71" s="18"/>
      <c r="M71" s="18"/>
      <c r="N71" s="18"/>
      <c r="O71" s="18"/>
      <c r="P71" s="18"/>
      <c r="Q71" s="80">
        <f>IF(C71&gt;A_Stammdaten!$C$12,0,SUM(G71,H71,J71,K71,M71,N71)-SUM(I71,L71,O71,P71))</f>
        <v>0</v>
      </c>
      <c r="R71" s="18"/>
      <c r="S71" s="18"/>
      <c r="T71" s="18"/>
      <c r="U71" s="80">
        <f t="shared" si="21"/>
        <v>0</v>
      </c>
      <c r="V71" s="81">
        <f>IF(ISBLANK($B71),0,VLOOKUP($B71,Listen!$A$2:$C$44,2,FALSE))</f>
        <v>0</v>
      </c>
      <c r="W71" s="81">
        <f>IF(ISBLANK($B71),0,VLOOKUP($B71,Listen!$A$2:$C$44,3,FALSE))</f>
        <v>0</v>
      </c>
      <c r="X71" s="49">
        <f t="shared" si="12"/>
        <v>0</v>
      </c>
      <c r="Y71" s="49">
        <f t="shared" si="12"/>
        <v>0</v>
      </c>
      <c r="Z71" s="49">
        <f t="shared" si="12"/>
        <v>0</v>
      </c>
      <c r="AA71" s="49">
        <f t="shared" si="12"/>
        <v>0</v>
      </c>
      <c r="AB71" s="49">
        <f t="shared" si="12"/>
        <v>0</v>
      </c>
      <c r="AC71" s="49">
        <f t="shared" si="12"/>
        <v>0</v>
      </c>
      <c r="AD71" s="49">
        <f t="shared" si="12"/>
        <v>0</v>
      </c>
      <c r="AE71" s="85">
        <f t="shared" si="22"/>
        <v>0</v>
      </c>
      <c r="AF71" s="85">
        <f>IF(C71=A_Stammdaten!$C$12,D_SAV!$U71-D_SAV!$AG71,HLOOKUP(A_Stammdaten!$C$12-1,$AH$4:$AN$390,ROW(C71)-3,FALSE)-$AG71)</f>
        <v>0</v>
      </c>
      <c r="AG71" s="85">
        <f>HLOOKUP(A_Stammdaten!$C$12,$AH$4:$AN$390,ROW(C71)-3,FALSE)</f>
        <v>0</v>
      </c>
      <c r="AH71" s="85">
        <f t="shared" si="13"/>
        <v>0</v>
      </c>
      <c r="AI71" s="85">
        <f t="shared" si="14"/>
        <v>0</v>
      </c>
      <c r="AJ71" s="85">
        <f t="shared" si="15"/>
        <v>0</v>
      </c>
      <c r="AK71" s="85">
        <f t="shared" si="16"/>
        <v>0</v>
      </c>
      <c r="AL71" s="85">
        <f t="shared" si="17"/>
        <v>0</v>
      </c>
      <c r="AM71" s="85">
        <f t="shared" si="18"/>
        <v>0</v>
      </c>
      <c r="AN71" s="85">
        <f t="shared" si="19"/>
        <v>0</v>
      </c>
      <c r="AO71" s="31"/>
      <c r="AQ71" s="48"/>
    </row>
    <row r="72" spans="1:43" s="32" customFormat="1" x14ac:dyDescent="0.25">
      <c r="A72" s="18"/>
      <c r="B72" s="18"/>
      <c r="C72" s="34"/>
      <c r="D72" s="18"/>
      <c r="E72" s="18"/>
      <c r="F72" s="18"/>
      <c r="G72" s="80">
        <f t="shared" si="20"/>
        <v>0</v>
      </c>
      <c r="H72" s="18"/>
      <c r="I72" s="18"/>
      <c r="J72" s="18"/>
      <c r="K72" s="18"/>
      <c r="L72" s="18"/>
      <c r="M72" s="18"/>
      <c r="N72" s="18"/>
      <c r="O72" s="18"/>
      <c r="P72" s="18"/>
      <c r="Q72" s="80">
        <f>IF(C72&gt;A_Stammdaten!$C$12,0,SUM(G72,H72,J72,K72,M72,N72)-SUM(I72,L72,O72,P72))</f>
        <v>0</v>
      </c>
      <c r="R72" s="18"/>
      <c r="S72" s="18"/>
      <c r="T72" s="18"/>
      <c r="U72" s="80">
        <f t="shared" si="21"/>
        <v>0</v>
      </c>
      <c r="V72" s="81">
        <f>IF(ISBLANK($B72),0,VLOOKUP($B72,Listen!$A$2:$C$44,2,FALSE))</f>
        <v>0</v>
      </c>
      <c r="W72" s="81">
        <f>IF(ISBLANK($B72),0,VLOOKUP($B72,Listen!$A$2:$C$44,3,FALSE))</f>
        <v>0</v>
      </c>
      <c r="X72" s="49">
        <f t="shared" si="12"/>
        <v>0</v>
      </c>
      <c r="Y72" s="49">
        <f t="shared" si="12"/>
        <v>0</v>
      </c>
      <c r="Z72" s="49">
        <f t="shared" si="12"/>
        <v>0</v>
      </c>
      <c r="AA72" s="49">
        <f t="shared" si="12"/>
        <v>0</v>
      </c>
      <c r="AB72" s="49">
        <f t="shared" si="12"/>
        <v>0</v>
      </c>
      <c r="AC72" s="49">
        <f t="shared" si="12"/>
        <v>0</v>
      </c>
      <c r="AD72" s="49">
        <f t="shared" si="12"/>
        <v>0</v>
      </c>
      <c r="AE72" s="85">
        <f t="shared" si="22"/>
        <v>0</v>
      </c>
      <c r="AF72" s="85">
        <f>IF(C72=A_Stammdaten!$C$12,D_SAV!$U72-D_SAV!$AG72,HLOOKUP(A_Stammdaten!$C$12-1,$AH$4:$AN$390,ROW(C72)-3,FALSE)-$AG72)</f>
        <v>0</v>
      </c>
      <c r="AG72" s="85">
        <f>HLOOKUP(A_Stammdaten!$C$12,$AH$4:$AN$390,ROW(C72)-3,FALSE)</f>
        <v>0</v>
      </c>
      <c r="AH72" s="85">
        <f t="shared" si="13"/>
        <v>0</v>
      </c>
      <c r="AI72" s="85">
        <f t="shared" si="14"/>
        <v>0</v>
      </c>
      <c r="AJ72" s="85">
        <f t="shared" si="15"/>
        <v>0</v>
      </c>
      <c r="AK72" s="85">
        <f t="shared" si="16"/>
        <v>0</v>
      </c>
      <c r="AL72" s="85">
        <f t="shared" si="17"/>
        <v>0</v>
      </c>
      <c r="AM72" s="85">
        <f t="shared" si="18"/>
        <v>0</v>
      </c>
      <c r="AN72" s="85">
        <f t="shared" si="19"/>
        <v>0</v>
      </c>
      <c r="AO72" s="31"/>
      <c r="AQ72" s="48"/>
    </row>
    <row r="73" spans="1:43" s="32" customFormat="1" x14ac:dyDescent="0.25">
      <c r="A73" s="18"/>
      <c r="B73" s="18"/>
      <c r="C73" s="34"/>
      <c r="D73" s="18"/>
      <c r="E73" s="18"/>
      <c r="F73" s="18"/>
      <c r="G73" s="80">
        <f t="shared" si="20"/>
        <v>0</v>
      </c>
      <c r="H73" s="18"/>
      <c r="I73" s="18"/>
      <c r="J73" s="18"/>
      <c r="K73" s="18"/>
      <c r="L73" s="18"/>
      <c r="M73" s="18"/>
      <c r="N73" s="18"/>
      <c r="O73" s="18"/>
      <c r="P73" s="18"/>
      <c r="Q73" s="80">
        <f>IF(C73&gt;A_Stammdaten!$C$12,0,SUM(G73,H73,J73,K73,M73,N73)-SUM(I73,L73,O73,P73))</f>
        <v>0</v>
      </c>
      <c r="R73" s="18"/>
      <c r="S73" s="18"/>
      <c r="T73" s="18"/>
      <c r="U73" s="80">
        <f t="shared" si="21"/>
        <v>0</v>
      </c>
      <c r="V73" s="81">
        <f>IF(ISBLANK($B73),0,VLOOKUP($B73,Listen!$A$2:$C$44,2,FALSE))</f>
        <v>0</v>
      </c>
      <c r="W73" s="81">
        <f>IF(ISBLANK($B73),0,VLOOKUP($B73,Listen!$A$2:$C$44,3,FALSE))</f>
        <v>0</v>
      </c>
      <c r="X73" s="49">
        <f t="shared" si="12"/>
        <v>0</v>
      </c>
      <c r="Y73" s="49">
        <f t="shared" si="12"/>
        <v>0</v>
      </c>
      <c r="Z73" s="49">
        <f t="shared" si="12"/>
        <v>0</v>
      </c>
      <c r="AA73" s="49">
        <f t="shared" si="12"/>
        <v>0</v>
      </c>
      <c r="AB73" s="49">
        <f t="shared" si="12"/>
        <v>0</v>
      </c>
      <c r="AC73" s="49">
        <f t="shared" si="12"/>
        <v>0</v>
      </c>
      <c r="AD73" s="49">
        <f t="shared" si="12"/>
        <v>0</v>
      </c>
      <c r="AE73" s="85">
        <f t="shared" si="22"/>
        <v>0</v>
      </c>
      <c r="AF73" s="85">
        <f>IF(C73=A_Stammdaten!$C$12,D_SAV!$U73-D_SAV!$AG73,HLOOKUP(A_Stammdaten!$C$12-1,$AH$4:$AN$390,ROW(C73)-3,FALSE)-$AG73)</f>
        <v>0</v>
      </c>
      <c r="AG73" s="85">
        <f>HLOOKUP(A_Stammdaten!$C$12,$AH$4:$AN$390,ROW(C73)-3,FALSE)</f>
        <v>0</v>
      </c>
      <c r="AH73" s="85">
        <f t="shared" si="13"/>
        <v>0</v>
      </c>
      <c r="AI73" s="85">
        <f t="shared" si="14"/>
        <v>0</v>
      </c>
      <c r="AJ73" s="85">
        <f t="shared" si="15"/>
        <v>0</v>
      </c>
      <c r="AK73" s="85">
        <f t="shared" si="16"/>
        <v>0</v>
      </c>
      <c r="AL73" s="85">
        <f t="shared" si="17"/>
        <v>0</v>
      </c>
      <c r="AM73" s="85">
        <f t="shared" si="18"/>
        <v>0</v>
      </c>
      <c r="AN73" s="85">
        <f t="shared" si="19"/>
        <v>0</v>
      </c>
      <c r="AO73" s="31"/>
      <c r="AQ73" s="48"/>
    </row>
    <row r="74" spans="1:43" s="32" customFormat="1" x14ac:dyDescent="0.25">
      <c r="A74" s="18"/>
      <c r="B74" s="18"/>
      <c r="C74" s="34"/>
      <c r="D74" s="18"/>
      <c r="E74" s="18"/>
      <c r="F74" s="18"/>
      <c r="G74" s="80">
        <f t="shared" si="20"/>
        <v>0</v>
      </c>
      <c r="H74" s="18"/>
      <c r="I74" s="18"/>
      <c r="J74" s="18"/>
      <c r="K74" s="18"/>
      <c r="L74" s="18"/>
      <c r="M74" s="18"/>
      <c r="N74" s="18"/>
      <c r="O74" s="18"/>
      <c r="P74" s="18"/>
      <c r="Q74" s="80">
        <f>IF(C74&gt;A_Stammdaten!$C$12,0,SUM(G74,H74,J74,K74,M74,N74)-SUM(I74,L74,O74,P74))</f>
        <v>0</v>
      </c>
      <c r="R74" s="18"/>
      <c r="S74" s="18"/>
      <c r="T74" s="18"/>
      <c r="U74" s="80">
        <f t="shared" si="21"/>
        <v>0</v>
      </c>
      <c r="V74" s="81">
        <f>IF(ISBLANK($B74),0,VLOOKUP($B74,Listen!$A$2:$C$44,2,FALSE))</f>
        <v>0</v>
      </c>
      <c r="W74" s="81">
        <f>IF(ISBLANK($B74),0,VLOOKUP($B74,Listen!$A$2:$C$44,3,FALSE))</f>
        <v>0</v>
      </c>
      <c r="X74" s="49">
        <f t="shared" si="12"/>
        <v>0</v>
      </c>
      <c r="Y74" s="49">
        <f t="shared" si="12"/>
        <v>0</v>
      </c>
      <c r="Z74" s="49">
        <f t="shared" si="12"/>
        <v>0</v>
      </c>
      <c r="AA74" s="49">
        <f t="shared" si="12"/>
        <v>0</v>
      </c>
      <c r="AB74" s="49">
        <f t="shared" si="12"/>
        <v>0</v>
      </c>
      <c r="AC74" s="49">
        <f t="shared" si="12"/>
        <v>0</v>
      </c>
      <c r="AD74" s="49">
        <f t="shared" si="12"/>
        <v>0</v>
      </c>
      <c r="AE74" s="85">
        <f t="shared" si="22"/>
        <v>0</v>
      </c>
      <c r="AF74" s="85">
        <f>IF(C74=A_Stammdaten!$C$12,D_SAV!$U74-D_SAV!$AG74,HLOOKUP(A_Stammdaten!$C$12-1,$AH$4:$AN$390,ROW(C74)-3,FALSE)-$AG74)</f>
        <v>0</v>
      </c>
      <c r="AG74" s="85">
        <f>HLOOKUP(A_Stammdaten!$C$12,$AH$4:$AN$390,ROW(C74)-3,FALSE)</f>
        <v>0</v>
      </c>
      <c r="AH74" s="85">
        <f t="shared" si="13"/>
        <v>0</v>
      </c>
      <c r="AI74" s="85">
        <f t="shared" si="14"/>
        <v>0</v>
      </c>
      <c r="AJ74" s="85">
        <f t="shared" si="15"/>
        <v>0</v>
      </c>
      <c r="AK74" s="85">
        <f t="shared" si="16"/>
        <v>0</v>
      </c>
      <c r="AL74" s="85">
        <f t="shared" si="17"/>
        <v>0</v>
      </c>
      <c r="AM74" s="85">
        <f t="shared" si="18"/>
        <v>0</v>
      </c>
      <c r="AN74" s="85">
        <f t="shared" si="19"/>
        <v>0</v>
      </c>
      <c r="AO74" s="31"/>
      <c r="AQ74" s="48"/>
    </row>
    <row r="75" spans="1:43" s="32" customFormat="1" x14ac:dyDescent="0.25">
      <c r="A75" s="18"/>
      <c r="B75" s="18"/>
      <c r="C75" s="34"/>
      <c r="D75" s="18"/>
      <c r="E75" s="18"/>
      <c r="F75" s="18"/>
      <c r="G75" s="80">
        <f t="shared" si="20"/>
        <v>0</v>
      </c>
      <c r="H75" s="18"/>
      <c r="I75" s="18"/>
      <c r="J75" s="18"/>
      <c r="K75" s="18"/>
      <c r="L75" s="18"/>
      <c r="M75" s="18"/>
      <c r="N75" s="18"/>
      <c r="O75" s="18"/>
      <c r="P75" s="18"/>
      <c r="Q75" s="80">
        <f>IF(C75&gt;A_Stammdaten!$C$12,0,SUM(G75,H75,J75,K75,M75,N75)-SUM(I75,L75,O75,P75))</f>
        <v>0</v>
      </c>
      <c r="R75" s="18"/>
      <c r="S75" s="18"/>
      <c r="T75" s="18"/>
      <c r="U75" s="80">
        <f t="shared" si="21"/>
        <v>0</v>
      </c>
      <c r="V75" s="81">
        <f>IF(ISBLANK($B75),0,VLOOKUP($B75,Listen!$A$2:$C$44,2,FALSE))</f>
        <v>0</v>
      </c>
      <c r="W75" s="81">
        <f>IF(ISBLANK($B75),0,VLOOKUP($B75,Listen!$A$2:$C$44,3,FALSE))</f>
        <v>0</v>
      </c>
      <c r="X75" s="49">
        <f t="shared" si="12"/>
        <v>0</v>
      </c>
      <c r="Y75" s="49">
        <f t="shared" si="12"/>
        <v>0</v>
      </c>
      <c r="Z75" s="49">
        <f t="shared" si="12"/>
        <v>0</v>
      </c>
      <c r="AA75" s="49">
        <f t="shared" si="12"/>
        <v>0</v>
      </c>
      <c r="AB75" s="49">
        <f t="shared" si="12"/>
        <v>0</v>
      </c>
      <c r="AC75" s="49">
        <f t="shared" si="12"/>
        <v>0</v>
      </c>
      <c r="AD75" s="49">
        <f t="shared" si="12"/>
        <v>0</v>
      </c>
      <c r="AE75" s="85">
        <f t="shared" si="22"/>
        <v>0</v>
      </c>
      <c r="AF75" s="85">
        <f>IF(C75=A_Stammdaten!$C$12,D_SAV!$U75-D_SAV!$AG75,HLOOKUP(A_Stammdaten!$C$12-1,$AH$4:$AN$390,ROW(C75)-3,FALSE)-$AG75)</f>
        <v>0</v>
      </c>
      <c r="AG75" s="85">
        <f>HLOOKUP(A_Stammdaten!$C$12,$AH$4:$AN$390,ROW(C75)-3,FALSE)</f>
        <v>0</v>
      </c>
      <c r="AH75" s="85">
        <f t="shared" si="13"/>
        <v>0</v>
      </c>
      <c r="AI75" s="85">
        <f t="shared" si="14"/>
        <v>0</v>
      </c>
      <c r="AJ75" s="85">
        <f t="shared" si="15"/>
        <v>0</v>
      </c>
      <c r="AK75" s="85">
        <f t="shared" si="16"/>
        <v>0</v>
      </c>
      <c r="AL75" s="85">
        <f t="shared" si="17"/>
        <v>0</v>
      </c>
      <c r="AM75" s="85">
        <f t="shared" si="18"/>
        <v>0</v>
      </c>
      <c r="AN75" s="85">
        <f t="shared" si="19"/>
        <v>0</v>
      </c>
      <c r="AO75" s="31"/>
      <c r="AQ75" s="48"/>
    </row>
    <row r="76" spans="1:43" s="32" customFormat="1" x14ac:dyDescent="0.25">
      <c r="A76" s="18"/>
      <c r="B76" s="18"/>
      <c r="C76" s="34"/>
      <c r="D76" s="18"/>
      <c r="E76" s="18"/>
      <c r="F76" s="18"/>
      <c r="G76" s="80">
        <f t="shared" si="20"/>
        <v>0</v>
      </c>
      <c r="H76" s="18"/>
      <c r="I76" s="18"/>
      <c r="J76" s="18"/>
      <c r="K76" s="18"/>
      <c r="L76" s="18"/>
      <c r="M76" s="18"/>
      <c r="N76" s="18"/>
      <c r="O76" s="18"/>
      <c r="P76" s="18"/>
      <c r="Q76" s="80">
        <f>IF(C76&gt;A_Stammdaten!$C$12,0,SUM(G76,H76,J76,K76,M76,N76)-SUM(I76,L76,O76,P76))</f>
        <v>0</v>
      </c>
      <c r="R76" s="18"/>
      <c r="S76" s="18"/>
      <c r="T76" s="18"/>
      <c r="U76" s="80">
        <f t="shared" si="21"/>
        <v>0</v>
      </c>
      <c r="V76" s="81">
        <f>IF(ISBLANK($B76),0,VLOOKUP($B76,Listen!$A$2:$C$44,2,FALSE))</f>
        <v>0</v>
      </c>
      <c r="W76" s="81">
        <f>IF(ISBLANK($B76),0,VLOOKUP($B76,Listen!$A$2:$C$44,3,FALSE))</f>
        <v>0</v>
      </c>
      <c r="X76" s="49">
        <f t="shared" si="12"/>
        <v>0</v>
      </c>
      <c r="Y76" s="49">
        <f t="shared" si="12"/>
        <v>0</v>
      </c>
      <c r="Z76" s="49">
        <f t="shared" si="12"/>
        <v>0</v>
      </c>
      <c r="AA76" s="49">
        <f t="shared" si="12"/>
        <v>0</v>
      </c>
      <c r="AB76" s="49">
        <f t="shared" si="12"/>
        <v>0</v>
      </c>
      <c r="AC76" s="49">
        <f t="shared" si="12"/>
        <v>0</v>
      </c>
      <c r="AD76" s="49">
        <f t="shared" si="12"/>
        <v>0</v>
      </c>
      <c r="AE76" s="85">
        <f t="shared" si="22"/>
        <v>0</v>
      </c>
      <c r="AF76" s="85">
        <f>IF(C76=A_Stammdaten!$C$12,D_SAV!$U76-D_SAV!$AG76,HLOOKUP(A_Stammdaten!$C$12-1,$AH$4:$AN$390,ROW(C76)-3,FALSE)-$AG76)</f>
        <v>0</v>
      </c>
      <c r="AG76" s="85">
        <f>HLOOKUP(A_Stammdaten!$C$12,$AH$4:$AN$390,ROW(C76)-3,FALSE)</f>
        <v>0</v>
      </c>
      <c r="AH76" s="85">
        <f t="shared" si="13"/>
        <v>0</v>
      </c>
      <c r="AI76" s="85">
        <f t="shared" si="14"/>
        <v>0</v>
      </c>
      <c r="AJ76" s="85">
        <f t="shared" si="15"/>
        <v>0</v>
      </c>
      <c r="AK76" s="85">
        <f t="shared" si="16"/>
        <v>0</v>
      </c>
      <c r="AL76" s="85">
        <f t="shared" si="17"/>
        <v>0</v>
      </c>
      <c r="AM76" s="85">
        <f t="shared" si="18"/>
        <v>0</v>
      </c>
      <c r="AN76" s="85">
        <f t="shared" si="19"/>
        <v>0</v>
      </c>
      <c r="AO76" s="31"/>
      <c r="AQ76" s="48"/>
    </row>
    <row r="77" spans="1:43" s="32" customFormat="1" x14ac:dyDescent="0.25">
      <c r="A77" s="18"/>
      <c r="B77" s="18"/>
      <c r="C77" s="34"/>
      <c r="D77" s="18"/>
      <c r="E77" s="18"/>
      <c r="F77" s="18"/>
      <c r="G77" s="80">
        <f t="shared" si="20"/>
        <v>0</v>
      </c>
      <c r="H77" s="18"/>
      <c r="I77" s="18"/>
      <c r="J77" s="18"/>
      <c r="K77" s="18"/>
      <c r="L77" s="18"/>
      <c r="M77" s="18"/>
      <c r="N77" s="18"/>
      <c r="O77" s="18"/>
      <c r="P77" s="18"/>
      <c r="Q77" s="80">
        <f>IF(C77&gt;A_Stammdaten!$C$12,0,SUM(G77,H77,J77,K77,M77,N77)-SUM(I77,L77,O77,P77))</f>
        <v>0</v>
      </c>
      <c r="R77" s="18"/>
      <c r="S77" s="18"/>
      <c r="T77" s="18"/>
      <c r="U77" s="80">
        <f t="shared" si="21"/>
        <v>0</v>
      </c>
      <c r="V77" s="81">
        <f>IF(ISBLANK($B77),0,VLOOKUP($B77,Listen!$A$2:$C$44,2,FALSE))</f>
        <v>0</v>
      </c>
      <c r="W77" s="81">
        <f>IF(ISBLANK($B77),0,VLOOKUP($B77,Listen!$A$2:$C$44,3,FALSE))</f>
        <v>0</v>
      </c>
      <c r="X77" s="49">
        <f t="shared" si="12"/>
        <v>0</v>
      </c>
      <c r="Y77" s="49">
        <f t="shared" si="12"/>
        <v>0</v>
      </c>
      <c r="Z77" s="49">
        <f t="shared" si="12"/>
        <v>0</v>
      </c>
      <c r="AA77" s="49">
        <f t="shared" si="12"/>
        <v>0</v>
      </c>
      <c r="AB77" s="49">
        <f t="shared" si="12"/>
        <v>0</v>
      </c>
      <c r="AC77" s="49">
        <f t="shared" si="12"/>
        <v>0</v>
      </c>
      <c r="AD77" s="49">
        <f t="shared" si="12"/>
        <v>0</v>
      </c>
      <c r="AE77" s="85">
        <f t="shared" si="22"/>
        <v>0</v>
      </c>
      <c r="AF77" s="85">
        <f>IF(C77=A_Stammdaten!$C$12,D_SAV!$U77-D_SAV!$AG77,HLOOKUP(A_Stammdaten!$C$12-1,$AH$4:$AN$390,ROW(C77)-3,FALSE)-$AG77)</f>
        <v>0</v>
      </c>
      <c r="AG77" s="85">
        <f>HLOOKUP(A_Stammdaten!$C$12,$AH$4:$AN$390,ROW(C77)-3,FALSE)</f>
        <v>0</v>
      </c>
      <c r="AH77" s="85">
        <f t="shared" si="13"/>
        <v>0</v>
      </c>
      <c r="AI77" s="85">
        <f t="shared" si="14"/>
        <v>0</v>
      </c>
      <c r="AJ77" s="85">
        <f t="shared" si="15"/>
        <v>0</v>
      </c>
      <c r="AK77" s="85">
        <f t="shared" si="16"/>
        <v>0</v>
      </c>
      <c r="AL77" s="85">
        <f t="shared" si="17"/>
        <v>0</v>
      </c>
      <c r="AM77" s="85">
        <f t="shared" si="18"/>
        <v>0</v>
      </c>
      <c r="AN77" s="85">
        <f t="shared" si="19"/>
        <v>0</v>
      </c>
      <c r="AO77" s="31"/>
      <c r="AQ77" s="48"/>
    </row>
    <row r="78" spans="1:43" s="32" customFormat="1" x14ac:dyDescent="0.25">
      <c r="A78" s="18"/>
      <c r="B78" s="18"/>
      <c r="C78" s="34"/>
      <c r="D78" s="18"/>
      <c r="E78" s="18"/>
      <c r="F78" s="18"/>
      <c r="G78" s="80">
        <f t="shared" si="20"/>
        <v>0</v>
      </c>
      <c r="H78" s="18"/>
      <c r="I78" s="18"/>
      <c r="J78" s="18"/>
      <c r="K78" s="18"/>
      <c r="L78" s="18"/>
      <c r="M78" s="18"/>
      <c r="N78" s="18"/>
      <c r="O78" s="18"/>
      <c r="P78" s="18"/>
      <c r="Q78" s="80">
        <f>IF(C78&gt;A_Stammdaten!$C$12,0,SUM(G78,H78,J78,K78,M78,N78)-SUM(I78,L78,O78,P78))</f>
        <v>0</v>
      </c>
      <c r="R78" s="18"/>
      <c r="S78" s="18"/>
      <c r="T78" s="18"/>
      <c r="U78" s="80">
        <f t="shared" si="21"/>
        <v>0</v>
      </c>
      <c r="V78" s="81">
        <f>IF(ISBLANK($B78),0,VLOOKUP($B78,Listen!$A$2:$C$44,2,FALSE))</f>
        <v>0</v>
      </c>
      <c r="W78" s="81">
        <f>IF(ISBLANK($B78),0,VLOOKUP($B78,Listen!$A$2:$C$44,3,FALSE))</f>
        <v>0</v>
      </c>
      <c r="X78" s="49">
        <f t="shared" si="12"/>
        <v>0</v>
      </c>
      <c r="Y78" s="49">
        <f t="shared" si="12"/>
        <v>0</v>
      </c>
      <c r="Z78" s="49">
        <f t="shared" si="12"/>
        <v>0</v>
      </c>
      <c r="AA78" s="49">
        <f t="shared" si="12"/>
        <v>0</v>
      </c>
      <c r="AB78" s="49">
        <f t="shared" si="12"/>
        <v>0</v>
      </c>
      <c r="AC78" s="49">
        <f t="shared" si="12"/>
        <v>0</v>
      </c>
      <c r="AD78" s="49">
        <f t="shared" si="12"/>
        <v>0</v>
      </c>
      <c r="AE78" s="85">
        <f t="shared" si="22"/>
        <v>0</v>
      </c>
      <c r="AF78" s="85">
        <f>IF(C78=A_Stammdaten!$C$12,D_SAV!$U78-D_SAV!$AG78,HLOOKUP(A_Stammdaten!$C$12-1,$AH$4:$AN$390,ROW(C78)-3,FALSE)-$AG78)</f>
        <v>0</v>
      </c>
      <c r="AG78" s="85">
        <f>HLOOKUP(A_Stammdaten!$C$12,$AH$4:$AN$390,ROW(C78)-3,FALSE)</f>
        <v>0</v>
      </c>
      <c r="AH78" s="85">
        <f t="shared" si="13"/>
        <v>0</v>
      </c>
      <c r="AI78" s="85">
        <f t="shared" si="14"/>
        <v>0</v>
      </c>
      <c r="AJ78" s="85">
        <f t="shared" si="15"/>
        <v>0</v>
      </c>
      <c r="AK78" s="85">
        <f t="shared" si="16"/>
        <v>0</v>
      </c>
      <c r="AL78" s="85">
        <f t="shared" si="17"/>
        <v>0</v>
      </c>
      <c r="AM78" s="85">
        <f t="shared" si="18"/>
        <v>0</v>
      </c>
      <c r="AN78" s="85">
        <f t="shared" si="19"/>
        <v>0</v>
      </c>
      <c r="AO78" s="31"/>
      <c r="AQ78" s="48"/>
    </row>
    <row r="79" spans="1:43" s="32" customFormat="1" x14ac:dyDescent="0.25">
      <c r="A79" s="18"/>
      <c r="B79" s="18"/>
      <c r="C79" s="34"/>
      <c r="D79" s="18"/>
      <c r="E79" s="18"/>
      <c r="F79" s="18"/>
      <c r="G79" s="80">
        <f t="shared" si="20"/>
        <v>0</v>
      </c>
      <c r="H79" s="18"/>
      <c r="I79" s="18"/>
      <c r="J79" s="18"/>
      <c r="K79" s="18"/>
      <c r="L79" s="18"/>
      <c r="M79" s="18"/>
      <c r="N79" s="18"/>
      <c r="O79" s="18"/>
      <c r="P79" s="18"/>
      <c r="Q79" s="80">
        <f>IF(C79&gt;A_Stammdaten!$C$12,0,SUM(G79,H79,J79,K79,M79,N79)-SUM(I79,L79,O79,P79))</f>
        <v>0</v>
      </c>
      <c r="R79" s="18"/>
      <c r="S79" s="18"/>
      <c r="T79" s="18"/>
      <c r="U79" s="80">
        <f t="shared" si="21"/>
        <v>0</v>
      </c>
      <c r="V79" s="81">
        <f>IF(ISBLANK($B79),0,VLOOKUP($B79,Listen!$A$2:$C$44,2,FALSE))</f>
        <v>0</v>
      </c>
      <c r="W79" s="81">
        <f>IF(ISBLANK($B79),0,VLOOKUP($B79,Listen!$A$2:$C$44,3,FALSE))</f>
        <v>0</v>
      </c>
      <c r="X79" s="49">
        <f t="shared" si="12"/>
        <v>0</v>
      </c>
      <c r="Y79" s="49">
        <f t="shared" si="12"/>
        <v>0</v>
      </c>
      <c r="Z79" s="49">
        <f t="shared" si="12"/>
        <v>0</v>
      </c>
      <c r="AA79" s="49">
        <f t="shared" si="12"/>
        <v>0</v>
      </c>
      <c r="AB79" s="49">
        <f t="shared" si="12"/>
        <v>0</v>
      </c>
      <c r="AC79" s="49">
        <f t="shared" si="12"/>
        <v>0</v>
      </c>
      <c r="AD79" s="49">
        <f t="shared" si="12"/>
        <v>0</v>
      </c>
      <c r="AE79" s="85">
        <f t="shared" si="22"/>
        <v>0</v>
      </c>
      <c r="AF79" s="85">
        <f>IF(C79=A_Stammdaten!$C$12,D_SAV!$U79-D_SAV!$AG79,HLOOKUP(A_Stammdaten!$C$12-1,$AH$4:$AN$390,ROW(C79)-3,FALSE)-$AG79)</f>
        <v>0</v>
      </c>
      <c r="AG79" s="85">
        <f>HLOOKUP(A_Stammdaten!$C$12,$AH$4:$AN$390,ROW(C79)-3,FALSE)</f>
        <v>0</v>
      </c>
      <c r="AH79" s="85">
        <f t="shared" si="13"/>
        <v>0</v>
      </c>
      <c r="AI79" s="85">
        <f t="shared" si="14"/>
        <v>0</v>
      </c>
      <c r="AJ79" s="85">
        <f t="shared" si="15"/>
        <v>0</v>
      </c>
      <c r="AK79" s="85">
        <f t="shared" si="16"/>
        <v>0</v>
      </c>
      <c r="AL79" s="85">
        <f t="shared" si="17"/>
        <v>0</v>
      </c>
      <c r="AM79" s="85">
        <f t="shared" si="18"/>
        <v>0</v>
      </c>
      <c r="AN79" s="85">
        <f t="shared" si="19"/>
        <v>0</v>
      </c>
      <c r="AO79" s="31"/>
      <c r="AQ79" s="48"/>
    </row>
    <row r="80" spans="1:43" s="32" customFormat="1" x14ac:dyDescent="0.25">
      <c r="A80" s="18"/>
      <c r="B80" s="18"/>
      <c r="C80" s="34"/>
      <c r="D80" s="18"/>
      <c r="E80" s="18"/>
      <c r="F80" s="18"/>
      <c r="G80" s="80">
        <f t="shared" si="20"/>
        <v>0</v>
      </c>
      <c r="H80" s="18"/>
      <c r="I80" s="18"/>
      <c r="J80" s="18"/>
      <c r="K80" s="18"/>
      <c r="L80" s="18"/>
      <c r="M80" s="18"/>
      <c r="N80" s="18"/>
      <c r="O80" s="18"/>
      <c r="P80" s="18"/>
      <c r="Q80" s="80">
        <f>IF(C80&gt;A_Stammdaten!$C$12,0,SUM(G80,H80,J80,K80,M80,N80)-SUM(I80,L80,O80,P80))</f>
        <v>0</v>
      </c>
      <c r="R80" s="18"/>
      <c r="S80" s="18"/>
      <c r="T80" s="18"/>
      <c r="U80" s="80">
        <f t="shared" si="21"/>
        <v>0</v>
      </c>
      <c r="V80" s="81">
        <f>IF(ISBLANK($B80),0,VLOOKUP($B80,Listen!$A$2:$C$44,2,FALSE))</f>
        <v>0</v>
      </c>
      <c r="W80" s="81">
        <f>IF(ISBLANK($B80),0,VLOOKUP($B80,Listen!$A$2:$C$44,3,FALSE))</f>
        <v>0</v>
      </c>
      <c r="X80" s="49">
        <f t="shared" si="12"/>
        <v>0</v>
      </c>
      <c r="Y80" s="49">
        <f t="shared" si="12"/>
        <v>0</v>
      </c>
      <c r="Z80" s="49">
        <f t="shared" si="12"/>
        <v>0</v>
      </c>
      <c r="AA80" s="49">
        <f t="shared" si="12"/>
        <v>0</v>
      </c>
      <c r="AB80" s="49">
        <f t="shared" si="12"/>
        <v>0</v>
      </c>
      <c r="AC80" s="49">
        <f t="shared" si="12"/>
        <v>0</v>
      </c>
      <c r="AD80" s="49">
        <f t="shared" si="12"/>
        <v>0</v>
      </c>
      <c r="AE80" s="85">
        <f t="shared" si="22"/>
        <v>0</v>
      </c>
      <c r="AF80" s="85">
        <f>IF(C80=A_Stammdaten!$C$12,D_SAV!$U80-D_SAV!$AG80,HLOOKUP(A_Stammdaten!$C$12-1,$AH$4:$AN$390,ROW(C80)-3,FALSE)-$AG80)</f>
        <v>0</v>
      </c>
      <c r="AG80" s="85">
        <f>HLOOKUP(A_Stammdaten!$C$12,$AH$4:$AN$390,ROW(C80)-3,FALSE)</f>
        <v>0</v>
      </c>
      <c r="AH80" s="85">
        <f t="shared" si="13"/>
        <v>0</v>
      </c>
      <c r="AI80" s="85">
        <f t="shared" si="14"/>
        <v>0</v>
      </c>
      <c r="AJ80" s="85">
        <f t="shared" si="15"/>
        <v>0</v>
      </c>
      <c r="AK80" s="85">
        <f t="shared" si="16"/>
        <v>0</v>
      </c>
      <c r="AL80" s="85">
        <f t="shared" si="17"/>
        <v>0</v>
      </c>
      <c r="AM80" s="85">
        <f t="shared" si="18"/>
        <v>0</v>
      </c>
      <c r="AN80" s="85">
        <f t="shared" si="19"/>
        <v>0</v>
      </c>
      <c r="AO80" s="31"/>
      <c r="AQ80" s="48"/>
    </row>
    <row r="81" spans="1:43" s="32" customFormat="1" x14ac:dyDescent="0.25">
      <c r="A81" s="18"/>
      <c r="B81" s="18"/>
      <c r="C81" s="34"/>
      <c r="D81" s="18"/>
      <c r="E81" s="18"/>
      <c r="F81" s="18"/>
      <c r="G81" s="80">
        <f t="shared" si="20"/>
        <v>0</v>
      </c>
      <c r="H81" s="18"/>
      <c r="I81" s="18"/>
      <c r="J81" s="18"/>
      <c r="K81" s="18"/>
      <c r="L81" s="18"/>
      <c r="M81" s="18"/>
      <c r="N81" s="18"/>
      <c r="O81" s="18"/>
      <c r="P81" s="18"/>
      <c r="Q81" s="80">
        <f>IF(C81&gt;A_Stammdaten!$C$12,0,SUM(G81,H81,J81,K81,M81,N81)-SUM(I81,L81,O81,P81))</f>
        <v>0</v>
      </c>
      <c r="R81" s="18"/>
      <c r="S81" s="18"/>
      <c r="T81" s="18"/>
      <c r="U81" s="80">
        <f t="shared" si="21"/>
        <v>0</v>
      </c>
      <c r="V81" s="81">
        <f>IF(ISBLANK($B81),0,VLOOKUP($B81,Listen!$A$2:$C$44,2,FALSE))</f>
        <v>0</v>
      </c>
      <c r="W81" s="81">
        <f>IF(ISBLANK($B81),0,VLOOKUP($B81,Listen!$A$2:$C$44,3,FALSE))</f>
        <v>0</v>
      </c>
      <c r="X81" s="49">
        <f t="shared" si="12"/>
        <v>0</v>
      </c>
      <c r="Y81" s="49">
        <f t="shared" si="12"/>
        <v>0</v>
      </c>
      <c r="Z81" s="49">
        <f t="shared" si="12"/>
        <v>0</v>
      </c>
      <c r="AA81" s="49">
        <f t="shared" si="12"/>
        <v>0</v>
      </c>
      <c r="AB81" s="49">
        <f t="shared" si="12"/>
        <v>0</v>
      </c>
      <c r="AC81" s="49">
        <f t="shared" si="12"/>
        <v>0</v>
      </c>
      <c r="AD81" s="49">
        <f t="shared" si="12"/>
        <v>0</v>
      </c>
      <c r="AE81" s="85">
        <f t="shared" si="22"/>
        <v>0</v>
      </c>
      <c r="AF81" s="85">
        <f>IF(C81=A_Stammdaten!$C$12,D_SAV!$U81-D_SAV!$AG81,HLOOKUP(A_Stammdaten!$C$12-1,$AH$4:$AN$390,ROW(C81)-3,FALSE)-$AG81)</f>
        <v>0</v>
      </c>
      <c r="AG81" s="85">
        <f>HLOOKUP(A_Stammdaten!$C$12,$AH$4:$AN$390,ROW(C81)-3,FALSE)</f>
        <v>0</v>
      </c>
      <c r="AH81" s="85">
        <f t="shared" si="13"/>
        <v>0</v>
      </c>
      <c r="AI81" s="85">
        <f t="shared" si="14"/>
        <v>0</v>
      </c>
      <c r="AJ81" s="85">
        <f t="shared" si="15"/>
        <v>0</v>
      </c>
      <c r="AK81" s="85">
        <f t="shared" si="16"/>
        <v>0</v>
      </c>
      <c r="AL81" s="85">
        <f t="shared" si="17"/>
        <v>0</v>
      </c>
      <c r="AM81" s="85">
        <f t="shared" si="18"/>
        <v>0</v>
      </c>
      <c r="AN81" s="85">
        <f t="shared" si="19"/>
        <v>0</v>
      </c>
      <c r="AO81" s="31"/>
      <c r="AQ81" s="48"/>
    </row>
    <row r="82" spans="1:43" s="32" customFormat="1" x14ac:dyDescent="0.25">
      <c r="A82" s="18"/>
      <c r="B82" s="18"/>
      <c r="C82" s="34"/>
      <c r="D82" s="18"/>
      <c r="E82" s="18"/>
      <c r="F82" s="18"/>
      <c r="G82" s="80">
        <f t="shared" si="20"/>
        <v>0</v>
      </c>
      <c r="H82" s="18"/>
      <c r="I82" s="18"/>
      <c r="J82" s="18"/>
      <c r="K82" s="18"/>
      <c r="L82" s="18"/>
      <c r="M82" s="18"/>
      <c r="N82" s="18"/>
      <c r="O82" s="18"/>
      <c r="P82" s="18"/>
      <c r="Q82" s="80">
        <f>IF(C82&gt;A_Stammdaten!$C$12,0,SUM(G82,H82,J82,K82,M82,N82)-SUM(I82,L82,O82,P82))</f>
        <v>0</v>
      </c>
      <c r="R82" s="18"/>
      <c r="S82" s="18"/>
      <c r="T82" s="18"/>
      <c r="U82" s="80">
        <f t="shared" si="21"/>
        <v>0</v>
      </c>
      <c r="V82" s="81">
        <f>IF(ISBLANK($B82),0,VLOOKUP($B82,Listen!$A$2:$C$44,2,FALSE))</f>
        <v>0</v>
      </c>
      <c r="W82" s="81">
        <f>IF(ISBLANK($B82),0,VLOOKUP($B82,Listen!$A$2:$C$44,3,FALSE))</f>
        <v>0</v>
      </c>
      <c r="X82" s="49">
        <f t="shared" si="12"/>
        <v>0</v>
      </c>
      <c r="Y82" s="49">
        <f t="shared" si="12"/>
        <v>0</v>
      </c>
      <c r="Z82" s="49">
        <f t="shared" si="12"/>
        <v>0</v>
      </c>
      <c r="AA82" s="49">
        <f t="shared" si="12"/>
        <v>0</v>
      </c>
      <c r="AB82" s="49">
        <f t="shared" si="12"/>
        <v>0</v>
      </c>
      <c r="AC82" s="49">
        <f t="shared" si="12"/>
        <v>0</v>
      </c>
      <c r="AD82" s="49">
        <f t="shared" si="12"/>
        <v>0</v>
      </c>
      <c r="AE82" s="85">
        <f t="shared" si="22"/>
        <v>0</v>
      </c>
      <c r="AF82" s="85">
        <f>IF(C82=A_Stammdaten!$C$12,D_SAV!$U82-D_SAV!$AG82,HLOOKUP(A_Stammdaten!$C$12-1,$AH$4:$AN$390,ROW(C82)-3,FALSE)-$AG82)</f>
        <v>0</v>
      </c>
      <c r="AG82" s="85">
        <f>HLOOKUP(A_Stammdaten!$C$12,$AH$4:$AN$390,ROW(C82)-3,FALSE)</f>
        <v>0</v>
      </c>
      <c r="AH82" s="85">
        <f t="shared" si="13"/>
        <v>0</v>
      </c>
      <c r="AI82" s="85">
        <f t="shared" si="14"/>
        <v>0</v>
      </c>
      <c r="AJ82" s="85">
        <f t="shared" si="15"/>
        <v>0</v>
      </c>
      <c r="AK82" s="85">
        <f t="shared" si="16"/>
        <v>0</v>
      </c>
      <c r="AL82" s="85">
        <f t="shared" si="17"/>
        <v>0</v>
      </c>
      <c r="AM82" s="85">
        <f t="shared" si="18"/>
        <v>0</v>
      </c>
      <c r="AN82" s="85">
        <f t="shared" si="19"/>
        <v>0</v>
      </c>
      <c r="AO82" s="31"/>
      <c r="AQ82" s="48"/>
    </row>
    <row r="83" spans="1:43" s="32" customFormat="1" x14ac:dyDescent="0.25">
      <c r="A83" s="18"/>
      <c r="B83" s="18"/>
      <c r="C83" s="34"/>
      <c r="D83" s="18"/>
      <c r="E83" s="18"/>
      <c r="F83" s="18"/>
      <c r="G83" s="80">
        <f t="shared" si="20"/>
        <v>0</v>
      </c>
      <c r="H83" s="18"/>
      <c r="I83" s="18"/>
      <c r="J83" s="18"/>
      <c r="K83" s="18"/>
      <c r="L83" s="18"/>
      <c r="M83" s="18"/>
      <c r="N83" s="18"/>
      <c r="O83" s="18"/>
      <c r="P83" s="18"/>
      <c r="Q83" s="80">
        <f>IF(C83&gt;A_Stammdaten!$C$12,0,SUM(G83,H83,J83,K83,M83,N83)-SUM(I83,L83,O83,P83))</f>
        <v>0</v>
      </c>
      <c r="R83" s="18"/>
      <c r="S83" s="18"/>
      <c r="T83" s="18"/>
      <c r="U83" s="80">
        <f t="shared" si="21"/>
        <v>0</v>
      </c>
      <c r="V83" s="81">
        <f>IF(ISBLANK($B83),0,VLOOKUP($B83,Listen!$A$2:$C$44,2,FALSE))</f>
        <v>0</v>
      </c>
      <c r="W83" s="81">
        <f>IF(ISBLANK($B83),0,VLOOKUP($B83,Listen!$A$2:$C$44,3,FALSE))</f>
        <v>0</v>
      </c>
      <c r="X83" s="49">
        <f t="shared" si="12"/>
        <v>0</v>
      </c>
      <c r="Y83" s="49">
        <f t="shared" si="12"/>
        <v>0</v>
      </c>
      <c r="Z83" s="49">
        <f t="shared" si="12"/>
        <v>0</v>
      </c>
      <c r="AA83" s="49">
        <f t="shared" si="12"/>
        <v>0</v>
      </c>
      <c r="AB83" s="49">
        <f t="shared" si="12"/>
        <v>0</v>
      </c>
      <c r="AC83" s="49">
        <f t="shared" si="12"/>
        <v>0</v>
      </c>
      <c r="AD83" s="49">
        <f t="shared" si="12"/>
        <v>0</v>
      </c>
      <c r="AE83" s="85">
        <f t="shared" si="22"/>
        <v>0</v>
      </c>
      <c r="AF83" s="85">
        <f>IF(C83=A_Stammdaten!$C$12,D_SAV!$U83-D_SAV!$AG83,HLOOKUP(A_Stammdaten!$C$12-1,$AH$4:$AN$390,ROW(C83)-3,FALSE)-$AG83)</f>
        <v>0</v>
      </c>
      <c r="AG83" s="85">
        <f>HLOOKUP(A_Stammdaten!$C$12,$AH$4:$AN$390,ROW(C83)-3,FALSE)</f>
        <v>0</v>
      </c>
      <c r="AH83" s="85">
        <f t="shared" si="13"/>
        <v>0</v>
      </c>
      <c r="AI83" s="85">
        <f t="shared" si="14"/>
        <v>0</v>
      </c>
      <c r="AJ83" s="85">
        <f t="shared" si="15"/>
        <v>0</v>
      </c>
      <c r="AK83" s="85">
        <f t="shared" si="16"/>
        <v>0</v>
      </c>
      <c r="AL83" s="85">
        <f t="shared" si="17"/>
        <v>0</v>
      </c>
      <c r="AM83" s="85">
        <f t="shared" si="18"/>
        <v>0</v>
      </c>
      <c r="AN83" s="85">
        <f t="shared" si="19"/>
        <v>0</v>
      </c>
      <c r="AO83" s="31"/>
      <c r="AQ83" s="48"/>
    </row>
    <row r="84" spans="1:43" s="32" customFormat="1" x14ac:dyDescent="0.25">
      <c r="A84" s="18"/>
      <c r="B84" s="18"/>
      <c r="C84" s="34"/>
      <c r="D84" s="18"/>
      <c r="E84" s="18"/>
      <c r="F84" s="18"/>
      <c r="G84" s="80">
        <f t="shared" si="20"/>
        <v>0</v>
      </c>
      <c r="H84" s="18"/>
      <c r="I84" s="18"/>
      <c r="J84" s="18"/>
      <c r="K84" s="18"/>
      <c r="L84" s="18"/>
      <c r="M84" s="18"/>
      <c r="N84" s="18"/>
      <c r="O84" s="18"/>
      <c r="P84" s="18"/>
      <c r="Q84" s="80">
        <f>IF(C84&gt;A_Stammdaten!$C$12,0,SUM(G84,H84,J84,K84,M84,N84)-SUM(I84,L84,O84,P84))</f>
        <v>0</v>
      </c>
      <c r="R84" s="18"/>
      <c r="S84" s="18"/>
      <c r="T84" s="18"/>
      <c r="U84" s="80">
        <f t="shared" si="21"/>
        <v>0</v>
      </c>
      <c r="V84" s="81">
        <f>IF(ISBLANK($B84),0,VLOOKUP($B84,Listen!$A$2:$C$44,2,FALSE))</f>
        <v>0</v>
      </c>
      <c r="W84" s="81">
        <f>IF(ISBLANK($B84),0,VLOOKUP($B84,Listen!$A$2:$C$44,3,FALSE))</f>
        <v>0</v>
      </c>
      <c r="X84" s="49">
        <f t="shared" si="12"/>
        <v>0</v>
      </c>
      <c r="Y84" s="49">
        <f t="shared" si="12"/>
        <v>0</v>
      </c>
      <c r="Z84" s="49">
        <f t="shared" si="12"/>
        <v>0</v>
      </c>
      <c r="AA84" s="49">
        <f t="shared" si="12"/>
        <v>0</v>
      </c>
      <c r="AB84" s="49">
        <f t="shared" si="12"/>
        <v>0</v>
      </c>
      <c r="AC84" s="49">
        <f t="shared" si="12"/>
        <v>0</v>
      </c>
      <c r="AD84" s="49">
        <f t="shared" si="12"/>
        <v>0</v>
      </c>
      <c r="AE84" s="85">
        <f t="shared" si="22"/>
        <v>0</v>
      </c>
      <c r="AF84" s="85">
        <f>IF(C84=A_Stammdaten!$C$12,D_SAV!$U84-D_SAV!$AG84,HLOOKUP(A_Stammdaten!$C$12-1,$AH$4:$AN$390,ROW(C84)-3,FALSE)-$AG84)</f>
        <v>0</v>
      </c>
      <c r="AG84" s="85">
        <f>HLOOKUP(A_Stammdaten!$C$12,$AH$4:$AN$390,ROW(C84)-3,FALSE)</f>
        <v>0</v>
      </c>
      <c r="AH84" s="85">
        <f t="shared" si="13"/>
        <v>0</v>
      </c>
      <c r="AI84" s="85">
        <f t="shared" si="14"/>
        <v>0</v>
      </c>
      <c r="AJ84" s="85">
        <f t="shared" si="15"/>
        <v>0</v>
      </c>
      <c r="AK84" s="85">
        <f t="shared" si="16"/>
        <v>0</v>
      </c>
      <c r="AL84" s="85">
        <f t="shared" si="17"/>
        <v>0</v>
      </c>
      <c r="AM84" s="85">
        <f t="shared" si="18"/>
        <v>0</v>
      </c>
      <c r="AN84" s="85">
        <f t="shared" si="19"/>
        <v>0</v>
      </c>
      <c r="AO84" s="31"/>
      <c r="AQ84" s="48"/>
    </row>
    <row r="85" spans="1:43" s="32" customFormat="1" x14ac:dyDescent="0.25">
      <c r="A85" s="18"/>
      <c r="B85" s="18"/>
      <c r="C85" s="34"/>
      <c r="D85" s="18"/>
      <c r="E85" s="18"/>
      <c r="F85" s="18"/>
      <c r="G85" s="80">
        <f t="shared" si="20"/>
        <v>0</v>
      </c>
      <c r="H85" s="18"/>
      <c r="I85" s="18"/>
      <c r="J85" s="18"/>
      <c r="K85" s="18"/>
      <c r="L85" s="18"/>
      <c r="M85" s="18"/>
      <c r="N85" s="18"/>
      <c r="O85" s="18"/>
      <c r="P85" s="18"/>
      <c r="Q85" s="80">
        <f>IF(C85&gt;A_Stammdaten!$C$12,0,SUM(G85,H85,J85,K85,M85,N85)-SUM(I85,L85,O85,P85))</f>
        <v>0</v>
      </c>
      <c r="R85" s="18"/>
      <c r="S85" s="18"/>
      <c r="T85" s="18"/>
      <c r="U85" s="80">
        <f t="shared" si="21"/>
        <v>0</v>
      </c>
      <c r="V85" s="81">
        <f>IF(ISBLANK($B85),0,VLOOKUP($B85,Listen!$A$2:$C$44,2,FALSE))</f>
        <v>0</v>
      </c>
      <c r="W85" s="81">
        <f>IF(ISBLANK($B85),0,VLOOKUP($B85,Listen!$A$2:$C$44,3,FALSE))</f>
        <v>0</v>
      </c>
      <c r="X85" s="49">
        <f t="shared" si="12"/>
        <v>0</v>
      </c>
      <c r="Y85" s="49">
        <f t="shared" si="12"/>
        <v>0</v>
      </c>
      <c r="Z85" s="49">
        <f t="shared" si="12"/>
        <v>0</v>
      </c>
      <c r="AA85" s="49">
        <f t="shared" si="12"/>
        <v>0</v>
      </c>
      <c r="AB85" s="49">
        <f t="shared" si="12"/>
        <v>0</v>
      </c>
      <c r="AC85" s="49">
        <f t="shared" si="12"/>
        <v>0</v>
      </c>
      <c r="AD85" s="49">
        <f t="shared" si="12"/>
        <v>0</v>
      </c>
      <c r="AE85" s="85">
        <f t="shared" si="22"/>
        <v>0</v>
      </c>
      <c r="AF85" s="85">
        <f>IF(C85=A_Stammdaten!$C$12,D_SAV!$U85-D_SAV!$AG85,HLOOKUP(A_Stammdaten!$C$12-1,$AH$4:$AN$390,ROW(C85)-3,FALSE)-$AG85)</f>
        <v>0</v>
      </c>
      <c r="AG85" s="85">
        <f>HLOOKUP(A_Stammdaten!$C$12,$AH$4:$AN$390,ROW(C85)-3,FALSE)</f>
        <v>0</v>
      </c>
      <c r="AH85" s="85">
        <f t="shared" si="13"/>
        <v>0</v>
      </c>
      <c r="AI85" s="85">
        <f t="shared" si="14"/>
        <v>0</v>
      </c>
      <c r="AJ85" s="85">
        <f t="shared" si="15"/>
        <v>0</v>
      </c>
      <c r="AK85" s="85">
        <f t="shared" si="16"/>
        <v>0</v>
      </c>
      <c r="AL85" s="85">
        <f t="shared" si="17"/>
        <v>0</v>
      </c>
      <c r="AM85" s="85">
        <f t="shared" si="18"/>
        <v>0</v>
      </c>
      <c r="AN85" s="85">
        <f t="shared" si="19"/>
        <v>0</v>
      </c>
      <c r="AO85" s="31"/>
      <c r="AQ85" s="48"/>
    </row>
    <row r="86" spans="1:43" s="32" customFormat="1" x14ac:dyDescent="0.25">
      <c r="A86" s="18"/>
      <c r="B86" s="18"/>
      <c r="C86" s="34"/>
      <c r="D86" s="18"/>
      <c r="E86" s="18"/>
      <c r="F86" s="18"/>
      <c r="G86" s="80">
        <f t="shared" si="20"/>
        <v>0</v>
      </c>
      <c r="H86" s="18"/>
      <c r="I86" s="18"/>
      <c r="J86" s="18"/>
      <c r="K86" s="18"/>
      <c r="L86" s="18"/>
      <c r="M86" s="18"/>
      <c r="N86" s="18"/>
      <c r="O86" s="18"/>
      <c r="P86" s="18"/>
      <c r="Q86" s="80">
        <f>IF(C86&gt;A_Stammdaten!$C$12,0,SUM(G86,H86,J86,K86,M86,N86)-SUM(I86,L86,O86,P86))</f>
        <v>0</v>
      </c>
      <c r="R86" s="18"/>
      <c r="S86" s="18"/>
      <c r="T86" s="18"/>
      <c r="U86" s="80">
        <f t="shared" si="21"/>
        <v>0</v>
      </c>
      <c r="V86" s="81">
        <f>IF(ISBLANK($B86),0,VLOOKUP($B86,Listen!$A$2:$C$44,2,FALSE))</f>
        <v>0</v>
      </c>
      <c r="W86" s="81">
        <f>IF(ISBLANK($B86),0,VLOOKUP($B86,Listen!$A$2:$C$44,3,FALSE))</f>
        <v>0</v>
      </c>
      <c r="X86" s="49">
        <f t="shared" si="12"/>
        <v>0</v>
      </c>
      <c r="Y86" s="49">
        <f t="shared" si="12"/>
        <v>0</v>
      </c>
      <c r="Z86" s="49">
        <f t="shared" si="12"/>
        <v>0</v>
      </c>
      <c r="AA86" s="49">
        <f t="shared" si="12"/>
        <v>0</v>
      </c>
      <c r="AB86" s="49">
        <f t="shared" si="12"/>
        <v>0</v>
      </c>
      <c r="AC86" s="49">
        <f t="shared" si="12"/>
        <v>0</v>
      </c>
      <c r="AD86" s="49">
        <f t="shared" si="12"/>
        <v>0</v>
      </c>
      <c r="AE86" s="85">
        <f t="shared" si="22"/>
        <v>0</v>
      </c>
      <c r="AF86" s="85">
        <f>IF(C86=A_Stammdaten!$C$12,D_SAV!$U86-D_SAV!$AG86,HLOOKUP(A_Stammdaten!$C$12-1,$AH$4:$AN$390,ROW(C86)-3,FALSE)-$AG86)</f>
        <v>0</v>
      </c>
      <c r="AG86" s="85">
        <f>HLOOKUP(A_Stammdaten!$C$12,$AH$4:$AN$390,ROW(C86)-3,FALSE)</f>
        <v>0</v>
      </c>
      <c r="AH86" s="85">
        <f t="shared" si="13"/>
        <v>0</v>
      </c>
      <c r="AI86" s="85">
        <f t="shared" si="14"/>
        <v>0</v>
      </c>
      <c r="AJ86" s="85">
        <f t="shared" si="15"/>
        <v>0</v>
      </c>
      <c r="AK86" s="85">
        <f t="shared" si="16"/>
        <v>0</v>
      </c>
      <c r="AL86" s="85">
        <f t="shared" si="17"/>
        <v>0</v>
      </c>
      <c r="AM86" s="85">
        <f t="shared" si="18"/>
        <v>0</v>
      </c>
      <c r="AN86" s="85">
        <f t="shared" si="19"/>
        <v>0</v>
      </c>
      <c r="AO86" s="31"/>
      <c r="AQ86" s="48"/>
    </row>
    <row r="87" spans="1:43" s="32" customFormat="1" x14ac:dyDescent="0.25">
      <c r="A87" s="18"/>
      <c r="B87" s="18"/>
      <c r="C87" s="34"/>
      <c r="D87" s="18"/>
      <c r="E87" s="18"/>
      <c r="F87" s="18"/>
      <c r="G87" s="80">
        <f t="shared" si="20"/>
        <v>0</v>
      </c>
      <c r="H87" s="18"/>
      <c r="I87" s="18"/>
      <c r="J87" s="18"/>
      <c r="K87" s="18"/>
      <c r="L87" s="18"/>
      <c r="M87" s="18"/>
      <c r="N87" s="18"/>
      <c r="O87" s="18"/>
      <c r="P87" s="18"/>
      <c r="Q87" s="80">
        <f>IF(C87&gt;A_Stammdaten!$C$12,0,SUM(G87,H87,J87,K87,M87,N87)-SUM(I87,L87,O87,P87))</f>
        <v>0</v>
      </c>
      <c r="R87" s="18"/>
      <c r="S87" s="18"/>
      <c r="T87" s="18"/>
      <c r="U87" s="80">
        <f t="shared" si="21"/>
        <v>0</v>
      </c>
      <c r="V87" s="81">
        <f>IF(ISBLANK($B87),0,VLOOKUP($B87,Listen!$A$2:$C$44,2,FALSE))</f>
        <v>0</v>
      </c>
      <c r="W87" s="81">
        <f>IF(ISBLANK($B87),0,VLOOKUP($B87,Listen!$A$2:$C$44,3,FALSE))</f>
        <v>0</v>
      </c>
      <c r="X87" s="49">
        <f t="shared" si="12"/>
        <v>0</v>
      </c>
      <c r="Y87" s="49">
        <f t="shared" si="12"/>
        <v>0</v>
      </c>
      <c r="Z87" s="49">
        <f t="shared" si="12"/>
        <v>0</v>
      </c>
      <c r="AA87" s="49">
        <f t="shared" si="12"/>
        <v>0</v>
      </c>
      <c r="AB87" s="49">
        <f t="shared" si="12"/>
        <v>0</v>
      </c>
      <c r="AC87" s="49">
        <f t="shared" si="12"/>
        <v>0</v>
      </c>
      <c r="AD87" s="49">
        <f t="shared" si="12"/>
        <v>0</v>
      </c>
      <c r="AE87" s="85">
        <f t="shared" si="22"/>
        <v>0</v>
      </c>
      <c r="AF87" s="85">
        <f>IF(C87=A_Stammdaten!$C$12,D_SAV!$U87-D_SAV!$AG87,HLOOKUP(A_Stammdaten!$C$12-1,$AH$4:$AN$390,ROW(C87)-3,FALSE)-$AG87)</f>
        <v>0</v>
      </c>
      <c r="AG87" s="85">
        <f>HLOOKUP(A_Stammdaten!$C$12,$AH$4:$AN$390,ROW(C87)-3,FALSE)</f>
        <v>0</v>
      </c>
      <c r="AH87" s="85">
        <f t="shared" si="13"/>
        <v>0</v>
      </c>
      <c r="AI87" s="85">
        <f t="shared" si="14"/>
        <v>0</v>
      </c>
      <c r="AJ87" s="85">
        <f t="shared" si="15"/>
        <v>0</v>
      </c>
      <c r="AK87" s="85">
        <f t="shared" si="16"/>
        <v>0</v>
      </c>
      <c r="AL87" s="85">
        <f t="shared" si="17"/>
        <v>0</v>
      </c>
      <c r="AM87" s="85">
        <f t="shared" si="18"/>
        <v>0</v>
      </c>
      <c r="AN87" s="85">
        <f t="shared" si="19"/>
        <v>0</v>
      </c>
      <c r="AO87" s="31"/>
      <c r="AQ87" s="48"/>
    </row>
    <row r="88" spans="1:43" s="32" customFormat="1" x14ac:dyDescent="0.25">
      <c r="A88" s="18"/>
      <c r="B88" s="18"/>
      <c r="C88" s="34"/>
      <c r="D88" s="18"/>
      <c r="E88" s="18"/>
      <c r="F88" s="18"/>
      <c r="G88" s="80">
        <f t="shared" si="20"/>
        <v>0</v>
      </c>
      <c r="H88" s="18"/>
      <c r="I88" s="18"/>
      <c r="J88" s="18"/>
      <c r="K88" s="18"/>
      <c r="L88" s="18"/>
      <c r="M88" s="18"/>
      <c r="N88" s="18"/>
      <c r="O88" s="18"/>
      <c r="P88" s="18"/>
      <c r="Q88" s="80">
        <f>IF(C88&gt;A_Stammdaten!$C$12,0,SUM(G88,H88,J88,K88,M88,N88)-SUM(I88,L88,O88,P88))</f>
        <v>0</v>
      </c>
      <c r="R88" s="18"/>
      <c r="S88" s="18"/>
      <c r="T88" s="18"/>
      <c r="U88" s="80">
        <f t="shared" si="21"/>
        <v>0</v>
      </c>
      <c r="V88" s="81">
        <f>IF(ISBLANK($B88),0,VLOOKUP($B88,Listen!$A$2:$C$44,2,FALSE))</f>
        <v>0</v>
      </c>
      <c r="W88" s="81">
        <f>IF(ISBLANK($B88),0,VLOOKUP($B88,Listen!$A$2:$C$44,3,FALSE))</f>
        <v>0</v>
      </c>
      <c r="X88" s="49">
        <f t="shared" si="12"/>
        <v>0</v>
      </c>
      <c r="Y88" s="49">
        <f t="shared" si="12"/>
        <v>0</v>
      </c>
      <c r="Z88" s="49">
        <f t="shared" si="12"/>
        <v>0</v>
      </c>
      <c r="AA88" s="49">
        <f t="shared" si="12"/>
        <v>0</v>
      </c>
      <c r="AB88" s="49">
        <f t="shared" si="12"/>
        <v>0</v>
      </c>
      <c r="AC88" s="49">
        <f t="shared" si="12"/>
        <v>0</v>
      </c>
      <c r="AD88" s="49">
        <f t="shared" si="12"/>
        <v>0</v>
      </c>
      <c r="AE88" s="85">
        <f t="shared" si="22"/>
        <v>0</v>
      </c>
      <c r="AF88" s="85">
        <f>IF(C88=A_Stammdaten!$C$12,D_SAV!$U88-D_SAV!$AG88,HLOOKUP(A_Stammdaten!$C$12-1,$AH$4:$AN$390,ROW(C88)-3,FALSE)-$AG88)</f>
        <v>0</v>
      </c>
      <c r="AG88" s="85">
        <f>HLOOKUP(A_Stammdaten!$C$12,$AH$4:$AN$390,ROW(C88)-3,FALSE)</f>
        <v>0</v>
      </c>
      <c r="AH88" s="85">
        <f t="shared" si="13"/>
        <v>0</v>
      </c>
      <c r="AI88" s="85">
        <f t="shared" si="14"/>
        <v>0</v>
      </c>
      <c r="AJ88" s="85">
        <f t="shared" si="15"/>
        <v>0</v>
      </c>
      <c r="AK88" s="85">
        <f t="shared" si="16"/>
        <v>0</v>
      </c>
      <c r="AL88" s="85">
        <f t="shared" si="17"/>
        <v>0</v>
      </c>
      <c r="AM88" s="85">
        <f t="shared" si="18"/>
        <v>0</v>
      </c>
      <c r="AN88" s="85">
        <f t="shared" si="19"/>
        <v>0</v>
      </c>
      <c r="AO88" s="31"/>
      <c r="AQ88" s="48"/>
    </row>
    <row r="89" spans="1:43" s="32" customFormat="1" x14ac:dyDescent="0.25">
      <c r="A89" s="18"/>
      <c r="B89" s="18"/>
      <c r="C89" s="34"/>
      <c r="D89" s="18"/>
      <c r="E89" s="18"/>
      <c r="F89" s="18"/>
      <c r="G89" s="80">
        <f t="shared" si="20"/>
        <v>0</v>
      </c>
      <c r="H89" s="18"/>
      <c r="I89" s="18"/>
      <c r="J89" s="18"/>
      <c r="K89" s="18"/>
      <c r="L89" s="18"/>
      <c r="M89" s="18"/>
      <c r="N89" s="18"/>
      <c r="O89" s="18"/>
      <c r="P89" s="18"/>
      <c r="Q89" s="80">
        <f>IF(C89&gt;A_Stammdaten!$C$12,0,SUM(G89,H89,J89,K89,M89,N89)-SUM(I89,L89,O89,P89))</f>
        <v>0</v>
      </c>
      <c r="R89" s="18"/>
      <c r="S89" s="18"/>
      <c r="T89" s="18"/>
      <c r="U89" s="80">
        <f t="shared" si="21"/>
        <v>0</v>
      </c>
      <c r="V89" s="81">
        <f>IF(ISBLANK($B89),0,VLOOKUP($B89,Listen!$A$2:$C$44,2,FALSE))</f>
        <v>0</v>
      </c>
      <c r="W89" s="81">
        <f>IF(ISBLANK($B89),0,VLOOKUP($B89,Listen!$A$2:$C$44,3,FALSE))</f>
        <v>0</v>
      </c>
      <c r="X89" s="49">
        <f t="shared" si="12"/>
        <v>0</v>
      </c>
      <c r="Y89" s="49">
        <f t="shared" si="12"/>
        <v>0</v>
      </c>
      <c r="Z89" s="49">
        <f t="shared" si="12"/>
        <v>0</v>
      </c>
      <c r="AA89" s="49">
        <f t="shared" si="12"/>
        <v>0</v>
      </c>
      <c r="AB89" s="49">
        <f t="shared" si="12"/>
        <v>0</v>
      </c>
      <c r="AC89" s="49">
        <f t="shared" si="12"/>
        <v>0</v>
      </c>
      <c r="AD89" s="49">
        <f t="shared" si="12"/>
        <v>0</v>
      </c>
      <c r="AE89" s="85">
        <f t="shared" si="22"/>
        <v>0</v>
      </c>
      <c r="AF89" s="85">
        <f>IF(C89=A_Stammdaten!$C$12,D_SAV!$U89-D_SAV!$AG89,HLOOKUP(A_Stammdaten!$C$12-1,$AH$4:$AN$390,ROW(C89)-3,FALSE)-$AG89)</f>
        <v>0</v>
      </c>
      <c r="AG89" s="85">
        <f>HLOOKUP(A_Stammdaten!$C$12,$AH$4:$AN$390,ROW(C89)-3,FALSE)</f>
        <v>0</v>
      </c>
      <c r="AH89" s="85">
        <f t="shared" si="13"/>
        <v>0</v>
      </c>
      <c r="AI89" s="85">
        <f t="shared" si="14"/>
        <v>0</v>
      </c>
      <c r="AJ89" s="85">
        <f t="shared" si="15"/>
        <v>0</v>
      </c>
      <c r="AK89" s="85">
        <f t="shared" si="16"/>
        <v>0</v>
      </c>
      <c r="AL89" s="85">
        <f t="shared" si="17"/>
        <v>0</v>
      </c>
      <c r="AM89" s="85">
        <f t="shared" si="18"/>
        <v>0</v>
      </c>
      <c r="AN89" s="85">
        <f t="shared" si="19"/>
        <v>0</v>
      </c>
      <c r="AO89" s="31"/>
      <c r="AQ89" s="48"/>
    </row>
    <row r="90" spans="1:43" s="32" customFormat="1" x14ac:dyDescent="0.25">
      <c r="A90" s="18"/>
      <c r="B90" s="18"/>
      <c r="C90" s="34"/>
      <c r="D90" s="18"/>
      <c r="E90" s="18"/>
      <c r="F90" s="18"/>
      <c r="G90" s="80">
        <f t="shared" si="20"/>
        <v>0</v>
      </c>
      <c r="H90" s="18"/>
      <c r="I90" s="18"/>
      <c r="J90" s="18"/>
      <c r="K90" s="18"/>
      <c r="L90" s="18"/>
      <c r="M90" s="18"/>
      <c r="N90" s="18"/>
      <c r="O90" s="18"/>
      <c r="P90" s="18"/>
      <c r="Q90" s="80">
        <f>IF(C90&gt;A_Stammdaten!$C$12,0,SUM(G90,H90,J90,K90,M90,N90)-SUM(I90,L90,O90,P90))</f>
        <v>0</v>
      </c>
      <c r="R90" s="18"/>
      <c r="S90" s="18"/>
      <c r="T90" s="18"/>
      <c r="U90" s="80">
        <f t="shared" si="21"/>
        <v>0</v>
      </c>
      <c r="V90" s="81">
        <f>IF(ISBLANK($B90),0,VLOOKUP($B90,Listen!$A$2:$C$44,2,FALSE))</f>
        <v>0</v>
      </c>
      <c r="W90" s="81">
        <f>IF(ISBLANK($B90),0,VLOOKUP($B90,Listen!$A$2:$C$44,3,FALSE))</f>
        <v>0</v>
      </c>
      <c r="X90" s="49">
        <f t="shared" si="12"/>
        <v>0</v>
      </c>
      <c r="Y90" s="49">
        <f t="shared" si="12"/>
        <v>0</v>
      </c>
      <c r="Z90" s="49">
        <f t="shared" si="12"/>
        <v>0</v>
      </c>
      <c r="AA90" s="49">
        <f t="shared" si="12"/>
        <v>0</v>
      </c>
      <c r="AB90" s="49">
        <f t="shared" si="12"/>
        <v>0</v>
      </c>
      <c r="AC90" s="49">
        <f t="shared" si="12"/>
        <v>0</v>
      </c>
      <c r="AD90" s="49">
        <f t="shared" si="12"/>
        <v>0</v>
      </c>
      <c r="AE90" s="85">
        <f t="shared" si="22"/>
        <v>0</v>
      </c>
      <c r="AF90" s="85">
        <f>IF(C90=A_Stammdaten!$C$12,D_SAV!$U90-D_SAV!$AG90,HLOOKUP(A_Stammdaten!$C$12-1,$AH$4:$AN$390,ROW(C90)-3,FALSE)-$AG90)</f>
        <v>0</v>
      </c>
      <c r="AG90" s="85">
        <f>HLOOKUP(A_Stammdaten!$C$12,$AH$4:$AN$390,ROW(C90)-3,FALSE)</f>
        <v>0</v>
      </c>
      <c r="AH90" s="85">
        <f t="shared" si="13"/>
        <v>0</v>
      </c>
      <c r="AI90" s="85">
        <f t="shared" si="14"/>
        <v>0</v>
      </c>
      <c r="AJ90" s="85">
        <f t="shared" si="15"/>
        <v>0</v>
      </c>
      <c r="AK90" s="85">
        <f t="shared" si="16"/>
        <v>0</v>
      </c>
      <c r="AL90" s="85">
        <f t="shared" si="17"/>
        <v>0</v>
      </c>
      <c r="AM90" s="85">
        <f t="shared" si="18"/>
        <v>0</v>
      </c>
      <c r="AN90" s="85">
        <f t="shared" si="19"/>
        <v>0</v>
      </c>
      <c r="AO90" s="31"/>
      <c r="AQ90" s="48"/>
    </row>
    <row r="91" spans="1:43" s="32" customFormat="1" x14ac:dyDescent="0.25">
      <c r="A91" s="18"/>
      <c r="B91" s="18"/>
      <c r="C91" s="34"/>
      <c r="D91" s="18"/>
      <c r="E91" s="18"/>
      <c r="F91" s="18"/>
      <c r="G91" s="80">
        <f t="shared" si="20"/>
        <v>0</v>
      </c>
      <c r="H91" s="18"/>
      <c r="I91" s="18"/>
      <c r="J91" s="18"/>
      <c r="K91" s="18"/>
      <c r="L91" s="18"/>
      <c r="M91" s="18"/>
      <c r="N91" s="18"/>
      <c r="O91" s="18"/>
      <c r="P91" s="18"/>
      <c r="Q91" s="80">
        <f>IF(C91&gt;A_Stammdaten!$C$12,0,SUM(G91,H91,J91,K91,M91,N91)-SUM(I91,L91,O91,P91))</f>
        <v>0</v>
      </c>
      <c r="R91" s="18"/>
      <c r="S91" s="18"/>
      <c r="T91" s="18"/>
      <c r="U91" s="80">
        <f t="shared" si="21"/>
        <v>0</v>
      </c>
      <c r="V91" s="81">
        <f>IF(ISBLANK($B91),0,VLOOKUP($B91,Listen!$A$2:$C$44,2,FALSE))</f>
        <v>0</v>
      </c>
      <c r="W91" s="81">
        <f>IF(ISBLANK($B91),0,VLOOKUP($B91,Listen!$A$2:$C$44,3,FALSE))</f>
        <v>0</v>
      </c>
      <c r="X91" s="49">
        <f t="shared" si="12"/>
        <v>0</v>
      </c>
      <c r="Y91" s="49">
        <f t="shared" si="12"/>
        <v>0</v>
      </c>
      <c r="Z91" s="49">
        <f t="shared" si="12"/>
        <v>0</v>
      </c>
      <c r="AA91" s="49">
        <f t="shared" si="12"/>
        <v>0</v>
      </c>
      <c r="AB91" s="49">
        <f t="shared" si="12"/>
        <v>0</v>
      </c>
      <c r="AC91" s="49">
        <f t="shared" si="12"/>
        <v>0</v>
      </c>
      <c r="AD91" s="49">
        <f t="shared" si="12"/>
        <v>0</v>
      </c>
      <c r="AE91" s="85">
        <f t="shared" si="22"/>
        <v>0</v>
      </c>
      <c r="AF91" s="85">
        <f>IF(C91=A_Stammdaten!$C$12,D_SAV!$U91-D_SAV!$AG91,HLOOKUP(A_Stammdaten!$C$12-1,$AH$4:$AN$390,ROW(C91)-3,FALSE)-$AG91)</f>
        <v>0</v>
      </c>
      <c r="AG91" s="85">
        <f>HLOOKUP(A_Stammdaten!$C$12,$AH$4:$AN$390,ROW(C91)-3,FALSE)</f>
        <v>0</v>
      </c>
      <c r="AH91" s="85">
        <f t="shared" si="13"/>
        <v>0</v>
      </c>
      <c r="AI91" s="85">
        <f t="shared" si="14"/>
        <v>0</v>
      </c>
      <c r="AJ91" s="85">
        <f t="shared" si="15"/>
        <v>0</v>
      </c>
      <c r="AK91" s="85">
        <f t="shared" si="16"/>
        <v>0</v>
      </c>
      <c r="AL91" s="85">
        <f t="shared" si="17"/>
        <v>0</v>
      </c>
      <c r="AM91" s="85">
        <f t="shared" si="18"/>
        <v>0</v>
      </c>
      <c r="AN91" s="85">
        <f t="shared" si="19"/>
        <v>0</v>
      </c>
      <c r="AO91" s="31"/>
      <c r="AQ91" s="48"/>
    </row>
    <row r="92" spans="1:43" s="32" customFormat="1" x14ac:dyDescent="0.25">
      <c r="A92" s="18"/>
      <c r="B92" s="18"/>
      <c r="C92" s="34"/>
      <c r="D92" s="18"/>
      <c r="E92" s="18"/>
      <c r="F92" s="36"/>
      <c r="G92" s="80">
        <f t="shared" si="20"/>
        <v>0</v>
      </c>
      <c r="H92" s="18"/>
      <c r="I92" s="18"/>
      <c r="J92" s="18"/>
      <c r="K92" s="18"/>
      <c r="L92" s="18"/>
      <c r="M92" s="18"/>
      <c r="N92" s="18"/>
      <c r="O92" s="18"/>
      <c r="P92" s="18"/>
      <c r="Q92" s="80">
        <f>IF(C92&gt;A_Stammdaten!$C$12,0,SUM(G92,H92,J92,K92,M92,N92)-SUM(I92,L92,O92,P92))</f>
        <v>0</v>
      </c>
      <c r="R92" s="18"/>
      <c r="S92" s="18"/>
      <c r="T92" s="18"/>
      <c r="U92" s="80">
        <f t="shared" si="21"/>
        <v>0</v>
      </c>
      <c r="V92" s="81">
        <f>IF(ISBLANK($B92),0,VLOOKUP($B92,Listen!$A$2:$C$44,2,FALSE))</f>
        <v>0</v>
      </c>
      <c r="W92" s="81">
        <f>IF(ISBLANK($B92),0,VLOOKUP($B92,Listen!$A$2:$C$44,3,FALSE))</f>
        <v>0</v>
      </c>
      <c r="X92" s="49">
        <f t="shared" si="12"/>
        <v>0</v>
      </c>
      <c r="Y92" s="49">
        <f t="shared" si="12"/>
        <v>0</v>
      </c>
      <c r="Z92" s="49">
        <f t="shared" si="12"/>
        <v>0</v>
      </c>
      <c r="AA92" s="49">
        <f t="shared" si="12"/>
        <v>0</v>
      </c>
      <c r="AB92" s="49">
        <f t="shared" si="12"/>
        <v>0</v>
      </c>
      <c r="AC92" s="49">
        <f t="shared" si="12"/>
        <v>0</v>
      </c>
      <c r="AD92" s="49">
        <f t="shared" si="12"/>
        <v>0</v>
      </c>
      <c r="AE92" s="85">
        <f t="shared" si="22"/>
        <v>0</v>
      </c>
      <c r="AF92" s="85">
        <f>IF(C92=A_Stammdaten!$C$12,D_SAV!$U92-D_SAV!$AG92,HLOOKUP(A_Stammdaten!$C$12-1,$AH$4:$AN$390,ROW(C92)-3,FALSE)-$AG92)</f>
        <v>0</v>
      </c>
      <c r="AG92" s="85">
        <f>HLOOKUP(A_Stammdaten!$C$12,$AH$4:$AN$390,ROW(C92)-3,FALSE)</f>
        <v>0</v>
      </c>
      <c r="AH92" s="85">
        <f t="shared" si="13"/>
        <v>0</v>
      </c>
      <c r="AI92" s="85">
        <f t="shared" si="14"/>
        <v>0</v>
      </c>
      <c r="AJ92" s="85">
        <f t="shared" si="15"/>
        <v>0</v>
      </c>
      <c r="AK92" s="85">
        <f t="shared" si="16"/>
        <v>0</v>
      </c>
      <c r="AL92" s="85">
        <f t="shared" si="17"/>
        <v>0</v>
      </c>
      <c r="AM92" s="85">
        <f t="shared" si="18"/>
        <v>0</v>
      </c>
      <c r="AN92" s="85">
        <f t="shared" si="19"/>
        <v>0</v>
      </c>
      <c r="AO92" s="31"/>
      <c r="AQ92" s="48"/>
    </row>
    <row r="93" spans="1:43" s="32" customFormat="1" x14ac:dyDescent="0.25">
      <c r="A93" s="18"/>
      <c r="B93" s="18"/>
      <c r="C93" s="34"/>
      <c r="D93" s="18"/>
      <c r="E93" s="18"/>
      <c r="F93" s="18"/>
      <c r="G93" s="80">
        <f t="shared" si="20"/>
        <v>0</v>
      </c>
      <c r="H93" s="18"/>
      <c r="I93" s="18"/>
      <c r="J93" s="18"/>
      <c r="K93" s="18"/>
      <c r="L93" s="18"/>
      <c r="M93" s="18"/>
      <c r="N93" s="18"/>
      <c r="O93" s="18"/>
      <c r="P93" s="18"/>
      <c r="Q93" s="80">
        <f>IF(C93&gt;A_Stammdaten!$C$12,0,SUM(G93,H93,J93,K93,M93,N93)-SUM(I93,L93,O93,P93))</f>
        <v>0</v>
      </c>
      <c r="R93" s="18"/>
      <c r="S93" s="18"/>
      <c r="T93" s="18"/>
      <c r="U93" s="80">
        <f t="shared" si="21"/>
        <v>0</v>
      </c>
      <c r="V93" s="81">
        <f>IF(ISBLANK($B93),0,VLOOKUP($B93,Listen!$A$2:$C$44,2,FALSE))</f>
        <v>0</v>
      </c>
      <c r="W93" s="81">
        <f>IF(ISBLANK($B93),0,VLOOKUP($B93,Listen!$A$2:$C$44,3,FALSE))</f>
        <v>0</v>
      </c>
      <c r="X93" s="49">
        <f t="shared" si="12"/>
        <v>0</v>
      </c>
      <c r="Y93" s="49">
        <f t="shared" si="12"/>
        <v>0</v>
      </c>
      <c r="Z93" s="49">
        <f t="shared" si="12"/>
        <v>0</v>
      </c>
      <c r="AA93" s="49">
        <f t="shared" si="12"/>
        <v>0</v>
      </c>
      <c r="AB93" s="49">
        <f t="shared" si="12"/>
        <v>0</v>
      </c>
      <c r="AC93" s="49">
        <f t="shared" si="12"/>
        <v>0</v>
      </c>
      <c r="AD93" s="49">
        <f t="shared" si="12"/>
        <v>0</v>
      </c>
      <c r="AE93" s="85">
        <f t="shared" si="22"/>
        <v>0</v>
      </c>
      <c r="AF93" s="85">
        <f>IF(C93=A_Stammdaten!$C$12,D_SAV!$U93-D_SAV!$AG93,HLOOKUP(A_Stammdaten!$C$12-1,$AH$4:$AN$390,ROW(C93)-3,FALSE)-$AG93)</f>
        <v>0</v>
      </c>
      <c r="AG93" s="85">
        <f>HLOOKUP(A_Stammdaten!$C$12,$AH$4:$AN$390,ROW(C93)-3,FALSE)</f>
        <v>0</v>
      </c>
      <c r="AH93" s="85">
        <f t="shared" si="13"/>
        <v>0</v>
      </c>
      <c r="AI93" s="85">
        <f t="shared" si="14"/>
        <v>0</v>
      </c>
      <c r="AJ93" s="85">
        <f t="shared" si="15"/>
        <v>0</v>
      </c>
      <c r="AK93" s="85">
        <f t="shared" si="16"/>
        <v>0</v>
      </c>
      <c r="AL93" s="85">
        <f t="shared" si="17"/>
        <v>0</v>
      </c>
      <c r="AM93" s="85">
        <f t="shared" si="18"/>
        <v>0</v>
      </c>
      <c r="AN93" s="85">
        <f t="shared" si="19"/>
        <v>0</v>
      </c>
      <c r="AO93" s="31"/>
      <c r="AQ93" s="48"/>
    </row>
    <row r="94" spans="1:43" s="32" customFormat="1" x14ac:dyDescent="0.25">
      <c r="A94" s="18"/>
      <c r="B94" s="18"/>
      <c r="C94" s="34"/>
      <c r="D94" s="18"/>
      <c r="E94" s="18"/>
      <c r="F94" s="18"/>
      <c r="G94" s="80">
        <f t="shared" si="20"/>
        <v>0</v>
      </c>
      <c r="H94" s="18"/>
      <c r="I94" s="18"/>
      <c r="J94" s="18"/>
      <c r="K94" s="18"/>
      <c r="L94" s="18"/>
      <c r="M94" s="18"/>
      <c r="N94" s="18"/>
      <c r="O94" s="18"/>
      <c r="P94" s="18"/>
      <c r="Q94" s="80">
        <f>IF(C94&gt;A_Stammdaten!$C$12,0,SUM(G94,H94,J94,K94,M94,N94)-SUM(I94,L94,O94,P94))</f>
        <v>0</v>
      </c>
      <c r="R94" s="18"/>
      <c r="S94" s="18"/>
      <c r="T94" s="18"/>
      <c r="U94" s="80">
        <f t="shared" si="21"/>
        <v>0</v>
      </c>
      <c r="V94" s="81">
        <f>IF(ISBLANK($B94),0,VLOOKUP($B94,Listen!$A$2:$C$44,2,FALSE))</f>
        <v>0</v>
      </c>
      <c r="W94" s="81">
        <f>IF(ISBLANK($B94),0,VLOOKUP($B94,Listen!$A$2:$C$44,3,FALSE))</f>
        <v>0</v>
      </c>
      <c r="X94" s="49">
        <f t="shared" si="12"/>
        <v>0</v>
      </c>
      <c r="Y94" s="49">
        <f t="shared" si="12"/>
        <v>0</v>
      </c>
      <c r="Z94" s="49">
        <f t="shared" si="12"/>
        <v>0</v>
      </c>
      <c r="AA94" s="49">
        <f t="shared" si="12"/>
        <v>0</v>
      </c>
      <c r="AB94" s="49">
        <f t="shared" si="12"/>
        <v>0</v>
      </c>
      <c r="AC94" s="49">
        <f t="shared" si="12"/>
        <v>0</v>
      </c>
      <c r="AD94" s="49">
        <f t="shared" si="12"/>
        <v>0</v>
      </c>
      <c r="AE94" s="85">
        <f t="shared" si="22"/>
        <v>0</v>
      </c>
      <c r="AF94" s="85">
        <f>IF(C94=A_Stammdaten!$C$12,D_SAV!$U94-D_SAV!$AG94,HLOOKUP(A_Stammdaten!$C$12-1,$AH$4:$AN$390,ROW(C94)-3,FALSE)-$AG94)</f>
        <v>0</v>
      </c>
      <c r="AG94" s="85">
        <f>HLOOKUP(A_Stammdaten!$C$12,$AH$4:$AN$390,ROW(C94)-3,FALSE)</f>
        <v>0</v>
      </c>
      <c r="AH94" s="85">
        <f t="shared" si="13"/>
        <v>0</v>
      </c>
      <c r="AI94" s="85">
        <f t="shared" si="14"/>
        <v>0</v>
      </c>
      <c r="AJ94" s="85">
        <f t="shared" si="15"/>
        <v>0</v>
      </c>
      <c r="AK94" s="85">
        <f t="shared" si="16"/>
        <v>0</v>
      </c>
      <c r="AL94" s="85">
        <f t="shared" si="17"/>
        <v>0</v>
      </c>
      <c r="AM94" s="85">
        <f t="shared" si="18"/>
        <v>0</v>
      </c>
      <c r="AN94" s="85">
        <f t="shared" si="19"/>
        <v>0</v>
      </c>
      <c r="AO94" s="31"/>
      <c r="AQ94" s="48"/>
    </row>
    <row r="95" spans="1:43" s="32" customFormat="1" x14ac:dyDescent="0.25">
      <c r="A95" s="18"/>
      <c r="B95" s="18"/>
      <c r="C95" s="34"/>
      <c r="D95" s="18"/>
      <c r="E95" s="18"/>
      <c r="F95" s="18"/>
      <c r="G95" s="80">
        <f t="shared" si="20"/>
        <v>0</v>
      </c>
      <c r="H95" s="18"/>
      <c r="I95" s="18"/>
      <c r="J95" s="18"/>
      <c r="K95" s="18"/>
      <c r="L95" s="18"/>
      <c r="M95" s="18"/>
      <c r="N95" s="18"/>
      <c r="O95" s="18"/>
      <c r="P95" s="18"/>
      <c r="Q95" s="80">
        <f>IF(C95&gt;A_Stammdaten!$C$12,0,SUM(G95,H95,J95,K95,M95,N95)-SUM(I95,L95,O95,P95))</f>
        <v>0</v>
      </c>
      <c r="R95" s="18"/>
      <c r="S95" s="18"/>
      <c r="T95" s="18"/>
      <c r="U95" s="80">
        <f t="shared" si="21"/>
        <v>0</v>
      </c>
      <c r="V95" s="81">
        <f>IF(ISBLANK($B95),0,VLOOKUP($B95,Listen!$A$2:$C$44,2,FALSE))</f>
        <v>0</v>
      </c>
      <c r="W95" s="81">
        <f>IF(ISBLANK($B95),0,VLOOKUP($B95,Listen!$A$2:$C$44,3,FALSE))</f>
        <v>0</v>
      </c>
      <c r="X95" s="49">
        <f t="shared" si="12"/>
        <v>0</v>
      </c>
      <c r="Y95" s="49">
        <f t="shared" si="12"/>
        <v>0</v>
      </c>
      <c r="Z95" s="49">
        <f t="shared" si="12"/>
        <v>0</v>
      </c>
      <c r="AA95" s="49">
        <f t="shared" si="12"/>
        <v>0</v>
      </c>
      <c r="AB95" s="49">
        <f t="shared" si="12"/>
        <v>0</v>
      </c>
      <c r="AC95" s="49">
        <f t="shared" si="12"/>
        <v>0</v>
      </c>
      <c r="AD95" s="49">
        <f t="shared" si="12"/>
        <v>0</v>
      </c>
      <c r="AE95" s="85">
        <f t="shared" si="22"/>
        <v>0</v>
      </c>
      <c r="AF95" s="85">
        <f>IF(C95=A_Stammdaten!$C$12,D_SAV!$U95-D_SAV!$AG95,HLOOKUP(A_Stammdaten!$C$12-1,$AH$4:$AN$390,ROW(C95)-3,FALSE)-$AG95)</f>
        <v>0</v>
      </c>
      <c r="AG95" s="85">
        <f>HLOOKUP(A_Stammdaten!$C$12,$AH$4:$AN$390,ROW(C95)-3,FALSE)</f>
        <v>0</v>
      </c>
      <c r="AH95" s="85">
        <f t="shared" si="13"/>
        <v>0</v>
      </c>
      <c r="AI95" s="85">
        <f t="shared" si="14"/>
        <v>0</v>
      </c>
      <c r="AJ95" s="85">
        <f t="shared" si="15"/>
        <v>0</v>
      </c>
      <c r="AK95" s="85">
        <f t="shared" si="16"/>
        <v>0</v>
      </c>
      <c r="AL95" s="85">
        <f t="shared" si="17"/>
        <v>0</v>
      </c>
      <c r="AM95" s="85">
        <f t="shared" si="18"/>
        <v>0</v>
      </c>
      <c r="AN95" s="85">
        <f t="shared" si="19"/>
        <v>0</v>
      </c>
      <c r="AO95" s="31"/>
      <c r="AQ95" s="48"/>
    </row>
    <row r="96" spans="1:43" s="32" customFormat="1" x14ac:dyDescent="0.25">
      <c r="A96" s="18"/>
      <c r="B96" s="18"/>
      <c r="C96" s="34"/>
      <c r="D96" s="18"/>
      <c r="E96" s="18"/>
      <c r="F96" s="18"/>
      <c r="G96" s="80">
        <f t="shared" si="20"/>
        <v>0</v>
      </c>
      <c r="H96" s="18"/>
      <c r="I96" s="18"/>
      <c r="J96" s="18"/>
      <c r="K96" s="18"/>
      <c r="L96" s="18"/>
      <c r="M96" s="18"/>
      <c r="N96" s="18"/>
      <c r="O96" s="18"/>
      <c r="P96" s="18"/>
      <c r="Q96" s="80">
        <f>IF(C96&gt;A_Stammdaten!$C$12,0,SUM(G96,H96,J96,K96,M96,N96)-SUM(I96,L96,O96,P96))</f>
        <v>0</v>
      </c>
      <c r="R96" s="18"/>
      <c r="S96" s="18"/>
      <c r="T96" s="18"/>
      <c r="U96" s="80">
        <f t="shared" si="21"/>
        <v>0</v>
      </c>
      <c r="V96" s="81">
        <f>IF(ISBLANK($B96),0,VLOOKUP($B96,Listen!$A$2:$C$44,2,FALSE))</f>
        <v>0</v>
      </c>
      <c r="W96" s="81">
        <f>IF(ISBLANK($B96),0,VLOOKUP($B96,Listen!$A$2:$C$44,3,FALSE))</f>
        <v>0</v>
      </c>
      <c r="X96" s="49">
        <f t="shared" si="12"/>
        <v>0</v>
      </c>
      <c r="Y96" s="49">
        <f t="shared" si="12"/>
        <v>0</v>
      </c>
      <c r="Z96" s="49">
        <f t="shared" si="12"/>
        <v>0</v>
      </c>
      <c r="AA96" s="49">
        <f t="shared" si="12"/>
        <v>0</v>
      </c>
      <c r="AB96" s="49">
        <f t="shared" si="12"/>
        <v>0</v>
      </c>
      <c r="AC96" s="49">
        <f t="shared" si="12"/>
        <v>0</v>
      </c>
      <c r="AD96" s="49">
        <f t="shared" si="12"/>
        <v>0</v>
      </c>
      <c r="AE96" s="85">
        <f t="shared" si="22"/>
        <v>0</v>
      </c>
      <c r="AF96" s="85">
        <f>IF(C96=A_Stammdaten!$C$12,D_SAV!$U96-D_SAV!$AG96,HLOOKUP(A_Stammdaten!$C$12-1,$AH$4:$AN$390,ROW(C96)-3,FALSE)-$AG96)</f>
        <v>0</v>
      </c>
      <c r="AG96" s="85">
        <f>HLOOKUP(A_Stammdaten!$C$12,$AH$4:$AN$390,ROW(C96)-3,FALSE)</f>
        <v>0</v>
      </c>
      <c r="AH96" s="85">
        <f t="shared" si="13"/>
        <v>0</v>
      </c>
      <c r="AI96" s="85">
        <f t="shared" si="14"/>
        <v>0</v>
      </c>
      <c r="AJ96" s="85">
        <f t="shared" si="15"/>
        <v>0</v>
      </c>
      <c r="AK96" s="85">
        <f t="shared" si="16"/>
        <v>0</v>
      </c>
      <c r="AL96" s="85">
        <f t="shared" si="17"/>
        <v>0</v>
      </c>
      <c r="AM96" s="85">
        <f t="shared" si="18"/>
        <v>0</v>
      </c>
      <c r="AN96" s="85">
        <f t="shared" si="19"/>
        <v>0</v>
      </c>
      <c r="AO96" s="31"/>
      <c r="AQ96" s="48"/>
    </row>
    <row r="97" spans="1:43" s="32" customFormat="1" x14ac:dyDescent="0.25">
      <c r="A97" s="18"/>
      <c r="B97" s="18"/>
      <c r="C97" s="34"/>
      <c r="D97" s="18"/>
      <c r="E97" s="18"/>
      <c r="F97" s="18"/>
      <c r="G97" s="80">
        <f t="shared" si="20"/>
        <v>0</v>
      </c>
      <c r="H97" s="18"/>
      <c r="I97" s="18"/>
      <c r="J97" s="18"/>
      <c r="K97" s="18"/>
      <c r="L97" s="18"/>
      <c r="M97" s="18"/>
      <c r="N97" s="18"/>
      <c r="O97" s="18"/>
      <c r="P97" s="18"/>
      <c r="Q97" s="80">
        <f>IF(C97&gt;A_Stammdaten!$C$12,0,SUM(G97,H97,J97,K97,M97,N97)-SUM(I97,L97,O97,P97))</f>
        <v>0</v>
      </c>
      <c r="R97" s="18"/>
      <c r="S97" s="18"/>
      <c r="T97" s="18"/>
      <c r="U97" s="80">
        <f t="shared" si="21"/>
        <v>0</v>
      </c>
      <c r="V97" s="81">
        <f>IF(ISBLANK($B97),0,VLOOKUP($B97,Listen!$A$2:$C$44,2,FALSE))</f>
        <v>0</v>
      </c>
      <c r="W97" s="81">
        <f>IF(ISBLANK($B97),0,VLOOKUP($B97,Listen!$A$2:$C$44,3,FALSE))</f>
        <v>0</v>
      </c>
      <c r="X97" s="49">
        <f t="shared" si="12"/>
        <v>0</v>
      </c>
      <c r="Y97" s="49">
        <f t="shared" si="12"/>
        <v>0</v>
      </c>
      <c r="Z97" s="49">
        <f t="shared" si="12"/>
        <v>0</v>
      </c>
      <c r="AA97" s="49">
        <f t="shared" si="12"/>
        <v>0</v>
      </c>
      <c r="AB97" s="49">
        <f t="shared" si="12"/>
        <v>0</v>
      </c>
      <c r="AC97" s="49">
        <f t="shared" si="12"/>
        <v>0</v>
      </c>
      <c r="AD97" s="49">
        <f t="shared" si="12"/>
        <v>0</v>
      </c>
      <c r="AE97" s="85">
        <f t="shared" si="22"/>
        <v>0</v>
      </c>
      <c r="AF97" s="85">
        <f>IF(C97=A_Stammdaten!$C$12,D_SAV!$U97-D_SAV!$AG97,HLOOKUP(A_Stammdaten!$C$12-1,$AH$4:$AN$390,ROW(C97)-3,FALSE)-$AG97)</f>
        <v>0</v>
      </c>
      <c r="AG97" s="85">
        <f>HLOOKUP(A_Stammdaten!$C$12,$AH$4:$AN$390,ROW(C97)-3,FALSE)</f>
        <v>0</v>
      </c>
      <c r="AH97" s="85">
        <f t="shared" si="13"/>
        <v>0</v>
      </c>
      <c r="AI97" s="85">
        <f t="shared" si="14"/>
        <v>0</v>
      </c>
      <c r="AJ97" s="85">
        <f t="shared" si="15"/>
        <v>0</v>
      </c>
      <c r="AK97" s="85">
        <f t="shared" si="16"/>
        <v>0</v>
      </c>
      <c r="AL97" s="85">
        <f t="shared" si="17"/>
        <v>0</v>
      </c>
      <c r="AM97" s="85">
        <f t="shared" si="18"/>
        <v>0</v>
      </c>
      <c r="AN97" s="85">
        <f t="shared" si="19"/>
        <v>0</v>
      </c>
      <c r="AO97" s="31"/>
      <c r="AQ97" s="48"/>
    </row>
    <row r="98" spans="1:43" s="32" customFormat="1" x14ac:dyDescent="0.25">
      <c r="A98" s="18"/>
      <c r="B98" s="18"/>
      <c r="C98" s="34"/>
      <c r="D98" s="18"/>
      <c r="E98" s="18"/>
      <c r="F98" s="18"/>
      <c r="G98" s="80">
        <f t="shared" si="20"/>
        <v>0</v>
      </c>
      <c r="H98" s="18"/>
      <c r="I98" s="18"/>
      <c r="J98" s="18"/>
      <c r="K98" s="18"/>
      <c r="L98" s="18"/>
      <c r="M98" s="18"/>
      <c r="N98" s="18"/>
      <c r="O98" s="18"/>
      <c r="P98" s="18"/>
      <c r="Q98" s="80">
        <f>IF(C98&gt;A_Stammdaten!$C$12,0,SUM(G98,H98,J98,K98,M98,N98)-SUM(I98,L98,O98,P98))</f>
        <v>0</v>
      </c>
      <c r="R98" s="18"/>
      <c r="S98" s="18"/>
      <c r="T98" s="18"/>
      <c r="U98" s="80">
        <f t="shared" si="21"/>
        <v>0</v>
      </c>
      <c r="V98" s="81">
        <f>IF(ISBLANK($B98),0,VLOOKUP($B98,Listen!$A$2:$C$44,2,FALSE))</f>
        <v>0</v>
      </c>
      <c r="W98" s="81">
        <f>IF(ISBLANK($B98),0,VLOOKUP($B98,Listen!$A$2:$C$44,3,FALSE))</f>
        <v>0</v>
      </c>
      <c r="X98" s="49">
        <f t="shared" si="12"/>
        <v>0</v>
      </c>
      <c r="Y98" s="49">
        <f t="shared" si="12"/>
        <v>0</v>
      </c>
      <c r="Z98" s="49">
        <f t="shared" si="12"/>
        <v>0</v>
      </c>
      <c r="AA98" s="49">
        <f t="shared" si="12"/>
        <v>0</v>
      </c>
      <c r="AB98" s="49">
        <f t="shared" si="12"/>
        <v>0</v>
      </c>
      <c r="AC98" s="49">
        <f t="shared" si="12"/>
        <v>0</v>
      </c>
      <c r="AD98" s="49">
        <f t="shared" si="12"/>
        <v>0</v>
      </c>
      <c r="AE98" s="85">
        <f t="shared" si="22"/>
        <v>0</v>
      </c>
      <c r="AF98" s="85">
        <f>IF(C98=A_Stammdaten!$C$12,D_SAV!$U98-D_SAV!$AG98,HLOOKUP(A_Stammdaten!$C$12-1,$AH$4:$AN$390,ROW(C98)-3,FALSE)-$AG98)</f>
        <v>0</v>
      </c>
      <c r="AG98" s="85">
        <f>HLOOKUP(A_Stammdaten!$C$12,$AH$4:$AN$390,ROW(C98)-3,FALSE)</f>
        <v>0</v>
      </c>
      <c r="AH98" s="85">
        <f t="shared" si="13"/>
        <v>0</v>
      </c>
      <c r="AI98" s="85">
        <f t="shared" si="14"/>
        <v>0</v>
      </c>
      <c r="AJ98" s="85">
        <f t="shared" si="15"/>
        <v>0</v>
      </c>
      <c r="AK98" s="85">
        <f t="shared" si="16"/>
        <v>0</v>
      </c>
      <c r="AL98" s="85">
        <f t="shared" si="17"/>
        <v>0</v>
      </c>
      <c r="AM98" s="85">
        <f t="shared" si="18"/>
        <v>0</v>
      </c>
      <c r="AN98" s="85">
        <f t="shared" si="19"/>
        <v>0</v>
      </c>
      <c r="AO98" s="31"/>
      <c r="AQ98" s="48"/>
    </row>
    <row r="99" spans="1:43" s="32" customFormat="1" x14ac:dyDescent="0.25">
      <c r="A99" s="18"/>
      <c r="B99" s="18"/>
      <c r="C99" s="34"/>
      <c r="D99" s="18"/>
      <c r="E99" s="18"/>
      <c r="F99" s="18"/>
      <c r="G99" s="80">
        <f t="shared" si="20"/>
        <v>0</v>
      </c>
      <c r="H99" s="18"/>
      <c r="I99" s="18"/>
      <c r="J99" s="18"/>
      <c r="K99" s="18"/>
      <c r="L99" s="18"/>
      <c r="M99" s="18"/>
      <c r="N99" s="18"/>
      <c r="O99" s="18"/>
      <c r="P99" s="18"/>
      <c r="Q99" s="80">
        <f>IF(C99&gt;A_Stammdaten!$C$12,0,SUM(G99,H99,J99,K99,M99,N99)-SUM(I99,L99,O99,P99))</f>
        <v>0</v>
      </c>
      <c r="R99" s="18"/>
      <c r="S99" s="18"/>
      <c r="T99" s="18"/>
      <c r="U99" s="80">
        <f t="shared" si="21"/>
        <v>0</v>
      </c>
      <c r="V99" s="81">
        <f>IF(ISBLANK($B99),0,VLOOKUP($B99,Listen!$A$2:$C$44,2,FALSE))</f>
        <v>0</v>
      </c>
      <c r="W99" s="81">
        <f>IF(ISBLANK($B99),0,VLOOKUP($B99,Listen!$A$2:$C$44,3,FALSE))</f>
        <v>0</v>
      </c>
      <c r="X99" s="49">
        <f t="shared" si="12"/>
        <v>0</v>
      </c>
      <c r="Y99" s="49">
        <f t="shared" si="12"/>
        <v>0</v>
      </c>
      <c r="Z99" s="49">
        <f t="shared" si="12"/>
        <v>0</v>
      </c>
      <c r="AA99" s="49">
        <f t="shared" si="12"/>
        <v>0</v>
      </c>
      <c r="AB99" s="49">
        <f t="shared" si="12"/>
        <v>0</v>
      </c>
      <c r="AC99" s="49">
        <f t="shared" si="12"/>
        <v>0</v>
      </c>
      <c r="AD99" s="49">
        <f t="shared" si="12"/>
        <v>0</v>
      </c>
      <c r="AE99" s="85">
        <f t="shared" si="22"/>
        <v>0</v>
      </c>
      <c r="AF99" s="85">
        <f>IF(C99=A_Stammdaten!$C$12,D_SAV!$U99-D_SAV!$AG99,HLOOKUP(A_Stammdaten!$C$12-1,$AH$4:$AN$390,ROW(C99)-3,FALSE)-$AG99)</f>
        <v>0</v>
      </c>
      <c r="AG99" s="85">
        <f>HLOOKUP(A_Stammdaten!$C$12,$AH$4:$AN$390,ROW(C99)-3,FALSE)</f>
        <v>0</v>
      </c>
      <c r="AH99" s="85">
        <f t="shared" si="13"/>
        <v>0</v>
      </c>
      <c r="AI99" s="85">
        <f t="shared" si="14"/>
        <v>0</v>
      </c>
      <c r="AJ99" s="85">
        <f t="shared" si="15"/>
        <v>0</v>
      </c>
      <c r="AK99" s="85">
        <f t="shared" si="16"/>
        <v>0</v>
      </c>
      <c r="AL99" s="85">
        <f t="shared" si="17"/>
        <v>0</v>
      </c>
      <c r="AM99" s="85">
        <f t="shared" si="18"/>
        <v>0</v>
      </c>
      <c r="AN99" s="85">
        <f t="shared" si="19"/>
        <v>0</v>
      </c>
      <c r="AO99" s="31"/>
      <c r="AQ99" s="48"/>
    </row>
    <row r="100" spans="1:43" s="32" customFormat="1" x14ac:dyDescent="0.25">
      <c r="A100" s="18"/>
      <c r="B100" s="18"/>
      <c r="C100" s="34"/>
      <c r="D100" s="18"/>
      <c r="E100" s="18"/>
      <c r="F100" s="18"/>
      <c r="G100" s="80">
        <f t="shared" si="20"/>
        <v>0</v>
      </c>
      <c r="H100" s="18"/>
      <c r="I100" s="18"/>
      <c r="J100" s="18"/>
      <c r="K100" s="18"/>
      <c r="L100" s="18"/>
      <c r="M100" s="18"/>
      <c r="N100" s="18"/>
      <c r="O100" s="18"/>
      <c r="P100" s="18"/>
      <c r="Q100" s="80">
        <f>IF(C100&gt;A_Stammdaten!$C$12,0,SUM(G100,H100,J100,K100,M100,N100)-SUM(I100,L100,O100,P100))</f>
        <v>0</v>
      </c>
      <c r="R100" s="18"/>
      <c r="S100" s="18"/>
      <c r="T100" s="18"/>
      <c r="U100" s="80">
        <f t="shared" si="21"/>
        <v>0</v>
      </c>
      <c r="V100" s="81">
        <f>IF(ISBLANK($B100),0,VLOOKUP($B100,Listen!$A$2:$C$44,2,FALSE))</f>
        <v>0</v>
      </c>
      <c r="W100" s="81">
        <f>IF(ISBLANK($B100),0,VLOOKUP($B100,Listen!$A$2:$C$44,3,FALSE))</f>
        <v>0</v>
      </c>
      <c r="X100" s="49">
        <f t="shared" si="12"/>
        <v>0</v>
      </c>
      <c r="Y100" s="49">
        <f t="shared" si="12"/>
        <v>0</v>
      </c>
      <c r="Z100" s="49">
        <f t="shared" si="12"/>
        <v>0</v>
      </c>
      <c r="AA100" s="49">
        <f t="shared" si="12"/>
        <v>0</v>
      </c>
      <c r="AB100" s="49">
        <f t="shared" si="12"/>
        <v>0</v>
      </c>
      <c r="AC100" s="49">
        <f t="shared" si="12"/>
        <v>0</v>
      </c>
      <c r="AD100" s="49">
        <f t="shared" si="12"/>
        <v>0</v>
      </c>
      <c r="AE100" s="85">
        <f t="shared" si="22"/>
        <v>0</v>
      </c>
      <c r="AF100" s="85">
        <f>IF(C100=A_Stammdaten!$C$12,D_SAV!$U100-D_SAV!$AG100,HLOOKUP(A_Stammdaten!$C$12-1,$AH$4:$AN$390,ROW(C100)-3,FALSE)-$AG100)</f>
        <v>0</v>
      </c>
      <c r="AG100" s="85">
        <f>HLOOKUP(A_Stammdaten!$C$12,$AH$4:$AN$390,ROW(C100)-3,FALSE)</f>
        <v>0</v>
      </c>
      <c r="AH100" s="85">
        <f t="shared" si="13"/>
        <v>0</v>
      </c>
      <c r="AI100" s="85">
        <f t="shared" si="14"/>
        <v>0</v>
      </c>
      <c r="AJ100" s="85">
        <f t="shared" si="15"/>
        <v>0</v>
      </c>
      <c r="AK100" s="85">
        <f t="shared" si="16"/>
        <v>0</v>
      </c>
      <c r="AL100" s="85">
        <f t="shared" si="17"/>
        <v>0</v>
      </c>
      <c r="AM100" s="85">
        <f t="shared" si="18"/>
        <v>0</v>
      </c>
      <c r="AN100" s="85">
        <f t="shared" si="19"/>
        <v>0</v>
      </c>
      <c r="AO100" s="31"/>
      <c r="AQ100" s="48"/>
    </row>
    <row r="101" spans="1:43" s="32" customFormat="1" x14ac:dyDescent="0.25">
      <c r="A101" s="18"/>
      <c r="B101" s="18"/>
      <c r="C101" s="34"/>
      <c r="D101" s="18"/>
      <c r="E101" s="18"/>
      <c r="F101" s="18"/>
      <c r="G101" s="80">
        <f t="shared" si="20"/>
        <v>0</v>
      </c>
      <c r="H101" s="18"/>
      <c r="I101" s="18"/>
      <c r="J101" s="18"/>
      <c r="K101" s="18"/>
      <c r="L101" s="18"/>
      <c r="M101" s="18"/>
      <c r="N101" s="18"/>
      <c r="O101" s="18"/>
      <c r="P101" s="18"/>
      <c r="Q101" s="80">
        <f>IF(C101&gt;A_Stammdaten!$C$12,0,SUM(G101,H101,J101,K101,M101,N101)-SUM(I101,L101,O101,P101))</f>
        <v>0</v>
      </c>
      <c r="R101" s="18"/>
      <c r="S101" s="18"/>
      <c r="T101" s="18"/>
      <c r="U101" s="80">
        <f t="shared" si="21"/>
        <v>0</v>
      </c>
      <c r="V101" s="81">
        <f>IF(ISBLANK($B101),0,VLOOKUP($B101,Listen!$A$2:$C$44,2,FALSE))</f>
        <v>0</v>
      </c>
      <c r="W101" s="81">
        <f>IF(ISBLANK($B101),0,VLOOKUP($B101,Listen!$A$2:$C$44,3,FALSE))</f>
        <v>0</v>
      </c>
      <c r="X101" s="49">
        <f t="shared" si="12"/>
        <v>0</v>
      </c>
      <c r="Y101" s="49">
        <f t="shared" si="12"/>
        <v>0</v>
      </c>
      <c r="Z101" s="49">
        <f t="shared" si="12"/>
        <v>0</v>
      </c>
      <c r="AA101" s="49">
        <f t="shared" si="12"/>
        <v>0</v>
      </c>
      <c r="AB101" s="49">
        <f t="shared" si="12"/>
        <v>0</v>
      </c>
      <c r="AC101" s="49">
        <f t="shared" si="12"/>
        <v>0</v>
      </c>
      <c r="AD101" s="49">
        <f t="shared" si="12"/>
        <v>0</v>
      </c>
      <c r="AE101" s="85">
        <f t="shared" si="22"/>
        <v>0</v>
      </c>
      <c r="AF101" s="85">
        <f>IF(C101=A_Stammdaten!$C$12,D_SAV!$U101-D_SAV!$AG101,HLOOKUP(A_Stammdaten!$C$12-1,$AH$4:$AN$390,ROW(C101)-3,FALSE)-$AG101)</f>
        <v>0</v>
      </c>
      <c r="AG101" s="85">
        <f>HLOOKUP(A_Stammdaten!$C$12,$AH$4:$AN$390,ROW(C101)-3,FALSE)</f>
        <v>0</v>
      </c>
      <c r="AH101" s="85">
        <f t="shared" si="13"/>
        <v>0</v>
      </c>
      <c r="AI101" s="85">
        <f t="shared" si="14"/>
        <v>0</v>
      </c>
      <c r="AJ101" s="85">
        <f t="shared" si="15"/>
        <v>0</v>
      </c>
      <c r="AK101" s="85">
        <f t="shared" si="16"/>
        <v>0</v>
      </c>
      <c r="AL101" s="85">
        <f t="shared" si="17"/>
        <v>0</v>
      </c>
      <c r="AM101" s="85">
        <f t="shared" si="18"/>
        <v>0</v>
      </c>
      <c r="AN101" s="85">
        <f t="shared" si="19"/>
        <v>0</v>
      </c>
      <c r="AO101" s="31"/>
      <c r="AQ101" s="48"/>
    </row>
    <row r="102" spans="1:43" s="32" customFormat="1" x14ac:dyDescent="0.25">
      <c r="A102" s="18"/>
      <c r="B102" s="18"/>
      <c r="C102" s="34"/>
      <c r="D102" s="18"/>
      <c r="E102" s="18"/>
      <c r="F102" s="18"/>
      <c r="G102" s="80">
        <f t="shared" si="20"/>
        <v>0</v>
      </c>
      <c r="H102" s="18"/>
      <c r="I102" s="18"/>
      <c r="J102" s="18"/>
      <c r="K102" s="18"/>
      <c r="L102" s="18"/>
      <c r="M102" s="18"/>
      <c r="N102" s="18"/>
      <c r="O102" s="18"/>
      <c r="P102" s="18"/>
      <c r="Q102" s="80">
        <f>IF(C102&gt;A_Stammdaten!$C$12,0,SUM(G102,H102,J102,K102,M102,N102)-SUM(I102,L102,O102,P102))</f>
        <v>0</v>
      </c>
      <c r="R102" s="18"/>
      <c r="S102" s="18"/>
      <c r="T102" s="18"/>
      <c r="U102" s="80">
        <f t="shared" si="21"/>
        <v>0</v>
      </c>
      <c r="V102" s="81">
        <f>IF(ISBLANK($B102),0,VLOOKUP($B102,Listen!$A$2:$C$44,2,FALSE))</f>
        <v>0</v>
      </c>
      <c r="W102" s="81">
        <f>IF(ISBLANK($B102),0,VLOOKUP($B102,Listen!$A$2:$C$44,3,FALSE))</f>
        <v>0</v>
      </c>
      <c r="X102" s="49">
        <f t="shared" si="12"/>
        <v>0</v>
      </c>
      <c r="Y102" s="49">
        <f t="shared" si="12"/>
        <v>0</v>
      </c>
      <c r="Z102" s="49">
        <f t="shared" si="12"/>
        <v>0</v>
      </c>
      <c r="AA102" s="49">
        <f t="shared" si="12"/>
        <v>0</v>
      </c>
      <c r="AB102" s="49">
        <f t="shared" si="12"/>
        <v>0</v>
      </c>
      <c r="AC102" s="49">
        <f t="shared" si="12"/>
        <v>0</v>
      </c>
      <c r="AD102" s="49">
        <f t="shared" si="12"/>
        <v>0</v>
      </c>
      <c r="AE102" s="85">
        <f t="shared" si="22"/>
        <v>0</v>
      </c>
      <c r="AF102" s="85">
        <f>IF(C102=A_Stammdaten!$C$12,D_SAV!$U102-D_SAV!$AG102,HLOOKUP(A_Stammdaten!$C$12-1,$AH$4:$AN$390,ROW(C102)-3,FALSE)-$AG102)</f>
        <v>0</v>
      </c>
      <c r="AG102" s="85">
        <f>HLOOKUP(A_Stammdaten!$C$12,$AH$4:$AN$390,ROW(C102)-3,FALSE)</f>
        <v>0</v>
      </c>
      <c r="AH102" s="85">
        <f t="shared" si="13"/>
        <v>0</v>
      </c>
      <c r="AI102" s="85">
        <f t="shared" si="14"/>
        <v>0</v>
      </c>
      <c r="AJ102" s="85">
        <f t="shared" si="15"/>
        <v>0</v>
      </c>
      <c r="AK102" s="85">
        <f t="shared" si="16"/>
        <v>0</v>
      </c>
      <c r="AL102" s="85">
        <f t="shared" si="17"/>
        <v>0</v>
      </c>
      <c r="AM102" s="85">
        <f t="shared" si="18"/>
        <v>0</v>
      </c>
      <c r="AN102" s="85">
        <f t="shared" si="19"/>
        <v>0</v>
      </c>
      <c r="AO102" s="31"/>
      <c r="AQ102" s="48"/>
    </row>
    <row r="103" spans="1:43" s="32" customFormat="1" x14ac:dyDescent="0.25">
      <c r="A103" s="18"/>
      <c r="B103" s="18"/>
      <c r="C103" s="34"/>
      <c r="D103" s="18"/>
      <c r="E103" s="18"/>
      <c r="F103" s="18"/>
      <c r="G103" s="80">
        <f t="shared" si="20"/>
        <v>0</v>
      </c>
      <c r="H103" s="18"/>
      <c r="I103" s="18"/>
      <c r="J103" s="18"/>
      <c r="K103" s="18"/>
      <c r="L103" s="18"/>
      <c r="M103" s="18"/>
      <c r="N103" s="18"/>
      <c r="O103" s="18"/>
      <c r="P103" s="18"/>
      <c r="Q103" s="80">
        <f>IF(C103&gt;A_Stammdaten!$C$12,0,SUM(G103,H103,J103,K103,M103,N103)-SUM(I103,L103,O103,P103))</f>
        <v>0</v>
      </c>
      <c r="R103" s="18"/>
      <c r="S103" s="18"/>
      <c r="T103" s="18"/>
      <c r="U103" s="80">
        <f t="shared" si="21"/>
        <v>0</v>
      </c>
      <c r="V103" s="81">
        <f>IF(ISBLANK($B103),0,VLOOKUP($B103,Listen!$A$2:$C$44,2,FALSE))</f>
        <v>0</v>
      </c>
      <c r="W103" s="81">
        <f>IF(ISBLANK($B103),0,VLOOKUP($B103,Listen!$A$2:$C$44,3,FALSE))</f>
        <v>0</v>
      </c>
      <c r="X103" s="49">
        <f t="shared" si="12"/>
        <v>0</v>
      </c>
      <c r="Y103" s="49">
        <f t="shared" si="12"/>
        <v>0</v>
      </c>
      <c r="Z103" s="49">
        <f t="shared" si="12"/>
        <v>0</v>
      </c>
      <c r="AA103" s="49">
        <f t="shared" si="12"/>
        <v>0</v>
      </c>
      <c r="AB103" s="49">
        <f t="shared" si="12"/>
        <v>0</v>
      </c>
      <c r="AC103" s="49">
        <f t="shared" si="12"/>
        <v>0</v>
      </c>
      <c r="AD103" s="49">
        <f t="shared" si="12"/>
        <v>0</v>
      </c>
      <c r="AE103" s="85">
        <f t="shared" si="22"/>
        <v>0</v>
      </c>
      <c r="AF103" s="85">
        <f>IF(C103=A_Stammdaten!$C$12,D_SAV!$U103-D_SAV!$AG103,HLOOKUP(A_Stammdaten!$C$12-1,$AH$4:$AN$390,ROW(C103)-3,FALSE)-$AG103)</f>
        <v>0</v>
      </c>
      <c r="AG103" s="85">
        <f>HLOOKUP(A_Stammdaten!$C$12,$AH$4:$AN$390,ROW(C103)-3,FALSE)</f>
        <v>0</v>
      </c>
      <c r="AH103" s="85">
        <f t="shared" si="13"/>
        <v>0</v>
      </c>
      <c r="AI103" s="85">
        <f t="shared" si="14"/>
        <v>0</v>
      </c>
      <c r="AJ103" s="85">
        <f t="shared" si="15"/>
        <v>0</v>
      </c>
      <c r="AK103" s="85">
        <f t="shared" si="16"/>
        <v>0</v>
      </c>
      <c r="AL103" s="85">
        <f t="shared" si="17"/>
        <v>0</v>
      </c>
      <c r="AM103" s="85">
        <f t="shared" si="18"/>
        <v>0</v>
      </c>
      <c r="AN103" s="85">
        <f t="shared" si="19"/>
        <v>0</v>
      </c>
      <c r="AO103" s="31"/>
      <c r="AQ103" s="48"/>
    </row>
    <row r="104" spans="1:43" s="32" customFormat="1" x14ac:dyDescent="0.25">
      <c r="A104" s="18"/>
      <c r="B104" s="18"/>
      <c r="C104" s="34"/>
      <c r="D104" s="18"/>
      <c r="E104" s="18"/>
      <c r="F104" s="18"/>
      <c r="G104" s="80">
        <f t="shared" si="20"/>
        <v>0</v>
      </c>
      <c r="H104" s="18"/>
      <c r="I104" s="18"/>
      <c r="J104" s="18"/>
      <c r="K104" s="18"/>
      <c r="L104" s="18"/>
      <c r="M104" s="18"/>
      <c r="N104" s="18"/>
      <c r="O104" s="18"/>
      <c r="P104" s="18"/>
      <c r="Q104" s="80">
        <f>IF(C104&gt;A_Stammdaten!$C$12,0,SUM(G104,H104,J104,K104,M104,N104)-SUM(I104,L104,O104,P104))</f>
        <v>0</v>
      </c>
      <c r="R104" s="18"/>
      <c r="S104" s="18"/>
      <c r="T104" s="18"/>
      <c r="U104" s="80">
        <f t="shared" si="21"/>
        <v>0</v>
      </c>
      <c r="V104" s="81">
        <f>IF(ISBLANK($B104),0,VLOOKUP($B104,Listen!$A$2:$C$44,2,FALSE))</f>
        <v>0</v>
      </c>
      <c r="W104" s="81">
        <f>IF(ISBLANK($B104),0,VLOOKUP($B104,Listen!$A$2:$C$44,3,FALSE))</f>
        <v>0</v>
      </c>
      <c r="X104" s="49">
        <f t="shared" si="12"/>
        <v>0</v>
      </c>
      <c r="Y104" s="49">
        <f t="shared" si="12"/>
        <v>0</v>
      </c>
      <c r="Z104" s="49">
        <f t="shared" si="12"/>
        <v>0</v>
      </c>
      <c r="AA104" s="49">
        <f t="shared" si="12"/>
        <v>0</v>
      </c>
      <c r="AB104" s="49">
        <f t="shared" si="12"/>
        <v>0</v>
      </c>
      <c r="AC104" s="49">
        <f t="shared" si="12"/>
        <v>0</v>
      </c>
      <c r="AD104" s="49">
        <f t="shared" si="12"/>
        <v>0</v>
      </c>
      <c r="AE104" s="85">
        <f t="shared" si="22"/>
        <v>0</v>
      </c>
      <c r="AF104" s="85">
        <f>IF(C104=A_Stammdaten!$C$12,D_SAV!$U104-D_SAV!$AG104,HLOOKUP(A_Stammdaten!$C$12-1,$AH$4:$AN$390,ROW(C104)-3,FALSE)-$AG104)</f>
        <v>0</v>
      </c>
      <c r="AG104" s="85">
        <f>HLOOKUP(A_Stammdaten!$C$12,$AH$4:$AN$390,ROW(C104)-3,FALSE)</f>
        <v>0</v>
      </c>
      <c r="AH104" s="85">
        <f t="shared" si="13"/>
        <v>0</v>
      </c>
      <c r="AI104" s="85">
        <f t="shared" si="14"/>
        <v>0</v>
      </c>
      <c r="AJ104" s="85">
        <f t="shared" si="15"/>
        <v>0</v>
      </c>
      <c r="AK104" s="85">
        <f t="shared" si="16"/>
        <v>0</v>
      </c>
      <c r="AL104" s="85">
        <f t="shared" si="17"/>
        <v>0</v>
      </c>
      <c r="AM104" s="85">
        <f t="shared" si="18"/>
        <v>0</v>
      </c>
      <c r="AN104" s="85">
        <f t="shared" si="19"/>
        <v>0</v>
      </c>
      <c r="AO104" s="31"/>
      <c r="AQ104" s="48"/>
    </row>
    <row r="105" spans="1:43" s="32" customFormat="1" x14ac:dyDescent="0.25">
      <c r="A105" s="18"/>
      <c r="B105" s="18"/>
      <c r="C105" s="34"/>
      <c r="D105" s="18"/>
      <c r="E105" s="18"/>
      <c r="F105" s="18"/>
      <c r="G105" s="80">
        <f t="shared" si="20"/>
        <v>0</v>
      </c>
      <c r="H105" s="18"/>
      <c r="I105" s="18"/>
      <c r="J105" s="18"/>
      <c r="K105" s="18"/>
      <c r="L105" s="18"/>
      <c r="M105" s="18"/>
      <c r="N105" s="18"/>
      <c r="O105" s="18"/>
      <c r="P105" s="18"/>
      <c r="Q105" s="80">
        <f>IF(C105&gt;A_Stammdaten!$C$12,0,SUM(G105,H105,J105,K105,M105,N105)-SUM(I105,L105,O105,P105))</f>
        <v>0</v>
      </c>
      <c r="R105" s="18"/>
      <c r="S105" s="18"/>
      <c r="T105" s="18"/>
      <c r="U105" s="80">
        <f t="shared" si="21"/>
        <v>0</v>
      </c>
      <c r="V105" s="81">
        <f>IF(ISBLANK($B105),0,VLOOKUP($B105,Listen!$A$2:$C$44,2,FALSE))</f>
        <v>0</v>
      </c>
      <c r="W105" s="81">
        <f>IF(ISBLANK($B105),0,VLOOKUP($B105,Listen!$A$2:$C$44,3,FALSE))</f>
        <v>0</v>
      </c>
      <c r="X105" s="49">
        <f t="shared" si="12"/>
        <v>0</v>
      </c>
      <c r="Y105" s="49">
        <f t="shared" si="12"/>
        <v>0</v>
      </c>
      <c r="Z105" s="49">
        <f t="shared" ref="X105:AD141" si="23">$V105</f>
        <v>0</v>
      </c>
      <c r="AA105" s="49">
        <f t="shared" si="23"/>
        <v>0</v>
      </c>
      <c r="AB105" s="49">
        <f t="shared" si="23"/>
        <v>0</v>
      </c>
      <c r="AC105" s="49">
        <f t="shared" si="23"/>
        <v>0</v>
      </c>
      <c r="AD105" s="49">
        <f t="shared" si="23"/>
        <v>0</v>
      </c>
      <c r="AE105" s="85">
        <f t="shared" si="22"/>
        <v>0</v>
      </c>
      <c r="AF105" s="85">
        <f>IF(C105=A_Stammdaten!$C$12,D_SAV!$U105-D_SAV!$AG105,HLOOKUP(A_Stammdaten!$C$12-1,$AH$4:$AN$390,ROW(C105)-3,FALSE)-$AG105)</f>
        <v>0</v>
      </c>
      <c r="AG105" s="85">
        <f>HLOOKUP(A_Stammdaten!$C$12,$AH$4:$AN$390,ROW(C105)-3,FALSE)</f>
        <v>0</v>
      </c>
      <c r="AH105" s="85">
        <f t="shared" si="13"/>
        <v>0</v>
      </c>
      <c r="AI105" s="85">
        <f t="shared" si="14"/>
        <v>0</v>
      </c>
      <c r="AJ105" s="85">
        <f t="shared" si="15"/>
        <v>0</v>
      </c>
      <c r="AK105" s="85">
        <f t="shared" si="16"/>
        <v>0</v>
      </c>
      <c r="AL105" s="85">
        <f t="shared" si="17"/>
        <v>0</v>
      </c>
      <c r="AM105" s="85">
        <f t="shared" si="18"/>
        <v>0</v>
      </c>
      <c r="AN105" s="85">
        <f t="shared" si="19"/>
        <v>0</v>
      </c>
      <c r="AO105" s="31"/>
      <c r="AQ105" s="48"/>
    </row>
    <row r="106" spans="1:43" s="32" customFormat="1" x14ac:dyDescent="0.25">
      <c r="A106" s="18"/>
      <c r="B106" s="18"/>
      <c r="C106" s="34"/>
      <c r="D106" s="18"/>
      <c r="E106" s="18"/>
      <c r="F106" s="18"/>
      <c r="G106" s="80">
        <f t="shared" si="20"/>
        <v>0</v>
      </c>
      <c r="H106" s="18"/>
      <c r="I106" s="18"/>
      <c r="J106" s="18"/>
      <c r="K106" s="18"/>
      <c r="L106" s="18"/>
      <c r="M106" s="18"/>
      <c r="N106" s="18"/>
      <c r="O106" s="18"/>
      <c r="P106" s="18"/>
      <c r="Q106" s="80">
        <f>IF(C106&gt;A_Stammdaten!$C$12,0,SUM(G106,H106,J106,K106,M106,N106)-SUM(I106,L106,O106,P106))</f>
        <v>0</v>
      </c>
      <c r="R106" s="18"/>
      <c r="S106" s="18"/>
      <c r="T106" s="18"/>
      <c r="U106" s="80">
        <f t="shared" si="21"/>
        <v>0</v>
      </c>
      <c r="V106" s="81">
        <f>IF(ISBLANK($B106),0,VLOOKUP($B106,Listen!$A$2:$C$44,2,FALSE))</f>
        <v>0</v>
      </c>
      <c r="W106" s="81">
        <f>IF(ISBLANK($B106),0,VLOOKUP($B106,Listen!$A$2:$C$44,3,FALSE))</f>
        <v>0</v>
      </c>
      <c r="X106" s="49">
        <f t="shared" si="23"/>
        <v>0</v>
      </c>
      <c r="Y106" s="49">
        <f t="shared" si="23"/>
        <v>0</v>
      </c>
      <c r="Z106" s="49">
        <f t="shared" si="23"/>
        <v>0</v>
      </c>
      <c r="AA106" s="49">
        <f t="shared" si="23"/>
        <v>0</v>
      </c>
      <c r="AB106" s="49">
        <f t="shared" si="23"/>
        <v>0</v>
      </c>
      <c r="AC106" s="49">
        <f t="shared" si="23"/>
        <v>0</v>
      </c>
      <c r="AD106" s="49">
        <f t="shared" si="23"/>
        <v>0</v>
      </c>
      <c r="AE106" s="85">
        <f t="shared" si="22"/>
        <v>0</v>
      </c>
      <c r="AF106" s="85">
        <f>IF(C106=A_Stammdaten!$C$12,D_SAV!$U106-D_SAV!$AG106,HLOOKUP(A_Stammdaten!$C$12-1,$AH$4:$AN$390,ROW(C106)-3,FALSE)-$AG106)</f>
        <v>0</v>
      </c>
      <c r="AG106" s="85">
        <f>HLOOKUP(A_Stammdaten!$C$12,$AH$4:$AN$390,ROW(C106)-3,FALSE)</f>
        <v>0</v>
      </c>
      <c r="AH106" s="85">
        <f t="shared" si="13"/>
        <v>0</v>
      </c>
      <c r="AI106" s="85">
        <f t="shared" si="14"/>
        <v>0</v>
      </c>
      <c r="AJ106" s="85">
        <f t="shared" si="15"/>
        <v>0</v>
      </c>
      <c r="AK106" s="85">
        <f t="shared" si="16"/>
        <v>0</v>
      </c>
      <c r="AL106" s="85">
        <f t="shared" si="17"/>
        <v>0</v>
      </c>
      <c r="AM106" s="85">
        <f t="shared" si="18"/>
        <v>0</v>
      </c>
      <c r="AN106" s="85">
        <f t="shared" si="19"/>
        <v>0</v>
      </c>
      <c r="AO106" s="31"/>
      <c r="AQ106" s="48"/>
    </row>
    <row r="107" spans="1:43" s="32" customFormat="1" x14ac:dyDescent="0.25">
      <c r="A107" s="18"/>
      <c r="B107" s="18"/>
      <c r="C107" s="34"/>
      <c r="D107" s="18"/>
      <c r="E107" s="18"/>
      <c r="F107" s="18"/>
      <c r="G107" s="80">
        <f t="shared" si="20"/>
        <v>0</v>
      </c>
      <c r="H107" s="18"/>
      <c r="I107" s="18"/>
      <c r="J107" s="18"/>
      <c r="K107" s="18"/>
      <c r="L107" s="18"/>
      <c r="M107" s="18"/>
      <c r="N107" s="18"/>
      <c r="O107" s="18"/>
      <c r="P107" s="18"/>
      <c r="Q107" s="80">
        <f>IF(C107&gt;A_Stammdaten!$C$12,0,SUM(G107,H107,J107,K107,M107,N107)-SUM(I107,L107,O107,P107))</f>
        <v>0</v>
      </c>
      <c r="R107" s="18"/>
      <c r="S107" s="18"/>
      <c r="T107" s="18"/>
      <c r="U107" s="80">
        <f t="shared" si="21"/>
        <v>0</v>
      </c>
      <c r="V107" s="81">
        <f>IF(ISBLANK($B107),0,VLOOKUP($B107,Listen!$A$2:$C$44,2,FALSE))</f>
        <v>0</v>
      </c>
      <c r="W107" s="81">
        <f>IF(ISBLANK($B107),0,VLOOKUP($B107,Listen!$A$2:$C$44,3,FALSE))</f>
        <v>0</v>
      </c>
      <c r="X107" s="49">
        <f t="shared" si="23"/>
        <v>0</v>
      </c>
      <c r="Y107" s="49">
        <f t="shared" si="23"/>
        <v>0</v>
      </c>
      <c r="Z107" s="49">
        <f t="shared" si="23"/>
        <v>0</v>
      </c>
      <c r="AA107" s="49">
        <f t="shared" si="23"/>
        <v>0</v>
      </c>
      <c r="AB107" s="49">
        <f t="shared" si="23"/>
        <v>0</v>
      </c>
      <c r="AC107" s="49">
        <f t="shared" si="23"/>
        <v>0</v>
      </c>
      <c r="AD107" s="49">
        <f t="shared" si="23"/>
        <v>0</v>
      </c>
      <c r="AE107" s="85">
        <f t="shared" si="22"/>
        <v>0</v>
      </c>
      <c r="AF107" s="85">
        <f>IF(C107=A_Stammdaten!$C$12,D_SAV!$U107-D_SAV!$AG107,HLOOKUP(A_Stammdaten!$C$12-1,$AH$4:$AN$390,ROW(C107)-3,FALSE)-$AG107)</f>
        <v>0</v>
      </c>
      <c r="AG107" s="85">
        <f>HLOOKUP(A_Stammdaten!$C$12,$AH$4:$AN$390,ROW(C107)-3,FALSE)</f>
        <v>0</v>
      </c>
      <c r="AH107" s="85">
        <f t="shared" si="13"/>
        <v>0</v>
      </c>
      <c r="AI107" s="85">
        <f t="shared" si="14"/>
        <v>0</v>
      </c>
      <c r="AJ107" s="85">
        <f t="shared" si="15"/>
        <v>0</v>
      </c>
      <c r="AK107" s="85">
        <f t="shared" si="16"/>
        <v>0</v>
      </c>
      <c r="AL107" s="85">
        <f t="shared" si="17"/>
        <v>0</v>
      </c>
      <c r="AM107" s="85">
        <f t="shared" si="18"/>
        <v>0</v>
      </c>
      <c r="AN107" s="85">
        <f t="shared" si="19"/>
        <v>0</v>
      </c>
      <c r="AO107" s="31"/>
      <c r="AQ107" s="48"/>
    </row>
    <row r="108" spans="1:43" s="32" customFormat="1" x14ac:dyDescent="0.25">
      <c r="A108" s="18"/>
      <c r="B108" s="18"/>
      <c r="C108" s="34"/>
      <c r="D108" s="18"/>
      <c r="E108" s="18"/>
      <c r="F108" s="18"/>
      <c r="G108" s="80">
        <f t="shared" si="20"/>
        <v>0</v>
      </c>
      <c r="H108" s="18"/>
      <c r="I108" s="18"/>
      <c r="J108" s="18"/>
      <c r="K108" s="18"/>
      <c r="L108" s="18"/>
      <c r="M108" s="18"/>
      <c r="N108" s="18"/>
      <c r="O108" s="18"/>
      <c r="P108" s="18"/>
      <c r="Q108" s="80">
        <f>IF(C108&gt;A_Stammdaten!$C$12,0,SUM(G108,H108,J108,K108,M108,N108)-SUM(I108,L108,O108,P108))</f>
        <v>0</v>
      </c>
      <c r="R108" s="18"/>
      <c r="S108" s="18"/>
      <c r="T108" s="18"/>
      <c r="U108" s="80">
        <f t="shared" si="21"/>
        <v>0</v>
      </c>
      <c r="V108" s="81">
        <f>IF(ISBLANK($B108),0,VLOOKUP($B108,Listen!$A$2:$C$44,2,FALSE))</f>
        <v>0</v>
      </c>
      <c r="W108" s="81">
        <f>IF(ISBLANK($B108),0,VLOOKUP($B108,Listen!$A$2:$C$44,3,FALSE))</f>
        <v>0</v>
      </c>
      <c r="X108" s="49">
        <f t="shared" si="23"/>
        <v>0</v>
      </c>
      <c r="Y108" s="49">
        <f t="shared" si="23"/>
        <v>0</v>
      </c>
      <c r="Z108" s="49">
        <f t="shared" si="23"/>
        <v>0</v>
      </c>
      <c r="AA108" s="49">
        <f t="shared" si="23"/>
        <v>0</v>
      </c>
      <c r="AB108" s="49">
        <f t="shared" si="23"/>
        <v>0</v>
      </c>
      <c r="AC108" s="49">
        <f t="shared" si="23"/>
        <v>0</v>
      </c>
      <c r="AD108" s="49">
        <f t="shared" si="23"/>
        <v>0</v>
      </c>
      <c r="AE108" s="85">
        <f t="shared" si="22"/>
        <v>0</v>
      </c>
      <c r="AF108" s="85">
        <f>IF(C108=A_Stammdaten!$C$12,D_SAV!$U108-D_SAV!$AG108,HLOOKUP(A_Stammdaten!$C$12-1,$AH$4:$AN$390,ROW(C108)-3,FALSE)-$AG108)</f>
        <v>0</v>
      </c>
      <c r="AG108" s="85">
        <f>HLOOKUP(A_Stammdaten!$C$12,$AH$4:$AN$390,ROW(C108)-3,FALSE)</f>
        <v>0</v>
      </c>
      <c r="AH108" s="85">
        <f t="shared" si="13"/>
        <v>0</v>
      </c>
      <c r="AI108" s="85">
        <f t="shared" si="14"/>
        <v>0</v>
      </c>
      <c r="AJ108" s="85">
        <f t="shared" si="15"/>
        <v>0</v>
      </c>
      <c r="AK108" s="85">
        <f t="shared" si="16"/>
        <v>0</v>
      </c>
      <c r="AL108" s="85">
        <f t="shared" si="17"/>
        <v>0</v>
      </c>
      <c r="AM108" s="85">
        <f t="shared" si="18"/>
        <v>0</v>
      </c>
      <c r="AN108" s="85">
        <f t="shared" si="19"/>
        <v>0</v>
      </c>
      <c r="AO108" s="31"/>
      <c r="AQ108" s="48"/>
    </row>
    <row r="109" spans="1:43" s="32" customFormat="1" x14ac:dyDescent="0.25">
      <c r="A109" s="18"/>
      <c r="B109" s="18"/>
      <c r="C109" s="34"/>
      <c r="D109" s="18"/>
      <c r="E109" s="18"/>
      <c r="F109" s="18"/>
      <c r="G109" s="80">
        <f t="shared" si="20"/>
        <v>0</v>
      </c>
      <c r="H109" s="18"/>
      <c r="I109" s="18"/>
      <c r="J109" s="18"/>
      <c r="K109" s="18"/>
      <c r="L109" s="18"/>
      <c r="M109" s="18"/>
      <c r="N109" s="18"/>
      <c r="O109" s="18"/>
      <c r="P109" s="18"/>
      <c r="Q109" s="80">
        <f>IF(C109&gt;A_Stammdaten!$C$12,0,SUM(G109,H109,J109,K109,M109,N109)-SUM(I109,L109,O109,P109))</f>
        <v>0</v>
      </c>
      <c r="R109" s="18"/>
      <c r="S109" s="18"/>
      <c r="T109" s="18"/>
      <c r="U109" s="80">
        <f t="shared" si="21"/>
        <v>0</v>
      </c>
      <c r="V109" s="81">
        <f>IF(ISBLANK($B109),0,VLOOKUP($B109,Listen!$A$2:$C$44,2,FALSE))</f>
        <v>0</v>
      </c>
      <c r="W109" s="81">
        <f>IF(ISBLANK($B109),0,VLOOKUP($B109,Listen!$A$2:$C$44,3,FALSE))</f>
        <v>0</v>
      </c>
      <c r="X109" s="49">
        <f t="shared" si="23"/>
        <v>0</v>
      </c>
      <c r="Y109" s="49">
        <f t="shared" si="23"/>
        <v>0</v>
      </c>
      <c r="Z109" s="49">
        <f t="shared" si="23"/>
        <v>0</v>
      </c>
      <c r="AA109" s="49">
        <f t="shared" si="23"/>
        <v>0</v>
      </c>
      <c r="AB109" s="49">
        <f t="shared" si="23"/>
        <v>0</v>
      </c>
      <c r="AC109" s="49">
        <f t="shared" si="23"/>
        <v>0</v>
      </c>
      <c r="AD109" s="49">
        <f t="shared" si="23"/>
        <v>0</v>
      </c>
      <c r="AE109" s="85">
        <f t="shared" si="22"/>
        <v>0</v>
      </c>
      <c r="AF109" s="85">
        <f>IF(C109=A_Stammdaten!$C$12,D_SAV!$U109-D_SAV!$AG109,HLOOKUP(A_Stammdaten!$C$12-1,$AH$4:$AN$390,ROW(C109)-3,FALSE)-$AG109)</f>
        <v>0</v>
      </c>
      <c r="AG109" s="85">
        <f>HLOOKUP(A_Stammdaten!$C$12,$AH$4:$AN$390,ROW(C109)-3,FALSE)</f>
        <v>0</v>
      </c>
      <c r="AH109" s="85">
        <f t="shared" si="13"/>
        <v>0</v>
      </c>
      <c r="AI109" s="85">
        <f t="shared" si="14"/>
        <v>0</v>
      </c>
      <c r="AJ109" s="85">
        <f t="shared" si="15"/>
        <v>0</v>
      </c>
      <c r="AK109" s="85">
        <f t="shared" si="16"/>
        <v>0</v>
      </c>
      <c r="AL109" s="85">
        <f t="shared" si="17"/>
        <v>0</v>
      </c>
      <c r="AM109" s="85">
        <f t="shared" si="18"/>
        <v>0</v>
      </c>
      <c r="AN109" s="85">
        <f t="shared" si="19"/>
        <v>0</v>
      </c>
      <c r="AO109" s="31"/>
      <c r="AQ109" s="48"/>
    </row>
    <row r="110" spans="1:43" s="32" customFormat="1" x14ac:dyDescent="0.25">
      <c r="A110" s="18"/>
      <c r="B110" s="18"/>
      <c r="C110" s="34"/>
      <c r="D110" s="18"/>
      <c r="E110" s="18"/>
      <c r="F110" s="18"/>
      <c r="G110" s="80">
        <f t="shared" si="20"/>
        <v>0</v>
      </c>
      <c r="H110" s="18"/>
      <c r="I110" s="18"/>
      <c r="J110" s="18"/>
      <c r="K110" s="18"/>
      <c r="L110" s="18"/>
      <c r="M110" s="18"/>
      <c r="N110" s="18"/>
      <c r="O110" s="18"/>
      <c r="P110" s="18"/>
      <c r="Q110" s="80">
        <f>IF(C110&gt;A_Stammdaten!$C$12,0,SUM(G110,H110,J110,K110,M110,N110)-SUM(I110,L110,O110,P110))</f>
        <v>0</v>
      </c>
      <c r="R110" s="18"/>
      <c r="S110" s="18"/>
      <c r="T110" s="18"/>
      <c r="U110" s="80">
        <f t="shared" si="21"/>
        <v>0</v>
      </c>
      <c r="V110" s="81">
        <f>IF(ISBLANK($B110),0,VLOOKUP($B110,Listen!$A$2:$C$44,2,FALSE))</f>
        <v>0</v>
      </c>
      <c r="W110" s="81">
        <f>IF(ISBLANK($B110),0,VLOOKUP($B110,Listen!$A$2:$C$44,3,FALSE))</f>
        <v>0</v>
      </c>
      <c r="X110" s="49">
        <f t="shared" si="23"/>
        <v>0</v>
      </c>
      <c r="Y110" s="49">
        <f t="shared" si="23"/>
        <v>0</v>
      </c>
      <c r="Z110" s="49">
        <f t="shared" si="23"/>
        <v>0</v>
      </c>
      <c r="AA110" s="49">
        <f t="shared" si="23"/>
        <v>0</v>
      </c>
      <c r="AB110" s="49">
        <f t="shared" si="23"/>
        <v>0</v>
      </c>
      <c r="AC110" s="49">
        <f t="shared" si="23"/>
        <v>0</v>
      </c>
      <c r="AD110" s="49">
        <f t="shared" si="23"/>
        <v>0</v>
      </c>
      <c r="AE110" s="85">
        <f t="shared" si="22"/>
        <v>0</v>
      </c>
      <c r="AF110" s="85">
        <f>IF(C110=A_Stammdaten!$C$12,D_SAV!$U110-D_SAV!$AG110,HLOOKUP(A_Stammdaten!$C$12-1,$AH$4:$AN$390,ROW(C110)-3,FALSE)-$AG110)</f>
        <v>0</v>
      </c>
      <c r="AG110" s="85">
        <f>HLOOKUP(A_Stammdaten!$C$12,$AH$4:$AN$390,ROW(C110)-3,FALSE)</f>
        <v>0</v>
      </c>
      <c r="AH110" s="85">
        <f t="shared" si="13"/>
        <v>0</v>
      </c>
      <c r="AI110" s="85">
        <f t="shared" si="14"/>
        <v>0</v>
      </c>
      <c r="AJ110" s="85">
        <f t="shared" si="15"/>
        <v>0</v>
      </c>
      <c r="AK110" s="85">
        <f t="shared" si="16"/>
        <v>0</v>
      </c>
      <c r="AL110" s="85">
        <f t="shared" si="17"/>
        <v>0</v>
      </c>
      <c r="AM110" s="85">
        <f t="shared" si="18"/>
        <v>0</v>
      </c>
      <c r="AN110" s="85">
        <f t="shared" si="19"/>
        <v>0</v>
      </c>
      <c r="AO110" s="31"/>
      <c r="AQ110" s="48"/>
    </row>
    <row r="111" spans="1:43" s="32" customFormat="1" x14ac:dyDescent="0.25">
      <c r="A111" s="18"/>
      <c r="B111" s="18"/>
      <c r="C111" s="34"/>
      <c r="D111" s="18"/>
      <c r="E111" s="18"/>
      <c r="F111" s="18"/>
      <c r="G111" s="80">
        <f t="shared" si="20"/>
        <v>0</v>
      </c>
      <c r="H111" s="18"/>
      <c r="I111" s="18"/>
      <c r="J111" s="18"/>
      <c r="K111" s="18"/>
      <c r="L111" s="18"/>
      <c r="M111" s="18"/>
      <c r="N111" s="18"/>
      <c r="O111" s="18"/>
      <c r="P111" s="18"/>
      <c r="Q111" s="80">
        <f>IF(C111&gt;A_Stammdaten!$C$12,0,SUM(G111,H111,J111,K111,M111,N111)-SUM(I111,L111,O111,P111))</f>
        <v>0</v>
      </c>
      <c r="R111" s="18"/>
      <c r="S111" s="18"/>
      <c r="T111" s="18"/>
      <c r="U111" s="80">
        <f t="shared" si="21"/>
        <v>0</v>
      </c>
      <c r="V111" s="81">
        <f>IF(ISBLANK($B111),0,VLOOKUP($B111,Listen!$A$2:$C$44,2,FALSE))</f>
        <v>0</v>
      </c>
      <c r="W111" s="81">
        <f>IF(ISBLANK($B111),0,VLOOKUP($B111,Listen!$A$2:$C$44,3,FALSE))</f>
        <v>0</v>
      </c>
      <c r="X111" s="49">
        <f t="shared" si="23"/>
        <v>0</v>
      </c>
      <c r="Y111" s="49">
        <f t="shared" si="23"/>
        <v>0</v>
      </c>
      <c r="Z111" s="49">
        <f t="shared" si="23"/>
        <v>0</v>
      </c>
      <c r="AA111" s="49">
        <f t="shared" si="23"/>
        <v>0</v>
      </c>
      <c r="AB111" s="49">
        <f t="shared" si="23"/>
        <v>0</v>
      </c>
      <c r="AC111" s="49">
        <f t="shared" si="23"/>
        <v>0</v>
      </c>
      <c r="AD111" s="49">
        <f t="shared" si="23"/>
        <v>0</v>
      </c>
      <c r="AE111" s="85">
        <f t="shared" si="22"/>
        <v>0</v>
      </c>
      <c r="AF111" s="85">
        <f>IF(C111=A_Stammdaten!$C$12,D_SAV!$U111-D_SAV!$AG111,HLOOKUP(A_Stammdaten!$C$12-1,$AH$4:$AN$390,ROW(C111)-3,FALSE)-$AG111)</f>
        <v>0</v>
      </c>
      <c r="AG111" s="85">
        <f>HLOOKUP(A_Stammdaten!$C$12,$AH$4:$AN$390,ROW(C111)-3,FALSE)</f>
        <v>0</v>
      </c>
      <c r="AH111" s="85">
        <f t="shared" si="13"/>
        <v>0</v>
      </c>
      <c r="AI111" s="85">
        <f t="shared" si="14"/>
        <v>0</v>
      </c>
      <c r="AJ111" s="85">
        <f t="shared" si="15"/>
        <v>0</v>
      </c>
      <c r="AK111" s="85">
        <f t="shared" si="16"/>
        <v>0</v>
      </c>
      <c r="AL111" s="85">
        <f t="shared" si="17"/>
        <v>0</v>
      </c>
      <c r="AM111" s="85">
        <f t="shared" si="18"/>
        <v>0</v>
      </c>
      <c r="AN111" s="85">
        <f t="shared" si="19"/>
        <v>0</v>
      </c>
      <c r="AO111" s="31"/>
      <c r="AQ111" s="48"/>
    </row>
    <row r="112" spans="1:43" s="32" customFormat="1" x14ac:dyDescent="0.25">
      <c r="A112" s="18"/>
      <c r="B112" s="18"/>
      <c r="C112" s="34"/>
      <c r="D112" s="18"/>
      <c r="E112" s="18"/>
      <c r="F112" s="18"/>
      <c r="G112" s="80">
        <f t="shared" si="20"/>
        <v>0</v>
      </c>
      <c r="H112" s="18"/>
      <c r="I112" s="18"/>
      <c r="J112" s="18"/>
      <c r="K112" s="18"/>
      <c r="L112" s="18"/>
      <c r="M112" s="18"/>
      <c r="N112" s="18"/>
      <c r="O112" s="18"/>
      <c r="P112" s="18"/>
      <c r="Q112" s="80">
        <f>IF(C112&gt;A_Stammdaten!$C$12,0,SUM(G112,H112,J112,K112,M112,N112)-SUM(I112,L112,O112,P112))</f>
        <v>0</v>
      </c>
      <c r="R112" s="18"/>
      <c r="S112" s="18"/>
      <c r="T112" s="18"/>
      <c r="U112" s="80">
        <f t="shared" si="21"/>
        <v>0</v>
      </c>
      <c r="V112" s="81">
        <f>IF(ISBLANK($B112),0,VLOOKUP($B112,Listen!$A$2:$C$44,2,FALSE))</f>
        <v>0</v>
      </c>
      <c r="W112" s="81">
        <f>IF(ISBLANK($B112),0,VLOOKUP($B112,Listen!$A$2:$C$44,3,FALSE))</f>
        <v>0</v>
      </c>
      <c r="X112" s="49">
        <f t="shared" si="23"/>
        <v>0</v>
      </c>
      <c r="Y112" s="49">
        <f t="shared" si="23"/>
        <v>0</v>
      </c>
      <c r="Z112" s="49">
        <f t="shared" si="23"/>
        <v>0</v>
      </c>
      <c r="AA112" s="49">
        <f t="shared" si="23"/>
        <v>0</v>
      </c>
      <c r="AB112" s="49">
        <f t="shared" si="23"/>
        <v>0</v>
      </c>
      <c r="AC112" s="49">
        <f t="shared" si="23"/>
        <v>0</v>
      </c>
      <c r="AD112" s="49">
        <f t="shared" si="23"/>
        <v>0</v>
      </c>
      <c r="AE112" s="85">
        <f t="shared" si="22"/>
        <v>0</v>
      </c>
      <c r="AF112" s="85">
        <f>IF(C112=A_Stammdaten!$C$12,D_SAV!$U112-D_SAV!$AG112,HLOOKUP(A_Stammdaten!$C$12-1,$AH$4:$AN$390,ROW(C112)-3,FALSE)-$AG112)</f>
        <v>0</v>
      </c>
      <c r="AG112" s="85">
        <f>HLOOKUP(A_Stammdaten!$C$12,$AH$4:$AN$390,ROW(C112)-3,FALSE)</f>
        <v>0</v>
      </c>
      <c r="AH112" s="85">
        <f t="shared" si="13"/>
        <v>0</v>
      </c>
      <c r="AI112" s="85">
        <f t="shared" si="14"/>
        <v>0</v>
      </c>
      <c r="AJ112" s="85">
        <f t="shared" si="15"/>
        <v>0</v>
      </c>
      <c r="AK112" s="85">
        <f t="shared" si="16"/>
        <v>0</v>
      </c>
      <c r="AL112" s="85">
        <f t="shared" si="17"/>
        <v>0</v>
      </c>
      <c r="AM112" s="85">
        <f t="shared" si="18"/>
        <v>0</v>
      </c>
      <c r="AN112" s="85">
        <f t="shared" si="19"/>
        <v>0</v>
      </c>
      <c r="AO112" s="31"/>
      <c r="AQ112" s="48"/>
    </row>
    <row r="113" spans="1:43" s="32" customFormat="1" x14ac:dyDescent="0.25">
      <c r="A113" s="18"/>
      <c r="B113" s="18"/>
      <c r="C113" s="34"/>
      <c r="D113" s="18"/>
      <c r="E113" s="18"/>
      <c r="F113" s="18"/>
      <c r="G113" s="80">
        <f t="shared" si="20"/>
        <v>0</v>
      </c>
      <c r="H113" s="18"/>
      <c r="I113" s="18"/>
      <c r="J113" s="18"/>
      <c r="K113" s="18"/>
      <c r="L113" s="18"/>
      <c r="M113" s="18"/>
      <c r="N113" s="18"/>
      <c r="O113" s="18"/>
      <c r="P113" s="18"/>
      <c r="Q113" s="80">
        <f>IF(C113&gt;A_Stammdaten!$C$12,0,SUM(G113,H113,J113,K113,M113,N113)-SUM(I113,L113,O113,P113))</f>
        <v>0</v>
      </c>
      <c r="R113" s="18"/>
      <c r="S113" s="18"/>
      <c r="T113" s="18"/>
      <c r="U113" s="80">
        <f t="shared" si="21"/>
        <v>0</v>
      </c>
      <c r="V113" s="81">
        <f>IF(ISBLANK($B113),0,VLOOKUP($B113,Listen!$A$2:$C$44,2,FALSE))</f>
        <v>0</v>
      </c>
      <c r="W113" s="81">
        <f>IF(ISBLANK($B113),0,VLOOKUP($B113,Listen!$A$2:$C$44,3,FALSE))</f>
        <v>0</v>
      </c>
      <c r="X113" s="49">
        <f t="shared" si="23"/>
        <v>0</v>
      </c>
      <c r="Y113" s="49">
        <f t="shared" si="23"/>
        <v>0</v>
      </c>
      <c r="Z113" s="49">
        <f t="shared" si="23"/>
        <v>0</v>
      </c>
      <c r="AA113" s="49">
        <f t="shared" si="23"/>
        <v>0</v>
      </c>
      <c r="AB113" s="49">
        <f t="shared" si="23"/>
        <v>0</v>
      </c>
      <c r="AC113" s="49">
        <f t="shared" si="23"/>
        <v>0</v>
      </c>
      <c r="AD113" s="49">
        <f t="shared" si="23"/>
        <v>0</v>
      </c>
      <c r="AE113" s="85">
        <f t="shared" si="22"/>
        <v>0</v>
      </c>
      <c r="AF113" s="85">
        <f>IF(C113=A_Stammdaten!$C$12,D_SAV!$U113-D_SAV!$AG113,HLOOKUP(A_Stammdaten!$C$12-1,$AH$4:$AN$390,ROW(C113)-3,FALSE)-$AG113)</f>
        <v>0</v>
      </c>
      <c r="AG113" s="85">
        <f>HLOOKUP(A_Stammdaten!$C$12,$AH$4:$AN$390,ROW(C113)-3,FALSE)</f>
        <v>0</v>
      </c>
      <c r="AH113" s="85">
        <f t="shared" si="13"/>
        <v>0</v>
      </c>
      <c r="AI113" s="85">
        <f t="shared" si="14"/>
        <v>0</v>
      </c>
      <c r="AJ113" s="85">
        <f t="shared" si="15"/>
        <v>0</v>
      </c>
      <c r="AK113" s="85">
        <f t="shared" si="16"/>
        <v>0</v>
      </c>
      <c r="AL113" s="85">
        <f t="shared" si="17"/>
        <v>0</v>
      </c>
      <c r="AM113" s="85">
        <f t="shared" si="18"/>
        <v>0</v>
      </c>
      <c r="AN113" s="85">
        <f t="shared" si="19"/>
        <v>0</v>
      </c>
      <c r="AO113" s="31"/>
      <c r="AQ113" s="48"/>
    </row>
    <row r="114" spans="1:43" s="32" customFormat="1" x14ac:dyDescent="0.25">
      <c r="A114" s="18"/>
      <c r="B114" s="18"/>
      <c r="C114" s="34"/>
      <c r="D114" s="18"/>
      <c r="E114" s="18"/>
      <c r="F114" s="18"/>
      <c r="G114" s="80">
        <f t="shared" si="20"/>
        <v>0</v>
      </c>
      <c r="H114" s="18"/>
      <c r="I114" s="18"/>
      <c r="J114" s="18"/>
      <c r="K114" s="18"/>
      <c r="L114" s="18"/>
      <c r="M114" s="18"/>
      <c r="N114" s="18"/>
      <c r="O114" s="18"/>
      <c r="P114" s="18"/>
      <c r="Q114" s="80">
        <f>IF(C114&gt;A_Stammdaten!$C$12,0,SUM(G114,H114,J114,K114,M114,N114)-SUM(I114,L114,O114,P114))</f>
        <v>0</v>
      </c>
      <c r="R114" s="18"/>
      <c r="S114" s="18"/>
      <c r="T114" s="18"/>
      <c r="U114" s="80">
        <f t="shared" si="21"/>
        <v>0</v>
      </c>
      <c r="V114" s="81">
        <f>IF(ISBLANK($B114),0,VLOOKUP($B114,Listen!$A$2:$C$44,2,FALSE))</f>
        <v>0</v>
      </c>
      <c r="W114" s="81">
        <f>IF(ISBLANK($B114),0,VLOOKUP($B114,Listen!$A$2:$C$44,3,FALSE))</f>
        <v>0</v>
      </c>
      <c r="X114" s="49">
        <f t="shared" si="23"/>
        <v>0</v>
      </c>
      <c r="Y114" s="49">
        <f t="shared" si="23"/>
        <v>0</v>
      </c>
      <c r="Z114" s="49">
        <f t="shared" si="23"/>
        <v>0</v>
      </c>
      <c r="AA114" s="49">
        <f t="shared" si="23"/>
        <v>0</v>
      </c>
      <c r="AB114" s="49">
        <f t="shared" si="23"/>
        <v>0</v>
      </c>
      <c r="AC114" s="49">
        <f t="shared" si="23"/>
        <v>0</v>
      </c>
      <c r="AD114" s="49">
        <f t="shared" si="23"/>
        <v>0</v>
      </c>
      <c r="AE114" s="85">
        <f t="shared" si="22"/>
        <v>0</v>
      </c>
      <c r="AF114" s="85">
        <f>IF(C114=A_Stammdaten!$C$12,D_SAV!$U114-D_SAV!$AG114,HLOOKUP(A_Stammdaten!$C$12-1,$AH$4:$AN$390,ROW(C114)-3,FALSE)-$AG114)</f>
        <v>0</v>
      </c>
      <c r="AG114" s="85">
        <f>HLOOKUP(A_Stammdaten!$C$12,$AH$4:$AN$390,ROW(C114)-3,FALSE)</f>
        <v>0</v>
      </c>
      <c r="AH114" s="85">
        <f t="shared" si="13"/>
        <v>0</v>
      </c>
      <c r="AI114" s="85">
        <f t="shared" si="14"/>
        <v>0</v>
      </c>
      <c r="AJ114" s="85">
        <f t="shared" si="15"/>
        <v>0</v>
      </c>
      <c r="AK114" s="85">
        <f t="shared" si="16"/>
        <v>0</v>
      </c>
      <c r="AL114" s="85">
        <f t="shared" si="17"/>
        <v>0</v>
      </c>
      <c r="AM114" s="85">
        <f t="shared" si="18"/>
        <v>0</v>
      </c>
      <c r="AN114" s="85">
        <f t="shared" si="19"/>
        <v>0</v>
      </c>
      <c r="AO114" s="31"/>
      <c r="AQ114" s="48"/>
    </row>
    <row r="115" spans="1:43" s="32" customFormat="1" x14ac:dyDescent="0.25">
      <c r="A115" s="18"/>
      <c r="B115" s="18"/>
      <c r="C115" s="34"/>
      <c r="D115" s="18"/>
      <c r="E115" s="18"/>
      <c r="F115" s="18"/>
      <c r="G115" s="80">
        <f t="shared" si="20"/>
        <v>0</v>
      </c>
      <c r="H115" s="18"/>
      <c r="I115" s="18"/>
      <c r="J115" s="18"/>
      <c r="K115" s="18"/>
      <c r="L115" s="18"/>
      <c r="M115" s="18"/>
      <c r="N115" s="18"/>
      <c r="O115" s="18"/>
      <c r="P115" s="18"/>
      <c r="Q115" s="80">
        <f>IF(C115&gt;A_Stammdaten!$C$12,0,SUM(G115,H115,J115,K115,M115,N115)-SUM(I115,L115,O115,P115))</f>
        <v>0</v>
      </c>
      <c r="R115" s="18"/>
      <c r="S115" s="18"/>
      <c r="T115" s="18"/>
      <c r="U115" s="80">
        <f t="shared" si="21"/>
        <v>0</v>
      </c>
      <c r="V115" s="81">
        <f>IF(ISBLANK($B115),0,VLOOKUP($B115,Listen!$A$2:$C$44,2,FALSE))</f>
        <v>0</v>
      </c>
      <c r="W115" s="81">
        <f>IF(ISBLANK($B115),0,VLOOKUP($B115,Listen!$A$2:$C$44,3,FALSE))</f>
        <v>0</v>
      </c>
      <c r="X115" s="49">
        <f t="shared" si="23"/>
        <v>0</v>
      </c>
      <c r="Y115" s="49">
        <f t="shared" si="23"/>
        <v>0</v>
      </c>
      <c r="Z115" s="49">
        <f t="shared" si="23"/>
        <v>0</v>
      </c>
      <c r="AA115" s="49">
        <f t="shared" si="23"/>
        <v>0</v>
      </c>
      <c r="AB115" s="49">
        <f t="shared" si="23"/>
        <v>0</v>
      </c>
      <c r="AC115" s="49">
        <f t="shared" si="23"/>
        <v>0</v>
      </c>
      <c r="AD115" s="49">
        <f t="shared" si="23"/>
        <v>0</v>
      </c>
      <c r="AE115" s="85">
        <f t="shared" si="22"/>
        <v>0</v>
      </c>
      <c r="AF115" s="85">
        <f>IF(C115=A_Stammdaten!$C$12,D_SAV!$U115-D_SAV!$AG115,HLOOKUP(A_Stammdaten!$C$12-1,$AH$4:$AN$390,ROW(C115)-3,FALSE)-$AG115)</f>
        <v>0</v>
      </c>
      <c r="AG115" s="85">
        <f>HLOOKUP(A_Stammdaten!$C$12,$AH$4:$AN$390,ROW(C115)-3,FALSE)</f>
        <v>0</v>
      </c>
      <c r="AH115" s="85">
        <f t="shared" si="13"/>
        <v>0</v>
      </c>
      <c r="AI115" s="85">
        <f t="shared" si="14"/>
        <v>0</v>
      </c>
      <c r="AJ115" s="85">
        <f t="shared" si="15"/>
        <v>0</v>
      </c>
      <c r="AK115" s="85">
        <f t="shared" si="16"/>
        <v>0</v>
      </c>
      <c r="AL115" s="85">
        <f t="shared" si="17"/>
        <v>0</v>
      </c>
      <c r="AM115" s="85">
        <f t="shared" si="18"/>
        <v>0</v>
      </c>
      <c r="AN115" s="85">
        <f t="shared" si="19"/>
        <v>0</v>
      </c>
      <c r="AO115" s="31"/>
      <c r="AQ115" s="48"/>
    </row>
    <row r="116" spans="1:43" s="32" customFormat="1" x14ac:dyDescent="0.25">
      <c r="A116" s="18"/>
      <c r="B116" s="18"/>
      <c r="C116" s="34"/>
      <c r="D116" s="18"/>
      <c r="E116" s="18"/>
      <c r="F116" s="18"/>
      <c r="G116" s="80">
        <f t="shared" si="20"/>
        <v>0</v>
      </c>
      <c r="H116" s="18"/>
      <c r="I116" s="18"/>
      <c r="J116" s="18"/>
      <c r="K116" s="18"/>
      <c r="L116" s="18"/>
      <c r="M116" s="18"/>
      <c r="N116" s="18"/>
      <c r="O116" s="18"/>
      <c r="P116" s="18"/>
      <c r="Q116" s="80">
        <f>IF(C116&gt;A_Stammdaten!$C$12,0,SUM(G116,H116,J116,K116,M116,N116)-SUM(I116,L116,O116,P116))</f>
        <v>0</v>
      </c>
      <c r="R116" s="18"/>
      <c r="S116" s="18"/>
      <c r="T116" s="18"/>
      <c r="U116" s="80">
        <f t="shared" si="21"/>
        <v>0</v>
      </c>
      <c r="V116" s="81">
        <f>IF(ISBLANK($B116),0,VLOOKUP($B116,Listen!$A$2:$C$44,2,FALSE))</f>
        <v>0</v>
      </c>
      <c r="W116" s="81">
        <f>IF(ISBLANK($B116),0,VLOOKUP($B116,Listen!$A$2:$C$44,3,FALSE))</f>
        <v>0</v>
      </c>
      <c r="X116" s="49">
        <f t="shared" si="23"/>
        <v>0</v>
      </c>
      <c r="Y116" s="49">
        <f t="shared" si="23"/>
        <v>0</v>
      </c>
      <c r="Z116" s="49">
        <f t="shared" si="23"/>
        <v>0</v>
      </c>
      <c r="AA116" s="49">
        <f t="shared" si="23"/>
        <v>0</v>
      </c>
      <c r="AB116" s="49">
        <f t="shared" si="23"/>
        <v>0</v>
      </c>
      <c r="AC116" s="49">
        <f t="shared" si="23"/>
        <v>0</v>
      </c>
      <c r="AD116" s="49">
        <f t="shared" si="23"/>
        <v>0</v>
      </c>
      <c r="AE116" s="85">
        <f t="shared" si="22"/>
        <v>0</v>
      </c>
      <c r="AF116" s="85">
        <f>IF(C116=A_Stammdaten!$C$12,D_SAV!$U116-D_SAV!$AG116,HLOOKUP(A_Stammdaten!$C$12-1,$AH$4:$AN$390,ROW(C116)-3,FALSE)-$AG116)</f>
        <v>0</v>
      </c>
      <c r="AG116" s="85">
        <f>HLOOKUP(A_Stammdaten!$C$12,$AH$4:$AN$390,ROW(C116)-3,FALSE)</f>
        <v>0</v>
      </c>
      <c r="AH116" s="85">
        <f t="shared" si="13"/>
        <v>0</v>
      </c>
      <c r="AI116" s="85">
        <f t="shared" si="14"/>
        <v>0</v>
      </c>
      <c r="AJ116" s="85">
        <f t="shared" si="15"/>
        <v>0</v>
      </c>
      <c r="AK116" s="85">
        <f t="shared" si="16"/>
        <v>0</v>
      </c>
      <c r="AL116" s="85">
        <f t="shared" si="17"/>
        <v>0</v>
      </c>
      <c r="AM116" s="85">
        <f t="shared" si="18"/>
        <v>0</v>
      </c>
      <c r="AN116" s="85">
        <f t="shared" si="19"/>
        <v>0</v>
      </c>
      <c r="AO116" s="31"/>
      <c r="AQ116" s="48"/>
    </row>
    <row r="117" spans="1:43" s="32" customFormat="1" x14ac:dyDescent="0.25">
      <c r="A117" s="18"/>
      <c r="B117" s="18"/>
      <c r="C117" s="34"/>
      <c r="D117" s="18"/>
      <c r="E117" s="18"/>
      <c r="F117" s="18"/>
      <c r="G117" s="80">
        <f t="shared" si="20"/>
        <v>0</v>
      </c>
      <c r="H117" s="18"/>
      <c r="I117" s="18"/>
      <c r="J117" s="18"/>
      <c r="K117" s="18"/>
      <c r="L117" s="18"/>
      <c r="M117" s="18"/>
      <c r="N117" s="18"/>
      <c r="O117" s="18"/>
      <c r="P117" s="18"/>
      <c r="Q117" s="80">
        <f>IF(C117&gt;A_Stammdaten!$C$12,0,SUM(G117,H117,J117,K117,M117,N117)-SUM(I117,L117,O117,P117))</f>
        <v>0</v>
      </c>
      <c r="R117" s="18"/>
      <c r="S117" s="18"/>
      <c r="T117" s="18"/>
      <c r="U117" s="80">
        <f t="shared" si="21"/>
        <v>0</v>
      </c>
      <c r="V117" s="81">
        <f>IF(ISBLANK($B117),0,VLOOKUP($B117,Listen!$A$2:$C$44,2,FALSE))</f>
        <v>0</v>
      </c>
      <c r="W117" s="81">
        <f>IF(ISBLANK($B117),0,VLOOKUP($B117,Listen!$A$2:$C$44,3,FALSE))</f>
        <v>0</v>
      </c>
      <c r="X117" s="49">
        <f t="shared" si="23"/>
        <v>0</v>
      </c>
      <c r="Y117" s="49">
        <f t="shared" si="23"/>
        <v>0</v>
      </c>
      <c r="Z117" s="49">
        <f t="shared" si="23"/>
        <v>0</v>
      </c>
      <c r="AA117" s="49">
        <f t="shared" si="23"/>
        <v>0</v>
      </c>
      <c r="AB117" s="49">
        <f t="shared" si="23"/>
        <v>0</v>
      </c>
      <c r="AC117" s="49">
        <f t="shared" si="23"/>
        <v>0</v>
      </c>
      <c r="AD117" s="49">
        <f t="shared" si="23"/>
        <v>0</v>
      </c>
      <c r="AE117" s="85">
        <f t="shared" si="22"/>
        <v>0</v>
      </c>
      <c r="AF117" s="85">
        <f>IF(C117=A_Stammdaten!$C$12,D_SAV!$U117-D_SAV!$AG117,HLOOKUP(A_Stammdaten!$C$12-1,$AH$4:$AN$390,ROW(C117)-3,FALSE)-$AG117)</f>
        <v>0</v>
      </c>
      <c r="AG117" s="85">
        <f>HLOOKUP(A_Stammdaten!$C$12,$AH$4:$AN$390,ROW(C117)-3,FALSE)</f>
        <v>0</v>
      </c>
      <c r="AH117" s="85">
        <f t="shared" si="13"/>
        <v>0</v>
      </c>
      <c r="AI117" s="85">
        <f t="shared" si="14"/>
        <v>0</v>
      </c>
      <c r="AJ117" s="85">
        <f t="shared" si="15"/>
        <v>0</v>
      </c>
      <c r="AK117" s="85">
        <f t="shared" si="16"/>
        <v>0</v>
      </c>
      <c r="AL117" s="85">
        <f t="shared" si="17"/>
        <v>0</v>
      </c>
      <c r="AM117" s="85">
        <f t="shared" si="18"/>
        <v>0</v>
      </c>
      <c r="AN117" s="85">
        <f t="shared" si="19"/>
        <v>0</v>
      </c>
      <c r="AO117" s="31"/>
      <c r="AQ117" s="48"/>
    </row>
    <row r="118" spans="1:43" s="32" customFormat="1" x14ac:dyDescent="0.25">
      <c r="A118" s="18"/>
      <c r="B118" s="18"/>
      <c r="C118" s="34"/>
      <c r="D118" s="18"/>
      <c r="E118" s="18"/>
      <c r="F118" s="18"/>
      <c r="G118" s="80">
        <f t="shared" si="20"/>
        <v>0</v>
      </c>
      <c r="H118" s="18"/>
      <c r="I118" s="18"/>
      <c r="J118" s="18"/>
      <c r="K118" s="18"/>
      <c r="L118" s="18"/>
      <c r="M118" s="18"/>
      <c r="N118" s="18"/>
      <c r="O118" s="18"/>
      <c r="P118" s="18"/>
      <c r="Q118" s="80">
        <f>IF(C118&gt;A_Stammdaten!$C$12,0,SUM(G118,H118,J118,K118,M118,N118)-SUM(I118,L118,O118,P118))</f>
        <v>0</v>
      </c>
      <c r="R118" s="18"/>
      <c r="S118" s="18"/>
      <c r="T118" s="18"/>
      <c r="U118" s="80">
        <f t="shared" si="21"/>
        <v>0</v>
      </c>
      <c r="V118" s="81">
        <f>IF(ISBLANK($B118),0,VLOOKUP($B118,Listen!$A$2:$C$44,2,FALSE))</f>
        <v>0</v>
      </c>
      <c r="W118" s="81">
        <f>IF(ISBLANK($B118),0,VLOOKUP($B118,Listen!$A$2:$C$44,3,FALSE))</f>
        <v>0</v>
      </c>
      <c r="X118" s="49">
        <f t="shared" si="23"/>
        <v>0</v>
      </c>
      <c r="Y118" s="49">
        <f t="shared" si="23"/>
        <v>0</v>
      </c>
      <c r="Z118" s="49">
        <f t="shared" si="23"/>
        <v>0</v>
      </c>
      <c r="AA118" s="49">
        <f t="shared" si="23"/>
        <v>0</v>
      </c>
      <c r="AB118" s="49">
        <f t="shared" si="23"/>
        <v>0</v>
      </c>
      <c r="AC118" s="49">
        <f t="shared" si="23"/>
        <v>0</v>
      </c>
      <c r="AD118" s="49">
        <f t="shared" si="23"/>
        <v>0</v>
      </c>
      <c r="AE118" s="85">
        <f t="shared" si="22"/>
        <v>0</v>
      </c>
      <c r="AF118" s="85">
        <f>IF(C118=A_Stammdaten!$C$12,D_SAV!$U118-D_SAV!$AG118,HLOOKUP(A_Stammdaten!$C$12-1,$AH$4:$AN$390,ROW(C118)-3,FALSE)-$AG118)</f>
        <v>0</v>
      </c>
      <c r="AG118" s="85">
        <f>HLOOKUP(A_Stammdaten!$C$12,$AH$4:$AN$390,ROW(C118)-3,FALSE)</f>
        <v>0</v>
      </c>
      <c r="AH118" s="85">
        <f t="shared" si="13"/>
        <v>0</v>
      </c>
      <c r="AI118" s="85">
        <f t="shared" si="14"/>
        <v>0</v>
      </c>
      <c r="AJ118" s="85">
        <f t="shared" si="15"/>
        <v>0</v>
      </c>
      <c r="AK118" s="85">
        <f t="shared" si="16"/>
        <v>0</v>
      </c>
      <c r="AL118" s="85">
        <f t="shared" si="17"/>
        <v>0</v>
      </c>
      <c r="AM118" s="85">
        <f t="shared" si="18"/>
        <v>0</v>
      </c>
      <c r="AN118" s="85">
        <f t="shared" si="19"/>
        <v>0</v>
      </c>
      <c r="AO118" s="31"/>
      <c r="AQ118" s="48"/>
    </row>
    <row r="119" spans="1:43" s="32" customFormat="1" x14ac:dyDescent="0.25">
      <c r="A119" s="18"/>
      <c r="B119" s="18"/>
      <c r="C119" s="34"/>
      <c r="D119" s="18"/>
      <c r="E119" s="18"/>
      <c r="F119" s="18"/>
      <c r="G119" s="80">
        <f t="shared" si="20"/>
        <v>0</v>
      </c>
      <c r="H119" s="18"/>
      <c r="I119" s="18"/>
      <c r="J119" s="18"/>
      <c r="K119" s="18"/>
      <c r="L119" s="18"/>
      <c r="M119" s="18"/>
      <c r="N119" s="18"/>
      <c r="O119" s="18"/>
      <c r="P119" s="18"/>
      <c r="Q119" s="80">
        <f>IF(C119&gt;A_Stammdaten!$C$12,0,SUM(G119,H119,J119,K119,M119,N119)-SUM(I119,L119,O119,P119))</f>
        <v>0</v>
      </c>
      <c r="R119" s="18"/>
      <c r="S119" s="18"/>
      <c r="T119" s="18"/>
      <c r="U119" s="80">
        <f t="shared" si="21"/>
        <v>0</v>
      </c>
      <c r="V119" s="81">
        <f>IF(ISBLANK($B119),0,VLOOKUP($B119,Listen!$A$2:$C$44,2,FALSE))</f>
        <v>0</v>
      </c>
      <c r="W119" s="81">
        <f>IF(ISBLANK($B119),0,VLOOKUP($B119,Listen!$A$2:$C$44,3,FALSE))</f>
        <v>0</v>
      </c>
      <c r="X119" s="49">
        <f t="shared" si="23"/>
        <v>0</v>
      </c>
      <c r="Y119" s="49">
        <f t="shared" si="23"/>
        <v>0</v>
      </c>
      <c r="Z119" s="49">
        <f t="shared" si="23"/>
        <v>0</v>
      </c>
      <c r="AA119" s="49">
        <f t="shared" si="23"/>
        <v>0</v>
      </c>
      <c r="AB119" s="49">
        <f t="shared" si="23"/>
        <v>0</v>
      </c>
      <c r="AC119" s="49">
        <f t="shared" si="23"/>
        <v>0</v>
      </c>
      <c r="AD119" s="49">
        <f t="shared" si="23"/>
        <v>0</v>
      </c>
      <c r="AE119" s="85">
        <f t="shared" si="22"/>
        <v>0</v>
      </c>
      <c r="AF119" s="85">
        <f>IF(C119=A_Stammdaten!$C$12,D_SAV!$U119-D_SAV!$AG119,HLOOKUP(A_Stammdaten!$C$12-1,$AH$4:$AN$390,ROW(C119)-3,FALSE)-$AG119)</f>
        <v>0</v>
      </c>
      <c r="AG119" s="85">
        <f>HLOOKUP(A_Stammdaten!$C$12,$AH$4:$AN$390,ROW(C119)-3,FALSE)</f>
        <v>0</v>
      </c>
      <c r="AH119" s="85">
        <f t="shared" si="13"/>
        <v>0</v>
      </c>
      <c r="AI119" s="85">
        <f t="shared" si="14"/>
        <v>0</v>
      </c>
      <c r="AJ119" s="85">
        <f t="shared" si="15"/>
        <v>0</v>
      </c>
      <c r="AK119" s="85">
        <f t="shared" si="16"/>
        <v>0</v>
      </c>
      <c r="AL119" s="85">
        <f t="shared" si="17"/>
        <v>0</v>
      </c>
      <c r="AM119" s="85">
        <f t="shared" si="18"/>
        <v>0</v>
      </c>
      <c r="AN119" s="85">
        <f t="shared" si="19"/>
        <v>0</v>
      </c>
      <c r="AO119" s="31"/>
      <c r="AQ119" s="48"/>
    </row>
    <row r="120" spans="1:43" s="32" customFormat="1" x14ac:dyDescent="0.25">
      <c r="A120" s="18"/>
      <c r="B120" s="18"/>
      <c r="C120" s="34"/>
      <c r="D120" s="18"/>
      <c r="E120" s="18"/>
      <c r="F120" s="18"/>
      <c r="G120" s="80">
        <f t="shared" si="20"/>
        <v>0</v>
      </c>
      <c r="H120" s="18"/>
      <c r="I120" s="18"/>
      <c r="J120" s="18"/>
      <c r="K120" s="18"/>
      <c r="L120" s="18"/>
      <c r="M120" s="18"/>
      <c r="N120" s="18"/>
      <c r="O120" s="18"/>
      <c r="P120" s="18"/>
      <c r="Q120" s="80">
        <f>IF(C120&gt;A_Stammdaten!$C$12,0,SUM(G120,H120,J120,K120,M120,N120)-SUM(I120,L120,O120,P120))</f>
        <v>0</v>
      </c>
      <c r="R120" s="18"/>
      <c r="S120" s="18"/>
      <c r="T120" s="18"/>
      <c r="U120" s="80">
        <f t="shared" si="21"/>
        <v>0</v>
      </c>
      <c r="V120" s="81">
        <f>IF(ISBLANK($B120),0,VLOOKUP($B120,Listen!$A$2:$C$44,2,FALSE))</f>
        <v>0</v>
      </c>
      <c r="W120" s="81">
        <f>IF(ISBLANK($B120),0,VLOOKUP($B120,Listen!$A$2:$C$44,3,FALSE))</f>
        <v>0</v>
      </c>
      <c r="X120" s="49">
        <f t="shared" si="23"/>
        <v>0</v>
      </c>
      <c r="Y120" s="49">
        <f t="shared" si="23"/>
        <v>0</v>
      </c>
      <c r="Z120" s="49">
        <f t="shared" si="23"/>
        <v>0</v>
      </c>
      <c r="AA120" s="49">
        <f t="shared" si="23"/>
        <v>0</v>
      </c>
      <c r="AB120" s="49">
        <f t="shared" si="23"/>
        <v>0</v>
      </c>
      <c r="AC120" s="49">
        <f t="shared" si="23"/>
        <v>0</v>
      </c>
      <c r="AD120" s="49">
        <f t="shared" si="23"/>
        <v>0</v>
      </c>
      <c r="AE120" s="85">
        <f t="shared" si="22"/>
        <v>0</v>
      </c>
      <c r="AF120" s="85">
        <f>IF(C120=A_Stammdaten!$C$12,D_SAV!$U120-D_SAV!$AG120,HLOOKUP(A_Stammdaten!$C$12-1,$AH$4:$AN$390,ROW(C120)-3,FALSE)-$AG120)</f>
        <v>0</v>
      </c>
      <c r="AG120" s="85">
        <f>HLOOKUP(A_Stammdaten!$C$12,$AH$4:$AN$390,ROW(C120)-3,FALSE)</f>
        <v>0</v>
      </c>
      <c r="AH120" s="85">
        <f t="shared" si="13"/>
        <v>0</v>
      </c>
      <c r="AI120" s="85">
        <f t="shared" si="14"/>
        <v>0</v>
      </c>
      <c r="AJ120" s="85">
        <f t="shared" si="15"/>
        <v>0</v>
      </c>
      <c r="AK120" s="85">
        <f t="shared" si="16"/>
        <v>0</v>
      </c>
      <c r="AL120" s="85">
        <f t="shared" si="17"/>
        <v>0</v>
      </c>
      <c r="AM120" s="85">
        <f t="shared" si="18"/>
        <v>0</v>
      </c>
      <c r="AN120" s="85">
        <f t="shared" si="19"/>
        <v>0</v>
      </c>
      <c r="AO120" s="31"/>
      <c r="AQ120" s="48"/>
    </row>
    <row r="121" spans="1:43" s="32" customFormat="1" x14ac:dyDescent="0.25">
      <c r="A121" s="18"/>
      <c r="B121" s="18"/>
      <c r="C121" s="34"/>
      <c r="D121" s="18"/>
      <c r="E121" s="18"/>
      <c r="F121" s="18"/>
      <c r="G121" s="80">
        <f t="shared" si="20"/>
        <v>0</v>
      </c>
      <c r="H121" s="18"/>
      <c r="I121" s="18"/>
      <c r="J121" s="18"/>
      <c r="K121" s="18"/>
      <c r="L121" s="18"/>
      <c r="M121" s="18"/>
      <c r="N121" s="18"/>
      <c r="O121" s="18"/>
      <c r="P121" s="18"/>
      <c r="Q121" s="80">
        <f>IF(C121&gt;A_Stammdaten!$C$12,0,SUM(G121,H121,J121,K121,M121,N121)-SUM(I121,L121,O121,P121))</f>
        <v>0</v>
      </c>
      <c r="R121" s="18"/>
      <c r="S121" s="18"/>
      <c r="T121" s="18"/>
      <c r="U121" s="80">
        <f t="shared" si="21"/>
        <v>0</v>
      </c>
      <c r="V121" s="81">
        <f>IF(ISBLANK($B121),0,VLOOKUP($B121,Listen!$A$2:$C$44,2,FALSE))</f>
        <v>0</v>
      </c>
      <c r="W121" s="81">
        <f>IF(ISBLANK($B121),0,VLOOKUP($B121,Listen!$A$2:$C$44,3,FALSE))</f>
        <v>0</v>
      </c>
      <c r="X121" s="49">
        <f t="shared" si="23"/>
        <v>0</v>
      </c>
      <c r="Y121" s="49">
        <f t="shared" si="23"/>
        <v>0</v>
      </c>
      <c r="Z121" s="49">
        <f t="shared" si="23"/>
        <v>0</v>
      </c>
      <c r="AA121" s="49">
        <f t="shared" si="23"/>
        <v>0</v>
      </c>
      <c r="AB121" s="49">
        <f t="shared" si="23"/>
        <v>0</v>
      </c>
      <c r="AC121" s="49">
        <f t="shared" si="23"/>
        <v>0</v>
      </c>
      <c r="AD121" s="49">
        <f t="shared" si="23"/>
        <v>0</v>
      </c>
      <c r="AE121" s="85">
        <f t="shared" si="22"/>
        <v>0</v>
      </c>
      <c r="AF121" s="85">
        <f>IF(C121=A_Stammdaten!$C$12,D_SAV!$U121-D_SAV!$AG121,HLOOKUP(A_Stammdaten!$C$12-1,$AH$4:$AN$390,ROW(C121)-3,FALSE)-$AG121)</f>
        <v>0</v>
      </c>
      <c r="AG121" s="85">
        <f>HLOOKUP(A_Stammdaten!$C$12,$AH$4:$AN$390,ROW(C121)-3,FALSE)</f>
        <v>0</v>
      </c>
      <c r="AH121" s="85">
        <f t="shared" si="13"/>
        <v>0</v>
      </c>
      <c r="AI121" s="85">
        <f t="shared" si="14"/>
        <v>0</v>
      </c>
      <c r="AJ121" s="85">
        <f t="shared" si="15"/>
        <v>0</v>
      </c>
      <c r="AK121" s="85">
        <f t="shared" si="16"/>
        <v>0</v>
      </c>
      <c r="AL121" s="85">
        <f t="shared" si="17"/>
        <v>0</v>
      </c>
      <c r="AM121" s="85">
        <f t="shared" si="18"/>
        <v>0</v>
      </c>
      <c r="AN121" s="85">
        <f t="shared" si="19"/>
        <v>0</v>
      </c>
      <c r="AO121" s="31"/>
      <c r="AQ121" s="48"/>
    </row>
    <row r="122" spans="1:43" s="32" customFormat="1" x14ac:dyDescent="0.25">
      <c r="A122" s="18"/>
      <c r="B122" s="18"/>
      <c r="C122" s="34"/>
      <c r="D122" s="18"/>
      <c r="E122" s="18"/>
      <c r="F122" s="18"/>
      <c r="G122" s="80">
        <f t="shared" si="20"/>
        <v>0</v>
      </c>
      <c r="H122" s="18"/>
      <c r="I122" s="18"/>
      <c r="J122" s="18"/>
      <c r="K122" s="18"/>
      <c r="L122" s="18"/>
      <c r="M122" s="18"/>
      <c r="N122" s="18"/>
      <c r="O122" s="18"/>
      <c r="P122" s="18"/>
      <c r="Q122" s="80">
        <f>IF(C122&gt;A_Stammdaten!$C$12,0,SUM(G122,H122,J122,K122,M122,N122)-SUM(I122,L122,O122,P122))</f>
        <v>0</v>
      </c>
      <c r="R122" s="18"/>
      <c r="S122" s="18"/>
      <c r="T122" s="18"/>
      <c r="U122" s="80">
        <f t="shared" si="21"/>
        <v>0</v>
      </c>
      <c r="V122" s="81">
        <f>IF(ISBLANK($B122),0,VLOOKUP($B122,Listen!$A$2:$C$44,2,FALSE))</f>
        <v>0</v>
      </c>
      <c r="W122" s="81">
        <f>IF(ISBLANK($B122),0,VLOOKUP($B122,Listen!$A$2:$C$44,3,FALSE))</f>
        <v>0</v>
      </c>
      <c r="X122" s="49">
        <f t="shared" si="23"/>
        <v>0</v>
      </c>
      <c r="Y122" s="49">
        <f t="shared" si="23"/>
        <v>0</v>
      </c>
      <c r="Z122" s="49">
        <f t="shared" si="23"/>
        <v>0</v>
      </c>
      <c r="AA122" s="49">
        <f t="shared" si="23"/>
        <v>0</v>
      </c>
      <c r="AB122" s="49">
        <f t="shared" si="23"/>
        <v>0</v>
      </c>
      <c r="AC122" s="49">
        <f t="shared" si="23"/>
        <v>0</v>
      </c>
      <c r="AD122" s="49">
        <f t="shared" si="23"/>
        <v>0</v>
      </c>
      <c r="AE122" s="85">
        <f t="shared" si="22"/>
        <v>0</v>
      </c>
      <c r="AF122" s="85">
        <f>IF(C122=A_Stammdaten!$C$12,D_SAV!$U122-D_SAV!$AG122,HLOOKUP(A_Stammdaten!$C$12-1,$AH$4:$AN$390,ROW(C122)-3,FALSE)-$AG122)</f>
        <v>0</v>
      </c>
      <c r="AG122" s="85">
        <f>HLOOKUP(A_Stammdaten!$C$12,$AH$4:$AN$390,ROW(C122)-3,FALSE)</f>
        <v>0</v>
      </c>
      <c r="AH122" s="85">
        <f t="shared" si="13"/>
        <v>0</v>
      </c>
      <c r="AI122" s="85">
        <f t="shared" si="14"/>
        <v>0</v>
      </c>
      <c r="AJ122" s="85">
        <f t="shared" si="15"/>
        <v>0</v>
      </c>
      <c r="AK122" s="85">
        <f t="shared" si="16"/>
        <v>0</v>
      </c>
      <c r="AL122" s="85">
        <f t="shared" si="17"/>
        <v>0</v>
      </c>
      <c r="AM122" s="85">
        <f t="shared" si="18"/>
        <v>0</v>
      </c>
      <c r="AN122" s="85">
        <f t="shared" si="19"/>
        <v>0</v>
      </c>
      <c r="AO122" s="31"/>
      <c r="AQ122" s="48"/>
    </row>
    <row r="123" spans="1:43" s="32" customFormat="1" x14ac:dyDescent="0.25">
      <c r="A123" s="18"/>
      <c r="B123" s="18"/>
      <c r="C123" s="34"/>
      <c r="D123" s="18"/>
      <c r="E123" s="18"/>
      <c r="F123" s="18"/>
      <c r="G123" s="80">
        <f t="shared" si="20"/>
        <v>0</v>
      </c>
      <c r="H123" s="18"/>
      <c r="I123" s="18"/>
      <c r="J123" s="18"/>
      <c r="K123" s="18"/>
      <c r="L123" s="18"/>
      <c r="M123" s="18"/>
      <c r="N123" s="18"/>
      <c r="O123" s="18"/>
      <c r="P123" s="18"/>
      <c r="Q123" s="80">
        <f>IF(C123&gt;A_Stammdaten!$C$12,0,SUM(G123,H123,J123,K123,M123,N123)-SUM(I123,L123,O123,P123))</f>
        <v>0</v>
      </c>
      <c r="R123" s="18"/>
      <c r="S123" s="18"/>
      <c r="T123" s="18"/>
      <c r="U123" s="80">
        <f t="shared" si="21"/>
        <v>0</v>
      </c>
      <c r="V123" s="81">
        <f>IF(ISBLANK($B123),0,VLOOKUP($B123,Listen!$A$2:$C$44,2,FALSE))</f>
        <v>0</v>
      </c>
      <c r="W123" s="81">
        <f>IF(ISBLANK($B123),0,VLOOKUP($B123,Listen!$A$2:$C$44,3,FALSE))</f>
        <v>0</v>
      </c>
      <c r="X123" s="49">
        <f t="shared" si="23"/>
        <v>0</v>
      </c>
      <c r="Y123" s="49">
        <f t="shared" si="23"/>
        <v>0</v>
      </c>
      <c r="Z123" s="49">
        <f t="shared" si="23"/>
        <v>0</v>
      </c>
      <c r="AA123" s="49">
        <f t="shared" si="23"/>
        <v>0</v>
      </c>
      <c r="AB123" s="49">
        <f t="shared" si="23"/>
        <v>0</v>
      </c>
      <c r="AC123" s="49">
        <f t="shared" si="23"/>
        <v>0</v>
      </c>
      <c r="AD123" s="49">
        <f t="shared" si="23"/>
        <v>0</v>
      </c>
      <c r="AE123" s="85">
        <f t="shared" si="22"/>
        <v>0</v>
      </c>
      <c r="AF123" s="85">
        <f>IF(C123=A_Stammdaten!$C$12,D_SAV!$U123-D_SAV!$AG123,HLOOKUP(A_Stammdaten!$C$12-1,$AH$4:$AN$390,ROW(C123)-3,FALSE)-$AG123)</f>
        <v>0</v>
      </c>
      <c r="AG123" s="85">
        <f>HLOOKUP(A_Stammdaten!$C$12,$AH$4:$AN$390,ROW(C123)-3,FALSE)</f>
        <v>0</v>
      </c>
      <c r="AH123" s="85">
        <f t="shared" si="13"/>
        <v>0</v>
      </c>
      <c r="AI123" s="85">
        <f t="shared" si="14"/>
        <v>0</v>
      </c>
      <c r="AJ123" s="85">
        <f t="shared" si="15"/>
        <v>0</v>
      </c>
      <c r="AK123" s="85">
        <f t="shared" si="16"/>
        <v>0</v>
      </c>
      <c r="AL123" s="85">
        <f t="shared" si="17"/>
        <v>0</v>
      </c>
      <c r="AM123" s="85">
        <f t="shared" si="18"/>
        <v>0</v>
      </c>
      <c r="AN123" s="85">
        <f t="shared" si="19"/>
        <v>0</v>
      </c>
      <c r="AO123" s="31"/>
      <c r="AQ123" s="48"/>
    </row>
    <row r="124" spans="1:43" s="32" customFormat="1" x14ac:dyDescent="0.25">
      <c r="A124" s="18"/>
      <c r="B124" s="18"/>
      <c r="C124" s="34"/>
      <c r="D124" s="18"/>
      <c r="E124" s="18"/>
      <c r="F124" s="18"/>
      <c r="G124" s="80">
        <f t="shared" si="20"/>
        <v>0</v>
      </c>
      <c r="H124" s="18"/>
      <c r="I124" s="18"/>
      <c r="J124" s="18"/>
      <c r="K124" s="18"/>
      <c r="L124" s="18"/>
      <c r="M124" s="18"/>
      <c r="N124" s="18"/>
      <c r="O124" s="18"/>
      <c r="P124" s="18"/>
      <c r="Q124" s="80">
        <f>IF(C124&gt;A_Stammdaten!$C$12,0,SUM(G124,H124,J124,K124,M124,N124)-SUM(I124,L124,O124,P124))</f>
        <v>0</v>
      </c>
      <c r="R124" s="18"/>
      <c r="S124" s="18"/>
      <c r="T124" s="18"/>
      <c r="U124" s="80">
        <f t="shared" si="21"/>
        <v>0</v>
      </c>
      <c r="V124" s="81">
        <f>IF(ISBLANK($B124),0,VLOOKUP($B124,Listen!$A$2:$C$44,2,FALSE))</f>
        <v>0</v>
      </c>
      <c r="W124" s="81">
        <f>IF(ISBLANK($B124),0,VLOOKUP($B124,Listen!$A$2:$C$44,3,FALSE))</f>
        <v>0</v>
      </c>
      <c r="X124" s="49">
        <f t="shared" si="23"/>
        <v>0</v>
      </c>
      <c r="Y124" s="49">
        <f t="shared" si="23"/>
        <v>0</v>
      </c>
      <c r="Z124" s="49">
        <f t="shared" si="23"/>
        <v>0</v>
      </c>
      <c r="AA124" s="49">
        <f t="shared" si="23"/>
        <v>0</v>
      </c>
      <c r="AB124" s="49">
        <f t="shared" si="23"/>
        <v>0</v>
      </c>
      <c r="AC124" s="49">
        <f t="shared" si="23"/>
        <v>0</v>
      </c>
      <c r="AD124" s="49">
        <f t="shared" si="23"/>
        <v>0</v>
      </c>
      <c r="AE124" s="85">
        <f t="shared" si="22"/>
        <v>0</v>
      </c>
      <c r="AF124" s="85">
        <f>IF(C124=A_Stammdaten!$C$12,D_SAV!$U124-D_SAV!$AG124,HLOOKUP(A_Stammdaten!$C$12-1,$AH$4:$AN$390,ROW(C124)-3,FALSE)-$AG124)</f>
        <v>0</v>
      </c>
      <c r="AG124" s="85">
        <f>HLOOKUP(A_Stammdaten!$C$12,$AH$4:$AN$390,ROW(C124)-3,FALSE)</f>
        <v>0</v>
      </c>
      <c r="AH124" s="85">
        <f t="shared" si="13"/>
        <v>0</v>
      </c>
      <c r="AI124" s="85">
        <f t="shared" si="14"/>
        <v>0</v>
      </c>
      <c r="AJ124" s="85">
        <f t="shared" si="15"/>
        <v>0</v>
      </c>
      <c r="AK124" s="85">
        <f t="shared" si="16"/>
        <v>0</v>
      </c>
      <c r="AL124" s="85">
        <f t="shared" si="17"/>
        <v>0</v>
      </c>
      <c r="AM124" s="85">
        <f t="shared" si="18"/>
        <v>0</v>
      </c>
      <c r="AN124" s="85">
        <f t="shared" si="19"/>
        <v>0</v>
      </c>
      <c r="AO124" s="31"/>
      <c r="AQ124" s="48"/>
    </row>
    <row r="125" spans="1:43" s="32" customFormat="1" x14ac:dyDescent="0.25">
      <c r="A125" s="18"/>
      <c r="B125" s="18"/>
      <c r="C125" s="34"/>
      <c r="D125" s="18"/>
      <c r="E125" s="18"/>
      <c r="F125" s="18"/>
      <c r="G125" s="80">
        <f t="shared" si="20"/>
        <v>0</v>
      </c>
      <c r="H125" s="18"/>
      <c r="I125" s="18"/>
      <c r="J125" s="18"/>
      <c r="K125" s="18"/>
      <c r="L125" s="18"/>
      <c r="M125" s="18"/>
      <c r="N125" s="18"/>
      <c r="O125" s="18"/>
      <c r="P125" s="18"/>
      <c r="Q125" s="80">
        <f>IF(C125&gt;A_Stammdaten!$C$12,0,SUM(G125,H125,J125,K125,M125,N125)-SUM(I125,L125,O125,P125))</f>
        <v>0</v>
      </c>
      <c r="R125" s="18"/>
      <c r="S125" s="18"/>
      <c r="T125" s="18"/>
      <c r="U125" s="80">
        <f t="shared" si="21"/>
        <v>0</v>
      </c>
      <c r="V125" s="81">
        <f>IF(ISBLANK($B125),0,VLOOKUP($B125,Listen!$A$2:$C$44,2,FALSE))</f>
        <v>0</v>
      </c>
      <c r="W125" s="81">
        <f>IF(ISBLANK($B125),0,VLOOKUP($B125,Listen!$A$2:$C$44,3,FALSE))</f>
        <v>0</v>
      </c>
      <c r="X125" s="49">
        <f t="shared" si="23"/>
        <v>0</v>
      </c>
      <c r="Y125" s="49">
        <f t="shared" si="23"/>
        <v>0</v>
      </c>
      <c r="Z125" s="49">
        <f t="shared" si="23"/>
        <v>0</v>
      </c>
      <c r="AA125" s="49">
        <f t="shared" si="23"/>
        <v>0</v>
      </c>
      <c r="AB125" s="49">
        <f t="shared" si="23"/>
        <v>0</v>
      </c>
      <c r="AC125" s="49">
        <f t="shared" si="23"/>
        <v>0</v>
      </c>
      <c r="AD125" s="49">
        <f t="shared" si="23"/>
        <v>0</v>
      </c>
      <c r="AE125" s="85">
        <f t="shared" si="22"/>
        <v>0</v>
      </c>
      <c r="AF125" s="85">
        <f>IF(C125=A_Stammdaten!$C$12,D_SAV!$U125-D_SAV!$AG125,HLOOKUP(A_Stammdaten!$C$12-1,$AH$4:$AN$390,ROW(C125)-3,FALSE)-$AG125)</f>
        <v>0</v>
      </c>
      <c r="AG125" s="85">
        <f>HLOOKUP(A_Stammdaten!$C$12,$AH$4:$AN$390,ROW(C125)-3,FALSE)</f>
        <v>0</v>
      </c>
      <c r="AH125" s="85">
        <f t="shared" si="13"/>
        <v>0</v>
      </c>
      <c r="AI125" s="85">
        <f t="shared" si="14"/>
        <v>0</v>
      </c>
      <c r="AJ125" s="85">
        <f t="shared" si="15"/>
        <v>0</v>
      </c>
      <c r="AK125" s="85">
        <f t="shared" si="16"/>
        <v>0</v>
      </c>
      <c r="AL125" s="85">
        <f t="shared" si="17"/>
        <v>0</v>
      </c>
      <c r="AM125" s="85">
        <f t="shared" si="18"/>
        <v>0</v>
      </c>
      <c r="AN125" s="85">
        <f t="shared" si="19"/>
        <v>0</v>
      </c>
      <c r="AO125" s="31"/>
      <c r="AQ125" s="48"/>
    </row>
    <row r="126" spans="1:43" s="32" customFormat="1" x14ac:dyDescent="0.25">
      <c r="A126" s="18"/>
      <c r="B126" s="18"/>
      <c r="C126" s="34"/>
      <c r="D126" s="18"/>
      <c r="E126" s="18"/>
      <c r="F126" s="18"/>
      <c r="G126" s="80">
        <f t="shared" si="20"/>
        <v>0</v>
      </c>
      <c r="H126" s="18"/>
      <c r="I126" s="18"/>
      <c r="J126" s="18"/>
      <c r="K126" s="18"/>
      <c r="L126" s="18"/>
      <c r="M126" s="18"/>
      <c r="N126" s="18"/>
      <c r="O126" s="18"/>
      <c r="P126" s="18"/>
      <c r="Q126" s="80">
        <f>IF(C126&gt;A_Stammdaten!$C$12,0,SUM(G126,H126,J126,K126,M126,N126)-SUM(I126,L126,O126,P126))</f>
        <v>0</v>
      </c>
      <c r="R126" s="18"/>
      <c r="S126" s="18"/>
      <c r="T126" s="18"/>
      <c r="U126" s="80">
        <f t="shared" si="21"/>
        <v>0</v>
      </c>
      <c r="V126" s="81">
        <f>IF(ISBLANK($B126),0,VLOOKUP($B126,Listen!$A$2:$C$44,2,FALSE))</f>
        <v>0</v>
      </c>
      <c r="W126" s="81">
        <f>IF(ISBLANK($B126),0,VLOOKUP($B126,Listen!$A$2:$C$44,3,FALSE))</f>
        <v>0</v>
      </c>
      <c r="X126" s="49">
        <f t="shared" si="23"/>
        <v>0</v>
      </c>
      <c r="Y126" s="49">
        <f t="shared" si="23"/>
        <v>0</v>
      </c>
      <c r="Z126" s="49">
        <f t="shared" si="23"/>
        <v>0</v>
      </c>
      <c r="AA126" s="49">
        <f t="shared" si="23"/>
        <v>0</v>
      </c>
      <c r="AB126" s="49">
        <f t="shared" si="23"/>
        <v>0</v>
      </c>
      <c r="AC126" s="49">
        <f t="shared" si="23"/>
        <v>0</v>
      </c>
      <c r="AD126" s="49">
        <f t="shared" si="23"/>
        <v>0</v>
      </c>
      <c r="AE126" s="85">
        <f t="shared" si="22"/>
        <v>0</v>
      </c>
      <c r="AF126" s="85">
        <f>IF(C126=A_Stammdaten!$C$12,D_SAV!$U126-D_SAV!$AG126,HLOOKUP(A_Stammdaten!$C$12-1,$AH$4:$AN$390,ROW(C126)-3,FALSE)-$AG126)</f>
        <v>0</v>
      </c>
      <c r="AG126" s="85">
        <f>HLOOKUP(A_Stammdaten!$C$12,$AH$4:$AN$390,ROW(C126)-3,FALSE)</f>
        <v>0</v>
      </c>
      <c r="AH126" s="85">
        <f t="shared" si="13"/>
        <v>0</v>
      </c>
      <c r="AI126" s="85">
        <f t="shared" si="14"/>
        <v>0</v>
      </c>
      <c r="AJ126" s="85">
        <f t="shared" si="15"/>
        <v>0</v>
      </c>
      <c r="AK126" s="85">
        <f t="shared" si="16"/>
        <v>0</v>
      </c>
      <c r="AL126" s="85">
        <f t="shared" si="17"/>
        <v>0</v>
      </c>
      <c r="AM126" s="85">
        <f t="shared" si="18"/>
        <v>0</v>
      </c>
      <c r="AN126" s="85">
        <f t="shared" si="19"/>
        <v>0</v>
      </c>
      <c r="AO126" s="31"/>
      <c r="AQ126" s="48"/>
    </row>
    <row r="127" spans="1:43" s="32" customFormat="1" x14ac:dyDescent="0.25">
      <c r="A127" s="18"/>
      <c r="B127" s="18"/>
      <c r="C127" s="34"/>
      <c r="D127" s="18"/>
      <c r="E127" s="18"/>
      <c r="F127" s="18"/>
      <c r="G127" s="80">
        <f t="shared" si="20"/>
        <v>0</v>
      </c>
      <c r="H127" s="18"/>
      <c r="I127" s="18"/>
      <c r="J127" s="18"/>
      <c r="K127" s="18"/>
      <c r="L127" s="18"/>
      <c r="M127" s="18"/>
      <c r="N127" s="18"/>
      <c r="O127" s="18"/>
      <c r="P127" s="18"/>
      <c r="Q127" s="80">
        <f>IF(C127&gt;A_Stammdaten!$C$12,0,SUM(G127,H127,J127,K127,M127,N127)-SUM(I127,L127,O127,P127))</f>
        <v>0</v>
      </c>
      <c r="R127" s="18"/>
      <c r="S127" s="18"/>
      <c r="T127" s="18"/>
      <c r="U127" s="80">
        <f t="shared" si="21"/>
        <v>0</v>
      </c>
      <c r="V127" s="81">
        <f>IF(ISBLANK($B127),0,VLOOKUP($B127,Listen!$A$2:$C$44,2,FALSE))</f>
        <v>0</v>
      </c>
      <c r="W127" s="81">
        <f>IF(ISBLANK($B127),0,VLOOKUP($B127,Listen!$A$2:$C$44,3,FALSE))</f>
        <v>0</v>
      </c>
      <c r="X127" s="49">
        <f t="shared" si="23"/>
        <v>0</v>
      </c>
      <c r="Y127" s="49">
        <f t="shared" si="23"/>
        <v>0</v>
      </c>
      <c r="Z127" s="49">
        <f t="shared" si="23"/>
        <v>0</v>
      </c>
      <c r="AA127" s="49">
        <f t="shared" si="23"/>
        <v>0</v>
      </c>
      <c r="AB127" s="49">
        <f t="shared" si="23"/>
        <v>0</v>
      </c>
      <c r="AC127" s="49">
        <f t="shared" si="23"/>
        <v>0</v>
      </c>
      <c r="AD127" s="49">
        <f t="shared" si="23"/>
        <v>0</v>
      </c>
      <c r="AE127" s="85">
        <f t="shared" si="22"/>
        <v>0</v>
      </c>
      <c r="AF127" s="85">
        <f>IF(C127=A_Stammdaten!$C$12,D_SAV!$U127-D_SAV!$AG127,HLOOKUP(A_Stammdaten!$C$12-1,$AH$4:$AN$390,ROW(C127)-3,FALSE)-$AG127)</f>
        <v>0</v>
      </c>
      <c r="AG127" s="85">
        <f>HLOOKUP(A_Stammdaten!$C$12,$AH$4:$AN$390,ROW(C127)-3,FALSE)</f>
        <v>0</v>
      </c>
      <c r="AH127" s="85">
        <f t="shared" si="13"/>
        <v>0</v>
      </c>
      <c r="AI127" s="85">
        <f t="shared" si="14"/>
        <v>0</v>
      </c>
      <c r="AJ127" s="85">
        <f t="shared" si="15"/>
        <v>0</v>
      </c>
      <c r="AK127" s="85">
        <f t="shared" si="16"/>
        <v>0</v>
      </c>
      <c r="AL127" s="85">
        <f t="shared" si="17"/>
        <v>0</v>
      </c>
      <c r="AM127" s="85">
        <f t="shared" si="18"/>
        <v>0</v>
      </c>
      <c r="AN127" s="85">
        <f t="shared" si="19"/>
        <v>0</v>
      </c>
      <c r="AO127" s="31"/>
      <c r="AQ127" s="48"/>
    </row>
    <row r="128" spans="1:43" s="32" customFormat="1" x14ac:dyDescent="0.25">
      <c r="A128" s="18"/>
      <c r="B128" s="18"/>
      <c r="C128" s="34"/>
      <c r="D128" s="18"/>
      <c r="E128" s="18"/>
      <c r="F128" s="18"/>
      <c r="G128" s="80">
        <f t="shared" si="20"/>
        <v>0</v>
      </c>
      <c r="H128" s="18"/>
      <c r="I128" s="18"/>
      <c r="J128" s="18"/>
      <c r="K128" s="18"/>
      <c r="L128" s="18"/>
      <c r="M128" s="18"/>
      <c r="N128" s="18"/>
      <c r="O128" s="18"/>
      <c r="P128" s="18"/>
      <c r="Q128" s="80">
        <f>IF(C128&gt;A_Stammdaten!$C$12,0,SUM(G128,H128,J128,K128,M128,N128)-SUM(I128,L128,O128,P128))</f>
        <v>0</v>
      </c>
      <c r="R128" s="18"/>
      <c r="S128" s="18"/>
      <c r="T128" s="18"/>
      <c r="U128" s="80">
        <f t="shared" si="21"/>
        <v>0</v>
      </c>
      <c r="V128" s="81">
        <f>IF(ISBLANK($B128),0,VLOOKUP($B128,Listen!$A$2:$C$44,2,FALSE))</f>
        <v>0</v>
      </c>
      <c r="W128" s="81">
        <f>IF(ISBLANK($B128),0,VLOOKUP($B128,Listen!$A$2:$C$44,3,FALSE))</f>
        <v>0</v>
      </c>
      <c r="X128" s="49">
        <f t="shared" si="23"/>
        <v>0</v>
      </c>
      <c r="Y128" s="49">
        <f t="shared" si="23"/>
        <v>0</v>
      </c>
      <c r="Z128" s="49">
        <f t="shared" si="23"/>
        <v>0</v>
      </c>
      <c r="AA128" s="49">
        <f t="shared" si="23"/>
        <v>0</v>
      </c>
      <c r="AB128" s="49">
        <f t="shared" si="23"/>
        <v>0</v>
      </c>
      <c r="AC128" s="49">
        <f t="shared" si="23"/>
        <v>0</v>
      </c>
      <c r="AD128" s="49">
        <f t="shared" si="23"/>
        <v>0</v>
      </c>
      <c r="AE128" s="85">
        <f t="shared" si="22"/>
        <v>0</v>
      </c>
      <c r="AF128" s="85">
        <f>IF(C128=A_Stammdaten!$C$12,D_SAV!$U128-D_SAV!$AG128,HLOOKUP(A_Stammdaten!$C$12-1,$AH$4:$AN$390,ROW(C128)-3,FALSE)-$AG128)</f>
        <v>0</v>
      </c>
      <c r="AG128" s="85">
        <f>HLOOKUP(A_Stammdaten!$C$12,$AH$4:$AN$390,ROW(C128)-3,FALSE)</f>
        <v>0</v>
      </c>
      <c r="AH128" s="85">
        <f t="shared" si="13"/>
        <v>0</v>
      </c>
      <c r="AI128" s="85">
        <f t="shared" si="14"/>
        <v>0</v>
      </c>
      <c r="AJ128" s="85">
        <f t="shared" si="15"/>
        <v>0</v>
      </c>
      <c r="AK128" s="85">
        <f t="shared" si="16"/>
        <v>0</v>
      </c>
      <c r="AL128" s="85">
        <f t="shared" si="17"/>
        <v>0</v>
      </c>
      <c r="AM128" s="85">
        <f t="shared" si="18"/>
        <v>0</v>
      </c>
      <c r="AN128" s="85">
        <f t="shared" si="19"/>
        <v>0</v>
      </c>
      <c r="AO128" s="31"/>
      <c r="AQ128" s="48"/>
    </row>
    <row r="129" spans="1:43" s="32" customFormat="1" x14ac:dyDescent="0.25">
      <c r="A129" s="18"/>
      <c r="B129" s="18"/>
      <c r="C129" s="34"/>
      <c r="D129" s="18"/>
      <c r="E129" s="18"/>
      <c r="F129" s="18"/>
      <c r="G129" s="80">
        <f t="shared" si="20"/>
        <v>0</v>
      </c>
      <c r="H129" s="18"/>
      <c r="I129" s="18"/>
      <c r="J129" s="18"/>
      <c r="K129" s="18"/>
      <c r="L129" s="18"/>
      <c r="M129" s="18"/>
      <c r="N129" s="18"/>
      <c r="O129" s="18"/>
      <c r="P129" s="18"/>
      <c r="Q129" s="80">
        <f>IF(C129&gt;A_Stammdaten!$C$12,0,SUM(G129,H129,J129,K129,M129,N129)-SUM(I129,L129,O129,P129))</f>
        <v>0</v>
      </c>
      <c r="R129" s="18"/>
      <c r="S129" s="18"/>
      <c r="T129" s="18"/>
      <c r="U129" s="80">
        <f t="shared" si="21"/>
        <v>0</v>
      </c>
      <c r="V129" s="81">
        <f>IF(ISBLANK($B129),0,VLOOKUP($B129,Listen!$A$2:$C$44,2,FALSE))</f>
        <v>0</v>
      </c>
      <c r="W129" s="81">
        <f>IF(ISBLANK($B129),0,VLOOKUP($B129,Listen!$A$2:$C$44,3,FALSE))</f>
        <v>0</v>
      </c>
      <c r="X129" s="49">
        <f t="shared" si="23"/>
        <v>0</v>
      </c>
      <c r="Y129" s="49">
        <f t="shared" si="23"/>
        <v>0</v>
      </c>
      <c r="Z129" s="49">
        <f t="shared" si="23"/>
        <v>0</v>
      </c>
      <c r="AA129" s="49">
        <f t="shared" si="23"/>
        <v>0</v>
      </c>
      <c r="AB129" s="49">
        <f t="shared" si="23"/>
        <v>0</v>
      </c>
      <c r="AC129" s="49">
        <f t="shared" si="23"/>
        <v>0</v>
      </c>
      <c r="AD129" s="49">
        <f t="shared" si="23"/>
        <v>0</v>
      </c>
      <c r="AE129" s="85">
        <f t="shared" si="22"/>
        <v>0</v>
      </c>
      <c r="AF129" s="85">
        <f>IF(C129=A_Stammdaten!$C$12,D_SAV!$U129-D_SAV!$AG129,HLOOKUP(A_Stammdaten!$C$12-1,$AH$4:$AN$390,ROW(C129)-3,FALSE)-$AG129)</f>
        <v>0</v>
      </c>
      <c r="AG129" s="85">
        <f>HLOOKUP(A_Stammdaten!$C$12,$AH$4:$AN$390,ROW(C129)-3,FALSE)</f>
        <v>0</v>
      </c>
      <c r="AH129" s="85">
        <f t="shared" si="13"/>
        <v>0</v>
      </c>
      <c r="AI129" s="85">
        <f t="shared" si="14"/>
        <v>0</v>
      </c>
      <c r="AJ129" s="85">
        <f t="shared" si="15"/>
        <v>0</v>
      </c>
      <c r="AK129" s="85">
        <f t="shared" si="16"/>
        <v>0</v>
      </c>
      <c r="AL129" s="85">
        <f t="shared" si="17"/>
        <v>0</v>
      </c>
      <c r="AM129" s="85">
        <f t="shared" si="18"/>
        <v>0</v>
      </c>
      <c r="AN129" s="85">
        <f t="shared" si="19"/>
        <v>0</v>
      </c>
      <c r="AO129" s="31"/>
      <c r="AQ129" s="48"/>
    </row>
    <row r="130" spans="1:43" s="32" customFormat="1" x14ac:dyDescent="0.25">
      <c r="A130" s="18"/>
      <c r="B130" s="18"/>
      <c r="C130" s="34"/>
      <c r="D130" s="18"/>
      <c r="E130" s="18"/>
      <c r="F130" s="18"/>
      <c r="G130" s="80">
        <f t="shared" si="20"/>
        <v>0</v>
      </c>
      <c r="H130" s="18"/>
      <c r="I130" s="18"/>
      <c r="J130" s="18"/>
      <c r="K130" s="18"/>
      <c r="L130" s="18"/>
      <c r="M130" s="18"/>
      <c r="N130" s="18"/>
      <c r="O130" s="18"/>
      <c r="P130" s="18"/>
      <c r="Q130" s="80">
        <f>IF(C130&gt;A_Stammdaten!$C$12,0,SUM(G130,H130,J130,K130,M130,N130)-SUM(I130,L130,O130,P130))</f>
        <v>0</v>
      </c>
      <c r="R130" s="18"/>
      <c r="S130" s="18"/>
      <c r="T130" s="18"/>
      <c r="U130" s="80">
        <f t="shared" si="21"/>
        <v>0</v>
      </c>
      <c r="V130" s="81">
        <f>IF(ISBLANK($B130),0,VLOOKUP($B130,Listen!$A$2:$C$44,2,FALSE))</f>
        <v>0</v>
      </c>
      <c r="W130" s="81">
        <f>IF(ISBLANK($B130),0,VLOOKUP($B130,Listen!$A$2:$C$44,3,FALSE))</f>
        <v>0</v>
      </c>
      <c r="X130" s="49">
        <f t="shared" si="23"/>
        <v>0</v>
      </c>
      <c r="Y130" s="49">
        <f t="shared" si="23"/>
        <v>0</v>
      </c>
      <c r="Z130" s="49">
        <f t="shared" si="23"/>
        <v>0</v>
      </c>
      <c r="AA130" s="49">
        <f t="shared" si="23"/>
        <v>0</v>
      </c>
      <c r="AB130" s="49">
        <f t="shared" si="23"/>
        <v>0</v>
      </c>
      <c r="AC130" s="49">
        <f t="shared" si="23"/>
        <v>0</v>
      </c>
      <c r="AD130" s="49">
        <f t="shared" si="23"/>
        <v>0</v>
      </c>
      <c r="AE130" s="85">
        <f t="shared" si="22"/>
        <v>0</v>
      </c>
      <c r="AF130" s="85">
        <f>IF(C130=A_Stammdaten!$C$12,D_SAV!$U130-D_SAV!$AG130,HLOOKUP(A_Stammdaten!$C$12-1,$AH$4:$AN$390,ROW(C130)-3,FALSE)-$AG130)</f>
        <v>0</v>
      </c>
      <c r="AG130" s="85">
        <f>HLOOKUP(A_Stammdaten!$C$12,$AH$4:$AN$390,ROW(C130)-3,FALSE)</f>
        <v>0</v>
      </c>
      <c r="AH130" s="85">
        <f t="shared" si="13"/>
        <v>0</v>
      </c>
      <c r="AI130" s="85">
        <f t="shared" si="14"/>
        <v>0</v>
      </c>
      <c r="AJ130" s="85">
        <f t="shared" si="15"/>
        <v>0</v>
      </c>
      <c r="AK130" s="85">
        <f t="shared" si="16"/>
        <v>0</v>
      </c>
      <c r="AL130" s="85">
        <f t="shared" si="17"/>
        <v>0</v>
      </c>
      <c r="AM130" s="85">
        <f t="shared" si="18"/>
        <v>0</v>
      </c>
      <c r="AN130" s="85">
        <f t="shared" si="19"/>
        <v>0</v>
      </c>
      <c r="AO130" s="31"/>
      <c r="AQ130" s="48"/>
    </row>
    <row r="131" spans="1:43" s="32" customFormat="1" x14ac:dyDescent="0.25">
      <c r="A131" s="18"/>
      <c r="B131" s="18"/>
      <c r="C131" s="34"/>
      <c r="D131" s="18"/>
      <c r="E131" s="18"/>
      <c r="F131" s="18"/>
      <c r="G131" s="80">
        <f t="shared" si="20"/>
        <v>0</v>
      </c>
      <c r="H131" s="18"/>
      <c r="I131" s="18"/>
      <c r="J131" s="18"/>
      <c r="K131" s="18"/>
      <c r="L131" s="18"/>
      <c r="M131" s="18"/>
      <c r="N131" s="18"/>
      <c r="O131" s="18"/>
      <c r="P131" s="18"/>
      <c r="Q131" s="80">
        <f>IF(C131&gt;A_Stammdaten!$C$12,0,SUM(G131,H131,J131,K131,M131,N131)-SUM(I131,L131,O131,P131))</f>
        <v>0</v>
      </c>
      <c r="R131" s="18"/>
      <c r="S131" s="18"/>
      <c r="T131" s="18"/>
      <c r="U131" s="80">
        <f t="shared" si="21"/>
        <v>0</v>
      </c>
      <c r="V131" s="81">
        <f>IF(ISBLANK($B131),0,VLOOKUP($B131,Listen!$A$2:$C$44,2,FALSE))</f>
        <v>0</v>
      </c>
      <c r="W131" s="81">
        <f>IF(ISBLANK($B131),0,VLOOKUP($B131,Listen!$A$2:$C$44,3,FALSE))</f>
        <v>0</v>
      </c>
      <c r="X131" s="49">
        <f t="shared" si="23"/>
        <v>0</v>
      </c>
      <c r="Y131" s="49">
        <f t="shared" si="23"/>
        <v>0</v>
      </c>
      <c r="Z131" s="49">
        <f t="shared" si="23"/>
        <v>0</v>
      </c>
      <c r="AA131" s="49">
        <f t="shared" si="23"/>
        <v>0</v>
      </c>
      <c r="AB131" s="49">
        <f t="shared" si="23"/>
        <v>0</v>
      </c>
      <c r="AC131" s="49">
        <f t="shared" si="23"/>
        <v>0</v>
      </c>
      <c r="AD131" s="49">
        <f t="shared" si="23"/>
        <v>0</v>
      </c>
      <c r="AE131" s="85">
        <f t="shared" si="22"/>
        <v>0</v>
      </c>
      <c r="AF131" s="85">
        <f>IF(C131=A_Stammdaten!$C$12,D_SAV!$U131-D_SAV!$AG131,HLOOKUP(A_Stammdaten!$C$12-1,$AH$4:$AN$390,ROW(C131)-3,FALSE)-$AG131)</f>
        <v>0</v>
      </c>
      <c r="AG131" s="85">
        <f>HLOOKUP(A_Stammdaten!$C$12,$AH$4:$AN$390,ROW(C131)-3,FALSE)</f>
        <v>0</v>
      </c>
      <c r="AH131" s="85">
        <f t="shared" si="13"/>
        <v>0</v>
      </c>
      <c r="AI131" s="85">
        <f t="shared" si="14"/>
        <v>0</v>
      </c>
      <c r="AJ131" s="85">
        <f t="shared" si="15"/>
        <v>0</v>
      </c>
      <c r="AK131" s="85">
        <f t="shared" si="16"/>
        <v>0</v>
      </c>
      <c r="AL131" s="85">
        <f t="shared" si="17"/>
        <v>0</v>
      </c>
      <c r="AM131" s="85">
        <f t="shared" si="18"/>
        <v>0</v>
      </c>
      <c r="AN131" s="85">
        <f t="shared" si="19"/>
        <v>0</v>
      </c>
      <c r="AO131" s="31"/>
      <c r="AQ131" s="48"/>
    </row>
    <row r="132" spans="1:43" s="32" customFormat="1" x14ac:dyDescent="0.25">
      <c r="A132" s="18"/>
      <c r="B132" s="18"/>
      <c r="C132" s="34"/>
      <c r="D132" s="18"/>
      <c r="E132" s="18"/>
      <c r="F132" s="18"/>
      <c r="G132" s="80">
        <f t="shared" si="20"/>
        <v>0</v>
      </c>
      <c r="H132" s="18"/>
      <c r="I132" s="18"/>
      <c r="J132" s="18"/>
      <c r="K132" s="18"/>
      <c r="L132" s="18"/>
      <c r="M132" s="18"/>
      <c r="N132" s="18"/>
      <c r="O132" s="18"/>
      <c r="P132" s="18"/>
      <c r="Q132" s="80">
        <f>IF(C132&gt;A_Stammdaten!$C$12,0,SUM(G132,H132,J132,K132,M132,N132)-SUM(I132,L132,O132,P132))</f>
        <v>0</v>
      </c>
      <c r="R132" s="18"/>
      <c r="S132" s="18"/>
      <c r="T132" s="18"/>
      <c r="U132" s="80">
        <f t="shared" si="21"/>
        <v>0</v>
      </c>
      <c r="V132" s="81">
        <f>IF(ISBLANK($B132),0,VLOOKUP($B132,Listen!$A$2:$C$44,2,FALSE))</f>
        <v>0</v>
      </c>
      <c r="W132" s="81">
        <f>IF(ISBLANK($B132),0,VLOOKUP($B132,Listen!$A$2:$C$44,3,FALSE))</f>
        <v>0</v>
      </c>
      <c r="X132" s="49">
        <f t="shared" si="23"/>
        <v>0</v>
      </c>
      <c r="Y132" s="49">
        <f t="shared" si="23"/>
        <v>0</v>
      </c>
      <c r="Z132" s="49">
        <f t="shared" si="23"/>
        <v>0</v>
      </c>
      <c r="AA132" s="49">
        <f t="shared" si="23"/>
        <v>0</v>
      </c>
      <c r="AB132" s="49">
        <f t="shared" si="23"/>
        <v>0</v>
      </c>
      <c r="AC132" s="49">
        <f t="shared" si="23"/>
        <v>0</v>
      </c>
      <c r="AD132" s="49">
        <f t="shared" si="23"/>
        <v>0</v>
      </c>
      <c r="AE132" s="85">
        <f t="shared" si="22"/>
        <v>0</v>
      </c>
      <c r="AF132" s="85">
        <f>IF(C132=A_Stammdaten!$C$12,D_SAV!$U132-D_SAV!$AG132,HLOOKUP(A_Stammdaten!$C$12-1,$AH$4:$AN$390,ROW(C132)-3,FALSE)-$AG132)</f>
        <v>0</v>
      </c>
      <c r="AG132" s="85">
        <f>HLOOKUP(A_Stammdaten!$C$12,$AH$4:$AN$390,ROW(C132)-3,FALSE)</f>
        <v>0</v>
      </c>
      <c r="AH132" s="85">
        <f t="shared" si="13"/>
        <v>0</v>
      </c>
      <c r="AI132" s="85">
        <f t="shared" si="14"/>
        <v>0</v>
      </c>
      <c r="AJ132" s="85">
        <f t="shared" si="15"/>
        <v>0</v>
      </c>
      <c r="AK132" s="85">
        <f t="shared" si="16"/>
        <v>0</v>
      </c>
      <c r="AL132" s="85">
        <f t="shared" si="17"/>
        <v>0</v>
      </c>
      <c r="AM132" s="85">
        <f t="shared" si="18"/>
        <v>0</v>
      </c>
      <c r="AN132" s="85">
        <f t="shared" si="19"/>
        <v>0</v>
      </c>
      <c r="AO132" s="31"/>
      <c r="AQ132" s="48"/>
    </row>
    <row r="133" spans="1:43" s="32" customFormat="1" x14ac:dyDescent="0.25">
      <c r="A133" s="18"/>
      <c r="B133" s="18"/>
      <c r="C133" s="34"/>
      <c r="D133" s="18"/>
      <c r="E133" s="18"/>
      <c r="F133" s="18"/>
      <c r="G133" s="80">
        <f t="shared" si="20"/>
        <v>0</v>
      </c>
      <c r="H133" s="18"/>
      <c r="I133" s="18"/>
      <c r="J133" s="18"/>
      <c r="K133" s="18"/>
      <c r="L133" s="18"/>
      <c r="M133" s="18"/>
      <c r="N133" s="18"/>
      <c r="O133" s="18"/>
      <c r="P133" s="18"/>
      <c r="Q133" s="80">
        <f>IF(C133&gt;A_Stammdaten!$C$12,0,SUM(G133,H133,J133,K133,M133,N133)-SUM(I133,L133,O133,P133))</f>
        <v>0</v>
      </c>
      <c r="R133" s="18"/>
      <c r="S133" s="18"/>
      <c r="T133" s="18"/>
      <c r="U133" s="80">
        <f t="shared" si="21"/>
        <v>0</v>
      </c>
      <c r="V133" s="81">
        <f>IF(ISBLANK($B133),0,VLOOKUP($B133,Listen!$A$2:$C$44,2,FALSE))</f>
        <v>0</v>
      </c>
      <c r="W133" s="81">
        <f>IF(ISBLANK($B133),0,VLOOKUP($B133,Listen!$A$2:$C$44,3,FALSE))</f>
        <v>0</v>
      </c>
      <c r="X133" s="49">
        <f t="shared" si="23"/>
        <v>0</v>
      </c>
      <c r="Y133" s="49">
        <f t="shared" si="23"/>
        <v>0</v>
      </c>
      <c r="Z133" s="49">
        <f t="shared" si="23"/>
        <v>0</v>
      </c>
      <c r="AA133" s="49">
        <f t="shared" si="23"/>
        <v>0</v>
      </c>
      <c r="AB133" s="49">
        <f t="shared" si="23"/>
        <v>0</v>
      </c>
      <c r="AC133" s="49">
        <f t="shared" si="23"/>
        <v>0</v>
      </c>
      <c r="AD133" s="49">
        <f t="shared" si="23"/>
        <v>0</v>
      </c>
      <c r="AE133" s="85">
        <f t="shared" si="22"/>
        <v>0</v>
      </c>
      <c r="AF133" s="85">
        <f>IF(C133=A_Stammdaten!$C$12,D_SAV!$U133-D_SAV!$AG133,HLOOKUP(A_Stammdaten!$C$12-1,$AH$4:$AN$390,ROW(C133)-3,FALSE)-$AG133)</f>
        <v>0</v>
      </c>
      <c r="AG133" s="85">
        <f>HLOOKUP(A_Stammdaten!$C$12,$AH$4:$AN$390,ROW(C133)-3,FALSE)</f>
        <v>0</v>
      </c>
      <c r="AH133" s="85">
        <f t="shared" ref="AH133:AH196" si="24">IF(OR($C133=0,$U133=0),0,IF($C133&lt;=AH$4,$U133-$U133/X133*(AH$4-$C133+1),0))</f>
        <v>0</v>
      </c>
      <c r="AI133" s="85">
        <f t="shared" ref="AI133:AI196" si="25">IF(OR($C133=0,$U133=0,Y133-(AI$4-$C133)=0),0,IF($C133&lt;AI$4,AH133-AH133/(Y133-(AI$4-$C133)),IF($C133=AI$4,$U133-$U133/Y133,0)))</f>
        <v>0</v>
      </c>
      <c r="AJ133" s="85">
        <f t="shared" ref="AJ133:AJ196" si="26">IF(OR($C133=0,$U133=0,Z133-(AJ$4-$C133)=0),0,IF($C133&lt;AJ$4,AI133-AI133/(Z133-(AJ$4-$C133)),IF($C133=AJ$4,$U133-$U133/Z133,0)))</f>
        <v>0</v>
      </c>
      <c r="AK133" s="85">
        <f t="shared" ref="AK133:AK196" si="27">IF(OR($C133=0,$U133=0,AA133-(AK$4-$C133)=0),0,IF($C133&lt;AK$4,AJ133-AJ133/(AA133-(AK$4-$C133)),IF($C133=AK$4,$U133-$U133/AA133,0)))</f>
        <v>0</v>
      </c>
      <c r="AL133" s="85">
        <f t="shared" ref="AL133:AL196" si="28">IF(OR($C133=0,$U133=0,AB133-(AL$4-$C133)=0),0,IF($C133&lt;AL$4,AK133-AK133/(AB133-(AL$4-$C133)),IF($C133=AL$4,$U133-$U133/AB133,0)))</f>
        <v>0</v>
      </c>
      <c r="AM133" s="85">
        <f t="shared" ref="AM133:AM196" si="29">IF(OR($C133=0,$U133=0,AC133-(AM$4-$C133)=0),0,IF($C133&lt;AM$4,AL133-AL133/(AC133-(AM$4-$C133)),IF($C133=AM$4,$U133-$U133/AC133,0)))</f>
        <v>0</v>
      </c>
      <c r="AN133" s="85">
        <f t="shared" ref="AN133:AN196" si="30">IF(OR($C133=0,$U133=0,AD133-(AN$4-$C133)=0),0,IF($C133&lt;AN$4,AM133-AM133/(AD133-(AN$4-$C133)),IF($C133=AN$4,$U133-$U133/AD133,0)))</f>
        <v>0</v>
      </c>
      <c r="AO133" s="31"/>
      <c r="AQ133" s="48"/>
    </row>
    <row r="134" spans="1:43" s="32" customFormat="1" x14ac:dyDescent="0.25">
      <c r="A134" s="18"/>
      <c r="B134" s="18"/>
      <c r="C134" s="34"/>
      <c r="D134" s="18"/>
      <c r="E134" s="18"/>
      <c r="F134" s="18"/>
      <c r="G134" s="80">
        <f t="shared" ref="G134:G197" si="31">D134*E134/100</f>
        <v>0</v>
      </c>
      <c r="H134" s="18"/>
      <c r="I134" s="18"/>
      <c r="J134" s="18"/>
      <c r="K134" s="18"/>
      <c r="L134" s="18"/>
      <c r="M134" s="18"/>
      <c r="N134" s="18"/>
      <c r="O134" s="18"/>
      <c r="P134" s="18"/>
      <c r="Q134" s="80">
        <f>IF(C134&gt;A_Stammdaten!$C$12,0,SUM(G134,H134,J134,K134,M134,N134)-SUM(I134,L134,O134,P134))</f>
        <v>0</v>
      </c>
      <c r="R134" s="18"/>
      <c r="S134" s="18"/>
      <c r="T134" s="18"/>
      <c r="U134" s="80">
        <f t="shared" ref="U134:U197" si="32">Q134-R134-S134-T134</f>
        <v>0</v>
      </c>
      <c r="V134" s="81">
        <f>IF(ISBLANK($B134),0,VLOOKUP($B134,Listen!$A$2:$C$44,2,FALSE))</f>
        <v>0</v>
      </c>
      <c r="W134" s="81">
        <f>IF(ISBLANK($B134),0,VLOOKUP($B134,Listen!$A$2:$C$44,3,FALSE))</f>
        <v>0</v>
      </c>
      <c r="X134" s="49">
        <f t="shared" si="23"/>
        <v>0</v>
      </c>
      <c r="Y134" s="49">
        <f t="shared" si="23"/>
        <v>0</v>
      </c>
      <c r="Z134" s="49">
        <f t="shared" si="23"/>
        <v>0</v>
      </c>
      <c r="AA134" s="49">
        <f t="shared" si="23"/>
        <v>0</v>
      </c>
      <c r="AB134" s="49">
        <f t="shared" si="23"/>
        <v>0</v>
      </c>
      <c r="AC134" s="49">
        <f t="shared" si="23"/>
        <v>0</v>
      </c>
      <c r="AD134" s="49">
        <f t="shared" si="23"/>
        <v>0</v>
      </c>
      <c r="AE134" s="85">
        <f t="shared" ref="AE134:AE149" si="33">AG134+AF134</f>
        <v>0</v>
      </c>
      <c r="AF134" s="85">
        <f>IF(C134=A_Stammdaten!$C$12,D_SAV!$U134-D_SAV!$AG134,HLOOKUP(A_Stammdaten!$C$12-1,$AH$4:$AN$390,ROW(C134)-3,FALSE)-$AG134)</f>
        <v>0</v>
      </c>
      <c r="AG134" s="85">
        <f>HLOOKUP(A_Stammdaten!$C$12,$AH$4:$AN$390,ROW(C134)-3,FALSE)</f>
        <v>0</v>
      </c>
      <c r="AH134" s="85">
        <f t="shared" si="24"/>
        <v>0</v>
      </c>
      <c r="AI134" s="85">
        <f t="shared" si="25"/>
        <v>0</v>
      </c>
      <c r="AJ134" s="85">
        <f t="shared" si="26"/>
        <v>0</v>
      </c>
      <c r="AK134" s="85">
        <f t="shared" si="27"/>
        <v>0</v>
      </c>
      <c r="AL134" s="85">
        <f t="shared" si="28"/>
        <v>0</v>
      </c>
      <c r="AM134" s="85">
        <f t="shared" si="29"/>
        <v>0</v>
      </c>
      <c r="AN134" s="85">
        <f t="shared" si="30"/>
        <v>0</v>
      </c>
      <c r="AO134" s="31"/>
      <c r="AQ134" s="48"/>
    </row>
    <row r="135" spans="1:43" s="32" customFormat="1" x14ac:dyDescent="0.25">
      <c r="A135" s="18"/>
      <c r="B135" s="18"/>
      <c r="C135" s="34"/>
      <c r="D135" s="18"/>
      <c r="E135" s="18"/>
      <c r="F135" s="18"/>
      <c r="G135" s="80">
        <f t="shared" si="31"/>
        <v>0</v>
      </c>
      <c r="H135" s="18"/>
      <c r="I135" s="18"/>
      <c r="J135" s="18"/>
      <c r="K135" s="18"/>
      <c r="L135" s="18"/>
      <c r="M135" s="18"/>
      <c r="N135" s="18"/>
      <c r="O135" s="18"/>
      <c r="P135" s="18"/>
      <c r="Q135" s="80">
        <f>IF(C135&gt;A_Stammdaten!$C$12,0,SUM(G135,H135,J135,K135,M135,N135)-SUM(I135,L135,O135,P135))</f>
        <v>0</v>
      </c>
      <c r="R135" s="18"/>
      <c r="S135" s="18"/>
      <c r="T135" s="18"/>
      <c r="U135" s="80">
        <f t="shared" si="32"/>
        <v>0</v>
      </c>
      <c r="V135" s="81">
        <f>IF(ISBLANK($B135),0,VLOOKUP($B135,Listen!$A$2:$C$44,2,FALSE))</f>
        <v>0</v>
      </c>
      <c r="W135" s="81">
        <f>IF(ISBLANK($B135),0,VLOOKUP($B135,Listen!$A$2:$C$44,3,FALSE))</f>
        <v>0</v>
      </c>
      <c r="X135" s="49">
        <f t="shared" si="23"/>
        <v>0</v>
      </c>
      <c r="Y135" s="49">
        <f t="shared" si="23"/>
        <v>0</v>
      </c>
      <c r="Z135" s="49">
        <f t="shared" si="23"/>
        <v>0</v>
      </c>
      <c r="AA135" s="49">
        <f t="shared" si="23"/>
        <v>0</v>
      </c>
      <c r="AB135" s="49">
        <f t="shared" si="23"/>
        <v>0</v>
      </c>
      <c r="AC135" s="49">
        <f t="shared" si="23"/>
        <v>0</v>
      </c>
      <c r="AD135" s="49">
        <f t="shared" si="23"/>
        <v>0</v>
      </c>
      <c r="AE135" s="85">
        <f t="shared" si="33"/>
        <v>0</v>
      </c>
      <c r="AF135" s="85">
        <f>IF(C135=A_Stammdaten!$C$12,D_SAV!$U135-D_SAV!$AG135,HLOOKUP(A_Stammdaten!$C$12-1,$AH$4:$AN$390,ROW(C135)-3,FALSE)-$AG135)</f>
        <v>0</v>
      </c>
      <c r="AG135" s="85">
        <f>HLOOKUP(A_Stammdaten!$C$12,$AH$4:$AN$390,ROW(C135)-3,FALSE)</f>
        <v>0</v>
      </c>
      <c r="AH135" s="85">
        <f t="shared" si="24"/>
        <v>0</v>
      </c>
      <c r="AI135" s="85">
        <f t="shared" si="25"/>
        <v>0</v>
      </c>
      <c r="AJ135" s="85">
        <f t="shared" si="26"/>
        <v>0</v>
      </c>
      <c r="AK135" s="85">
        <f t="shared" si="27"/>
        <v>0</v>
      </c>
      <c r="AL135" s="85">
        <f t="shared" si="28"/>
        <v>0</v>
      </c>
      <c r="AM135" s="85">
        <f t="shared" si="29"/>
        <v>0</v>
      </c>
      <c r="AN135" s="85">
        <f t="shared" si="30"/>
        <v>0</v>
      </c>
      <c r="AO135" s="31"/>
      <c r="AQ135" s="48"/>
    </row>
    <row r="136" spans="1:43" s="32" customFormat="1" x14ac:dyDescent="0.25">
      <c r="A136" s="18"/>
      <c r="B136" s="18"/>
      <c r="C136" s="34"/>
      <c r="D136" s="18"/>
      <c r="E136" s="18"/>
      <c r="F136" s="18"/>
      <c r="G136" s="80">
        <f t="shared" si="31"/>
        <v>0</v>
      </c>
      <c r="H136" s="18"/>
      <c r="I136" s="18"/>
      <c r="J136" s="18"/>
      <c r="K136" s="18"/>
      <c r="L136" s="18"/>
      <c r="M136" s="18"/>
      <c r="N136" s="18"/>
      <c r="O136" s="18"/>
      <c r="P136" s="18"/>
      <c r="Q136" s="80">
        <f>IF(C136&gt;A_Stammdaten!$C$12,0,SUM(G136,H136,J136,K136,M136,N136)-SUM(I136,L136,O136,P136))</f>
        <v>0</v>
      </c>
      <c r="R136" s="18"/>
      <c r="S136" s="18"/>
      <c r="T136" s="18"/>
      <c r="U136" s="80">
        <f t="shared" si="32"/>
        <v>0</v>
      </c>
      <c r="V136" s="81">
        <f>IF(ISBLANK($B136),0,VLOOKUP($B136,Listen!$A$2:$C$44,2,FALSE))</f>
        <v>0</v>
      </c>
      <c r="W136" s="81">
        <f>IF(ISBLANK($B136),0,VLOOKUP($B136,Listen!$A$2:$C$44,3,FALSE))</f>
        <v>0</v>
      </c>
      <c r="X136" s="49">
        <f t="shared" si="23"/>
        <v>0</v>
      </c>
      <c r="Y136" s="49">
        <f t="shared" si="23"/>
        <v>0</v>
      </c>
      <c r="Z136" s="49">
        <f t="shared" si="23"/>
        <v>0</v>
      </c>
      <c r="AA136" s="49">
        <f t="shared" si="23"/>
        <v>0</v>
      </c>
      <c r="AB136" s="49">
        <f t="shared" si="23"/>
        <v>0</v>
      </c>
      <c r="AC136" s="49">
        <f t="shared" si="23"/>
        <v>0</v>
      </c>
      <c r="AD136" s="49">
        <f t="shared" si="23"/>
        <v>0</v>
      </c>
      <c r="AE136" s="85">
        <f t="shared" si="33"/>
        <v>0</v>
      </c>
      <c r="AF136" s="85">
        <f>IF(C136=A_Stammdaten!$C$12,D_SAV!$U136-D_SAV!$AG136,HLOOKUP(A_Stammdaten!$C$12-1,$AH$4:$AN$390,ROW(C136)-3,FALSE)-$AG136)</f>
        <v>0</v>
      </c>
      <c r="AG136" s="85">
        <f>HLOOKUP(A_Stammdaten!$C$12,$AH$4:$AN$390,ROW(C136)-3,FALSE)</f>
        <v>0</v>
      </c>
      <c r="AH136" s="85">
        <f t="shared" si="24"/>
        <v>0</v>
      </c>
      <c r="AI136" s="85">
        <f t="shared" si="25"/>
        <v>0</v>
      </c>
      <c r="AJ136" s="85">
        <f t="shared" si="26"/>
        <v>0</v>
      </c>
      <c r="AK136" s="85">
        <f t="shared" si="27"/>
        <v>0</v>
      </c>
      <c r="AL136" s="85">
        <f t="shared" si="28"/>
        <v>0</v>
      </c>
      <c r="AM136" s="85">
        <f t="shared" si="29"/>
        <v>0</v>
      </c>
      <c r="AN136" s="85">
        <f t="shared" si="30"/>
        <v>0</v>
      </c>
      <c r="AO136" s="31"/>
      <c r="AQ136" s="48"/>
    </row>
    <row r="137" spans="1:43" s="32" customFormat="1" x14ac:dyDescent="0.25">
      <c r="A137" s="18"/>
      <c r="B137" s="18"/>
      <c r="C137" s="34"/>
      <c r="D137" s="18"/>
      <c r="E137" s="18"/>
      <c r="F137" s="18"/>
      <c r="G137" s="80">
        <f t="shared" si="31"/>
        <v>0</v>
      </c>
      <c r="H137" s="18"/>
      <c r="I137" s="18"/>
      <c r="J137" s="18"/>
      <c r="K137" s="18"/>
      <c r="L137" s="18"/>
      <c r="M137" s="18"/>
      <c r="N137" s="18"/>
      <c r="O137" s="18"/>
      <c r="P137" s="18"/>
      <c r="Q137" s="80">
        <f>IF(C137&gt;A_Stammdaten!$C$12,0,SUM(G137,H137,J137,K137,M137,N137)-SUM(I137,L137,O137,P137))</f>
        <v>0</v>
      </c>
      <c r="R137" s="18"/>
      <c r="S137" s="18"/>
      <c r="T137" s="18"/>
      <c r="U137" s="80">
        <f t="shared" si="32"/>
        <v>0</v>
      </c>
      <c r="V137" s="81">
        <f>IF(ISBLANK($B137),0,VLOOKUP($B137,Listen!$A$2:$C$44,2,FALSE))</f>
        <v>0</v>
      </c>
      <c r="W137" s="81">
        <f>IF(ISBLANK($B137),0,VLOOKUP($B137,Listen!$A$2:$C$44,3,FALSE))</f>
        <v>0</v>
      </c>
      <c r="X137" s="49">
        <f t="shared" si="23"/>
        <v>0</v>
      </c>
      <c r="Y137" s="49">
        <f t="shared" si="23"/>
        <v>0</v>
      </c>
      <c r="Z137" s="49">
        <f t="shared" si="23"/>
        <v>0</v>
      </c>
      <c r="AA137" s="49">
        <f t="shared" si="23"/>
        <v>0</v>
      </c>
      <c r="AB137" s="49">
        <f t="shared" si="23"/>
        <v>0</v>
      </c>
      <c r="AC137" s="49">
        <f t="shared" si="23"/>
        <v>0</v>
      </c>
      <c r="AD137" s="49">
        <f t="shared" si="23"/>
        <v>0</v>
      </c>
      <c r="AE137" s="85">
        <f t="shared" si="33"/>
        <v>0</v>
      </c>
      <c r="AF137" s="85">
        <f>IF(C137=A_Stammdaten!$C$12,D_SAV!$U137-D_SAV!$AG137,HLOOKUP(A_Stammdaten!$C$12-1,$AH$4:$AN$390,ROW(C137)-3,FALSE)-$AG137)</f>
        <v>0</v>
      </c>
      <c r="AG137" s="85">
        <f>HLOOKUP(A_Stammdaten!$C$12,$AH$4:$AN$390,ROW(C137)-3,FALSE)</f>
        <v>0</v>
      </c>
      <c r="AH137" s="85">
        <f t="shared" si="24"/>
        <v>0</v>
      </c>
      <c r="AI137" s="85">
        <f t="shared" si="25"/>
        <v>0</v>
      </c>
      <c r="AJ137" s="85">
        <f t="shared" si="26"/>
        <v>0</v>
      </c>
      <c r="AK137" s="85">
        <f t="shared" si="27"/>
        <v>0</v>
      </c>
      <c r="AL137" s="85">
        <f t="shared" si="28"/>
        <v>0</v>
      </c>
      <c r="AM137" s="85">
        <f t="shared" si="29"/>
        <v>0</v>
      </c>
      <c r="AN137" s="85">
        <f t="shared" si="30"/>
        <v>0</v>
      </c>
      <c r="AO137" s="31"/>
      <c r="AQ137" s="48"/>
    </row>
    <row r="138" spans="1:43" s="32" customFormat="1" x14ac:dyDescent="0.25">
      <c r="A138" s="18"/>
      <c r="B138" s="18"/>
      <c r="C138" s="34"/>
      <c r="D138" s="18"/>
      <c r="E138" s="18"/>
      <c r="F138" s="18"/>
      <c r="G138" s="80">
        <f t="shared" si="31"/>
        <v>0</v>
      </c>
      <c r="H138" s="18"/>
      <c r="I138" s="18"/>
      <c r="J138" s="18"/>
      <c r="K138" s="18"/>
      <c r="L138" s="18"/>
      <c r="M138" s="18"/>
      <c r="N138" s="18"/>
      <c r="O138" s="18"/>
      <c r="P138" s="18"/>
      <c r="Q138" s="80">
        <f>IF(C138&gt;A_Stammdaten!$C$12,0,SUM(G138,H138,J138,K138,M138,N138)-SUM(I138,L138,O138,P138))</f>
        <v>0</v>
      </c>
      <c r="R138" s="18"/>
      <c r="S138" s="18"/>
      <c r="T138" s="18"/>
      <c r="U138" s="80">
        <f t="shared" si="32"/>
        <v>0</v>
      </c>
      <c r="V138" s="81">
        <f>IF(ISBLANK($B138),0,VLOOKUP($B138,Listen!$A$2:$C$44,2,FALSE))</f>
        <v>0</v>
      </c>
      <c r="W138" s="81">
        <f>IF(ISBLANK($B138),0,VLOOKUP($B138,Listen!$A$2:$C$44,3,FALSE))</f>
        <v>0</v>
      </c>
      <c r="X138" s="49">
        <f t="shared" si="23"/>
        <v>0</v>
      </c>
      <c r="Y138" s="49">
        <f t="shared" si="23"/>
        <v>0</v>
      </c>
      <c r="Z138" s="49">
        <f t="shared" si="23"/>
        <v>0</v>
      </c>
      <c r="AA138" s="49">
        <f t="shared" si="23"/>
        <v>0</v>
      </c>
      <c r="AB138" s="49">
        <f t="shared" si="23"/>
        <v>0</v>
      </c>
      <c r="AC138" s="49">
        <f t="shared" si="23"/>
        <v>0</v>
      </c>
      <c r="AD138" s="49">
        <f t="shared" si="23"/>
        <v>0</v>
      </c>
      <c r="AE138" s="85">
        <f t="shared" si="33"/>
        <v>0</v>
      </c>
      <c r="AF138" s="85">
        <f>IF(C138=A_Stammdaten!$C$12,D_SAV!$U138-D_SAV!$AG138,HLOOKUP(A_Stammdaten!$C$12-1,$AH$4:$AN$390,ROW(C138)-3,FALSE)-$AG138)</f>
        <v>0</v>
      </c>
      <c r="AG138" s="85">
        <f>HLOOKUP(A_Stammdaten!$C$12,$AH$4:$AN$390,ROW(C138)-3,FALSE)</f>
        <v>0</v>
      </c>
      <c r="AH138" s="85">
        <f t="shared" si="24"/>
        <v>0</v>
      </c>
      <c r="AI138" s="85">
        <f t="shared" si="25"/>
        <v>0</v>
      </c>
      <c r="AJ138" s="85">
        <f t="shared" si="26"/>
        <v>0</v>
      </c>
      <c r="AK138" s="85">
        <f t="shared" si="27"/>
        <v>0</v>
      </c>
      <c r="AL138" s="85">
        <f t="shared" si="28"/>
        <v>0</v>
      </c>
      <c r="AM138" s="85">
        <f t="shared" si="29"/>
        <v>0</v>
      </c>
      <c r="AN138" s="85">
        <f t="shared" si="30"/>
        <v>0</v>
      </c>
      <c r="AO138" s="31"/>
      <c r="AQ138" s="48"/>
    </row>
    <row r="139" spans="1:43" s="32" customFormat="1" x14ac:dyDescent="0.25">
      <c r="A139" s="18"/>
      <c r="B139" s="18"/>
      <c r="C139" s="34"/>
      <c r="D139" s="18"/>
      <c r="E139" s="18"/>
      <c r="F139" s="18"/>
      <c r="G139" s="80">
        <f t="shared" si="31"/>
        <v>0</v>
      </c>
      <c r="H139" s="18"/>
      <c r="I139" s="18"/>
      <c r="J139" s="18"/>
      <c r="K139" s="18"/>
      <c r="L139" s="18"/>
      <c r="M139" s="18"/>
      <c r="N139" s="18"/>
      <c r="O139" s="18"/>
      <c r="P139" s="18"/>
      <c r="Q139" s="80">
        <f>IF(C139&gt;A_Stammdaten!$C$12,0,SUM(G139,H139,J139,K139,M139,N139)-SUM(I139,L139,O139,P139))</f>
        <v>0</v>
      </c>
      <c r="R139" s="18"/>
      <c r="S139" s="18"/>
      <c r="T139" s="18"/>
      <c r="U139" s="80">
        <f t="shared" si="32"/>
        <v>0</v>
      </c>
      <c r="V139" s="81">
        <f>IF(ISBLANK($B139),0,VLOOKUP($B139,Listen!$A$2:$C$44,2,FALSE))</f>
        <v>0</v>
      </c>
      <c r="W139" s="81">
        <f>IF(ISBLANK($B139),0,VLOOKUP($B139,Listen!$A$2:$C$44,3,FALSE))</f>
        <v>0</v>
      </c>
      <c r="X139" s="49">
        <f t="shared" si="23"/>
        <v>0</v>
      </c>
      <c r="Y139" s="49">
        <f t="shared" si="23"/>
        <v>0</v>
      </c>
      <c r="Z139" s="49">
        <f t="shared" si="23"/>
        <v>0</v>
      </c>
      <c r="AA139" s="49">
        <f t="shared" si="23"/>
        <v>0</v>
      </c>
      <c r="AB139" s="49">
        <f t="shared" si="23"/>
        <v>0</v>
      </c>
      <c r="AC139" s="49">
        <f t="shared" si="23"/>
        <v>0</v>
      </c>
      <c r="AD139" s="49">
        <f t="shared" si="23"/>
        <v>0</v>
      </c>
      <c r="AE139" s="85">
        <f t="shared" si="33"/>
        <v>0</v>
      </c>
      <c r="AF139" s="85">
        <f>IF(C139=A_Stammdaten!$C$12,D_SAV!$U139-D_SAV!$AG139,HLOOKUP(A_Stammdaten!$C$12-1,$AH$4:$AN$390,ROW(C139)-3,FALSE)-$AG139)</f>
        <v>0</v>
      </c>
      <c r="AG139" s="85">
        <f>HLOOKUP(A_Stammdaten!$C$12,$AH$4:$AN$390,ROW(C139)-3,FALSE)</f>
        <v>0</v>
      </c>
      <c r="AH139" s="85">
        <f t="shared" si="24"/>
        <v>0</v>
      </c>
      <c r="AI139" s="85">
        <f t="shared" si="25"/>
        <v>0</v>
      </c>
      <c r="AJ139" s="85">
        <f t="shared" si="26"/>
        <v>0</v>
      </c>
      <c r="AK139" s="85">
        <f t="shared" si="27"/>
        <v>0</v>
      </c>
      <c r="AL139" s="85">
        <f t="shared" si="28"/>
        <v>0</v>
      </c>
      <c r="AM139" s="85">
        <f t="shared" si="29"/>
        <v>0</v>
      </c>
      <c r="AN139" s="85">
        <f t="shared" si="30"/>
        <v>0</v>
      </c>
      <c r="AO139" s="31"/>
      <c r="AQ139" s="48"/>
    </row>
    <row r="140" spans="1:43" s="32" customFormat="1" x14ac:dyDescent="0.25">
      <c r="A140" s="18"/>
      <c r="B140" s="18"/>
      <c r="C140" s="34"/>
      <c r="D140" s="18"/>
      <c r="E140" s="18"/>
      <c r="F140" s="18"/>
      <c r="G140" s="80">
        <f t="shared" si="31"/>
        <v>0</v>
      </c>
      <c r="H140" s="18"/>
      <c r="I140" s="18"/>
      <c r="J140" s="18"/>
      <c r="K140" s="18"/>
      <c r="L140" s="18"/>
      <c r="M140" s="18"/>
      <c r="N140" s="18"/>
      <c r="O140" s="18"/>
      <c r="P140" s="18"/>
      <c r="Q140" s="80">
        <f>IF(C140&gt;A_Stammdaten!$C$12,0,SUM(G140,H140,J140,K140,M140,N140)-SUM(I140,L140,O140,P140))</f>
        <v>0</v>
      </c>
      <c r="R140" s="18"/>
      <c r="S140" s="18"/>
      <c r="T140" s="18"/>
      <c r="U140" s="80">
        <f t="shared" si="32"/>
        <v>0</v>
      </c>
      <c r="V140" s="81">
        <f>IF(ISBLANK($B140),0,VLOOKUP($B140,Listen!$A$2:$C$44,2,FALSE))</f>
        <v>0</v>
      </c>
      <c r="W140" s="81">
        <f>IF(ISBLANK($B140),0,VLOOKUP($B140,Listen!$A$2:$C$44,3,FALSE))</f>
        <v>0</v>
      </c>
      <c r="X140" s="49">
        <f t="shared" si="23"/>
        <v>0</v>
      </c>
      <c r="Y140" s="49">
        <f t="shared" si="23"/>
        <v>0</v>
      </c>
      <c r="Z140" s="49">
        <f t="shared" si="23"/>
        <v>0</v>
      </c>
      <c r="AA140" s="49">
        <f t="shared" si="23"/>
        <v>0</v>
      </c>
      <c r="AB140" s="49">
        <f t="shared" si="23"/>
        <v>0</v>
      </c>
      <c r="AC140" s="49">
        <f t="shared" si="23"/>
        <v>0</v>
      </c>
      <c r="AD140" s="49">
        <f t="shared" si="23"/>
        <v>0</v>
      </c>
      <c r="AE140" s="85">
        <f t="shared" si="33"/>
        <v>0</v>
      </c>
      <c r="AF140" s="85">
        <f>IF(C140=A_Stammdaten!$C$12,D_SAV!$U140-D_SAV!$AG140,HLOOKUP(A_Stammdaten!$C$12-1,$AH$4:$AN$390,ROW(C140)-3,FALSE)-$AG140)</f>
        <v>0</v>
      </c>
      <c r="AG140" s="85">
        <f>HLOOKUP(A_Stammdaten!$C$12,$AH$4:$AN$390,ROW(C140)-3,FALSE)</f>
        <v>0</v>
      </c>
      <c r="AH140" s="85">
        <f t="shared" si="24"/>
        <v>0</v>
      </c>
      <c r="AI140" s="85">
        <f t="shared" si="25"/>
        <v>0</v>
      </c>
      <c r="AJ140" s="85">
        <f t="shared" si="26"/>
        <v>0</v>
      </c>
      <c r="AK140" s="85">
        <f t="shared" si="27"/>
        <v>0</v>
      </c>
      <c r="AL140" s="85">
        <f t="shared" si="28"/>
        <v>0</v>
      </c>
      <c r="AM140" s="85">
        <f t="shared" si="29"/>
        <v>0</v>
      </c>
      <c r="AN140" s="85">
        <f t="shared" si="30"/>
        <v>0</v>
      </c>
      <c r="AO140" s="31"/>
      <c r="AQ140" s="48"/>
    </row>
    <row r="141" spans="1:43" s="32" customFormat="1" x14ac:dyDescent="0.25">
      <c r="A141" s="18"/>
      <c r="B141" s="18"/>
      <c r="C141" s="34"/>
      <c r="D141" s="18"/>
      <c r="E141" s="18"/>
      <c r="F141" s="18"/>
      <c r="G141" s="80">
        <f t="shared" si="31"/>
        <v>0</v>
      </c>
      <c r="H141" s="18"/>
      <c r="I141" s="18"/>
      <c r="J141" s="18"/>
      <c r="K141" s="18"/>
      <c r="L141" s="18"/>
      <c r="M141" s="18"/>
      <c r="N141" s="18"/>
      <c r="O141" s="18"/>
      <c r="P141" s="18"/>
      <c r="Q141" s="80">
        <f>IF(C141&gt;A_Stammdaten!$C$12,0,SUM(G141,H141,J141,K141,M141,N141)-SUM(I141,L141,O141,P141))</f>
        <v>0</v>
      </c>
      <c r="R141" s="18"/>
      <c r="S141" s="18"/>
      <c r="T141" s="18"/>
      <c r="U141" s="80">
        <f t="shared" si="32"/>
        <v>0</v>
      </c>
      <c r="V141" s="81">
        <f>IF(ISBLANK($B141),0,VLOOKUP($B141,Listen!$A$2:$C$44,2,FALSE))</f>
        <v>0</v>
      </c>
      <c r="W141" s="81">
        <f>IF(ISBLANK($B141),0,VLOOKUP($B141,Listen!$A$2:$C$44,3,FALSE))</f>
        <v>0</v>
      </c>
      <c r="X141" s="49">
        <f t="shared" si="23"/>
        <v>0</v>
      </c>
      <c r="Y141" s="49">
        <f t="shared" si="23"/>
        <v>0</v>
      </c>
      <c r="Z141" s="49">
        <f t="shared" si="23"/>
        <v>0</v>
      </c>
      <c r="AA141" s="49">
        <f t="shared" si="23"/>
        <v>0</v>
      </c>
      <c r="AB141" s="49">
        <f t="shared" si="23"/>
        <v>0</v>
      </c>
      <c r="AC141" s="49">
        <f t="shared" ref="X141:AD149" si="34">$V141</f>
        <v>0</v>
      </c>
      <c r="AD141" s="49">
        <f t="shared" si="34"/>
        <v>0</v>
      </c>
      <c r="AE141" s="85">
        <f t="shared" si="33"/>
        <v>0</v>
      </c>
      <c r="AF141" s="85">
        <f>IF(C141=A_Stammdaten!$C$12,D_SAV!$U141-D_SAV!$AG141,HLOOKUP(A_Stammdaten!$C$12-1,$AH$4:$AN$390,ROW(C141)-3,FALSE)-$AG141)</f>
        <v>0</v>
      </c>
      <c r="AG141" s="85">
        <f>HLOOKUP(A_Stammdaten!$C$12,$AH$4:$AN$390,ROW(C141)-3,FALSE)</f>
        <v>0</v>
      </c>
      <c r="AH141" s="85">
        <f t="shared" si="24"/>
        <v>0</v>
      </c>
      <c r="AI141" s="85">
        <f t="shared" si="25"/>
        <v>0</v>
      </c>
      <c r="AJ141" s="85">
        <f t="shared" si="26"/>
        <v>0</v>
      </c>
      <c r="AK141" s="85">
        <f t="shared" si="27"/>
        <v>0</v>
      </c>
      <c r="AL141" s="85">
        <f t="shared" si="28"/>
        <v>0</v>
      </c>
      <c r="AM141" s="85">
        <f t="shared" si="29"/>
        <v>0</v>
      </c>
      <c r="AN141" s="85">
        <f t="shared" si="30"/>
        <v>0</v>
      </c>
      <c r="AO141" s="31"/>
      <c r="AQ141" s="48"/>
    </row>
    <row r="142" spans="1:43" s="32" customFormat="1" x14ac:dyDescent="0.25">
      <c r="A142" s="18"/>
      <c r="B142" s="18"/>
      <c r="C142" s="34"/>
      <c r="D142" s="18"/>
      <c r="E142" s="18"/>
      <c r="F142" s="18"/>
      <c r="G142" s="80">
        <f t="shared" si="31"/>
        <v>0</v>
      </c>
      <c r="H142" s="18"/>
      <c r="I142" s="18"/>
      <c r="J142" s="18"/>
      <c r="K142" s="18"/>
      <c r="L142" s="18"/>
      <c r="M142" s="18"/>
      <c r="N142" s="18"/>
      <c r="O142" s="18"/>
      <c r="P142" s="18"/>
      <c r="Q142" s="80">
        <f>IF(C142&gt;A_Stammdaten!$C$12,0,SUM(G142,H142,J142,K142,M142,N142)-SUM(I142,L142,O142,P142))</f>
        <v>0</v>
      </c>
      <c r="R142" s="18"/>
      <c r="S142" s="18"/>
      <c r="T142" s="18"/>
      <c r="U142" s="80">
        <f t="shared" si="32"/>
        <v>0</v>
      </c>
      <c r="V142" s="81">
        <f>IF(ISBLANK($B142),0,VLOOKUP($B142,Listen!$A$2:$C$44,2,FALSE))</f>
        <v>0</v>
      </c>
      <c r="W142" s="81">
        <f>IF(ISBLANK($B142),0,VLOOKUP($B142,Listen!$A$2:$C$44,3,FALSE))</f>
        <v>0</v>
      </c>
      <c r="X142" s="49">
        <f t="shared" si="34"/>
        <v>0</v>
      </c>
      <c r="Y142" s="49">
        <f t="shared" si="34"/>
        <v>0</v>
      </c>
      <c r="Z142" s="49">
        <f t="shared" si="34"/>
        <v>0</v>
      </c>
      <c r="AA142" s="49">
        <f t="shared" si="34"/>
        <v>0</v>
      </c>
      <c r="AB142" s="49">
        <f t="shared" si="34"/>
        <v>0</v>
      </c>
      <c r="AC142" s="49">
        <f t="shared" si="34"/>
        <v>0</v>
      </c>
      <c r="AD142" s="49">
        <f t="shared" si="34"/>
        <v>0</v>
      </c>
      <c r="AE142" s="85">
        <f t="shared" si="33"/>
        <v>0</v>
      </c>
      <c r="AF142" s="85">
        <f>IF(C142=A_Stammdaten!$C$12,D_SAV!$U142-D_SAV!$AG142,HLOOKUP(A_Stammdaten!$C$12-1,$AH$4:$AN$390,ROW(C142)-3,FALSE)-$AG142)</f>
        <v>0</v>
      </c>
      <c r="AG142" s="85">
        <f>HLOOKUP(A_Stammdaten!$C$12,$AH$4:$AN$390,ROW(C142)-3,FALSE)</f>
        <v>0</v>
      </c>
      <c r="AH142" s="85">
        <f t="shared" si="24"/>
        <v>0</v>
      </c>
      <c r="AI142" s="85">
        <f t="shared" si="25"/>
        <v>0</v>
      </c>
      <c r="AJ142" s="85">
        <f t="shared" si="26"/>
        <v>0</v>
      </c>
      <c r="AK142" s="85">
        <f t="shared" si="27"/>
        <v>0</v>
      </c>
      <c r="AL142" s="85">
        <f t="shared" si="28"/>
        <v>0</v>
      </c>
      <c r="AM142" s="85">
        <f t="shared" si="29"/>
        <v>0</v>
      </c>
      <c r="AN142" s="85">
        <f t="shared" si="30"/>
        <v>0</v>
      </c>
      <c r="AO142" s="31"/>
      <c r="AQ142" s="48"/>
    </row>
    <row r="143" spans="1:43" s="32" customFormat="1" x14ac:dyDescent="0.25">
      <c r="A143" s="18"/>
      <c r="B143" s="18"/>
      <c r="C143" s="34"/>
      <c r="D143" s="18"/>
      <c r="E143" s="18"/>
      <c r="F143" s="18"/>
      <c r="G143" s="80">
        <f t="shared" si="31"/>
        <v>0</v>
      </c>
      <c r="H143" s="18"/>
      <c r="I143" s="18"/>
      <c r="J143" s="18"/>
      <c r="K143" s="18"/>
      <c r="L143" s="18"/>
      <c r="M143" s="18"/>
      <c r="N143" s="18"/>
      <c r="O143" s="18"/>
      <c r="P143" s="18"/>
      <c r="Q143" s="80">
        <f>IF(C143&gt;A_Stammdaten!$C$12,0,SUM(G143,H143,J143,K143,M143,N143)-SUM(I143,L143,O143,P143))</f>
        <v>0</v>
      </c>
      <c r="R143" s="18"/>
      <c r="S143" s="18"/>
      <c r="T143" s="18"/>
      <c r="U143" s="80">
        <f t="shared" si="32"/>
        <v>0</v>
      </c>
      <c r="V143" s="81">
        <f>IF(ISBLANK($B143),0,VLOOKUP($B143,Listen!$A$2:$C$44,2,FALSE))</f>
        <v>0</v>
      </c>
      <c r="W143" s="81">
        <f>IF(ISBLANK($B143),0,VLOOKUP($B143,Listen!$A$2:$C$44,3,FALSE))</f>
        <v>0</v>
      </c>
      <c r="X143" s="49">
        <f t="shared" si="34"/>
        <v>0</v>
      </c>
      <c r="Y143" s="49">
        <f t="shared" si="34"/>
        <v>0</v>
      </c>
      <c r="Z143" s="49">
        <f t="shared" si="34"/>
        <v>0</v>
      </c>
      <c r="AA143" s="49">
        <f t="shared" si="34"/>
        <v>0</v>
      </c>
      <c r="AB143" s="49">
        <f t="shared" si="34"/>
        <v>0</v>
      </c>
      <c r="AC143" s="49">
        <f t="shared" si="34"/>
        <v>0</v>
      </c>
      <c r="AD143" s="49">
        <f t="shared" si="34"/>
        <v>0</v>
      </c>
      <c r="AE143" s="85">
        <f t="shared" si="33"/>
        <v>0</v>
      </c>
      <c r="AF143" s="85">
        <f>IF(C143=A_Stammdaten!$C$12,D_SAV!$U143-D_SAV!$AG143,HLOOKUP(A_Stammdaten!$C$12-1,$AH$4:$AN$390,ROW(C143)-3,FALSE)-$AG143)</f>
        <v>0</v>
      </c>
      <c r="AG143" s="85">
        <f>HLOOKUP(A_Stammdaten!$C$12,$AH$4:$AN$390,ROW(C143)-3,FALSE)</f>
        <v>0</v>
      </c>
      <c r="AH143" s="85">
        <f t="shared" si="24"/>
        <v>0</v>
      </c>
      <c r="AI143" s="85">
        <f t="shared" si="25"/>
        <v>0</v>
      </c>
      <c r="AJ143" s="85">
        <f t="shared" si="26"/>
        <v>0</v>
      </c>
      <c r="AK143" s="85">
        <f t="shared" si="27"/>
        <v>0</v>
      </c>
      <c r="AL143" s="85">
        <f t="shared" si="28"/>
        <v>0</v>
      </c>
      <c r="AM143" s="85">
        <f t="shared" si="29"/>
        <v>0</v>
      </c>
      <c r="AN143" s="85">
        <f t="shared" si="30"/>
        <v>0</v>
      </c>
      <c r="AO143" s="31"/>
      <c r="AQ143" s="48"/>
    </row>
    <row r="144" spans="1:43" s="32" customFormat="1" x14ac:dyDescent="0.25">
      <c r="A144" s="18"/>
      <c r="B144" s="18"/>
      <c r="C144" s="34"/>
      <c r="D144" s="18"/>
      <c r="E144" s="18"/>
      <c r="F144" s="18"/>
      <c r="G144" s="80">
        <f t="shared" si="31"/>
        <v>0</v>
      </c>
      <c r="H144" s="18"/>
      <c r="I144" s="18"/>
      <c r="J144" s="18"/>
      <c r="K144" s="18"/>
      <c r="L144" s="18"/>
      <c r="M144" s="18"/>
      <c r="N144" s="18"/>
      <c r="O144" s="18"/>
      <c r="P144" s="18"/>
      <c r="Q144" s="80">
        <f>IF(C144&gt;A_Stammdaten!$C$12,0,SUM(G144,H144,J144,K144,M144,N144)-SUM(I144,L144,O144,P144))</f>
        <v>0</v>
      </c>
      <c r="R144" s="18"/>
      <c r="S144" s="18"/>
      <c r="T144" s="18"/>
      <c r="U144" s="80">
        <f t="shared" si="32"/>
        <v>0</v>
      </c>
      <c r="V144" s="81">
        <f>IF(ISBLANK($B144),0,VLOOKUP($B144,Listen!$A$2:$C$44,2,FALSE))</f>
        <v>0</v>
      </c>
      <c r="W144" s="81">
        <f>IF(ISBLANK($B144),0,VLOOKUP($B144,Listen!$A$2:$C$44,3,FALSE))</f>
        <v>0</v>
      </c>
      <c r="X144" s="49">
        <f t="shared" si="34"/>
        <v>0</v>
      </c>
      <c r="Y144" s="49">
        <f t="shared" si="34"/>
        <v>0</v>
      </c>
      <c r="Z144" s="49">
        <f t="shared" si="34"/>
        <v>0</v>
      </c>
      <c r="AA144" s="49">
        <f t="shared" si="34"/>
        <v>0</v>
      </c>
      <c r="AB144" s="49">
        <f t="shared" si="34"/>
        <v>0</v>
      </c>
      <c r="AC144" s="49">
        <f t="shared" si="34"/>
        <v>0</v>
      </c>
      <c r="AD144" s="49">
        <f t="shared" si="34"/>
        <v>0</v>
      </c>
      <c r="AE144" s="85">
        <f t="shared" si="33"/>
        <v>0</v>
      </c>
      <c r="AF144" s="85">
        <f>IF(C144=A_Stammdaten!$C$12,D_SAV!$U144-D_SAV!$AG144,HLOOKUP(A_Stammdaten!$C$12-1,$AH$4:$AN$390,ROW(C144)-3,FALSE)-$AG144)</f>
        <v>0</v>
      </c>
      <c r="AG144" s="85">
        <f>HLOOKUP(A_Stammdaten!$C$12,$AH$4:$AN$390,ROW(C144)-3,FALSE)</f>
        <v>0</v>
      </c>
      <c r="AH144" s="85">
        <f t="shared" si="24"/>
        <v>0</v>
      </c>
      <c r="AI144" s="85">
        <f t="shared" si="25"/>
        <v>0</v>
      </c>
      <c r="AJ144" s="85">
        <f t="shared" si="26"/>
        <v>0</v>
      </c>
      <c r="AK144" s="85">
        <f t="shared" si="27"/>
        <v>0</v>
      </c>
      <c r="AL144" s="85">
        <f t="shared" si="28"/>
        <v>0</v>
      </c>
      <c r="AM144" s="85">
        <f t="shared" si="29"/>
        <v>0</v>
      </c>
      <c r="AN144" s="85">
        <f t="shared" si="30"/>
        <v>0</v>
      </c>
      <c r="AO144" s="31"/>
      <c r="AQ144" s="48"/>
    </row>
    <row r="145" spans="1:43" s="32" customFormat="1" x14ac:dyDescent="0.25">
      <c r="A145" s="18"/>
      <c r="B145" s="18"/>
      <c r="C145" s="34"/>
      <c r="D145" s="18"/>
      <c r="E145" s="18"/>
      <c r="F145" s="18"/>
      <c r="G145" s="80">
        <f t="shared" si="31"/>
        <v>0</v>
      </c>
      <c r="H145" s="18"/>
      <c r="I145" s="18"/>
      <c r="J145" s="18"/>
      <c r="K145" s="18"/>
      <c r="L145" s="18"/>
      <c r="M145" s="18"/>
      <c r="N145" s="18"/>
      <c r="O145" s="18"/>
      <c r="P145" s="18"/>
      <c r="Q145" s="80">
        <f>IF(C145&gt;A_Stammdaten!$C$12,0,SUM(G145,H145,J145,K145,M145,N145)-SUM(I145,L145,O145,P145))</f>
        <v>0</v>
      </c>
      <c r="R145" s="18"/>
      <c r="S145" s="18"/>
      <c r="T145" s="18"/>
      <c r="U145" s="80">
        <f t="shared" si="32"/>
        <v>0</v>
      </c>
      <c r="V145" s="81">
        <f>IF(ISBLANK($B145),0,VLOOKUP($B145,Listen!$A$2:$C$44,2,FALSE))</f>
        <v>0</v>
      </c>
      <c r="W145" s="81">
        <f>IF(ISBLANK($B145),0,VLOOKUP($B145,Listen!$A$2:$C$44,3,FALSE))</f>
        <v>0</v>
      </c>
      <c r="X145" s="49">
        <f t="shared" si="34"/>
        <v>0</v>
      </c>
      <c r="Y145" s="49">
        <f t="shared" si="34"/>
        <v>0</v>
      </c>
      <c r="Z145" s="49">
        <f t="shared" si="34"/>
        <v>0</v>
      </c>
      <c r="AA145" s="49">
        <f t="shared" si="34"/>
        <v>0</v>
      </c>
      <c r="AB145" s="49">
        <f t="shared" si="34"/>
        <v>0</v>
      </c>
      <c r="AC145" s="49">
        <f t="shared" si="34"/>
        <v>0</v>
      </c>
      <c r="AD145" s="49">
        <f t="shared" si="34"/>
        <v>0</v>
      </c>
      <c r="AE145" s="85">
        <f t="shared" si="33"/>
        <v>0</v>
      </c>
      <c r="AF145" s="85">
        <f>IF(C145=A_Stammdaten!$C$12,D_SAV!$U145-D_SAV!$AG145,HLOOKUP(A_Stammdaten!$C$12-1,$AH$4:$AN$390,ROW(C145)-3,FALSE)-$AG145)</f>
        <v>0</v>
      </c>
      <c r="AG145" s="85">
        <f>HLOOKUP(A_Stammdaten!$C$12,$AH$4:$AN$390,ROW(C145)-3,FALSE)</f>
        <v>0</v>
      </c>
      <c r="AH145" s="85">
        <f t="shared" si="24"/>
        <v>0</v>
      </c>
      <c r="AI145" s="85">
        <f t="shared" si="25"/>
        <v>0</v>
      </c>
      <c r="AJ145" s="85">
        <f t="shared" si="26"/>
        <v>0</v>
      </c>
      <c r="AK145" s="85">
        <f t="shared" si="27"/>
        <v>0</v>
      </c>
      <c r="AL145" s="85">
        <f t="shared" si="28"/>
        <v>0</v>
      </c>
      <c r="AM145" s="85">
        <f t="shared" si="29"/>
        <v>0</v>
      </c>
      <c r="AN145" s="85">
        <f t="shared" si="30"/>
        <v>0</v>
      </c>
      <c r="AO145" s="31"/>
      <c r="AQ145" s="48"/>
    </row>
    <row r="146" spans="1:43" s="32" customFormat="1" x14ac:dyDescent="0.25">
      <c r="A146" s="18"/>
      <c r="B146" s="18"/>
      <c r="C146" s="34"/>
      <c r="D146" s="18"/>
      <c r="E146" s="18"/>
      <c r="F146" s="18"/>
      <c r="G146" s="80">
        <f t="shared" si="31"/>
        <v>0</v>
      </c>
      <c r="H146" s="18"/>
      <c r="I146" s="18"/>
      <c r="J146" s="18"/>
      <c r="K146" s="18"/>
      <c r="L146" s="18"/>
      <c r="M146" s="18"/>
      <c r="N146" s="18"/>
      <c r="O146" s="18"/>
      <c r="P146" s="18"/>
      <c r="Q146" s="80">
        <f>IF(C146&gt;A_Stammdaten!$C$12,0,SUM(G146,H146,J146,K146,M146,N146)-SUM(I146,L146,O146,P146))</f>
        <v>0</v>
      </c>
      <c r="R146" s="18"/>
      <c r="S146" s="18"/>
      <c r="T146" s="18"/>
      <c r="U146" s="80">
        <f t="shared" si="32"/>
        <v>0</v>
      </c>
      <c r="V146" s="81">
        <f>IF(ISBLANK($B146),0,VLOOKUP($B146,Listen!$A$2:$C$44,2,FALSE))</f>
        <v>0</v>
      </c>
      <c r="W146" s="81">
        <f>IF(ISBLANK($B146),0,VLOOKUP($B146,Listen!$A$2:$C$44,3,FALSE))</f>
        <v>0</v>
      </c>
      <c r="X146" s="49">
        <f t="shared" si="34"/>
        <v>0</v>
      </c>
      <c r="Y146" s="49">
        <f t="shared" si="34"/>
        <v>0</v>
      </c>
      <c r="Z146" s="49">
        <f t="shared" si="34"/>
        <v>0</v>
      </c>
      <c r="AA146" s="49">
        <f t="shared" si="34"/>
        <v>0</v>
      </c>
      <c r="AB146" s="49">
        <f t="shared" si="34"/>
        <v>0</v>
      </c>
      <c r="AC146" s="49">
        <f t="shared" si="34"/>
        <v>0</v>
      </c>
      <c r="AD146" s="49">
        <f t="shared" si="34"/>
        <v>0</v>
      </c>
      <c r="AE146" s="85">
        <f t="shared" si="33"/>
        <v>0</v>
      </c>
      <c r="AF146" s="85">
        <f>IF(C146=A_Stammdaten!$C$12,D_SAV!$U146-D_SAV!$AG146,HLOOKUP(A_Stammdaten!$C$12-1,$AH$4:$AN$390,ROW(C146)-3,FALSE)-$AG146)</f>
        <v>0</v>
      </c>
      <c r="AG146" s="85">
        <f>HLOOKUP(A_Stammdaten!$C$12,$AH$4:$AN$390,ROW(C146)-3,FALSE)</f>
        <v>0</v>
      </c>
      <c r="AH146" s="85">
        <f t="shared" si="24"/>
        <v>0</v>
      </c>
      <c r="AI146" s="85">
        <f t="shared" si="25"/>
        <v>0</v>
      </c>
      <c r="AJ146" s="85">
        <f t="shared" si="26"/>
        <v>0</v>
      </c>
      <c r="AK146" s="85">
        <f t="shared" si="27"/>
        <v>0</v>
      </c>
      <c r="AL146" s="85">
        <f t="shared" si="28"/>
        <v>0</v>
      </c>
      <c r="AM146" s="85">
        <f t="shared" si="29"/>
        <v>0</v>
      </c>
      <c r="AN146" s="85">
        <f t="shared" si="30"/>
        <v>0</v>
      </c>
      <c r="AO146" s="31"/>
      <c r="AQ146" s="48"/>
    </row>
    <row r="147" spans="1:43" s="32" customFormat="1" x14ac:dyDescent="0.25">
      <c r="A147" s="18"/>
      <c r="B147" s="18"/>
      <c r="C147" s="34"/>
      <c r="D147" s="18"/>
      <c r="E147" s="18"/>
      <c r="F147" s="18"/>
      <c r="G147" s="80">
        <f t="shared" si="31"/>
        <v>0</v>
      </c>
      <c r="H147" s="18"/>
      <c r="I147" s="18"/>
      <c r="J147" s="18"/>
      <c r="K147" s="18"/>
      <c r="L147" s="18"/>
      <c r="M147" s="18"/>
      <c r="N147" s="18"/>
      <c r="O147" s="18"/>
      <c r="P147" s="18"/>
      <c r="Q147" s="80">
        <f>IF(C147&gt;A_Stammdaten!$C$12,0,SUM(G147,H147,J147,K147,M147,N147)-SUM(I147,L147,O147,P147))</f>
        <v>0</v>
      </c>
      <c r="R147" s="18"/>
      <c r="S147" s="18"/>
      <c r="T147" s="18"/>
      <c r="U147" s="80">
        <f t="shared" si="32"/>
        <v>0</v>
      </c>
      <c r="V147" s="81">
        <f>IF(ISBLANK($B147),0,VLOOKUP($B147,Listen!$A$2:$C$44,2,FALSE))</f>
        <v>0</v>
      </c>
      <c r="W147" s="81">
        <f>IF(ISBLANK($B147),0,VLOOKUP($B147,Listen!$A$2:$C$44,3,FALSE))</f>
        <v>0</v>
      </c>
      <c r="X147" s="49">
        <f t="shared" si="34"/>
        <v>0</v>
      </c>
      <c r="Y147" s="49">
        <f t="shared" si="34"/>
        <v>0</v>
      </c>
      <c r="Z147" s="49">
        <f t="shared" si="34"/>
        <v>0</v>
      </c>
      <c r="AA147" s="49">
        <f t="shared" si="34"/>
        <v>0</v>
      </c>
      <c r="AB147" s="49">
        <f t="shared" si="34"/>
        <v>0</v>
      </c>
      <c r="AC147" s="49">
        <f t="shared" si="34"/>
        <v>0</v>
      </c>
      <c r="AD147" s="49">
        <f t="shared" si="34"/>
        <v>0</v>
      </c>
      <c r="AE147" s="85">
        <f t="shared" si="33"/>
        <v>0</v>
      </c>
      <c r="AF147" s="85">
        <f>IF(C147=A_Stammdaten!$C$12,D_SAV!$U147-D_SAV!$AG147,HLOOKUP(A_Stammdaten!$C$12-1,$AH$4:$AN$390,ROW(C147)-3,FALSE)-$AG147)</f>
        <v>0</v>
      </c>
      <c r="AG147" s="85">
        <f>HLOOKUP(A_Stammdaten!$C$12,$AH$4:$AN$390,ROW(C147)-3,FALSE)</f>
        <v>0</v>
      </c>
      <c r="AH147" s="85">
        <f t="shared" si="24"/>
        <v>0</v>
      </c>
      <c r="AI147" s="85">
        <f t="shared" si="25"/>
        <v>0</v>
      </c>
      <c r="AJ147" s="85">
        <f t="shared" si="26"/>
        <v>0</v>
      </c>
      <c r="AK147" s="85">
        <f t="shared" si="27"/>
        <v>0</v>
      </c>
      <c r="AL147" s="85">
        <f t="shared" si="28"/>
        <v>0</v>
      </c>
      <c r="AM147" s="85">
        <f t="shared" si="29"/>
        <v>0</v>
      </c>
      <c r="AN147" s="85">
        <f t="shared" si="30"/>
        <v>0</v>
      </c>
      <c r="AO147" s="31"/>
      <c r="AQ147" s="48"/>
    </row>
    <row r="148" spans="1:43" s="32" customFormat="1" x14ac:dyDescent="0.25">
      <c r="A148" s="18"/>
      <c r="B148" s="18"/>
      <c r="C148" s="34"/>
      <c r="D148" s="18"/>
      <c r="E148" s="18"/>
      <c r="F148" s="18"/>
      <c r="G148" s="80">
        <f t="shared" si="31"/>
        <v>0</v>
      </c>
      <c r="H148" s="18"/>
      <c r="I148" s="18"/>
      <c r="J148" s="18"/>
      <c r="K148" s="18"/>
      <c r="L148" s="18"/>
      <c r="M148" s="18"/>
      <c r="N148" s="18"/>
      <c r="O148" s="18"/>
      <c r="P148" s="18"/>
      <c r="Q148" s="80">
        <f>IF(C148&gt;A_Stammdaten!$C$12,0,SUM(G148,H148,J148,K148,M148,N148)-SUM(I148,L148,O148,P148))</f>
        <v>0</v>
      </c>
      <c r="R148" s="18"/>
      <c r="S148" s="18"/>
      <c r="T148" s="18"/>
      <c r="U148" s="80">
        <f t="shared" si="32"/>
        <v>0</v>
      </c>
      <c r="V148" s="81">
        <f>IF(ISBLANK($B148),0,VLOOKUP($B148,Listen!$A$2:$C$44,2,FALSE))</f>
        <v>0</v>
      </c>
      <c r="W148" s="81">
        <f>IF(ISBLANK($B148),0,VLOOKUP($B148,Listen!$A$2:$C$44,3,FALSE))</f>
        <v>0</v>
      </c>
      <c r="X148" s="49">
        <f t="shared" si="34"/>
        <v>0</v>
      </c>
      <c r="Y148" s="49">
        <f t="shared" si="34"/>
        <v>0</v>
      </c>
      <c r="Z148" s="49">
        <f t="shared" si="34"/>
        <v>0</v>
      </c>
      <c r="AA148" s="49">
        <f t="shared" si="34"/>
        <v>0</v>
      </c>
      <c r="AB148" s="49">
        <f t="shared" si="34"/>
        <v>0</v>
      </c>
      <c r="AC148" s="49">
        <f t="shared" si="34"/>
        <v>0</v>
      </c>
      <c r="AD148" s="49">
        <f t="shared" si="34"/>
        <v>0</v>
      </c>
      <c r="AE148" s="85">
        <f t="shared" si="33"/>
        <v>0</v>
      </c>
      <c r="AF148" s="85">
        <f>IF(C148=A_Stammdaten!$C$12,D_SAV!$U148-D_SAV!$AG148,HLOOKUP(A_Stammdaten!$C$12-1,$AH$4:$AN$390,ROW(C148)-3,FALSE)-$AG148)</f>
        <v>0</v>
      </c>
      <c r="AG148" s="85">
        <f>HLOOKUP(A_Stammdaten!$C$12,$AH$4:$AN$390,ROW(C148)-3,FALSE)</f>
        <v>0</v>
      </c>
      <c r="AH148" s="85">
        <f t="shared" si="24"/>
        <v>0</v>
      </c>
      <c r="AI148" s="85">
        <f t="shared" si="25"/>
        <v>0</v>
      </c>
      <c r="AJ148" s="85">
        <f t="shared" si="26"/>
        <v>0</v>
      </c>
      <c r="AK148" s="85">
        <f t="shared" si="27"/>
        <v>0</v>
      </c>
      <c r="AL148" s="85">
        <f t="shared" si="28"/>
        <v>0</v>
      </c>
      <c r="AM148" s="85">
        <f t="shared" si="29"/>
        <v>0</v>
      </c>
      <c r="AN148" s="85">
        <f t="shared" si="30"/>
        <v>0</v>
      </c>
      <c r="AO148" s="31"/>
      <c r="AQ148" s="48"/>
    </row>
    <row r="149" spans="1:43" s="32" customFormat="1" x14ac:dyDescent="0.25">
      <c r="A149" s="18"/>
      <c r="B149" s="18"/>
      <c r="C149" s="34"/>
      <c r="D149" s="18"/>
      <c r="E149" s="18"/>
      <c r="F149" s="18"/>
      <c r="G149" s="80">
        <f t="shared" si="31"/>
        <v>0</v>
      </c>
      <c r="H149" s="18"/>
      <c r="I149" s="18"/>
      <c r="J149" s="18"/>
      <c r="K149" s="18"/>
      <c r="L149" s="18"/>
      <c r="M149" s="18"/>
      <c r="N149" s="18"/>
      <c r="O149" s="18"/>
      <c r="P149" s="18"/>
      <c r="Q149" s="80">
        <f>IF(C149&gt;A_Stammdaten!$C$12,0,SUM(G149,H149,J149,K149,M149,N149)-SUM(I149,L149,O149,P149))</f>
        <v>0</v>
      </c>
      <c r="R149" s="18"/>
      <c r="S149" s="18"/>
      <c r="T149" s="18"/>
      <c r="U149" s="80">
        <f t="shared" si="32"/>
        <v>0</v>
      </c>
      <c r="V149" s="81">
        <f>IF(ISBLANK($B149),0,VLOOKUP($B149,Listen!$A$2:$C$44,2,FALSE))</f>
        <v>0</v>
      </c>
      <c r="W149" s="81">
        <f>IF(ISBLANK($B149),0,VLOOKUP($B149,Listen!$A$2:$C$44,3,FALSE))</f>
        <v>0</v>
      </c>
      <c r="X149" s="49">
        <f t="shared" si="34"/>
        <v>0</v>
      </c>
      <c r="Y149" s="49">
        <f t="shared" si="34"/>
        <v>0</v>
      </c>
      <c r="Z149" s="49">
        <f t="shared" si="34"/>
        <v>0</v>
      </c>
      <c r="AA149" s="49">
        <f t="shared" si="34"/>
        <v>0</v>
      </c>
      <c r="AB149" s="49">
        <f t="shared" si="34"/>
        <v>0</v>
      </c>
      <c r="AC149" s="49">
        <f t="shared" si="34"/>
        <v>0</v>
      </c>
      <c r="AD149" s="49">
        <f t="shared" si="34"/>
        <v>0</v>
      </c>
      <c r="AE149" s="85">
        <f t="shared" si="33"/>
        <v>0</v>
      </c>
      <c r="AF149" s="85">
        <f>IF(C149=A_Stammdaten!$C$12,D_SAV!$U149-D_SAV!$AG149,HLOOKUP(A_Stammdaten!$C$12-1,$AH$4:$AN$390,ROW(C149)-3,FALSE)-$AG149)</f>
        <v>0</v>
      </c>
      <c r="AG149" s="85">
        <f>HLOOKUP(A_Stammdaten!$C$12,$AH$4:$AN$390,ROW(C149)-3,FALSE)</f>
        <v>0</v>
      </c>
      <c r="AH149" s="85">
        <f t="shared" si="24"/>
        <v>0</v>
      </c>
      <c r="AI149" s="85">
        <f t="shared" si="25"/>
        <v>0</v>
      </c>
      <c r="AJ149" s="85">
        <f t="shared" si="26"/>
        <v>0</v>
      </c>
      <c r="AK149" s="85">
        <f t="shared" si="27"/>
        <v>0</v>
      </c>
      <c r="AL149" s="85">
        <f t="shared" si="28"/>
        <v>0</v>
      </c>
      <c r="AM149" s="85">
        <f t="shared" si="29"/>
        <v>0</v>
      </c>
      <c r="AN149" s="85">
        <f t="shared" si="30"/>
        <v>0</v>
      </c>
      <c r="AO149" s="31"/>
      <c r="AQ149" s="48"/>
    </row>
    <row r="150" spans="1:43" s="32" customFormat="1" x14ac:dyDescent="0.25">
      <c r="A150" s="18"/>
      <c r="B150" s="18"/>
      <c r="C150" s="34"/>
      <c r="D150" s="18"/>
      <c r="E150" s="18"/>
      <c r="F150" s="18"/>
      <c r="G150" s="80">
        <f t="shared" si="31"/>
        <v>0</v>
      </c>
      <c r="H150" s="18"/>
      <c r="I150" s="18"/>
      <c r="J150" s="18"/>
      <c r="K150" s="18"/>
      <c r="L150" s="18"/>
      <c r="M150" s="18"/>
      <c r="N150" s="18"/>
      <c r="O150" s="18"/>
      <c r="P150" s="18"/>
      <c r="Q150" s="80">
        <f>IF(C150&gt;A_Stammdaten!$C$12,0,SUM(G150,H150,J150,K150,M150,N150)-SUM(I150,L150,O150,P150))</f>
        <v>0</v>
      </c>
      <c r="R150" s="18"/>
      <c r="S150" s="18"/>
      <c r="T150" s="18"/>
      <c r="U150" s="80">
        <f t="shared" si="32"/>
        <v>0</v>
      </c>
      <c r="V150" s="81">
        <f>IF(ISBLANK($B150),0,VLOOKUP($B150,Listen!$A$2:$C$44,2,FALSE))</f>
        <v>0</v>
      </c>
      <c r="W150" s="81">
        <f>IF(ISBLANK($B150),0,VLOOKUP($B150,Listen!$A$2:$C$44,3,FALSE))</f>
        <v>0</v>
      </c>
      <c r="X150" s="49">
        <f t="shared" si="0"/>
        <v>0</v>
      </c>
      <c r="Y150" s="49">
        <f t="shared" si="0"/>
        <v>0</v>
      </c>
      <c r="Z150" s="49">
        <f t="shared" si="0"/>
        <v>0</v>
      </c>
      <c r="AA150" s="49">
        <f t="shared" si="0"/>
        <v>0</v>
      </c>
      <c r="AB150" s="49">
        <f t="shared" si="0"/>
        <v>0</v>
      </c>
      <c r="AC150" s="49">
        <f t="shared" si="0"/>
        <v>0</v>
      </c>
      <c r="AD150" s="49">
        <f t="shared" si="0"/>
        <v>0</v>
      </c>
      <c r="AE150" s="85">
        <f t="shared" ref="AE150:AE178" si="35">AG150+AF150</f>
        <v>0</v>
      </c>
      <c r="AF150" s="85">
        <f>IF(C150=A_Stammdaten!$C$12,D_SAV!$U150-D_SAV!$AG150,HLOOKUP(A_Stammdaten!$C$12-1,$AH$4:$AN$390,ROW(C150)-3,FALSE)-$AG150)</f>
        <v>0</v>
      </c>
      <c r="AG150" s="85">
        <f>HLOOKUP(A_Stammdaten!$C$12,$AH$4:$AN$390,ROW(C150)-3,FALSE)</f>
        <v>0</v>
      </c>
      <c r="AH150" s="85">
        <f t="shared" si="24"/>
        <v>0</v>
      </c>
      <c r="AI150" s="85">
        <f t="shared" si="25"/>
        <v>0</v>
      </c>
      <c r="AJ150" s="85">
        <f t="shared" si="26"/>
        <v>0</v>
      </c>
      <c r="AK150" s="85">
        <f t="shared" si="27"/>
        <v>0</v>
      </c>
      <c r="AL150" s="85">
        <f t="shared" si="28"/>
        <v>0</v>
      </c>
      <c r="AM150" s="85">
        <f t="shared" si="29"/>
        <v>0</v>
      </c>
      <c r="AN150" s="85">
        <f t="shared" si="30"/>
        <v>0</v>
      </c>
      <c r="AO150" s="31"/>
    </row>
    <row r="151" spans="1:43" s="32" customFormat="1" x14ac:dyDescent="0.25">
      <c r="A151" s="18"/>
      <c r="B151" s="18"/>
      <c r="C151" s="34"/>
      <c r="D151" s="18"/>
      <c r="E151" s="18"/>
      <c r="F151" s="18"/>
      <c r="G151" s="80">
        <f t="shared" si="31"/>
        <v>0</v>
      </c>
      <c r="H151" s="18"/>
      <c r="I151" s="18"/>
      <c r="J151" s="18"/>
      <c r="K151" s="18"/>
      <c r="L151" s="18"/>
      <c r="M151" s="18"/>
      <c r="N151" s="18"/>
      <c r="O151" s="18"/>
      <c r="P151" s="18"/>
      <c r="Q151" s="80">
        <f>IF(C151&gt;A_Stammdaten!$C$12,0,SUM(G151,H151,J151,K151,M151,N151)-SUM(I151,L151,O151,P151))</f>
        <v>0</v>
      </c>
      <c r="R151" s="18"/>
      <c r="S151" s="18"/>
      <c r="T151" s="18"/>
      <c r="U151" s="80">
        <f t="shared" si="32"/>
        <v>0</v>
      </c>
      <c r="V151" s="81">
        <f>IF(ISBLANK($B151),0,VLOOKUP($B151,Listen!$A$2:$C$44,2,FALSE))</f>
        <v>0</v>
      </c>
      <c r="W151" s="81">
        <f>IF(ISBLANK($B151),0,VLOOKUP($B151,Listen!$A$2:$C$44,3,FALSE))</f>
        <v>0</v>
      </c>
      <c r="X151" s="49">
        <f t="shared" si="0"/>
        <v>0</v>
      </c>
      <c r="Y151" s="49">
        <f t="shared" si="0"/>
        <v>0</v>
      </c>
      <c r="Z151" s="49">
        <f t="shared" si="0"/>
        <v>0</v>
      </c>
      <c r="AA151" s="49">
        <f t="shared" si="0"/>
        <v>0</v>
      </c>
      <c r="AB151" s="49">
        <f t="shared" si="0"/>
        <v>0</v>
      </c>
      <c r="AC151" s="49">
        <f t="shared" si="0"/>
        <v>0</v>
      </c>
      <c r="AD151" s="49">
        <f t="shared" si="0"/>
        <v>0</v>
      </c>
      <c r="AE151" s="85">
        <f t="shared" si="35"/>
        <v>0</v>
      </c>
      <c r="AF151" s="85">
        <f>IF(C151=A_Stammdaten!$C$12,D_SAV!$U151-D_SAV!$AG151,HLOOKUP(A_Stammdaten!$C$12-1,$AH$4:$AN$390,ROW(C151)-3,FALSE)-$AG151)</f>
        <v>0</v>
      </c>
      <c r="AG151" s="85">
        <f>HLOOKUP(A_Stammdaten!$C$12,$AH$4:$AN$390,ROW(C151)-3,FALSE)</f>
        <v>0</v>
      </c>
      <c r="AH151" s="85">
        <f t="shared" si="24"/>
        <v>0</v>
      </c>
      <c r="AI151" s="85">
        <f t="shared" si="25"/>
        <v>0</v>
      </c>
      <c r="AJ151" s="85">
        <f t="shared" si="26"/>
        <v>0</v>
      </c>
      <c r="AK151" s="85">
        <f t="shared" si="27"/>
        <v>0</v>
      </c>
      <c r="AL151" s="85">
        <f t="shared" si="28"/>
        <v>0</v>
      </c>
      <c r="AM151" s="85">
        <f t="shared" si="29"/>
        <v>0</v>
      </c>
      <c r="AN151" s="85">
        <f t="shared" si="30"/>
        <v>0</v>
      </c>
      <c r="AO151" s="31"/>
    </row>
    <row r="152" spans="1:43" s="32" customFormat="1" x14ac:dyDescent="0.25">
      <c r="A152" s="18"/>
      <c r="B152" s="18"/>
      <c r="C152" s="34"/>
      <c r="D152" s="18"/>
      <c r="E152" s="18"/>
      <c r="F152" s="18"/>
      <c r="G152" s="80">
        <f t="shared" si="31"/>
        <v>0</v>
      </c>
      <c r="H152" s="18"/>
      <c r="I152" s="18"/>
      <c r="J152" s="18"/>
      <c r="K152" s="18"/>
      <c r="L152" s="18"/>
      <c r="M152" s="18"/>
      <c r="N152" s="18"/>
      <c r="O152" s="18"/>
      <c r="P152" s="18"/>
      <c r="Q152" s="80">
        <f>IF(C152&gt;A_Stammdaten!$C$12,0,SUM(G152,H152,J152,K152,M152,N152)-SUM(I152,L152,O152,P152))</f>
        <v>0</v>
      </c>
      <c r="R152" s="18"/>
      <c r="S152" s="18"/>
      <c r="T152" s="18"/>
      <c r="U152" s="80">
        <f t="shared" si="32"/>
        <v>0</v>
      </c>
      <c r="V152" s="81">
        <f>IF(ISBLANK($B152),0,VLOOKUP($B152,Listen!$A$2:$C$44,2,FALSE))</f>
        <v>0</v>
      </c>
      <c r="W152" s="81">
        <f>IF(ISBLANK($B152),0,VLOOKUP($B152,Listen!$A$2:$C$44,3,FALSE))</f>
        <v>0</v>
      </c>
      <c r="X152" s="49">
        <f t="shared" si="0"/>
        <v>0</v>
      </c>
      <c r="Y152" s="49">
        <f t="shared" si="0"/>
        <v>0</v>
      </c>
      <c r="Z152" s="49">
        <f t="shared" si="0"/>
        <v>0</v>
      </c>
      <c r="AA152" s="49">
        <f t="shared" si="0"/>
        <v>0</v>
      </c>
      <c r="AB152" s="49">
        <f t="shared" si="0"/>
        <v>0</v>
      </c>
      <c r="AC152" s="49">
        <f t="shared" si="0"/>
        <v>0</v>
      </c>
      <c r="AD152" s="49">
        <f t="shared" si="0"/>
        <v>0</v>
      </c>
      <c r="AE152" s="85">
        <f t="shared" si="35"/>
        <v>0</v>
      </c>
      <c r="AF152" s="85">
        <f>IF(C152=A_Stammdaten!$C$12,D_SAV!$U152-D_SAV!$AG152,HLOOKUP(A_Stammdaten!$C$12-1,$AH$4:$AN$390,ROW(C152)-3,FALSE)-$AG152)</f>
        <v>0</v>
      </c>
      <c r="AG152" s="85">
        <f>HLOOKUP(A_Stammdaten!$C$12,$AH$4:$AN$390,ROW(C152)-3,FALSE)</f>
        <v>0</v>
      </c>
      <c r="AH152" s="85">
        <f t="shared" si="24"/>
        <v>0</v>
      </c>
      <c r="AI152" s="85">
        <f t="shared" si="25"/>
        <v>0</v>
      </c>
      <c r="AJ152" s="85">
        <f t="shared" si="26"/>
        <v>0</v>
      </c>
      <c r="AK152" s="85">
        <f t="shared" si="27"/>
        <v>0</v>
      </c>
      <c r="AL152" s="85">
        <f t="shared" si="28"/>
        <v>0</v>
      </c>
      <c r="AM152" s="85">
        <f t="shared" si="29"/>
        <v>0</v>
      </c>
      <c r="AN152" s="85">
        <f t="shared" si="30"/>
        <v>0</v>
      </c>
      <c r="AO152" s="31"/>
    </row>
    <row r="153" spans="1:43" s="32" customFormat="1" x14ac:dyDescent="0.25">
      <c r="A153" s="18"/>
      <c r="B153" s="18"/>
      <c r="C153" s="34"/>
      <c r="D153" s="18"/>
      <c r="E153" s="18"/>
      <c r="F153" s="18"/>
      <c r="G153" s="80">
        <f t="shared" si="31"/>
        <v>0</v>
      </c>
      <c r="H153" s="18"/>
      <c r="I153" s="18"/>
      <c r="J153" s="18"/>
      <c r="K153" s="18"/>
      <c r="L153" s="18"/>
      <c r="M153" s="18"/>
      <c r="N153" s="18"/>
      <c r="O153" s="18"/>
      <c r="P153" s="18"/>
      <c r="Q153" s="80">
        <f>IF(C153&gt;A_Stammdaten!$C$12,0,SUM(G153,H153,J153,K153,M153,N153)-SUM(I153,L153,O153,P153))</f>
        <v>0</v>
      </c>
      <c r="R153" s="18"/>
      <c r="S153" s="18"/>
      <c r="T153" s="18"/>
      <c r="U153" s="80">
        <f t="shared" si="32"/>
        <v>0</v>
      </c>
      <c r="V153" s="81">
        <f>IF(ISBLANK($B153),0,VLOOKUP($B153,Listen!$A$2:$C$44,2,FALSE))</f>
        <v>0</v>
      </c>
      <c r="W153" s="81">
        <f>IF(ISBLANK($B153),0,VLOOKUP($B153,Listen!$A$2:$C$44,3,FALSE))</f>
        <v>0</v>
      </c>
      <c r="X153" s="49">
        <f t="shared" si="0"/>
        <v>0</v>
      </c>
      <c r="Y153" s="49">
        <f t="shared" si="0"/>
        <v>0</v>
      </c>
      <c r="Z153" s="49">
        <f t="shared" si="0"/>
        <v>0</v>
      </c>
      <c r="AA153" s="49">
        <f t="shared" si="0"/>
        <v>0</v>
      </c>
      <c r="AB153" s="49">
        <f t="shared" si="0"/>
        <v>0</v>
      </c>
      <c r="AC153" s="49">
        <f t="shared" si="0"/>
        <v>0</v>
      </c>
      <c r="AD153" s="49">
        <f t="shared" si="0"/>
        <v>0</v>
      </c>
      <c r="AE153" s="85">
        <f t="shared" si="35"/>
        <v>0</v>
      </c>
      <c r="AF153" s="85">
        <f>IF(C153=A_Stammdaten!$C$12,D_SAV!$U153-D_SAV!$AG153,HLOOKUP(A_Stammdaten!$C$12-1,$AH$4:$AN$390,ROW(C153)-3,FALSE)-$AG153)</f>
        <v>0</v>
      </c>
      <c r="AG153" s="85">
        <f>HLOOKUP(A_Stammdaten!$C$12,$AH$4:$AN$390,ROW(C153)-3,FALSE)</f>
        <v>0</v>
      </c>
      <c r="AH153" s="85">
        <f t="shared" si="24"/>
        <v>0</v>
      </c>
      <c r="AI153" s="85">
        <f t="shared" si="25"/>
        <v>0</v>
      </c>
      <c r="AJ153" s="85">
        <f t="shared" si="26"/>
        <v>0</v>
      </c>
      <c r="AK153" s="85">
        <f t="shared" si="27"/>
        <v>0</v>
      </c>
      <c r="AL153" s="85">
        <f t="shared" si="28"/>
        <v>0</v>
      </c>
      <c r="AM153" s="85">
        <f t="shared" si="29"/>
        <v>0</v>
      </c>
      <c r="AN153" s="85">
        <f t="shared" si="30"/>
        <v>0</v>
      </c>
      <c r="AO153" s="31"/>
    </row>
    <row r="154" spans="1:43" s="32" customFormat="1" x14ac:dyDescent="0.25">
      <c r="A154" s="18"/>
      <c r="B154" s="18"/>
      <c r="C154" s="34"/>
      <c r="D154" s="18"/>
      <c r="E154" s="18"/>
      <c r="F154" s="18"/>
      <c r="G154" s="80">
        <f t="shared" si="31"/>
        <v>0</v>
      </c>
      <c r="H154" s="18"/>
      <c r="I154" s="18"/>
      <c r="J154" s="18"/>
      <c r="K154" s="18"/>
      <c r="L154" s="18"/>
      <c r="M154" s="18"/>
      <c r="N154" s="18"/>
      <c r="O154" s="18"/>
      <c r="P154" s="18"/>
      <c r="Q154" s="80">
        <f>IF(C154&gt;A_Stammdaten!$C$12,0,SUM(G154,H154,J154,K154,M154,N154)-SUM(I154,L154,O154,P154))</f>
        <v>0</v>
      </c>
      <c r="R154" s="18"/>
      <c r="S154" s="18"/>
      <c r="T154" s="18"/>
      <c r="U154" s="80">
        <f t="shared" si="32"/>
        <v>0</v>
      </c>
      <c r="V154" s="81">
        <f>IF(ISBLANK($B154),0,VLOOKUP($B154,Listen!$A$2:$C$44,2,FALSE))</f>
        <v>0</v>
      </c>
      <c r="W154" s="81">
        <f>IF(ISBLANK($B154),0,VLOOKUP($B154,Listen!$A$2:$C$44,3,FALSE))</f>
        <v>0</v>
      </c>
      <c r="X154" s="49">
        <f t="shared" si="0"/>
        <v>0</v>
      </c>
      <c r="Y154" s="49">
        <f t="shared" si="0"/>
        <v>0</v>
      </c>
      <c r="Z154" s="49">
        <f t="shared" si="0"/>
        <v>0</v>
      </c>
      <c r="AA154" s="49">
        <f t="shared" si="0"/>
        <v>0</v>
      </c>
      <c r="AB154" s="49">
        <f t="shared" si="0"/>
        <v>0</v>
      </c>
      <c r="AC154" s="49">
        <f t="shared" si="0"/>
        <v>0</v>
      </c>
      <c r="AD154" s="49">
        <f t="shared" si="0"/>
        <v>0</v>
      </c>
      <c r="AE154" s="85">
        <f t="shared" si="35"/>
        <v>0</v>
      </c>
      <c r="AF154" s="85">
        <f>IF(C154=A_Stammdaten!$C$12,D_SAV!$U154-D_SAV!$AG154,HLOOKUP(A_Stammdaten!$C$12-1,$AH$4:$AN$390,ROW(C154)-3,FALSE)-$AG154)</f>
        <v>0</v>
      </c>
      <c r="AG154" s="85">
        <f>HLOOKUP(A_Stammdaten!$C$12,$AH$4:$AN$390,ROW(C154)-3,FALSE)</f>
        <v>0</v>
      </c>
      <c r="AH154" s="85">
        <f t="shared" si="24"/>
        <v>0</v>
      </c>
      <c r="AI154" s="85">
        <f t="shared" si="25"/>
        <v>0</v>
      </c>
      <c r="AJ154" s="85">
        <f t="shared" si="26"/>
        <v>0</v>
      </c>
      <c r="AK154" s="85">
        <f t="shared" si="27"/>
        <v>0</v>
      </c>
      <c r="AL154" s="85">
        <f t="shared" si="28"/>
        <v>0</v>
      </c>
      <c r="AM154" s="85">
        <f t="shared" si="29"/>
        <v>0</v>
      </c>
      <c r="AN154" s="85">
        <f t="shared" si="30"/>
        <v>0</v>
      </c>
      <c r="AO154" s="31"/>
    </row>
    <row r="155" spans="1:43" s="32" customFormat="1" x14ac:dyDescent="0.25">
      <c r="A155" s="18"/>
      <c r="B155" s="18"/>
      <c r="C155" s="34"/>
      <c r="D155" s="18"/>
      <c r="E155" s="18"/>
      <c r="F155" s="18"/>
      <c r="G155" s="80">
        <f t="shared" si="31"/>
        <v>0</v>
      </c>
      <c r="H155" s="18"/>
      <c r="I155" s="18"/>
      <c r="J155" s="18"/>
      <c r="K155" s="18"/>
      <c r="L155" s="18"/>
      <c r="M155" s="18"/>
      <c r="N155" s="18"/>
      <c r="O155" s="18"/>
      <c r="P155" s="18"/>
      <c r="Q155" s="80">
        <f>IF(C155&gt;A_Stammdaten!$C$12,0,SUM(G155,H155,J155,K155,M155,N155)-SUM(I155,L155,O155,P155))</f>
        <v>0</v>
      </c>
      <c r="R155" s="18"/>
      <c r="S155" s="18"/>
      <c r="T155" s="18"/>
      <c r="U155" s="80">
        <f t="shared" si="32"/>
        <v>0</v>
      </c>
      <c r="V155" s="81">
        <f>IF(ISBLANK($B155),0,VLOOKUP($B155,Listen!$A$2:$C$44,2,FALSE))</f>
        <v>0</v>
      </c>
      <c r="W155" s="81">
        <f>IF(ISBLANK($B155),0,VLOOKUP($B155,Listen!$A$2:$C$44,3,FALSE))</f>
        <v>0</v>
      </c>
      <c r="X155" s="49">
        <f t="shared" si="0"/>
        <v>0</v>
      </c>
      <c r="Y155" s="49">
        <f t="shared" si="0"/>
        <v>0</v>
      </c>
      <c r="Z155" s="49">
        <f t="shared" si="0"/>
        <v>0</v>
      </c>
      <c r="AA155" s="49">
        <f t="shared" si="0"/>
        <v>0</v>
      </c>
      <c r="AB155" s="49">
        <f t="shared" si="0"/>
        <v>0</v>
      </c>
      <c r="AC155" s="49">
        <f t="shared" si="0"/>
        <v>0</v>
      </c>
      <c r="AD155" s="49">
        <f t="shared" si="0"/>
        <v>0</v>
      </c>
      <c r="AE155" s="85">
        <f t="shared" si="35"/>
        <v>0</v>
      </c>
      <c r="AF155" s="85">
        <f>IF(C155=A_Stammdaten!$C$12,D_SAV!$U155-D_SAV!$AG155,HLOOKUP(A_Stammdaten!$C$12-1,$AH$4:$AN$390,ROW(C155)-3,FALSE)-$AG155)</f>
        <v>0</v>
      </c>
      <c r="AG155" s="85">
        <f>HLOOKUP(A_Stammdaten!$C$12,$AH$4:$AN$390,ROW(C155)-3,FALSE)</f>
        <v>0</v>
      </c>
      <c r="AH155" s="85">
        <f t="shared" si="24"/>
        <v>0</v>
      </c>
      <c r="AI155" s="85">
        <f t="shared" si="25"/>
        <v>0</v>
      </c>
      <c r="AJ155" s="85">
        <f t="shared" si="26"/>
        <v>0</v>
      </c>
      <c r="AK155" s="85">
        <f t="shared" si="27"/>
        <v>0</v>
      </c>
      <c r="AL155" s="85">
        <f t="shared" si="28"/>
        <v>0</v>
      </c>
      <c r="AM155" s="85">
        <f t="shared" si="29"/>
        <v>0</v>
      </c>
      <c r="AN155" s="85">
        <f t="shared" si="30"/>
        <v>0</v>
      </c>
      <c r="AO155" s="31"/>
    </row>
    <row r="156" spans="1:43" s="32" customFormat="1" x14ac:dyDescent="0.25">
      <c r="A156" s="18"/>
      <c r="B156" s="18"/>
      <c r="C156" s="34"/>
      <c r="D156" s="18"/>
      <c r="E156" s="18"/>
      <c r="F156" s="18"/>
      <c r="G156" s="80">
        <f t="shared" si="31"/>
        <v>0</v>
      </c>
      <c r="H156" s="18"/>
      <c r="I156" s="18"/>
      <c r="J156" s="18"/>
      <c r="K156" s="18"/>
      <c r="L156" s="18"/>
      <c r="M156" s="18"/>
      <c r="N156" s="18"/>
      <c r="O156" s="18"/>
      <c r="P156" s="18"/>
      <c r="Q156" s="80">
        <f>IF(C156&gt;A_Stammdaten!$C$12,0,SUM(G156,H156,J156,K156,M156,N156)-SUM(I156,L156,O156,P156))</f>
        <v>0</v>
      </c>
      <c r="R156" s="18"/>
      <c r="S156" s="18"/>
      <c r="T156" s="18"/>
      <c r="U156" s="80">
        <f t="shared" si="32"/>
        <v>0</v>
      </c>
      <c r="V156" s="81">
        <f>IF(ISBLANK($B156),0,VLOOKUP($B156,Listen!$A$2:$C$44,2,FALSE))</f>
        <v>0</v>
      </c>
      <c r="W156" s="81">
        <f>IF(ISBLANK($B156),0,VLOOKUP($B156,Listen!$A$2:$C$44,3,FALSE))</f>
        <v>0</v>
      </c>
      <c r="X156" s="49">
        <f t="shared" si="0"/>
        <v>0</v>
      </c>
      <c r="Y156" s="49">
        <f t="shared" si="0"/>
        <v>0</v>
      </c>
      <c r="Z156" s="49">
        <f t="shared" si="0"/>
        <v>0</v>
      </c>
      <c r="AA156" s="49">
        <f t="shared" si="0"/>
        <v>0</v>
      </c>
      <c r="AB156" s="49">
        <f t="shared" si="0"/>
        <v>0</v>
      </c>
      <c r="AC156" s="49">
        <f t="shared" si="0"/>
        <v>0</v>
      </c>
      <c r="AD156" s="49">
        <f t="shared" si="0"/>
        <v>0</v>
      </c>
      <c r="AE156" s="85">
        <f t="shared" si="35"/>
        <v>0</v>
      </c>
      <c r="AF156" s="85">
        <f>IF(C156=A_Stammdaten!$C$12,D_SAV!$U156-D_SAV!$AG156,HLOOKUP(A_Stammdaten!$C$12-1,$AH$4:$AN$390,ROW(C156)-3,FALSE)-$AG156)</f>
        <v>0</v>
      </c>
      <c r="AG156" s="85">
        <f>HLOOKUP(A_Stammdaten!$C$12,$AH$4:$AN$390,ROW(C156)-3,FALSE)</f>
        <v>0</v>
      </c>
      <c r="AH156" s="85">
        <f t="shared" si="24"/>
        <v>0</v>
      </c>
      <c r="AI156" s="85">
        <f t="shared" si="25"/>
        <v>0</v>
      </c>
      <c r="AJ156" s="85">
        <f t="shared" si="26"/>
        <v>0</v>
      </c>
      <c r="AK156" s="85">
        <f t="shared" si="27"/>
        <v>0</v>
      </c>
      <c r="AL156" s="85">
        <f t="shared" si="28"/>
        <v>0</v>
      </c>
      <c r="AM156" s="85">
        <f t="shared" si="29"/>
        <v>0</v>
      </c>
      <c r="AN156" s="85">
        <f t="shared" si="30"/>
        <v>0</v>
      </c>
      <c r="AO156" s="31"/>
    </row>
    <row r="157" spans="1:43" s="32" customFormat="1" x14ac:dyDescent="0.25">
      <c r="A157" s="18"/>
      <c r="B157" s="18"/>
      <c r="C157" s="34"/>
      <c r="D157" s="18"/>
      <c r="E157" s="18"/>
      <c r="F157" s="18"/>
      <c r="G157" s="80">
        <f t="shared" si="31"/>
        <v>0</v>
      </c>
      <c r="H157" s="18"/>
      <c r="I157" s="18"/>
      <c r="J157" s="18"/>
      <c r="K157" s="18"/>
      <c r="L157" s="18"/>
      <c r="M157" s="18"/>
      <c r="N157" s="18"/>
      <c r="O157" s="18"/>
      <c r="P157" s="18"/>
      <c r="Q157" s="80">
        <f>IF(C157&gt;A_Stammdaten!$C$12,0,SUM(G157,H157,J157,K157,M157,N157)-SUM(I157,L157,O157,P157))</f>
        <v>0</v>
      </c>
      <c r="R157" s="18"/>
      <c r="S157" s="18"/>
      <c r="T157" s="18"/>
      <c r="U157" s="80">
        <f t="shared" si="32"/>
        <v>0</v>
      </c>
      <c r="V157" s="81">
        <f>IF(ISBLANK($B157),0,VLOOKUP($B157,Listen!$A$2:$C$44,2,FALSE))</f>
        <v>0</v>
      </c>
      <c r="W157" s="81">
        <f>IF(ISBLANK($B157),0,VLOOKUP($B157,Listen!$A$2:$C$44,3,FALSE))</f>
        <v>0</v>
      </c>
      <c r="X157" s="49">
        <f t="shared" si="0"/>
        <v>0</v>
      </c>
      <c r="Y157" s="49">
        <f t="shared" si="0"/>
        <v>0</v>
      </c>
      <c r="Z157" s="49">
        <f t="shared" si="0"/>
        <v>0</v>
      </c>
      <c r="AA157" s="49">
        <f t="shared" si="0"/>
        <v>0</v>
      </c>
      <c r="AB157" s="49">
        <f t="shared" si="0"/>
        <v>0</v>
      </c>
      <c r="AC157" s="49">
        <f t="shared" si="0"/>
        <v>0</v>
      </c>
      <c r="AD157" s="49">
        <f t="shared" si="0"/>
        <v>0</v>
      </c>
      <c r="AE157" s="85">
        <f t="shared" si="35"/>
        <v>0</v>
      </c>
      <c r="AF157" s="85">
        <f>IF(C157=A_Stammdaten!$C$12,D_SAV!$U157-D_SAV!$AG157,HLOOKUP(A_Stammdaten!$C$12-1,$AH$4:$AN$390,ROW(C157)-3,FALSE)-$AG157)</f>
        <v>0</v>
      </c>
      <c r="AG157" s="85">
        <f>HLOOKUP(A_Stammdaten!$C$12,$AH$4:$AN$390,ROW(C157)-3,FALSE)</f>
        <v>0</v>
      </c>
      <c r="AH157" s="85">
        <f t="shared" si="24"/>
        <v>0</v>
      </c>
      <c r="AI157" s="85">
        <f t="shared" si="25"/>
        <v>0</v>
      </c>
      <c r="AJ157" s="85">
        <f t="shared" si="26"/>
        <v>0</v>
      </c>
      <c r="AK157" s="85">
        <f t="shared" si="27"/>
        <v>0</v>
      </c>
      <c r="AL157" s="85">
        <f t="shared" si="28"/>
        <v>0</v>
      </c>
      <c r="AM157" s="85">
        <f t="shared" si="29"/>
        <v>0</v>
      </c>
      <c r="AN157" s="85">
        <f t="shared" si="30"/>
        <v>0</v>
      </c>
      <c r="AO157" s="31"/>
    </row>
    <row r="158" spans="1:43" s="32" customFormat="1" x14ac:dyDescent="0.25">
      <c r="A158" s="18"/>
      <c r="B158" s="18"/>
      <c r="C158" s="34"/>
      <c r="D158" s="18"/>
      <c r="E158" s="18"/>
      <c r="F158" s="18"/>
      <c r="G158" s="80">
        <f t="shared" si="31"/>
        <v>0</v>
      </c>
      <c r="H158" s="18"/>
      <c r="I158" s="18"/>
      <c r="J158" s="18"/>
      <c r="K158" s="18"/>
      <c r="L158" s="18"/>
      <c r="M158" s="18"/>
      <c r="N158" s="18"/>
      <c r="O158" s="18"/>
      <c r="P158" s="18"/>
      <c r="Q158" s="80">
        <f>IF(C158&gt;A_Stammdaten!$C$12,0,SUM(G158,H158,J158,K158,M158,N158)-SUM(I158,L158,O158,P158))</f>
        <v>0</v>
      </c>
      <c r="R158" s="18"/>
      <c r="S158" s="18"/>
      <c r="T158" s="18"/>
      <c r="U158" s="80">
        <f t="shared" si="32"/>
        <v>0</v>
      </c>
      <c r="V158" s="81">
        <f>IF(ISBLANK($B158),0,VLOOKUP($B158,Listen!$A$2:$C$44,2,FALSE))</f>
        <v>0</v>
      </c>
      <c r="W158" s="81">
        <f>IF(ISBLANK($B158),0,VLOOKUP($B158,Listen!$A$2:$C$44,3,FALSE))</f>
        <v>0</v>
      </c>
      <c r="X158" s="49">
        <f t="shared" si="0"/>
        <v>0</v>
      </c>
      <c r="Y158" s="49">
        <f t="shared" si="0"/>
        <v>0</v>
      </c>
      <c r="Z158" s="49">
        <f t="shared" si="0"/>
        <v>0</v>
      </c>
      <c r="AA158" s="49">
        <f t="shared" si="0"/>
        <v>0</v>
      </c>
      <c r="AB158" s="49">
        <f t="shared" si="0"/>
        <v>0</v>
      </c>
      <c r="AC158" s="49">
        <f t="shared" si="0"/>
        <v>0</v>
      </c>
      <c r="AD158" s="49">
        <f t="shared" si="0"/>
        <v>0</v>
      </c>
      <c r="AE158" s="85">
        <f t="shared" si="35"/>
        <v>0</v>
      </c>
      <c r="AF158" s="85">
        <f>IF(C158=A_Stammdaten!$C$12,D_SAV!$U158-D_SAV!$AG158,HLOOKUP(A_Stammdaten!$C$12-1,$AH$4:$AN$390,ROW(C158)-3,FALSE)-$AG158)</f>
        <v>0</v>
      </c>
      <c r="AG158" s="85">
        <f>HLOOKUP(A_Stammdaten!$C$12,$AH$4:$AN$390,ROW(C158)-3,FALSE)</f>
        <v>0</v>
      </c>
      <c r="AH158" s="85">
        <f t="shared" si="24"/>
        <v>0</v>
      </c>
      <c r="AI158" s="85">
        <f t="shared" si="25"/>
        <v>0</v>
      </c>
      <c r="AJ158" s="85">
        <f t="shared" si="26"/>
        <v>0</v>
      </c>
      <c r="AK158" s="85">
        <f t="shared" si="27"/>
        <v>0</v>
      </c>
      <c r="AL158" s="85">
        <f t="shared" si="28"/>
        <v>0</v>
      </c>
      <c r="AM158" s="85">
        <f t="shared" si="29"/>
        <v>0</v>
      </c>
      <c r="AN158" s="85">
        <f t="shared" si="30"/>
        <v>0</v>
      </c>
    </row>
    <row r="159" spans="1:43" s="32" customFormat="1" x14ac:dyDescent="0.25">
      <c r="A159" s="18"/>
      <c r="B159" s="18"/>
      <c r="C159" s="34"/>
      <c r="D159" s="18"/>
      <c r="E159" s="18"/>
      <c r="F159" s="18"/>
      <c r="G159" s="80">
        <f t="shared" si="31"/>
        <v>0</v>
      </c>
      <c r="H159" s="18"/>
      <c r="I159" s="18"/>
      <c r="J159" s="18"/>
      <c r="K159" s="18"/>
      <c r="L159" s="18"/>
      <c r="M159" s="18"/>
      <c r="N159" s="18"/>
      <c r="O159" s="18"/>
      <c r="P159" s="18"/>
      <c r="Q159" s="80">
        <f>IF(C159&gt;A_Stammdaten!$C$12,0,SUM(G159,H159,J159,K159,M159,N159)-SUM(I159,L159,O159,P159))</f>
        <v>0</v>
      </c>
      <c r="R159" s="18"/>
      <c r="S159" s="18"/>
      <c r="T159" s="18"/>
      <c r="U159" s="80">
        <f t="shared" si="32"/>
        <v>0</v>
      </c>
      <c r="V159" s="81">
        <f>IF(ISBLANK($B159),0,VLOOKUP($B159,Listen!$A$2:$C$44,2,FALSE))</f>
        <v>0</v>
      </c>
      <c r="W159" s="81">
        <f>IF(ISBLANK($B159),0,VLOOKUP($B159,Listen!$A$2:$C$44,3,FALSE))</f>
        <v>0</v>
      </c>
      <c r="X159" s="49">
        <f t="shared" ref="X159:X175" si="36">$V159</f>
        <v>0</v>
      </c>
      <c r="Y159" s="49">
        <f t="shared" ref="Y159:AD174" si="37">$V159</f>
        <v>0</v>
      </c>
      <c r="Z159" s="49">
        <f t="shared" si="37"/>
        <v>0</v>
      </c>
      <c r="AA159" s="49">
        <f t="shared" si="37"/>
        <v>0</v>
      </c>
      <c r="AB159" s="49">
        <f t="shared" si="37"/>
        <v>0</v>
      </c>
      <c r="AC159" s="49">
        <f t="shared" si="37"/>
        <v>0</v>
      </c>
      <c r="AD159" s="49">
        <f t="shared" si="37"/>
        <v>0</v>
      </c>
      <c r="AE159" s="85">
        <f t="shared" si="35"/>
        <v>0</v>
      </c>
      <c r="AF159" s="85">
        <f>IF(C159=A_Stammdaten!$C$12,D_SAV!$U159-D_SAV!$AG159,HLOOKUP(A_Stammdaten!$C$12-1,$AH$4:$AN$390,ROW(C159)-3,FALSE)-$AG159)</f>
        <v>0</v>
      </c>
      <c r="AG159" s="85">
        <f>HLOOKUP(A_Stammdaten!$C$12,$AH$4:$AN$390,ROW(C159)-3,FALSE)</f>
        <v>0</v>
      </c>
      <c r="AH159" s="85">
        <f t="shared" si="24"/>
        <v>0</v>
      </c>
      <c r="AI159" s="85">
        <f t="shared" si="25"/>
        <v>0</v>
      </c>
      <c r="AJ159" s="85">
        <f t="shared" si="26"/>
        <v>0</v>
      </c>
      <c r="AK159" s="85">
        <f t="shared" si="27"/>
        <v>0</v>
      </c>
      <c r="AL159" s="85">
        <f t="shared" si="28"/>
        <v>0</v>
      </c>
      <c r="AM159" s="85">
        <f t="shared" si="29"/>
        <v>0</v>
      </c>
      <c r="AN159" s="85">
        <f t="shared" si="30"/>
        <v>0</v>
      </c>
    </row>
    <row r="160" spans="1:43" s="32" customFormat="1" x14ac:dyDescent="0.25">
      <c r="A160" s="18"/>
      <c r="B160" s="18"/>
      <c r="C160" s="34"/>
      <c r="D160" s="18"/>
      <c r="E160" s="18"/>
      <c r="F160" s="18"/>
      <c r="G160" s="80">
        <f t="shared" si="31"/>
        <v>0</v>
      </c>
      <c r="H160" s="18"/>
      <c r="I160" s="18"/>
      <c r="J160" s="18"/>
      <c r="K160" s="18"/>
      <c r="L160" s="18"/>
      <c r="M160" s="18"/>
      <c r="N160" s="18"/>
      <c r="O160" s="18"/>
      <c r="P160" s="18"/>
      <c r="Q160" s="80">
        <f>IF(C160&gt;A_Stammdaten!$C$12,0,SUM(G160,H160,J160,K160,M160,N160)-SUM(I160,L160,O160,P160))</f>
        <v>0</v>
      </c>
      <c r="R160" s="18"/>
      <c r="S160" s="18"/>
      <c r="T160" s="18"/>
      <c r="U160" s="80">
        <f t="shared" si="32"/>
        <v>0</v>
      </c>
      <c r="V160" s="81">
        <f>IF(ISBLANK($B160),0,VLOOKUP($B160,Listen!$A$2:$C$44,2,FALSE))</f>
        <v>0</v>
      </c>
      <c r="W160" s="81">
        <f>IF(ISBLANK($B160),0,VLOOKUP($B160,Listen!$A$2:$C$44,3,FALSE))</f>
        <v>0</v>
      </c>
      <c r="X160" s="49">
        <f t="shared" si="36"/>
        <v>0</v>
      </c>
      <c r="Y160" s="49">
        <f t="shared" si="37"/>
        <v>0</v>
      </c>
      <c r="Z160" s="49">
        <f t="shared" si="37"/>
        <v>0</v>
      </c>
      <c r="AA160" s="49">
        <f t="shared" si="37"/>
        <v>0</v>
      </c>
      <c r="AB160" s="49">
        <f t="shared" si="37"/>
        <v>0</v>
      </c>
      <c r="AC160" s="49">
        <f t="shared" si="37"/>
        <v>0</v>
      </c>
      <c r="AD160" s="49">
        <f t="shared" si="37"/>
        <v>0</v>
      </c>
      <c r="AE160" s="85">
        <f t="shared" si="35"/>
        <v>0</v>
      </c>
      <c r="AF160" s="85">
        <f>IF(C160=A_Stammdaten!$C$12,D_SAV!$U160-D_SAV!$AG160,HLOOKUP(A_Stammdaten!$C$12-1,$AH$4:$AN$390,ROW(C160)-3,FALSE)-$AG160)</f>
        <v>0</v>
      </c>
      <c r="AG160" s="85">
        <f>HLOOKUP(A_Stammdaten!$C$12,$AH$4:$AN$390,ROW(C160)-3,FALSE)</f>
        <v>0</v>
      </c>
      <c r="AH160" s="85">
        <f t="shared" si="24"/>
        <v>0</v>
      </c>
      <c r="AI160" s="85">
        <f t="shared" si="25"/>
        <v>0</v>
      </c>
      <c r="AJ160" s="85">
        <f t="shared" si="26"/>
        <v>0</v>
      </c>
      <c r="AK160" s="85">
        <f t="shared" si="27"/>
        <v>0</v>
      </c>
      <c r="AL160" s="85">
        <f t="shared" si="28"/>
        <v>0</v>
      </c>
      <c r="AM160" s="85">
        <f t="shared" si="29"/>
        <v>0</v>
      </c>
      <c r="AN160" s="85">
        <f t="shared" si="30"/>
        <v>0</v>
      </c>
    </row>
    <row r="161" spans="1:40" s="32" customFormat="1" x14ac:dyDescent="0.25">
      <c r="A161" s="18"/>
      <c r="B161" s="18"/>
      <c r="C161" s="34"/>
      <c r="D161" s="18"/>
      <c r="E161" s="18"/>
      <c r="F161" s="18"/>
      <c r="G161" s="80">
        <f t="shared" si="31"/>
        <v>0</v>
      </c>
      <c r="H161" s="18"/>
      <c r="I161" s="18"/>
      <c r="J161" s="18"/>
      <c r="K161" s="18"/>
      <c r="L161" s="18"/>
      <c r="M161" s="18"/>
      <c r="N161" s="18"/>
      <c r="O161" s="18"/>
      <c r="P161" s="18"/>
      <c r="Q161" s="80">
        <f>IF(C161&gt;A_Stammdaten!$C$12,0,SUM(G161,H161,J161,K161,M161,N161)-SUM(I161,L161,O161,P161))</f>
        <v>0</v>
      </c>
      <c r="R161" s="18"/>
      <c r="S161" s="18"/>
      <c r="T161" s="18"/>
      <c r="U161" s="80">
        <f t="shared" si="32"/>
        <v>0</v>
      </c>
      <c r="V161" s="81">
        <f>IF(ISBLANK($B161),0,VLOOKUP($B161,Listen!$A$2:$C$44,2,FALSE))</f>
        <v>0</v>
      </c>
      <c r="W161" s="81">
        <f>IF(ISBLANK($B161),0,VLOOKUP($B161,Listen!$A$2:$C$44,3,FALSE))</f>
        <v>0</v>
      </c>
      <c r="X161" s="49">
        <f t="shared" si="36"/>
        <v>0</v>
      </c>
      <c r="Y161" s="49">
        <f t="shared" si="37"/>
        <v>0</v>
      </c>
      <c r="Z161" s="49">
        <f t="shared" si="37"/>
        <v>0</v>
      </c>
      <c r="AA161" s="49">
        <f t="shared" si="37"/>
        <v>0</v>
      </c>
      <c r="AB161" s="49">
        <f t="shared" si="37"/>
        <v>0</v>
      </c>
      <c r="AC161" s="49">
        <f t="shared" si="37"/>
        <v>0</v>
      </c>
      <c r="AD161" s="49">
        <f t="shared" si="37"/>
        <v>0</v>
      </c>
      <c r="AE161" s="85">
        <f t="shared" si="35"/>
        <v>0</v>
      </c>
      <c r="AF161" s="85">
        <f>IF(C161=A_Stammdaten!$C$12,D_SAV!$U161-D_SAV!$AG161,HLOOKUP(A_Stammdaten!$C$12-1,$AH$4:$AN$390,ROW(C161)-3,FALSE)-$AG161)</f>
        <v>0</v>
      </c>
      <c r="AG161" s="85">
        <f>HLOOKUP(A_Stammdaten!$C$12,$AH$4:$AN$390,ROW(C161)-3,FALSE)</f>
        <v>0</v>
      </c>
      <c r="AH161" s="85">
        <f t="shared" si="24"/>
        <v>0</v>
      </c>
      <c r="AI161" s="85">
        <f t="shared" si="25"/>
        <v>0</v>
      </c>
      <c r="AJ161" s="85">
        <f t="shared" si="26"/>
        <v>0</v>
      </c>
      <c r="AK161" s="85">
        <f t="shared" si="27"/>
        <v>0</v>
      </c>
      <c r="AL161" s="85">
        <f t="shared" si="28"/>
        <v>0</v>
      </c>
      <c r="AM161" s="85">
        <f t="shared" si="29"/>
        <v>0</v>
      </c>
      <c r="AN161" s="85">
        <f t="shared" si="30"/>
        <v>0</v>
      </c>
    </row>
    <row r="162" spans="1:40" s="32" customFormat="1" x14ac:dyDescent="0.25">
      <c r="A162" s="18"/>
      <c r="B162" s="18"/>
      <c r="C162" s="34"/>
      <c r="D162" s="18"/>
      <c r="E162" s="18"/>
      <c r="F162" s="18"/>
      <c r="G162" s="80">
        <f t="shared" si="31"/>
        <v>0</v>
      </c>
      <c r="H162" s="18"/>
      <c r="I162" s="18"/>
      <c r="J162" s="18"/>
      <c r="K162" s="18"/>
      <c r="L162" s="18"/>
      <c r="M162" s="18"/>
      <c r="N162" s="18"/>
      <c r="O162" s="18"/>
      <c r="P162" s="18"/>
      <c r="Q162" s="80">
        <f>IF(C162&gt;A_Stammdaten!$C$12,0,SUM(G162,H162,J162,K162,M162,N162)-SUM(I162,L162,O162,P162))</f>
        <v>0</v>
      </c>
      <c r="R162" s="18"/>
      <c r="S162" s="18"/>
      <c r="T162" s="18"/>
      <c r="U162" s="80">
        <f t="shared" si="32"/>
        <v>0</v>
      </c>
      <c r="V162" s="81">
        <f>IF(ISBLANK($B162),0,VLOOKUP($B162,Listen!$A$2:$C$44,2,FALSE))</f>
        <v>0</v>
      </c>
      <c r="W162" s="81">
        <f>IF(ISBLANK($B162),0,VLOOKUP($B162,Listen!$A$2:$C$44,3,FALSE))</f>
        <v>0</v>
      </c>
      <c r="X162" s="49">
        <f t="shared" si="36"/>
        <v>0</v>
      </c>
      <c r="Y162" s="49">
        <f t="shared" si="37"/>
        <v>0</v>
      </c>
      <c r="Z162" s="49">
        <f t="shared" si="37"/>
        <v>0</v>
      </c>
      <c r="AA162" s="49">
        <f t="shared" si="37"/>
        <v>0</v>
      </c>
      <c r="AB162" s="49">
        <f t="shared" si="37"/>
        <v>0</v>
      </c>
      <c r="AC162" s="49">
        <f t="shared" si="37"/>
        <v>0</v>
      </c>
      <c r="AD162" s="49">
        <f t="shared" si="37"/>
        <v>0</v>
      </c>
      <c r="AE162" s="85">
        <f t="shared" si="35"/>
        <v>0</v>
      </c>
      <c r="AF162" s="85">
        <f>IF(C162=A_Stammdaten!$C$12,D_SAV!$U162-D_SAV!$AG162,HLOOKUP(A_Stammdaten!$C$12-1,$AH$4:$AN$390,ROW(C162)-3,FALSE)-$AG162)</f>
        <v>0</v>
      </c>
      <c r="AG162" s="85">
        <f>HLOOKUP(A_Stammdaten!$C$12,$AH$4:$AN$390,ROW(C162)-3,FALSE)</f>
        <v>0</v>
      </c>
      <c r="AH162" s="85">
        <f t="shared" si="24"/>
        <v>0</v>
      </c>
      <c r="AI162" s="85">
        <f t="shared" si="25"/>
        <v>0</v>
      </c>
      <c r="AJ162" s="85">
        <f t="shared" si="26"/>
        <v>0</v>
      </c>
      <c r="AK162" s="85">
        <f t="shared" si="27"/>
        <v>0</v>
      </c>
      <c r="AL162" s="85">
        <f t="shared" si="28"/>
        <v>0</v>
      </c>
      <c r="AM162" s="85">
        <f t="shared" si="29"/>
        <v>0</v>
      </c>
      <c r="AN162" s="85">
        <f t="shared" si="30"/>
        <v>0</v>
      </c>
    </row>
    <row r="163" spans="1:40" s="32" customFormat="1" x14ac:dyDescent="0.25">
      <c r="A163" s="18"/>
      <c r="B163" s="18"/>
      <c r="C163" s="34"/>
      <c r="D163" s="18"/>
      <c r="E163" s="18"/>
      <c r="F163" s="18"/>
      <c r="G163" s="80">
        <f t="shared" si="31"/>
        <v>0</v>
      </c>
      <c r="H163" s="18"/>
      <c r="I163" s="18"/>
      <c r="J163" s="18"/>
      <c r="K163" s="18"/>
      <c r="L163" s="18"/>
      <c r="M163" s="18"/>
      <c r="N163" s="18"/>
      <c r="O163" s="18"/>
      <c r="P163" s="18"/>
      <c r="Q163" s="80">
        <f>IF(C163&gt;A_Stammdaten!$C$12,0,SUM(G163,H163,J163,K163,M163,N163)-SUM(I163,L163,O163,P163))</f>
        <v>0</v>
      </c>
      <c r="R163" s="18"/>
      <c r="S163" s="18"/>
      <c r="T163" s="18"/>
      <c r="U163" s="80">
        <f t="shared" si="32"/>
        <v>0</v>
      </c>
      <c r="V163" s="81">
        <f>IF(ISBLANK($B163),0,VLOOKUP($B163,Listen!$A$2:$C$44,2,FALSE))</f>
        <v>0</v>
      </c>
      <c r="W163" s="81">
        <f>IF(ISBLANK($B163),0,VLOOKUP($B163,Listen!$A$2:$C$44,3,FALSE))</f>
        <v>0</v>
      </c>
      <c r="X163" s="49">
        <f t="shared" si="36"/>
        <v>0</v>
      </c>
      <c r="Y163" s="49">
        <f t="shared" si="37"/>
        <v>0</v>
      </c>
      <c r="Z163" s="49">
        <f t="shared" si="37"/>
        <v>0</v>
      </c>
      <c r="AA163" s="49">
        <f t="shared" si="37"/>
        <v>0</v>
      </c>
      <c r="AB163" s="49">
        <f t="shared" si="37"/>
        <v>0</v>
      </c>
      <c r="AC163" s="49">
        <f t="shared" si="37"/>
        <v>0</v>
      </c>
      <c r="AD163" s="49">
        <f t="shared" si="37"/>
        <v>0</v>
      </c>
      <c r="AE163" s="85">
        <f t="shared" si="35"/>
        <v>0</v>
      </c>
      <c r="AF163" s="85">
        <f>IF(C163=A_Stammdaten!$C$12,D_SAV!$U163-D_SAV!$AG163,HLOOKUP(A_Stammdaten!$C$12-1,$AH$4:$AN$390,ROW(C163)-3,FALSE)-$AG163)</f>
        <v>0</v>
      </c>
      <c r="AG163" s="85">
        <f>HLOOKUP(A_Stammdaten!$C$12,$AH$4:$AN$390,ROW(C163)-3,FALSE)</f>
        <v>0</v>
      </c>
      <c r="AH163" s="85">
        <f t="shared" si="24"/>
        <v>0</v>
      </c>
      <c r="AI163" s="85">
        <f t="shared" si="25"/>
        <v>0</v>
      </c>
      <c r="AJ163" s="85">
        <f t="shared" si="26"/>
        <v>0</v>
      </c>
      <c r="AK163" s="85">
        <f t="shared" si="27"/>
        <v>0</v>
      </c>
      <c r="AL163" s="85">
        <f t="shared" si="28"/>
        <v>0</v>
      </c>
      <c r="AM163" s="85">
        <f t="shared" si="29"/>
        <v>0</v>
      </c>
      <c r="AN163" s="85">
        <f t="shared" si="30"/>
        <v>0</v>
      </c>
    </row>
    <row r="164" spans="1:40" s="32" customFormat="1" x14ac:dyDescent="0.25">
      <c r="A164" s="18"/>
      <c r="B164" s="18"/>
      <c r="C164" s="34"/>
      <c r="D164" s="18"/>
      <c r="E164" s="18"/>
      <c r="F164" s="18"/>
      <c r="G164" s="80">
        <f t="shared" si="31"/>
        <v>0</v>
      </c>
      <c r="H164" s="18"/>
      <c r="I164" s="18"/>
      <c r="J164" s="18"/>
      <c r="K164" s="18"/>
      <c r="L164" s="18"/>
      <c r="M164" s="18"/>
      <c r="N164" s="18"/>
      <c r="O164" s="18"/>
      <c r="P164" s="18"/>
      <c r="Q164" s="80">
        <f>IF(C164&gt;A_Stammdaten!$C$12,0,SUM(G164,H164,J164,K164,M164,N164)-SUM(I164,L164,O164,P164))</f>
        <v>0</v>
      </c>
      <c r="R164" s="18"/>
      <c r="S164" s="18"/>
      <c r="T164" s="18"/>
      <c r="U164" s="80">
        <f t="shared" si="32"/>
        <v>0</v>
      </c>
      <c r="V164" s="81">
        <f>IF(ISBLANK($B164),0,VLOOKUP($B164,Listen!$A$2:$C$44,2,FALSE))</f>
        <v>0</v>
      </c>
      <c r="W164" s="81">
        <f>IF(ISBLANK($B164),0,VLOOKUP($B164,Listen!$A$2:$C$44,3,FALSE))</f>
        <v>0</v>
      </c>
      <c r="X164" s="49">
        <f t="shared" si="36"/>
        <v>0</v>
      </c>
      <c r="Y164" s="49">
        <f t="shared" si="37"/>
        <v>0</v>
      </c>
      <c r="Z164" s="49">
        <f t="shared" si="37"/>
        <v>0</v>
      </c>
      <c r="AA164" s="49">
        <f t="shared" si="37"/>
        <v>0</v>
      </c>
      <c r="AB164" s="49">
        <f t="shared" si="37"/>
        <v>0</v>
      </c>
      <c r="AC164" s="49">
        <f t="shared" si="37"/>
        <v>0</v>
      </c>
      <c r="AD164" s="49">
        <f t="shared" si="37"/>
        <v>0</v>
      </c>
      <c r="AE164" s="85">
        <f t="shared" si="35"/>
        <v>0</v>
      </c>
      <c r="AF164" s="85">
        <f>IF(C164=A_Stammdaten!$C$12,D_SAV!$U164-D_SAV!$AG164,HLOOKUP(A_Stammdaten!$C$12-1,$AH$4:$AN$390,ROW(C164)-3,FALSE)-$AG164)</f>
        <v>0</v>
      </c>
      <c r="AG164" s="85">
        <f>HLOOKUP(A_Stammdaten!$C$12,$AH$4:$AN$390,ROW(C164)-3,FALSE)</f>
        <v>0</v>
      </c>
      <c r="AH164" s="85">
        <f t="shared" si="24"/>
        <v>0</v>
      </c>
      <c r="AI164" s="85">
        <f t="shared" si="25"/>
        <v>0</v>
      </c>
      <c r="AJ164" s="85">
        <f t="shared" si="26"/>
        <v>0</v>
      </c>
      <c r="AK164" s="85">
        <f t="shared" si="27"/>
        <v>0</v>
      </c>
      <c r="AL164" s="85">
        <f t="shared" si="28"/>
        <v>0</v>
      </c>
      <c r="AM164" s="85">
        <f t="shared" si="29"/>
        <v>0</v>
      </c>
      <c r="AN164" s="85">
        <f t="shared" si="30"/>
        <v>0</v>
      </c>
    </row>
    <row r="165" spans="1:40" s="32" customFormat="1" x14ac:dyDescent="0.25">
      <c r="A165" s="18"/>
      <c r="B165" s="18"/>
      <c r="C165" s="34"/>
      <c r="D165" s="18"/>
      <c r="E165" s="18"/>
      <c r="F165" s="18"/>
      <c r="G165" s="80">
        <f t="shared" si="31"/>
        <v>0</v>
      </c>
      <c r="H165" s="18"/>
      <c r="I165" s="18"/>
      <c r="J165" s="18"/>
      <c r="K165" s="18"/>
      <c r="L165" s="18"/>
      <c r="M165" s="18"/>
      <c r="N165" s="18"/>
      <c r="O165" s="18"/>
      <c r="P165" s="18"/>
      <c r="Q165" s="80">
        <f>IF(C165&gt;A_Stammdaten!$C$12,0,SUM(G165,H165,J165,K165,M165,N165)-SUM(I165,L165,O165,P165))</f>
        <v>0</v>
      </c>
      <c r="R165" s="18"/>
      <c r="S165" s="18"/>
      <c r="T165" s="18"/>
      <c r="U165" s="80">
        <f t="shared" si="32"/>
        <v>0</v>
      </c>
      <c r="V165" s="81">
        <f>IF(ISBLANK($B165),0,VLOOKUP($B165,Listen!$A$2:$C$44,2,FALSE))</f>
        <v>0</v>
      </c>
      <c r="W165" s="81">
        <f>IF(ISBLANK($B165),0,VLOOKUP($B165,Listen!$A$2:$C$44,3,FALSE))</f>
        <v>0</v>
      </c>
      <c r="X165" s="49">
        <f t="shared" si="36"/>
        <v>0</v>
      </c>
      <c r="Y165" s="49">
        <f t="shared" si="37"/>
        <v>0</v>
      </c>
      <c r="Z165" s="49">
        <f t="shared" si="37"/>
        <v>0</v>
      </c>
      <c r="AA165" s="49">
        <f t="shared" si="37"/>
        <v>0</v>
      </c>
      <c r="AB165" s="49">
        <f t="shared" si="37"/>
        <v>0</v>
      </c>
      <c r="AC165" s="49">
        <f t="shared" si="37"/>
        <v>0</v>
      </c>
      <c r="AD165" s="49">
        <f t="shared" si="37"/>
        <v>0</v>
      </c>
      <c r="AE165" s="85">
        <f t="shared" si="35"/>
        <v>0</v>
      </c>
      <c r="AF165" s="85">
        <f>IF(C165=A_Stammdaten!$C$12,D_SAV!$U165-D_SAV!$AG165,HLOOKUP(A_Stammdaten!$C$12-1,$AH$4:$AN$390,ROW(C165)-3,FALSE)-$AG165)</f>
        <v>0</v>
      </c>
      <c r="AG165" s="85">
        <f>HLOOKUP(A_Stammdaten!$C$12,$AH$4:$AN$390,ROW(C165)-3,FALSE)</f>
        <v>0</v>
      </c>
      <c r="AH165" s="85">
        <f t="shared" si="24"/>
        <v>0</v>
      </c>
      <c r="AI165" s="85">
        <f t="shared" si="25"/>
        <v>0</v>
      </c>
      <c r="AJ165" s="85">
        <f t="shared" si="26"/>
        <v>0</v>
      </c>
      <c r="AK165" s="85">
        <f t="shared" si="27"/>
        <v>0</v>
      </c>
      <c r="AL165" s="85">
        <f t="shared" si="28"/>
        <v>0</v>
      </c>
      <c r="AM165" s="85">
        <f t="shared" si="29"/>
        <v>0</v>
      </c>
      <c r="AN165" s="85">
        <f t="shared" si="30"/>
        <v>0</v>
      </c>
    </row>
    <row r="166" spans="1:40" s="32" customFormat="1" x14ac:dyDescent="0.25">
      <c r="A166" s="18"/>
      <c r="B166" s="18"/>
      <c r="C166" s="34"/>
      <c r="D166" s="18"/>
      <c r="E166" s="18"/>
      <c r="F166" s="18"/>
      <c r="G166" s="80">
        <f t="shared" si="31"/>
        <v>0</v>
      </c>
      <c r="H166" s="18"/>
      <c r="I166" s="18"/>
      <c r="J166" s="18"/>
      <c r="K166" s="18"/>
      <c r="L166" s="18"/>
      <c r="M166" s="18"/>
      <c r="N166" s="18"/>
      <c r="O166" s="18"/>
      <c r="P166" s="18"/>
      <c r="Q166" s="80">
        <f>IF(C166&gt;A_Stammdaten!$C$12,0,SUM(G166,H166,J166,K166,M166,N166)-SUM(I166,L166,O166,P166))</f>
        <v>0</v>
      </c>
      <c r="R166" s="18"/>
      <c r="S166" s="18"/>
      <c r="T166" s="18"/>
      <c r="U166" s="80">
        <f t="shared" si="32"/>
        <v>0</v>
      </c>
      <c r="V166" s="81">
        <f>IF(ISBLANK($B166),0,VLOOKUP($B166,Listen!$A$2:$C$44,2,FALSE))</f>
        <v>0</v>
      </c>
      <c r="W166" s="81">
        <f>IF(ISBLANK($B166),0,VLOOKUP($B166,Listen!$A$2:$C$44,3,FALSE))</f>
        <v>0</v>
      </c>
      <c r="X166" s="49">
        <f t="shared" si="36"/>
        <v>0</v>
      </c>
      <c r="Y166" s="49">
        <f t="shared" si="37"/>
        <v>0</v>
      </c>
      <c r="Z166" s="49">
        <f t="shared" si="37"/>
        <v>0</v>
      </c>
      <c r="AA166" s="49">
        <f t="shared" si="37"/>
        <v>0</v>
      </c>
      <c r="AB166" s="49">
        <f t="shared" si="37"/>
        <v>0</v>
      </c>
      <c r="AC166" s="49">
        <f t="shared" si="37"/>
        <v>0</v>
      </c>
      <c r="AD166" s="49">
        <f t="shared" si="37"/>
        <v>0</v>
      </c>
      <c r="AE166" s="85">
        <f t="shared" si="35"/>
        <v>0</v>
      </c>
      <c r="AF166" s="85">
        <f>IF(C166=A_Stammdaten!$C$12,D_SAV!$U166-D_SAV!$AG166,HLOOKUP(A_Stammdaten!$C$12-1,$AH$4:$AN$390,ROW(C166)-3,FALSE)-$AG166)</f>
        <v>0</v>
      </c>
      <c r="AG166" s="85">
        <f>HLOOKUP(A_Stammdaten!$C$12,$AH$4:$AN$390,ROW(C166)-3,FALSE)</f>
        <v>0</v>
      </c>
      <c r="AH166" s="85">
        <f t="shared" si="24"/>
        <v>0</v>
      </c>
      <c r="AI166" s="85">
        <f t="shared" si="25"/>
        <v>0</v>
      </c>
      <c r="AJ166" s="85">
        <f t="shared" si="26"/>
        <v>0</v>
      </c>
      <c r="AK166" s="85">
        <f t="shared" si="27"/>
        <v>0</v>
      </c>
      <c r="AL166" s="85">
        <f t="shared" si="28"/>
        <v>0</v>
      </c>
      <c r="AM166" s="85">
        <f t="shared" si="29"/>
        <v>0</v>
      </c>
      <c r="AN166" s="85">
        <f t="shared" si="30"/>
        <v>0</v>
      </c>
    </row>
    <row r="167" spans="1:40" s="32" customFormat="1" x14ac:dyDescent="0.25">
      <c r="A167" s="18"/>
      <c r="B167" s="18"/>
      <c r="C167" s="34"/>
      <c r="D167" s="18"/>
      <c r="E167" s="18"/>
      <c r="F167" s="18"/>
      <c r="G167" s="80">
        <f t="shared" si="31"/>
        <v>0</v>
      </c>
      <c r="H167" s="18"/>
      <c r="I167" s="18"/>
      <c r="J167" s="18"/>
      <c r="K167" s="18"/>
      <c r="L167" s="18"/>
      <c r="M167" s="18"/>
      <c r="N167" s="18"/>
      <c r="O167" s="18"/>
      <c r="P167" s="18"/>
      <c r="Q167" s="80">
        <f>IF(C167&gt;A_Stammdaten!$C$12,0,SUM(G167,H167,J167,K167,M167,N167)-SUM(I167,L167,O167,P167))</f>
        <v>0</v>
      </c>
      <c r="R167" s="18"/>
      <c r="S167" s="18"/>
      <c r="T167" s="18"/>
      <c r="U167" s="80">
        <f t="shared" si="32"/>
        <v>0</v>
      </c>
      <c r="V167" s="81">
        <f>IF(ISBLANK($B167),0,VLOOKUP($B167,Listen!$A$2:$C$44,2,FALSE))</f>
        <v>0</v>
      </c>
      <c r="W167" s="81">
        <f>IF(ISBLANK($B167),0,VLOOKUP($B167,Listen!$A$2:$C$44,3,FALSE))</f>
        <v>0</v>
      </c>
      <c r="X167" s="49">
        <f t="shared" si="36"/>
        <v>0</v>
      </c>
      <c r="Y167" s="49">
        <f t="shared" si="37"/>
        <v>0</v>
      </c>
      <c r="Z167" s="49">
        <f t="shared" si="37"/>
        <v>0</v>
      </c>
      <c r="AA167" s="49">
        <f t="shared" si="37"/>
        <v>0</v>
      </c>
      <c r="AB167" s="49">
        <f t="shared" si="37"/>
        <v>0</v>
      </c>
      <c r="AC167" s="49">
        <f t="shared" si="37"/>
        <v>0</v>
      </c>
      <c r="AD167" s="49">
        <f t="shared" si="37"/>
        <v>0</v>
      </c>
      <c r="AE167" s="85">
        <f t="shared" si="35"/>
        <v>0</v>
      </c>
      <c r="AF167" s="85">
        <f>IF(C167=A_Stammdaten!$C$12,D_SAV!$U167-D_SAV!$AG167,HLOOKUP(A_Stammdaten!$C$12-1,$AH$4:$AN$390,ROW(C167)-3,FALSE)-$AG167)</f>
        <v>0</v>
      </c>
      <c r="AG167" s="85">
        <f>HLOOKUP(A_Stammdaten!$C$12,$AH$4:$AN$390,ROW(C167)-3,FALSE)</f>
        <v>0</v>
      </c>
      <c r="AH167" s="85">
        <f t="shared" si="24"/>
        <v>0</v>
      </c>
      <c r="AI167" s="85">
        <f t="shared" si="25"/>
        <v>0</v>
      </c>
      <c r="AJ167" s="85">
        <f t="shared" si="26"/>
        <v>0</v>
      </c>
      <c r="AK167" s="85">
        <f t="shared" si="27"/>
        <v>0</v>
      </c>
      <c r="AL167" s="85">
        <f t="shared" si="28"/>
        <v>0</v>
      </c>
      <c r="AM167" s="85">
        <f t="shared" si="29"/>
        <v>0</v>
      </c>
      <c r="AN167" s="85">
        <f t="shared" si="30"/>
        <v>0</v>
      </c>
    </row>
    <row r="168" spans="1:40" s="32" customFormat="1" x14ac:dyDescent="0.25">
      <c r="A168" s="18"/>
      <c r="B168" s="18"/>
      <c r="C168" s="34"/>
      <c r="D168" s="18"/>
      <c r="E168" s="18"/>
      <c r="F168" s="18"/>
      <c r="G168" s="80">
        <f t="shared" si="31"/>
        <v>0</v>
      </c>
      <c r="H168" s="18"/>
      <c r="I168" s="18"/>
      <c r="J168" s="18"/>
      <c r="K168" s="18"/>
      <c r="L168" s="18"/>
      <c r="M168" s="18"/>
      <c r="N168" s="18"/>
      <c r="O168" s="18"/>
      <c r="P168" s="18"/>
      <c r="Q168" s="80">
        <f>IF(C168&gt;A_Stammdaten!$C$12,0,SUM(G168,H168,J168,K168,M168,N168)-SUM(I168,L168,O168,P168))</f>
        <v>0</v>
      </c>
      <c r="R168" s="18"/>
      <c r="S168" s="18"/>
      <c r="T168" s="18"/>
      <c r="U168" s="80">
        <f t="shared" si="32"/>
        <v>0</v>
      </c>
      <c r="V168" s="81">
        <f>IF(ISBLANK($B168),0,VLOOKUP($B168,Listen!$A$2:$C$44,2,FALSE))</f>
        <v>0</v>
      </c>
      <c r="W168" s="81">
        <f>IF(ISBLANK($B168),0,VLOOKUP($B168,Listen!$A$2:$C$44,3,FALSE))</f>
        <v>0</v>
      </c>
      <c r="X168" s="49">
        <f t="shared" si="36"/>
        <v>0</v>
      </c>
      <c r="Y168" s="49">
        <f t="shared" si="37"/>
        <v>0</v>
      </c>
      <c r="Z168" s="49">
        <f t="shared" si="37"/>
        <v>0</v>
      </c>
      <c r="AA168" s="49">
        <f t="shared" si="37"/>
        <v>0</v>
      </c>
      <c r="AB168" s="49">
        <f t="shared" si="37"/>
        <v>0</v>
      </c>
      <c r="AC168" s="49">
        <f t="shared" si="37"/>
        <v>0</v>
      </c>
      <c r="AD168" s="49">
        <f t="shared" si="37"/>
        <v>0</v>
      </c>
      <c r="AE168" s="85">
        <f t="shared" si="35"/>
        <v>0</v>
      </c>
      <c r="AF168" s="85">
        <f>IF(C168=A_Stammdaten!$C$12,D_SAV!$U168-D_SAV!$AG168,HLOOKUP(A_Stammdaten!$C$12-1,$AH$4:$AN$390,ROW(C168)-3,FALSE)-$AG168)</f>
        <v>0</v>
      </c>
      <c r="AG168" s="85">
        <f>HLOOKUP(A_Stammdaten!$C$12,$AH$4:$AN$390,ROW(C168)-3,FALSE)</f>
        <v>0</v>
      </c>
      <c r="AH168" s="85">
        <f t="shared" si="24"/>
        <v>0</v>
      </c>
      <c r="AI168" s="85">
        <f t="shared" si="25"/>
        <v>0</v>
      </c>
      <c r="AJ168" s="85">
        <f t="shared" si="26"/>
        <v>0</v>
      </c>
      <c r="AK168" s="85">
        <f t="shared" si="27"/>
        <v>0</v>
      </c>
      <c r="AL168" s="85">
        <f t="shared" si="28"/>
        <v>0</v>
      </c>
      <c r="AM168" s="85">
        <f t="shared" si="29"/>
        <v>0</v>
      </c>
      <c r="AN168" s="85">
        <f t="shared" si="30"/>
        <v>0</v>
      </c>
    </row>
    <row r="169" spans="1:40" s="32" customFormat="1" x14ac:dyDescent="0.25">
      <c r="A169" s="18"/>
      <c r="B169" s="18"/>
      <c r="C169" s="34"/>
      <c r="D169" s="18"/>
      <c r="E169" s="18"/>
      <c r="F169" s="18"/>
      <c r="G169" s="80">
        <f t="shared" si="31"/>
        <v>0</v>
      </c>
      <c r="H169" s="18"/>
      <c r="I169" s="18"/>
      <c r="J169" s="18"/>
      <c r="K169" s="18"/>
      <c r="L169" s="18"/>
      <c r="M169" s="18"/>
      <c r="N169" s="18"/>
      <c r="O169" s="18"/>
      <c r="P169" s="18"/>
      <c r="Q169" s="80">
        <f>IF(C169&gt;A_Stammdaten!$C$12,0,SUM(G169,H169,J169,K169,M169,N169)-SUM(I169,L169,O169,P169))</f>
        <v>0</v>
      </c>
      <c r="R169" s="18"/>
      <c r="S169" s="18"/>
      <c r="T169" s="18"/>
      <c r="U169" s="80">
        <f t="shared" si="32"/>
        <v>0</v>
      </c>
      <c r="V169" s="81">
        <f>IF(ISBLANK($B169),0,VLOOKUP($B169,Listen!$A$2:$C$44,2,FALSE))</f>
        <v>0</v>
      </c>
      <c r="W169" s="81">
        <f>IF(ISBLANK($B169),0,VLOOKUP($B169,Listen!$A$2:$C$44,3,FALSE))</f>
        <v>0</v>
      </c>
      <c r="X169" s="49">
        <f t="shared" si="36"/>
        <v>0</v>
      </c>
      <c r="Y169" s="49">
        <f t="shared" si="37"/>
        <v>0</v>
      </c>
      <c r="Z169" s="49">
        <f t="shared" si="37"/>
        <v>0</v>
      </c>
      <c r="AA169" s="49">
        <f t="shared" si="37"/>
        <v>0</v>
      </c>
      <c r="AB169" s="49">
        <f t="shared" si="37"/>
        <v>0</v>
      </c>
      <c r="AC169" s="49">
        <f t="shared" si="37"/>
        <v>0</v>
      </c>
      <c r="AD169" s="49">
        <f t="shared" si="37"/>
        <v>0</v>
      </c>
      <c r="AE169" s="85">
        <f t="shared" si="35"/>
        <v>0</v>
      </c>
      <c r="AF169" s="85">
        <f>IF(C169=A_Stammdaten!$C$12,D_SAV!$U169-D_SAV!$AG169,HLOOKUP(A_Stammdaten!$C$12-1,$AH$4:$AN$390,ROW(C169)-3,FALSE)-$AG169)</f>
        <v>0</v>
      </c>
      <c r="AG169" s="85">
        <f>HLOOKUP(A_Stammdaten!$C$12,$AH$4:$AN$390,ROW(C169)-3,FALSE)</f>
        <v>0</v>
      </c>
      <c r="AH169" s="85">
        <f t="shared" si="24"/>
        <v>0</v>
      </c>
      <c r="AI169" s="85">
        <f t="shared" si="25"/>
        <v>0</v>
      </c>
      <c r="AJ169" s="85">
        <f t="shared" si="26"/>
        <v>0</v>
      </c>
      <c r="AK169" s="85">
        <f t="shared" si="27"/>
        <v>0</v>
      </c>
      <c r="AL169" s="85">
        <f t="shared" si="28"/>
        <v>0</v>
      </c>
      <c r="AM169" s="85">
        <f t="shared" si="29"/>
        <v>0</v>
      </c>
      <c r="AN169" s="85">
        <f t="shared" si="30"/>
        <v>0</v>
      </c>
    </row>
    <row r="170" spans="1:40" s="32" customFormat="1" x14ac:dyDescent="0.25">
      <c r="A170" s="18"/>
      <c r="B170" s="18"/>
      <c r="C170" s="34"/>
      <c r="D170" s="18"/>
      <c r="E170" s="18"/>
      <c r="F170" s="18"/>
      <c r="G170" s="80">
        <f t="shared" si="31"/>
        <v>0</v>
      </c>
      <c r="H170" s="18"/>
      <c r="I170" s="18"/>
      <c r="J170" s="18"/>
      <c r="K170" s="18"/>
      <c r="L170" s="18"/>
      <c r="M170" s="18"/>
      <c r="N170" s="18"/>
      <c r="O170" s="18"/>
      <c r="P170" s="18"/>
      <c r="Q170" s="80">
        <f>IF(C170&gt;A_Stammdaten!$C$12,0,SUM(G170,H170,J170,K170,M170,N170)-SUM(I170,L170,O170,P170))</f>
        <v>0</v>
      </c>
      <c r="R170" s="18"/>
      <c r="S170" s="18"/>
      <c r="T170" s="18"/>
      <c r="U170" s="80">
        <f t="shared" si="32"/>
        <v>0</v>
      </c>
      <c r="V170" s="81">
        <f>IF(ISBLANK($B170),0,VLOOKUP($B170,Listen!$A$2:$C$44,2,FALSE))</f>
        <v>0</v>
      </c>
      <c r="W170" s="81">
        <f>IF(ISBLANK($B170),0,VLOOKUP($B170,Listen!$A$2:$C$44,3,FALSE))</f>
        <v>0</v>
      </c>
      <c r="X170" s="49">
        <f t="shared" si="36"/>
        <v>0</v>
      </c>
      <c r="Y170" s="49">
        <f t="shared" si="37"/>
        <v>0</v>
      </c>
      <c r="Z170" s="49">
        <f t="shared" si="37"/>
        <v>0</v>
      </c>
      <c r="AA170" s="49">
        <f t="shared" si="37"/>
        <v>0</v>
      </c>
      <c r="AB170" s="49">
        <f t="shared" si="37"/>
        <v>0</v>
      </c>
      <c r="AC170" s="49">
        <f t="shared" si="37"/>
        <v>0</v>
      </c>
      <c r="AD170" s="49">
        <f t="shared" si="37"/>
        <v>0</v>
      </c>
      <c r="AE170" s="85">
        <f t="shared" si="35"/>
        <v>0</v>
      </c>
      <c r="AF170" s="85">
        <f>IF(C170=A_Stammdaten!$C$12,D_SAV!$U170-D_SAV!$AG170,HLOOKUP(A_Stammdaten!$C$12-1,$AH$4:$AN$390,ROW(C170)-3,FALSE)-$AG170)</f>
        <v>0</v>
      </c>
      <c r="AG170" s="85">
        <f>HLOOKUP(A_Stammdaten!$C$12,$AH$4:$AN$390,ROW(C170)-3,FALSE)</f>
        <v>0</v>
      </c>
      <c r="AH170" s="85">
        <f t="shared" si="24"/>
        <v>0</v>
      </c>
      <c r="AI170" s="85">
        <f t="shared" si="25"/>
        <v>0</v>
      </c>
      <c r="AJ170" s="85">
        <f t="shared" si="26"/>
        <v>0</v>
      </c>
      <c r="AK170" s="85">
        <f t="shared" si="27"/>
        <v>0</v>
      </c>
      <c r="AL170" s="85">
        <f t="shared" si="28"/>
        <v>0</v>
      </c>
      <c r="AM170" s="85">
        <f t="shared" si="29"/>
        <v>0</v>
      </c>
      <c r="AN170" s="85">
        <f t="shared" si="30"/>
        <v>0</v>
      </c>
    </row>
    <row r="171" spans="1:40" s="32" customFormat="1" x14ac:dyDescent="0.25">
      <c r="A171" s="18"/>
      <c r="B171" s="18"/>
      <c r="C171" s="34"/>
      <c r="D171" s="18"/>
      <c r="E171" s="18"/>
      <c r="F171" s="18"/>
      <c r="G171" s="80">
        <f t="shared" si="31"/>
        <v>0</v>
      </c>
      <c r="H171" s="18"/>
      <c r="I171" s="18"/>
      <c r="J171" s="18"/>
      <c r="K171" s="18"/>
      <c r="L171" s="18"/>
      <c r="M171" s="18"/>
      <c r="N171" s="18"/>
      <c r="O171" s="18"/>
      <c r="P171" s="18"/>
      <c r="Q171" s="80">
        <f>IF(C171&gt;A_Stammdaten!$C$12,0,SUM(G171,H171,J171,K171,M171,N171)-SUM(I171,L171,O171,P171))</f>
        <v>0</v>
      </c>
      <c r="R171" s="18"/>
      <c r="S171" s="18"/>
      <c r="T171" s="18"/>
      <c r="U171" s="80">
        <f t="shared" si="32"/>
        <v>0</v>
      </c>
      <c r="V171" s="81">
        <f>IF(ISBLANK($B171),0,VLOOKUP($B171,Listen!$A$2:$C$44,2,FALSE))</f>
        <v>0</v>
      </c>
      <c r="W171" s="81">
        <f>IF(ISBLANK($B171),0,VLOOKUP($B171,Listen!$A$2:$C$44,3,FALSE))</f>
        <v>0</v>
      </c>
      <c r="X171" s="49">
        <f t="shared" si="36"/>
        <v>0</v>
      </c>
      <c r="Y171" s="49">
        <f t="shared" si="37"/>
        <v>0</v>
      </c>
      <c r="Z171" s="49">
        <f t="shared" si="37"/>
        <v>0</v>
      </c>
      <c r="AA171" s="49">
        <f t="shared" si="37"/>
        <v>0</v>
      </c>
      <c r="AB171" s="49">
        <f t="shared" si="37"/>
        <v>0</v>
      </c>
      <c r="AC171" s="49">
        <f t="shared" si="37"/>
        <v>0</v>
      </c>
      <c r="AD171" s="49">
        <f t="shared" si="37"/>
        <v>0</v>
      </c>
      <c r="AE171" s="85">
        <f t="shared" si="35"/>
        <v>0</v>
      </c>
      <c r="AF171" s="85">
        <f>IF(C171=A_Stammdaten!$C$12,D_SAV!$U171-D_SAV!$AG171,HLOOKUP(A_Stammdaten!$C$12-1,$AH$4:$AN$390,ROW(C171)-3,FALSE)-$AG171)</f>
        <v>0</v>
      </c>
      <c r="AG171" s="85">
        <f>HLOOKUP(A_Stammdaten!$C$12,$AH$4:$AN$390,ROW(C171)-3,FALSE)</f>
        <v>0</v>
      </c>
      <c r="AH171" s="85">
        <f t="shared" si="24"/>
        <v>0</v>
      </c>
      <c r="AI171" s="85">
        <f t="shared" si="25"/>
        <v>0</v>
      </c>
      <c r="AJ171" s="85">
        <f t="shared" si="26"/>
        <v>0</v>
      </c>
      <c r="AK171" s="85">
        <f t="shared" si="27"/>
        <v>0</v>
      </c>
      <c r="AL171" s="85">
        <f t="shared" si="28"/>
        <v>0</v>
      </c>
      <c r="AM171" s="85">
        <f t="shared" si="29"/>
        <v>0</v>
      </c>
      <c r="AN171" s="85">
        <f t="shared" si="30"/>
        <v>0</v>
      </c>
    </row>
    <row r="172" spans="1:40" s="32" customFormat="1" x14ac:dyDescent="0.25">
      <c r="A172" s="18"/>
      <c r="B172" s="18"/>
      <c r="C172" s="34"/>
      <c r="D172" s="18"/>
      <c r="E172" s="18"/>
      <c r="F172" s="18"/>
      <c r="G172" s="80">
        <f t="shared" si="31"/>
        <v>0</v>
      </c>
      <c r="H172" s="18"/>
      <c r="I172" s="18"/>
      <c r="J172" s="18"/>
      <c r="K172" s="18"/>
      <c r="L172" s="18"/>
      <c r="M172" s="18"/>
      <c r="N172" s="18"/>
      <c r="O172" s="18"/>
      <c r="P172" s="18"/>
      <c r="Q172" s="80">
        <f>IF(C172&gt;A_Stammdaten!$C$12,0,SUM(G172,H172,J172,K172,M172,N172)-SUM(I172,L172,O172,P172))</f>
        <v>0</v>
      </c>
      <c r="R172" s="18"/>
      <c r="S172" s="18"/>
      <c r="T172" s="18"/>
      <c r="U172" s="80">
        <f t="shared" si="32"/>
        <v>0</v>
      </c>
      <c r="V172" s="81">
        <f>IF(ISBLANK($B172),0,VLOOKUP($B172,Listen!$A$2:$C$44,2,FALSE))</f>
        <v>0</v>
      </c>
      <c r="W172" s="81">
        <f>IF(ISBLANK($B172),0,VLOOKUP($B172,Listen!$A$2:$C$44,3,FALSE))</f>
        <v>0</v>
      </c>
      <c r="X172" s="49">
        <f t="shared" si="36"/>
        <v>0</v>
      </c>
      <c r="Y172" s="49">
        <f t="shared" si="37"/>
        <v>0</v>
      </c>
      <c r="Z172" s="49">
        <f t="shared" si="37"/>
        <v>0</v>
      </c>
      <c r="AA172" s="49">
        <f t="shared" si="37"/>
        <v>0</v>
      </c>
      <c r="AB172" s="49">
        <f t="shared" si="37"/>
        <v>0</v>
      </c>
      <c r="AC172" s="49">
        <f t="shared" si="37"/>
        <v>0</v>
      </c>
      <c r="AD172" s="49">
        <f t="shared" si="37"/>
        <v>0</v>
      </c>
      <c r="AE172" s="85">
        <f t="shared" si="35"/>
        <v>0</v>
      </c>
      <c r="AF172" s="85">
        <f>IF(C172=A_Stammdaten!$C$12,D_SAV!$U172-D_SAV!$AG172,HLOOKUP(A_Stammdaten!$C$12-1,$AH$4:$AN$390,ROW(C172)-3,FALSE)-$AG172)</f>
        <v>0</v>
      </c>
      <c r="AG172" s="85">
        <f>HLOOKUP(A_Stammdaten!$C$12,$AH$4:$AN$390,ROW(C172)-3,FALSE)</f>
        <v>0</v>
      </c>
      <c r="AH172" s="85">
        <f t="shared" si="24"/>
        <v>0</v>
      </c>
      <c r="AI172" s="85">
        <f t="shared" si="25"/>
        <v>0</v>
      </c>
      <c r="AJ172" s="85">
        <f t="shared" si="26"/>
        <v>0</v>
      </c>
      <c r="AK172" s="85">
        <f t="shared" si="27"/>
        <v>0</v>
      </c>
      <c r="AL172" s="85">
        <f t="shared" si="28"/>
        <v>0</v>
      </c>
      <c r="AM172" s="85">
        <f t="shared" si="29"/>
        <v>0</v>
      </c>
      <c r="AN172" s="85">
        <f t="shared" si="30"/>
        <v>0</v>
      </c>
    </row>
    <row r="173" spans="1:40" s="32" customFormat="1" x14ac:dyDescent="0.25">
      <c r="A173" s="18"/>
      <c r="B173" s="18"/>
      <c r="C173" s="34"/>
      <c r="D173" s="18"/>
      <c r="E173" s="18"/>
      <c r="F173" s="18"/>
      <c r="G173" s="80">
        <f t="shared" si="31"/>
        <v>0</v>
      </c>
      <c r="H173" s="18"/>
      <c r="I173" s="18"/>
      <c r="J173" s="18"/>
      <c r="K173" s="18"/>
      <c r="L173" s="18"/>
      <c r="M173" s="18"/>
      <c r="N173" s="18"/>
      <c r="O173" s="18"/>
      <c r="P173" s="18"/>
      <c r="Q173" s="80">
        <f>IF(C173&gt;A_Stammdaten!$C$12,0,SUM(G173,H173,J173,K173,M173,N173)-SUM(I173,L173,O173,P173))</f>
        <v>0</v>
      </c>
      <c r="R173" s="18"/>
      <c r="S173" s="18"/>
      <c r="T173" s="18"/>
      <c r="U173" s="80">
        <f t="shared" si="32"/>
        <v>0</v>
      </c>
      <c r="V173" s="81">
        <f>IF(ISBLANK($B173),0,VLOOKUP($B173,Listen!$A$2:$C$44,2,FALSE))</f>
        <v>0</v>
      </c>
      <c r="W173" s="81">
        <f>IF(ISBLANK($B173),0,VLOOKUP($B173,Listen!$A$2:$C$44,3,FALSE))</f>
        <v>0</v>
      </c>
      <c r="X173" s="49">
        <f t="shared" si="36"/>
        <v>0</v>
      </c>
      <c r="Y173" s="49">
        <f t="shared" si="37"/>
        <v>0</v>
      </c>
      <c r="Z173" s="49">
        <f t="shared" si="37"/>
        <v>0</v>
      </c>
      <c r="AA173" s="49">
        <f t="shared" si="37"/>
        <v>0</v>
      </c>
      <c r="AB173" s="49">
        <f t="shared" si="37"/>
        <v>0</v>
      </c>
      <c r="AC173" s="49">
        <f t="shared" si="37"/>
        <v>0</v>
      </c>
      <c r="AD173" s="49">
        <f t="shared" si="37"/>
        <v>0</v>
      </c>
      <c r="AE173" s="85">
        <f t="shared" si="35"/>
        <v>0</v>
      </c>
      <c r="AF173" s="85">
        <f>IF(C173=A_Stammdaten!$C$12,D_SAV!$U173-D_SAV!$AG173,HLOOKUP(A_Stammdaten!$C$12-1,$AH$4:$AN$390,ROW(C173)-3,FALSE)-$AG173)</f>
        <v>0</v>
      </c>
      <c r="AG173" s="85">
        <f>HLOOKUP(A_Stammdaten!$C$12,$AH$4:$AN$390,ROW(C173)-3,FALSE)</f>
        <v>0</v>
      </c>
      <c r="AH173" s="85">
        <f t="shared" si="24"/>
        <v>0</v>
      </c>
      <c r="AI173" s="85">
        <f t="shared" si="25"/>
        <v>0</v>
      </c>
      <c r="AJ173" s="85">
        <f t="shared" si="26"/>
        <v>0</v>
      </c>
      <c r="AK173" s="85">
        <f t="shared" si="27"/>
        <v>0</v>
      </c>
      <c r="AL173" s="85">
        <f t="shared" si="28"/>
        <v>0</v>
      </c>
      <c r="AM173" s="85">
        <f t="shared" si="29"/>
        <v>0</v>
      </c>
      <c r="AN173" s="85">
        <f t="shared" si="30"/>
        <v>0</v>
      </c>
    </row>
    <row r="174" spans="1:40" s="32" customFormat="1" x14ac:dyDescent="0.25">
      <c r="A174" s="18"/>
      <c r="B174" s="18"/>
      <c r="C174" s="34"/>
      <c r="D174" s="18"/>
      <c r="E174" s="18"/>
      <c r="F174" s="18"/>
      <c r="G174" s="80">
        <f t="shared" si="31"/>
        <v>0</v>
      </c>
      <c r="H174" s="18"/>
      <c r="I174" s="18"/>
      <c r="J174" s="18"/>
      <c r="K174" s="18"/>
      <c r="L174" s="18"/>
      <c r="M174" s="18"/>
      <c r="N174" s="18"/>
      <c r="O174" s="18"/>
      <c r="P174" s="18"/>
      <c r="Q174" s="80">
        <f>IF(C174&gt;A_Stammdaten!$C$12,0,SUM(G174,H174,J174,K174,M174,N174)-SUM(I174,L174,O174,P174))</f>
        <v>0</v>
      </c>
      <c r="R174" s="18"/>
      <c r="S174" s="18"/>
      <c r="T174" s="18"/>
      <c r="U174" s="80">
        <f t="shared" si="32"/>
        <v>0</v>
      </c>
      <c r="V174" s="81">
        <f>IF(ISBLANK($B174),0,VLOOKUP($B174,Listen!$A$2:$C$44,2,FALSE))</f>
        <v>0</v>
      </c>
      <c r="W174" s="81">
        <f>IF(ISBLANK($B174),0,VLOOKUP($B174,Listen!$A$2:$C$44,3,FALSE))</f>
        <v>0</v>
      </c>
      <c r="X174" s="49">
        <f t="shared" si="36"/>
        <v>0</v>
      </c>
      <c r="Y174" s="49">
        <f t="shared" si="37"/>
        <v>0</v>
      </c>
      <c r="Z174" s="49">
        <f t="shared" si="37"/>
        <v>0</v>
      </c>
      <c r="AA174" s="49">
        <f t="shared" si="37"/>
        <v>0</v>
      </c>
      <c r="AB174" s="49">
        <f t="shared" si="37"/>
        <v>0</v>
      </c>
      <c r="AC174" s="49">
        <f t="shared" si="37"/>
        <v>0</v>
      </c>
      <c r="AD174" s="49">
        <f t="shared" si="37"/>
        <v>0</v>
      </c>
      <c r="AE174" s="85">
        <f t="shared" si="35"/>
        <v>0</v>
      </c>
      <c r="AF174" s="85">
        <f>IF(C174=A_Stammdaten!$C$12,D_SAV!$U174-D_SAV!$AG174,HLOOKUP(A_Stammdaten!$C$12-1,$AH$4:$AN$390,ROW(C174)-3,FALSE)-$AG174)</f>
        <v>0</v>
      </c>
      <c r="AG174" s="85">
        <f>HLOOKUP(A_Stammdaten!$C$12,$AH$4:$AN$390,ROW(C174)-3,FALSE)</f>
        <v>0</v>
      </c>
      <c r="AH174" s="85">
        <f t="shared" si="24"/>
        <v>0</v>
      </c>
      <c r="AI174" s="85">
        <f t="shared" si="25"/>
        <v>0</v>
      </c>
      <c r="AJ174" s="85">
        <f t="shared" si="26"/>
        <v>0</v>
      </c>
      <c r="AK174" s="85">
        <f t="shared" si="27"/>
        <v>0</v>
      </c>
      <c r="AL174" s="85">
        <f t="shared" si="28"/>
        <v>0</v>
      </c>
      <c r="AM174" s="85">
        <f t="shared" si="29"/>
        <v>0</v>
      </c>
      <c r="AN174" s="85">
        <f t="shared" si="30"/>
        <v>0</v>
      </c>
    </row>
    <row r="175" spans="1:40" s="32" customFormat="1" x14ac:dyDescent="0.25">
      <c r="A175" s="18"/>
      <c r="B175" s="18"/>
      <c r="C175" s="34"/>
      <c r="D175" s="18"/>
      <c r="E175" s="18"/>
      <c r="F175" s="18"/>
      <c r="G175" s="80">
        <f t="shared" si="31"/>
        <v>0</v>
      </c>
      <c r="H175" s="18"/>
      <c r="I175" s="18"/>
      <c r="J175" s="18"/>
      <c r="K175" s="18"/>
      <c r="L175" s="18"/>
      <c r="M175" s="18"/>
      <c r="N175" s="18"/>
      <c r="O175" s="18"/>
      <c r="P175" s="18"/>
      <c r="Q175" s="80">
        <f>IF(C175&gt;A_Stammdaten!$C$12,0,SUM(G175,H175,J175,K175,M175,N175)-SUM(I175,L175,O175,P175))</f>
        <v>0</v>
      </c>
      <c r="R175" s="18"/>
      <c r="S175" s="18"/>
      <c r="T175" s="18"/>
      <c r="U175" s="80">
        <f t="shared" si="32"/>
        <v>0</v>
      </c>
      <c r="V175" s="81">
        <f>IF(ISBLANK($B175),0,VLOOKUP($B175,Listen!$A$2:$C$44,2,FALSE))</f>
        <v>0</v>
      </c>
      <c r="W175" s="81">
        <f>IF(ISBLANK($B175),0,VLOOKUP($B175,Listen!$A$2:$C$44,3,FALSE))</f>
        <v>0</v>
      </c>
      <c r="X175" s="49">
        <f t="shared" si="36"/>
        <v>0</v>
      </c>
      <c r="Y175" s="49">
        <f t="shared" ref="Y175:AD175" si="38">$V175</f>
        <v>0</v>
      </c>
      <c r="Z175" s="49">
        <f t="shared" si="38"/>
        <v>0</v>
      </c>
      <c r="AA175" s="49">
        <f t="shared" si="38"/>
        <v>0</v>
      </c>
      <c r="AB175" s="49">
        <f t="shared" si="38"/>
        <v>0</v>
      </c>
      <c r="AC175" s="49">
        <f t="shared" si="38"/>
        <v>0</v>
      </c>
      <c r="AD175" s="49">
        <f t="shared" si="38"/>
        <v>0</v>
      </c>
      <c r="AE175" s="85">
        <f t="shared" si="35"/>
        <v>0</v>
      </c>
      <c r="AF175" s="85">
        <f>IF(C175=A_Stammdaten!$C$12,D_SAV!$U175-D_SAV!$AG175,HLOOKUP(A_Stammdaten!$C$12-1,$AH$4:$AN$390,ROW(C175)-3,FALSE)-$AG175)</f>
        <v>0</v>
      </c>
      <c r="AG175" s="85">
        <f>HLOOKUP(A_Stammdaten!$C$12,$AH$4:$AN$390,ROW(C175)-3,FALSE)</f>
        <v>0</v>
      </c>
      <c r="AH175" s="85">
        <f t="shared" si="24"/>
        <v>0</v>
      </c>
      <c r="AI175" s="85">
        <f t="shared" si="25"/>
        <v>0</v>
      </c>
      <c r="AJ175" s="85">
        <f t="shared" si="26"/>
        <v>0</v>
      </c>
      <c r="AK175" s="85">
        <f t="shared" si="27"/>
        <v>0</v>
      </c>
      <c r="AL175" s="85">
        <f t="shared" si="28"/>
        <v>0</v>
      </c>
      <c r="AM175" s="85">
        <f t="shared" si="29"/>
        <v>0</v>
      </c>
      <c r="AN175" s="85">
        <f t="shared" si="30"/>
        <v>0</v>
      </c>
    </row>
    <row r="176" spans="1:40" s="32" customFormat="1" x14ac:dyDescent="0.25">
      <c r="A176" s="18"/>
      <c r="B176" s="18"/>
      <c r="C176" s="34"/>
      <c r="D176" s="18"/>
      <c r="E176" s="18"/>
      <c r="F176" s="18"/>
      <c r="G176" s="80">
        <f t="shared" si="31"/>
        <v>0</v>
      </c>
      <c r="H176" s="18"/>
      <c r="I176" s="18"/>
      <c r="J176" s="18"/>
      <c r="K176" s="18"/>
      <c r="L176" s="18"/>
      <c r="M176" s="18"/>
      <c r="N176" s="18"/>
      <c r="O176" s="18"/>
      <c r="P176" s="18"/>
      <c r="Q176" s="80">
        <f>IF(C176&gt;A_Stammdaten!$C$12,0,SUM(G176,H176,J176,K176,M176,N176)-SUM(I176,L176,O176,P176))</f>
        <v>0</v>
      </c>
      <c r="R176" s="18"/>
      <c r="S176" s="18"/>
      <c r="T176" s="18"/>
      <c r="U176" s="80">
        <f t="shared" si="32"/>
        <v>0</v>
      </c>
      <c r="V176" s="81">
        <f>IF(ISBLANK($B176),0,VLOOKUP($B176,Listen!$A$2:$C$44,2,FALSE))</f>
        <v>0</v>
      </c>
      <c r="W176" s="81">
        <f>IF(ISBLANK($B176),0,VLOOKUP($B176,Listen!$A$2:$C$44,3,FALSE))</f>
        <v>0</v>
      </c>
      <c r="X176" s="49">
        <f t="shared" ref="X176:AD212" si="39">$V176</f>
        <v>0</v>
      </c>
      <c r="Y176" s="49">
        <f t="shared" si="39"/>
        <v>0</v>
      </c>
      <c r="Z176" s="49">
        <f t="shared" si="39"/>
        <v>0</v>
      </c>
      <c r="AA176" s="49">
        <f t="shared" si="39"/>
        <v>0</v>
      </c>
      <c r="AB176" s="49">
        <f t="shared" si="39"/>
        <v>0</v>
      </c>
      <c r="AC176" s="49">
        <f t="shared" si="39"/>
        <v>0</v>
      </c>
      <c r="AD176" s="49">
        <f t="shared" si="39"/>
        <v>0</v>
      </c>
      <c r="AE176" s="85">
        <f t="shared" si="35"/>
        <v>0</v>
      </c>
      <c r="AF176" s="85">
        <f>IF(C176=A_Stammdaten!$C$12,D_SAV!$U176-D_SAV!$AG176,HLOOKUP(A_Stammdaten!$C$12-1,$AH$4:$AN$390,ROW(C176)-3,FALSE)-$AG176)</f>
        <v>0</v>
      </c>
      <c r="AG176" s="85">
        <f>HLOOKUP(A_Stammdaten!$C$12,$AH$4:$AN$390,ROW(C176)-3,FALSE)</f>
        <v>0</v>
      </c>
      <c r="AH176" s="85">
        <f t="shared" si="24"/>
        <v>0</v>
      </c>
      <c r="AI176" s="85">
        <f t="shared" si="25"/>
        <v>0</v>
      </c>
      <c r="AJ176" s="85">
        <f t="shared" si="26"/>
        <v>0</v>
      </c>
      <c r="AK176" s="85">
        <f t="shared" si="27"/>
        <v>0</v>
      </c>
      <c r="AL176" s="85">
        <f t="shared" si="28"/>
        <v>0</v>
      </c>
      <c r="AM176" s="85">
        <f t="shared" si="29"/>
        <v>0</v>
      </c>
      <c r="AN176" s="85">
        <f t="shared" si="30"/>
        <v>0</v>
      </c>
    </row>
    <row r="177" spans="1:40" s="32" customFormat="1" x14ac:dyDescent="0.25">
      <c r="A177" s="18"/>
      <c r="B177" s="18"/>
      <c r="C177" s="34"/>
      <c r="D177" s="18"/>
      <c r="E177" s="18"/>
      <c r="F177" s="18"/>
      <c r="G177" s="80">
        <f t="shared" si="31"/>
        <v>0</v>
      </c>
      <c r="H177" s="18"/>
      <c r="I177" s="18"/>
      <c r="J177" s="18"/>
      <c r="K177" s="18"/>
      <c r="L177" s="18"/>
      <c r="M177" s="18"/>
      <c r="N177" s="18"/>
      <c r="O177" s="18"/>
      <c r="P177" s="18"/>
      <c r="Q177" s="80">
        <f>IF(C177&gt;A_Stammdaten!$C$12,0,SUM(G177,H177,J177,K177,M177,N177)-SUM(I177,L177,O177,P177))</f>
        <v>0</v>
      </c>
      <c r="R177" s="18"/>
      <c r="S177" s="18"/>
      <c r="T177" s="18"/>
      <c r="U177" s="80">
        <f t="shared" si="32"/>
        <v>0</v>
      </c>
      <c r="V177" s="81">
        <f>IF(ISBLANK($B177),0,VLOOKUP($B177,Listen!$A$2:$C$44,2,FALSE))</f>
        <v>0</v>
      </c>
      <c r="W177" s="81">
        <f>IF(ISBLANK($B177),0,VLOOKUP($B177,Listen!$A$2:$C$44,3,FALSE))</f>
        <v>0</v>
      </c>
      <c r="X177" s="49">
        <f t="shared" si="39"/>
        <v>0</v>
      </c>
      <c r="Y177" s="49">
        <f t="shared" si="39"/>
        <v>0</v>
      </c>
      <c r="Z177" s="49">
        <f t="shared" si="39"/>
        <v>0</v>
      </c>
      <c r="AA177" s="49">
        <f t="shared" si="39"/>
        <v>0</v>
      </c>
      <c r="AB177" s="49">
        <f t="shared" si="39"/>
        <v>0</v>
      </c>
      <c r="AC177" s="49">
        <f t="shared" si="39"/>
        <v>0</v>
      </c>
      <c r="AD177" s="49">
        <f t="shared" si="39"/>
        <v>0</v>
      </c>
      <c r="AE177" s="85">
        <f t="shared" si="35"/>
        <v>0</v>
      </c>
      <c r="AF177" s="85">
        <f>IF(C177=A_Stammdaten!$C$12,D_SAV!$U177-D_SAV!$AG177,HLOOKUP(A_Stammdaten!$C$12-1,$AH$4:$AN$390,ROW(C177)-3,FALSE)-$AG177)</f>
        <v>0</v>
      </c>
      <c r="AG177" s="85">
        <f>HLOOKUP(A_Stammdaten!$C$12,$AH$4:$AN$390,ROW(C177)-3,FALSE)</f>
        <v>0</v>
      </c>
      <c r="AH177" s="85">
        <f t="shared" si="24"/>
        <v>0</v>
      </c>
      <c r="AI177" s="85">
        <f t="shared" si="25"/>
        <v>0</v>
      </c>
      <c r="AJ177" s="85">
        <f t="shared" si="26"/>
        <v>0</v>
      </c>
      <c r="AK177" s="85">
        <f t="shared" si="27"/>
        <v>0</v>
      </c>
      <c r="AL177" s="85">
        <f t="shared" si="28"/>
        <v>0</v>
      </c>
      <c r="AM177" s="85">
        <f t="shared" si="29"/>
        <v>0</v>
      </c>
      <c r="AN177" s="85">
        <f t="shared" si="30"/>
        <v>0</v>
      </c>
    </row>
    <row r="178" spans="1:40" s="32" customFormat="1" x14ac:dyDescent="0.25">
      <c r="A178" s="18"/>
      <c r="B178" s="18"/>
      <c r="C178" s="34"/>
      <c r="D178" s="18"/>
      <c r="E178" s="18"/>
      <c r="F178" s="18"/>
      <c r="G178" s="80">
        <f t="shared" si="31"/>
        <v>0</v>
      </c>
      <c r="H178" s="18"/>
      <c r="I178" s="18"/>
      <c r="J178" s="18"/>
      <c r="K178" s="18"/>
      <c r="L178" s="18"/>
      <c r="M178" s="18"/>
      <c r="N178" s="18"/>
      <c r="O178" s="18"/>
      <c r="P178" s="18"/>
      <c r="Q178" s="80">
        <f>IF(C178&gt;A_Stammdaten!$C$12,0,SUM(G178,H178,J178,K178,M178,N178)-SUM(I178,L178,O178,P178))</f>
        <v>0</v>
      </c>
      <c r="R178" s="18"/>
      <c r="S178" s="18"/>
      <c r="T178" s="18"/>
      <c r="U178" s="80">
        <f t="shared" si="32"/>
        <v>0</v>
      </c>
      <c r="V178" s="81">
        <f>IF(ISBLANK($B178),0,VLOOKUP($B178,Listen!$A$2:$C$44,2,FALSE))</f>
        <v>0</v>
      </c>
      <c r="W178" s="81">
        <f>IF(ISBLANK($B178),0,VLOOKUP($B178,Listen!$A$2:$C$44,3,FALSE))</f>
        <v>0</v>
      </c>
      <c r="X178" s="49">
        <f t="shared" si="39"/>
        <v>0</v>
      </c>
      <c r="Y178" s="49">
        <f t="shared" si="39"/>
        <v>0</v>
      </c>
      <c r="Z178" s="49">
        <f t="shared" si="39"/>
        <v>0</v>
      </c>
      <c r="AA178" s="49">
        <f t="shared" si="39"/>
        <v>0</v>
      </c>
      <c r="AB178" s="49">
        <f t="shared" si="39"/>
        <v>0</v>
      </c>
      <c r="AC178" s="49">
        <f t="shared" si="39"/>
        <v>0</v>
      </c>
      <c r="AD178" s="49">
        <f t="shared" si="39"/>
        <v>0</v>
      </c>
      <c r="AE178" s="85">
        <f t="shared" si="35"/>
        <v>0</v>
      </c>
      <c r="AF178" s="85">
        <f>IF(C178=A_Stammdaten!$C$12,D_SAV!$U178-D_SAV!$AG178,HLOOKUP(A_Stammdaten!$C$12-1,$AH$4:$AN$390,ROW(C178)-3,FALSE)-$AG178)</f>
        <v>0</v>
      </c>
      <c r="AG178" s="85">
        <f>HLOOKUP(A_Stammdaten!$C$12,$AH$4:$AN$390,ROW(C178)-3,FALSE)</f>
        <v>0</v>
      </c>
      <c r="AH178" s="85">
        <f t="shared" si="24"/>
        <v>0</v>
      </c>
      <c r="AI178" s="85">
        <f t="shared" si="25"/>
        <v>0</v>
      </c>
      <c r="AJ178" s="85">
        <f t="shared" si="26"/>
        <v>0</v>
      </c>
      <c r="AK178" s="85">
        <f t="shared" si="27"/>
        <v>0</v>
      </c>
      <c r="AL178" s="85">
        <f t="shared" si="28"/>
        <v>0</v>
      </c>
      <c r="AM178" s="85">
        <f t="shared" si="29"/>
        <v>0</v>
      </c>
      <c r="AN178" s="85">
        <f t="shared" si="30"/>
        <v>0</v>
      </c>
    </row>
    <row r="179" spans="1:40" s="32" customFormat="1" x14ac:dyDescent="0.25">
      <c r="A179" s="18"/>
      <c r="B179" s="18"/>
      <c r="C179" s="34"/>
      <c r="D179" s="18"/>
      <c r="E179" s="18"/>
      <c r="F179" s="18"/>
      <c r="G179" s="80">
        <f t="shared" si="31"/>
        <v>0</v>
      </c>
      <c r="H179" s="18"/>
      <c r="I179" s="18"/>
      <c r="J179" s="18"/>
      <c r="K179" s="18"/>
      <c r="L179" s="18"/>
      <c r="M179" s="18"/>
      <c r="N179" s="18"/>
      <c r="O179" s="18"/>
      <c r="P179" s="18"/>
      <c r="Q179" s="80">
        <f>IF(C179&gt;A_Stammdaten!$C$12,0,SUM(G179,H179,J179,K179,M179,N179)-SUM(I179,L179,O179,P179))</f>
        <v>0</v>
      </c>
      <c r="R179" s="18"/>
      <c r="S179" s="18"/>
      <c r="T179" s="18"/>
      <c r="U179" s="80">
        <f t="shared" si="32"/>
        <v>0</v>
      </c>
      <c r="V179" s="81">
        <f>IF(ISBLANK($B179),0,VLOOKUP($B179,Listen!$A$2:$C$44,2,FALSE))</f>
        <v>0</v>
      </c>
      <c r="W179" s="81">
        <f>IF(ISBLANK($B179),0,VLOOKUP($B179,Listen!$A$2:$C$44,3,FALSE))</f>
        <v>0</v>
      </c>
      <c r="X179" s="49">
        <f t="shared" si="39"/>
        <v>0</v>
      </c>
      <c r="Y179" s="49">
        <f t="shared" si="39"/>
        <v>0</v>
      </c>
      <c r="Z179" s="49">
        <f t="shared" si="39"/>
        <v>0</v>
      </c>
      <c r="AA179" s="49">
        <f t="shared" si="39"/>
        <v>0</v>
      </c>
      <c r="AB179" s="49">
        <f t="shared" si="39"/>
        <v>0</v>
      </c>
      <c r="AC179" s="49">
        <f t="shared" si="39"/>
        <v>0</v>
      </c>
      <c r="AD179" s="49">
        <f t="shared" si="39"/>
        <v>0</v>
      </c>
      <c r="AE179" s="85">
        <f t="shared" ref="AE179:AE242" si="40">AG179+AF179</f>
        <v>0</v>
      </c>
      <c r="AF179" s="85">
        <f>IF(C179=A_Stammdaten!$C$12,D_SAV!$U179-D_SAV!$AG179,HLOOKUP(A_Stammdaten!$C$12-1,$AH$4:$AN$390,ROW(C179)-3,FALSE)-$AG179)</f>
        <v>0</v>
      </c>
      <c r="AG179" s="85">
        <f>HLOOKUP(A_Stammdaten!$C$12,$AH$4:$AN$390,ROW(C179)-3,FALSE)</f>
        <v>0</v>
      </c>
      <c r="AH179" s="85">
        <f t="shared" si="24"/>
        <v>0</v>
      </c>
      <c r="AI179" s="85">
        <f t="shared" si="25"/>
        <v>0</v>
      </c>
      <c r="AJ179" s="85">
        <f t="shared" si="26"/>
        <v>0</v>
      </c>
      <c r="AK179" s="85">
        <f t="shared" si="27"/>
        <v>0</v>
      </c>
      <c r="AL179" s="85">
        <f t="shared" si="28"/>
        <v>0</v>
      </c>
      <c r="AM179" s="85">
        <f t="shared" si="29"/>
        <v>0</v>
      </c>
      <c r="AN179" s="85">
        <f t="shared" si="30"/>
        <v>0</v>
      </c>
    </row>
    <row r="180" spans="1:40" s="32" customFormat="1" x14ac:dyDescent="0.25">
      <c r="A180" s="18"/>
      <c r="B180" s="18"/>
      <c r="C180" s="34"/>
      <c r="D180" s="18"/>
      <c r="E180" s="18"/>
      <c r="F180" s="18"/>
      <c r="G180" s="80">
        <f t="shared" si="31"/>
        <v>0</v>
      </c>
      <c r="H180" s="18"/>
      <c r="I180" s="18"/>
      <c r="J180" s="18"/>
      <c r="K180" s="18"/>
      <c r="L180" s="18"/>
      <c r="M180" s="18"/>
      <c r="N180" s="18"/>
      <c r="O180" s="18"/>
      <c r="P180" s="18"/>
      <c r="Q180" s="80">
        <f>IF(C180&gt;A_Stammdaten!$C$12,0,SUM(G180,H180,J180,K180,M180,N180)-SUM(I180,L180,O180,P180))</f>
        <v>0</v>
      </c>
      <c r="R180" s="18"/>
      <c r="S180" s="18"/>
      <c r="T180" s="18"/>
      <c r="U180" s="80">
        <f t="shared" si="32"/>
        <v>0</v>
      </c>
      <c r="V180" s="81">
        <f>IF(ISBLANK($B180),0,VLOOKUP($B180,Listen!$A$2:$C$44,2,FALSE))</f>
        <v>0</v>
      </c>
      <c r="W180" s="81">
        <f>IF(ISBLANK($B180),0,VLOOKUP($B180,Listen!$A$2:$C$44,3,FALSE))</f>
        <v>0</v>
      </c>
      <c r="X180" s="49">
        <f t="shared" si="39"/>
        <v>0</v>
      </c>
      <c r="Y180" s="49">
        <f t="shared" si="39"/>
        <v>0</v>
      </c>
      <c r="Z180" s="49">
        <f t="shared" si="39"/>
        <v>0</v>
      </c>
      <c r="AA180" s="49">
        <f t="shared" si="39"/>
        <v>0</v>
      </c>
      <c r="AB180" s="49">
        <f t="shared" si="39"/>
        <v>0</v>
      </c>
      <c r="AC180" s="49">
        <f t="shared" si="39"/>
        <v>0</v>
      </c>
      <c r="AD180" s="49">
        <f t="shared" si="39"/>
        <v>0</v>
      </c>
      <c r="AE180" s="85">
        <f t="shared" si="40"/>
        <v>0</v>
      </c>
      <c r="AF180" s="85">
        <f>IF(C180=A_Stammdaten!$C$12,D_SAV!$U180-D_SAV!$AG180,HLOOKUP(A_Stammdaten!$C$12-1,$AH$4:$AN$390,ROW(C180)-3,FALSE)-$AG180)</f>
        <v>0</v>
      </c>
      <c r="AG180" s="85">
        <f>HLOOKUP(A_Stammdaten!$C$12,$AH$4:$AN$390,ROW(C180)-3,FALSE)</f>
        <v>0</v>
      </c>
      <c r="AH180" s="85">
        <f t="shared" si="24"/>
        <v>0</v>
      </c>
      <c r="AI180" s="85">
        <f t="shared" si="25"/>
        <v>0</v>
      </c>
      <c r="AJ180" s="85">
        <f t="shared" si="26"/>
        <v>0</v>
      </c>
      <c r="AK180" s="85">
        <f t="shared" si="27"/>
        <v>0</v>
      </c>
      <c r="AL180" s="85">
        <f t="shared" si="28"/>
        <v>0</v>
      </c>
      <c r="AM180" s="85">
        <f t="shared" si="29"/>
        <v>0</v>
      </c>
      <c r="AN180" s="85">
        <f t="shared" si="30"/>
        <v>0</v>
      </c>
    </row>
    <row r="181" spans="1:40" s="32" customFormat="1" x14ac:dyDescent="0.25">
      <c r="A181" s="18"/>
      <c r="B181" s="18"/>
      <c r="C181" s="34"/>
      <c r="D181" s="18"/>
      <c r="E181" s="18"/>
      <c r="F181" s="18"/>
      <c r="G181" s="80">
        <f t="shared" si="31"/>
        <v>0</v>
      </c>
      <c r="H181" s="18"/>
      <c r="I181" s="18"/>
      <c r="J181" s="18"/>
      <c r="K181" s="18"/>
      <c r="L181" s="18"/>
      <c r="M181" s="18"/>
      <c r="N181" s="18"/>
      <c r="O181" s="18"/>
      <c r="P181" s="18"/>
      <c r="Q181" s="80">
        <f>IF(C181&gt;A_Stammdaten!$C$12,0,SUM(G181,H181,J181,K181,M181,N181)-SUM(I181,L181,O181,P181))</f>
        <v>0</v>
      </c>
      <c r="R181" s="18"/>
      <c r="S181" s="18"/>
      <c r="T181" s="18"/>
      <c r="U181" s="80">
        <f t="shared" si="32"/>
        <v>0</v>
      </c>
      <c r="V181" s="81">
        <f>IF(ISBLANK($B181),0,VLOOKUP($B181,Listen!$A$2:$C$44,2,FALSE))</f>
        <v>0</v>
      </c>
      <c r="W181" s="81">
        <f>IF(ISBLANK($B181),0,VLOOKUP($B181,Listen!$A$2:$C$44,3,FALSE))</f>
        <v>0</v>
      </c>
      <c r="X181" s="49">
        <f t="shared" si="39"/>
        <v>0</v>
      </c>
      <c r="Y181" s="49">
        <f t="shared" si="39"/>
        <v>0</v>
      </c>
      <c r="Z181" s="49">
        <f t="shared" si="39"/>
        <v>0</v>
      </c>
      <c r="AA181" s="49">
        <f t="shared" si="39"/>
        <v>0</v>
      </c>
      <c r="AB181" s="49">
        <f t="shared" si="39"/>
        <v>0</v>
      </c>
      <c r="AC181" s="49">
        <f t="shared" si="39"/>
        <v>0</v>
      </c>
      <c r="AD181" s="49">
        <f t="shared" si="39"/>
        <v>0</v>
      </c>
      <c r="AE181" s="85">
        <f t="shared" si="40"/>
        <v>0</v>
      </c>
      <c r="AF181" s="85">
        <f>IF(C181=A_Stammdaten!$C$12,D_SAV!$U181-D_SAV!$AG181,HLOOKUP(A_Stammdaten!$C$12-1,$AH$4:$AN$390,ROW(C181)-3,FALSE)-$AG181)</f>
        <v>0</v>
      </c>
      <c r="AG181" s="85">
        <f>HLOOKUP(A_Stammdaten!$C$12,$AH$4:$AN$390,ROW(C181)-3,FALSE)</f>
        <v>0</v>
      </c>
      <c r="AH181" s="85">
        <f t="shared" si="24"/>
        <v>0</v>
      </c>
      <c r="AI181" s="85">
        <f t="shared" si="25"/>
        <v>0</v>
      </c>
      <c r="AJ181" s="85">
        <f t="shared" si="26"/>
        <v>0</v>
      </c>
      <c r="AK181" s="85">
        <f t="shared" si="27"/>
        <v>0</v>
      </c>
      <c r="AL181" s="85">
        <f t="shared" si="28"/>
        <v>0</v>
      </c>
      <c r="AM181" s="85">
        <f t="shared" si="29"/>
        <v>0</v>
      </c>
      <c r="AN181" s="85">
        <f t="shared" si="30"/>
        <v>0</v>
      </c>
    </row>
    <row r="182" spans="1:40" s="32" customFormat="1" x14ac:dyDescent="0.25">
      <c r="A182" s="18"/>
      <c r="B182" s="18"/>
      <c r="C182" s="34"/>
      <c r="D182" s="18"/>
      <c r="E182" s="18"/>
      <c r="F182" s="18"/>
      <c r="G182" s="80">
        <f t="shared" si="31"/>
        <v>0</v>
      </c>
      <c r="H182" s="18"/>
      <c r="I182" s="18"/>
      <c r="J182" s="18"/>
      <c r="K182" s="18"/>
      <c r="L182" s="18"/>
      <c r="M182" s="18"/>
      <c r="N182" s="18"/>
      <c r="O182" s="18"/>
      <c r="P182" s="18"/>
      <c r="Q182" s="80">
        <f>IF(C182&gt;A_Stammdaten!$C$12,0,SUM(G182,H182,J182,K182,M182,N182)-SUM(I182,L182,O182,P182))</f>
        <v>0</v>
      </c>
      <c r="R182" s="18"/>
      <c r="S182" s="18"/>
      <c r="T182" s="18"/>
      <c r="U182" s="80">
        <f t="shared" si="32"/>
        <v>0</v>
      </c>
      <c r="V182" s="81">
        <f>IF(ISBLANK($B182),0,VLOOKUP($B182,Listen!$A$2:$C$44,2,FALSE))</f>
        <v>0</v>
      </c>
      <c r="W182" s="81">
        <f>IF(ISBLANK($B182),0,VLOOKUP($B182,Listen!$A$2:$C$44,3,FALSE))</f>
        <v>0</v>
      </c>
      <c r="X182" s="49">
        <f t="shared" si="39"/>
        <v>0</v>
      </c>
      <c r="Y182" s="49">
        <f t="shared" si="39"/>
        <v>0</v>
      </c>
      <c r="Z182" s="49">
        <f t="shared" si="39"/>
        <v>0</v>
      </c>
      <c r="AA182" s="49">
        <f t="shared" si="39"/>
        <v>0</v>
      </c>
      <c r="AB182" s="49">
        <f t="shared" si="39"/>
        <v>0</v>
      </c>
      <c r="AC182" s="49">
        <f t="shared" si="39"/>
        <v>0</v>
      </c>
      <c r="AD182" s="49">
        <f t="shared" si="39"/>
        <v>0</v>
      </c>
      <c r="AE182" s="85">
        <f t="shared" si="40"/>
        <v>0</v>
      </c>
      <c r="AF182" s="85">
        <f>IF(C182=A_Stammdaten!$C$12,D_SAV!$U182-D_SAV!$AG182,HLOOKUP(A_Stammdaten!$C$12-1,$AH$4:$AN$390,ROW(C182)-3,FALSE)-$AG182)</f>
        <v>0</v>
      </c>
      <c r="AG182" s="85">
        <f>HLOOKUP(A_Stammdaten!$C$12,$AH$4:$AN$390,ROW(C182)-3,FALSE)</f>
        <v>0</v>
      </c>
      <c r="AH182" s="85">
        <f t="shared" si="24"/>
        <v>0</v>
      </c>
      <c r="AI182" s="85">
        <f t="shared" si="25"/>
        <v>0</v>
      </c>
      <c r="AJ182" s="85">
        <f t="shared" si="26"/>
        <v>0</v>
      </c>
      <c r="AK182" s="85">
        <f t="shared" si="27"/>
        <v>0</v>
      </c>
      <c r="AL182" s="85">
        <f t="shared" si="28"/>
        <v>0</v>
      </c>
      <c r="AM182" s="85">
        <f t="shared" si="29"/>
        <v>0</v>
      </c>
      <c r="AN182" s="85">
        <f t="shared" si="30"/>
        <v>0</v>
      </c>
    </row>
    <row r="183" spans="1:40" s="32" customFormat="1" x14ac:dyDescent="0.25">
      <c r="A183" s="18"/>
      <c r="B183" s="18"/>
      <c r="C183" s="34"/>
      <c r="D183" s="18"/>
      <c r="E183" s="18"/>
      <c r="F183" s="18"/>
      <c r="G183" s="80">
        <f t="shared" si="31"/>
        <v>0</v>
      </c>
      <c r="H183" s="18"/>
      <c r="I183" s="18"/>
      <c r="J183" s="18"/>
      <c r="K183" s="18"/>
      <c r="L183" s="18"/>
      <c r="M183" s="18"/>
      <c r="N183" s="18"/>
      <c r="O183" s="18"/>
      <c r="P183" s="18"/>
      <c r="Q183" s="80">
        <f>IF(C183&gt;A_Stammdaten!$C$12,0,SUM(G183,H183,J183,K183,M183,N183)-SUM(I183,L183,O183,P183))</f>
        <v>0</v>
      </c>
      <c r="R183" s="18"/>
      <c r="S183" s="18"/>
      <c r="T183" s="18"/>
      <c r="U183" s="80">
        <f t="shared" si="32"/>
        <v>0</v>
      </c>
      <c r="V183" s="81">
        <f>IF(ISBLANK($B183),0,VLOOKUP($B183,Listen!$A$2:$C$44,2,FALSE))</f>
        <v>0</v>
      </c>
      <c r="W183" s="81">
        <f>IF(ISBLANK($B183),0,VLOOKUP($B183,Listen!$A$2:$C$44,3,FALSE))</f>
        <v>0</v>
      </c>
      <c r="X183" s="49">
        <f t="shared" si="39"/>
        <v>0</v>
      </c>
      <c r="Y183" s="49">
        <f t="shared" si="39"/>
        <v>0</v>
      </c>
      <c r="Z183" s="49">
        <f t="shared" si="39"/>
        <v>0</v>
      </c>
      <c r="AA183" s="49">
        <f t="shared" si="39"/>
        <v>0</v>
      </c>
      <c r="AB183" s="49">
        <f t="shared" si="39"/>
        <v>0</v>
      </c>
      <c r="AC183" s="49">
        <f t="shared" si="39"/>
        <v>0</v>
      </c>
      <c r="AD183" s="49">
        <f t="shared" si="39"/>
        <v>0</v>
      </c>
      <c r="AE183" s="85">
        <f t="shared" si="40"/>
        <v>0</v>
      </c>
      <c r="AF183" s="85">
        <f>IF(C183=A_Stammdaten!$C$12,D_SAV!$U183-D_SAV!$AG183,HLOOKUP(A_Stammdaten!$C$12-1,$AH$4:$AN$390,ROW(C183)-3,FALSE)-$AG183)</f>
        <v>0</v>
      </c>
      <c r="AG183" s="85">
        <f>HLOOKUP(A_Stammdaten!$C$12,$AH$4:$AN$390,ROW(C183)-3,FALSE)</f>
        <v>0</v>
      </c>
      <c r="AH183" s="85">
        <f t="shared" si="24"/>
        <v>0</v>
      </c>
      <c r="AI183" s="85">
        <f t="shared" si="25"/>
        <v>0</v>
      </c>
      <c r="AJ183" s="85">
        <f t="shared" si="26"/>
        <v>0</v>
      </c>
      <c r="AK183" s="85">
        <f t="shared" si="27"/>
        <v>0</v>
      </c>
      <c r="AL183" s="85">
        <f t="shared" si="28"/>
        <v>0</v>
      </c>
      <c r="AM183" s="85">
        <f t="shared" si="29"/>
        <v>0</v>
      </c>
      <c r="AN183" s="85">
        <f t="shared" si="30"/>
        <v>0</v>
      </c>
    </row>
    <row r="184" spans="1:40" s="32" customFormat="1" x14ac:dyDescent="0.25">
      <c r="A184" s="18"/>
      <c r="B184" s="18"/>
      <c r="C184" s="34"/>
      <c r="D184" s="18"/>
      <c r="E184" s="18"/>
      <c r="F184" s="18"/>
      <c r="G184" s="80">
        <f t="shared" si="31"/>
        <v>0</v>
      </c>
      <c r="H184" s="18"/>
      <c r="I184" s="18"/>
      <c r="J184" s="18"/>
      <c r="K184" s="18"/>
      <c r="L184" s="18"/>
      <c r="M184" s="18"/>
      <c r="N184" s="18"/>
      <c r="O184" s="18"/>
      <c r="P184" s="18"/>
      <c r="Q184" s="80">
        <f>IF(C184&gt;A_Stammdaten!$C$12,0,SUM(G184,H184,J184,K184,M184,N184)-SUM(I184,L184,O184,P184))</f>
        <v>0</v>
      </c>
      <c r="R184" s="18"/>
      <c r="S184" s="18"/>
      <c r="T184" s="18"/>
      <c r="U184" s="80">
        <f t="shared" si="32"/>
        <v>0</v>
      </c>
      <c r="V184" s="81">
        <f>IF(ISBLANK($B184),0,VLOOKUP($B184,Listen!$A$2:$C$44,2,FALSE))</f>
        <v>0</v>
      </c>
      <c r="W184" s="81">
        <f>IF(ISBLANK($B184),0,VLOOKUP($B184,Listen!$A$2:$C$44,3,FALSE))</f>
        <v>0</v>
      </c>
      <c r="X184" s="49">
        <f t="shared" si="39"/>
        <v>0</v>
      </c>
      <c r="Y184" s="49">
        <f t="shared" si="39"/>
        <v>0</v>
      </c>
      <c r="Z184" s="49">
        <f t="shared" si="39"/>
        <v>0</v>
      </c>
      <c r="AA184" s="49">
        <f t="shared" si="39"/>
        <v>0</v>
      </c>
      <c r="AB184" s="49">
        <f t="shared" si="39"/>
        <v>0</v>
      </c>
      <c r="AC184" s="49">
        <f t="shared" si="39"/>
        <v>0</v>
      </c>
      <c r="AD184" s="49">
        <f t="shared" si="39"/>
        <v>0</v>
      </c>
      <c r="AE184" s="85">
        <f t="shared" si="40"/>
        <v>0</v>
      </c>
      <c r="AF184" s="85">
        <f>IF(C184=A_Stammdaten!$C$12,D_SAV!$U184-D_SAV!$AG184,HLOOKUP(A_Stammdaten!$C$12-1,$AH$4:$AN$390,ROW(C184)-3,FALSE)-$AG184)</f>
        <v>0</v>
      </c>
      <c r="AG184" s="85">
        <f>HLOOKUP(A_Stammdaten!$C$12,$AH$4:$AN$390,ROW(C184)-3,FALSE)</f>
        <v>0</v>
      </c>
      <c r="AH184" s="85">
        <f t="shared" si="24"/>
        <v>0</v>
      </c>
      <c r="AI184" s="85">
        <f t="shared" si="25"/>
        <v>0</v>
      </c>
      <c r="AJ184" s="85">
        <f t="shared" si="26"/>
        <v>0</v>
      </c>
      <c r="AK184" s="85">
        <f t="shared" si="27"/>
        <v>0</v>
      </c>
      <c r="AL184" s="85">
        <f t="shared" si="28"/>
        <v>0</v>
      </c>
      <c r="AM184" s="85">
        <f t="shared" si="29"/>
        <v>0</v>
      </c>
      <c r="AN184" s="85">
        <f t="shared" si="30"/>
        <v>0</v>
      </c>
    </row>
    <row r="185" spans="1:40" s="32" customFormat="1" x14ac:dyDescent="0.25">
      <c r="A185" s="18"/>
      <c r="B185" s="18"/>
      <c r="C185" s="34"/>
      <c r="D185" s="18"/>
      <c r="E185" s="18"/>
      <c r="F185" s="18"/>
      <c r="G185" s="80">
        <f t="shared" si="31"/>
        <v>0</v>
      </c>
      <c r="H185" s="18"/>
      <c r="I185" s="18"/>
      <c r="J185" s="18"/>
      <c r="K185" s="18"/>
      <c r="L185" s="18"/>
      <c r="M185" s="18"/>
      <c r="N185" s="18"/>
      <c r="O185" s="18"/>
      <c r="P185" s="18"/>
      <c r="Q185" s="80">
        <f>IF(C185&gt;A_Stammdaten!$C$12,0,SUM(G185,H185,J185,K185,M185,N185)-SUM(I185,L185,O185,P185))</f>
        <v>0</v>
      </c>
      <c r="R185" s="18"/>
      <c r="S185" s="18"/>
      <c r="T185" s="18"/>
      <c r="U185" s="80">
        <f t="shared" si="32"/>
        <v>0</v>
      </c>
      <c r="V185" s="81">
        <f>IF(ISBLANK($B185),0,VLOOKUP($B185,Listen!$A$2:$C$44,2,FALSE))</f>
        <v>0</v>
      </c>
      <c r="W185" s="81">
        <f>IF(ISBLANK($B185),0,VLOOKUP($B185,Listen!$A$2:$C$44,3,FALSE))</f>
        <v>0</v>
      </c>
      <c r="X185" s="49">
        <f t="shared" si="39"/>
        <v>0</v>
      </c>
      <c r="Y185" s="49">
        <f t="shared" si="39"/>
        <v>0</v>
      </c>
      <c r="Z185" s="49">
        <f t="shared" si="39"/>
        <v>0</v>
      </c>
      <c r="AA185" s="49">
        <f t="shared" si="39"/>
        <v>0</v>
      </c>
      <c r="AB185" s="49">
        <f t="shared" si="39"/>
        <v>0</v>
      </c>
      <c r="AC185" s="49">
        <f t="shared" si="39"/>
        <v>0</v>
      </c>
      <c r="AD185" s="49">
        <f t="shared" si="39"/>
        <v>0</v>
      </c>
      <c r="AE185" s="85">
        <f t="shared" si="40"/>
        <v>0</v>
      </c>
      <c r="AF185" s="85">
        <f>IF(C185=A_Stammdaten!$C$12,D_SAV!$U185-D_SAV!$AG185,HLOOKUP(A_Stammdaten!$C$12-1,$AH$4:$AN$390,ROW(C185)-3,FALSE)-$AG185)</f>
        <v>0</v>
      </c>
      <c r="AG185" s="85">
        <f>HLOOKUP(A_Stammdaten!$C$12,$AH$4:$AN$390,ROW(C185)-3,FALSE)</f>
        <v>0</v>
      </c>
      <c r="AH185" s="85">
        <f t="shared" si="24"/>
        <v>0</v>
      </c>
      <c r="AI185" s="85">
        <f t="shared" si="25"/>
        <v>0</v>
      </c>
      <c r="AJ185" s="85">
        <f t="shared" si="26"/>
        <v>0</v>
      </c>
      <c r="AK185" s="85">
        <f t="shared" si="27"/>
        <v>0</v>
      </c>
      <c r="AL185" s="85">
        <f t="shared" si="28"/>
        <v>0</v>
      </c>
      <c r="AM185" s="85">
        <f t="shared" si="29"/>
        <v>0</v>
      </c>
      <c r="AN185" s="85">
        <f t="shared" si="30"/>
        <v>0</v>
      </c>
    </row>
    <row r="186" spans="1:40" s="32" customFormat="1" x14ac:dyDescent="0.25">
      <c r="A186" s="18"/>
      <c r="B186" s="18"/>
      <c r="C186" s="34"/>
      <c r="D186" s="18"/>
      <c r="E186" s="18"/>
      <c r="F186" s="18"/>
      <c r="G186" s="80">
        <f t="shared" si="31"/>
        <v>0</v>
      </c>
      <c r="H186" s="18"/>
      <c r="I186" s="18"/>
      <c r="J186" s="18"/>
      <c r="K186" s="18"/>
      <c r="L186" s="18"/>
      <c r="M186" s="18"/>
      <c r="N186" s="18"/>
      <c r="O186" s="18"/>
      <c r="P186" s="18"/>
      <c r="Q186" s="80">
        <f>IF(C186&gt;A_Stammdaten!$C$12,0,SUM(G186,H186,J186,K186,M186,N186)-SUM(I186,L186,O186,P186))</f>
        <v>0</v>
      </c>
      <c r="R186" s="18"/>
      <c r="S186" s="18"/>
      <c r="T186" s="18"/>
      <c r="U186" s="80">
        <f t="shared" si="32"/>
        <v>0</v>
      </c>
      <c r="V186" s="81">
        <f>IF(ISBLANK($B186),0,VLOOKUP($B186,Listen!$A$2:$C$44,2,FALSE))</f>
        <v>0</v>
      </c>
      <c r="W186" s="81">
        <f>IF(ISBLANK($B186),0,VLOOKUP($B186,Listen!$A$2:$C$44,3,FALSE))</f>
        <v>0</v>
      </c>
      <c r="X186" s="49">
        <f t="shared" si="39"/>
        <v>0</v>
      </c>
      <c r="Y186" s="49">
        <f t="shared" si="39"/>
        <v>0</v>
      </c>
      <c r="Z186" s="49">
        <f t="shared" si="39"/>
        <v>0</v>
      </c>
      <c r="AA186" s="49">
        <f t="shared" si="39"/>
        <v>0</v>
      </c>
      <c r="AB186" s="49">
        <f t="shared" si="39"/>
        <v>0</v>
      </c>
      <c r="AC186" s="49">
        <f t="shared" si="39"/>
        <v>0</v>
      </c>
      <c r="AD186" s="49">
        <f t="shared" si="39"/>
        <v>0</v>
      </c>
      <c r="AE186" s="85">
        <f t="shared" si="40"/>
        <v>0</v>
      </c>
      <c r="AF186" s="85">
        <f>IF(C186=A_Stammdaten!$C$12,D_SAV!$U186-D_SAV!$AG186,HLOOKUP(A_Stammdaten!$C$12-1,$AH$4:$AN$390,ROW(C186)-3,FALSE)-$AG186)</f>
        <v>0</v>
      </c>
      <c r="AG186" s="85">
        <f>HLOOKUP(A_Stammdaten!$C$12,$AH$4:$AN$390,ROW(C186)-3,FALSE)</f>
        <v>0</v>
      </c>
      <c r="AH186" s="85">
        <f t="shared" si="24"/>
        <v>0</v>
      </c>
      <c r="AI186" s="85">
        <f t="shared" si="25"/>
        <v>0</v>
      </c>
      <c r="AJ186" s="85">
        <f t="shared" si="26"/>
        <v>0</v>
      </c>
      <c r="AK186" s="85">
        <f t="shared" si="27"/>
        <v>0</v>
      </c>
      <c r="AL186" s="85">
        <f t="shared" si="28"/>
        <v>0</v>
      </c>
      <c r="AM186" s="85">
        <f t="shared" si="29"/>
        <v>0</v>
      </c>
      <c r="AN186" s="85">
        <f t="shared" si="30"/>
        <v>0</v>
      </c>
    </row>
    <row r="187" spans="1:40" s="32" customFormat="1" x14ac:dyDescent="0.25">
      <c r="A187" s="18"/>
      <c r="B187" s="18"/>
      <c r="C187" s="34"/>
      <c r="D187" s="18"/>
      <c r="E187" s="18"/>
      <c r="F187" s="18"/>
      <c r="G187" s="80">
        <f t="shared" si="31"/>
        <v>0</v>
      </c>
      <c r="H187" s="18"/>
      <c r="I187" s="18"/>
      <c r="J187" s="18"/>
      <c r="K187" s="18"/>
      <c r="L187" s="18"/>
      <c r="M187" s="18"/>
      <c r="N187" s="18"/>
      <c r="O187" s="18"/>
      <c r="P187" s="18"/>
      <c r="Q187" s="80">
        <f>IF(C187&gt;A_Stammdaten!$C$12,0,SUM(G187,H187,J187,K187,M187,N187)-SUM(I187,L187,O187,P187))</f>
        <v>0</v>
      </c>
      <c r="R187" s="18"/>
      <c r="S187" s="18"/>
      <c r="T187" s="18"/>
      <c r="U187" s="80">
        <f t="shared" si="32"/>
        <v>0</v>
      </c>
      <c r="V187" s="81">
        <f>IF(ISBLANK($B187),0,VLOOKUP($B187,Listen!$A$2:$C$44,2,FALSE))</f>
        <v>0</v>
      </c>
      <c r="W187" s="81">
        <f>IF(ISBLANK($B187),0,VLOOKUP($B187,Listen!$A$2:$C$44,3,FALSE))</f>
        <v>0</v>
      </c>
      <c r="X187" s="49">
        <f t="shared" si="39"/>
        <v>0</v>
      </c>
      <c r="Y187" s="49">
        <f t="shared" si="39"/>
        <v>0</v>
      </c>
      <c r="Z187" s="49">
        <f t="shared" si="39"/>
        <v>0</v>
      </c>
      <c r="AA187" s="49">
        <f t="shared" si="39"/>
        <v>0</v>
      </c>
      <c r="AB187" s="49">
        <f t="shared" si="39"/>
        <v>0</v>
      </c>
      <c r="AC187" s="49">
        <f t="shared" si="39"/>
        <v>0</v>
      </c>
      <c r="AD187" s="49">
        <f t="shared" si="39"/>
        <v>0</v>
      </c>
      <c r="AE187" s="85">
        <f t="shared" si="40"/>
        <v>0</v>
      </c>
      <c r="AF187" s="85">
        <f>IF(C187=A_Stammdaten!$C$12,D_SAV!$U187-D_SAV!$AG187,HLOOKUP(A_Stammdaten!$C$12-1,$AH$4:$AN$390,ROW(C187)-3,FALSE)-$AG187)</f>
        <v>0</v>
      </c>
      <c r="AG187" s="85">
        <f>HLOOKUP(A_Stammdaten!$C$12,$AH$4:$AN$390,ROW(C187)-3,FALSE)</f>
        <v>0</v>
      </c>
      <c r="AH187" s="85">
        <f t="shared" si="24"/>
        <v>0</v>
      </c>
      <c r="AI187" s="85">
        <f t="shared" si="25"/>
        <v>0</v>
      </c>
      <c r="AJ187" s="85">
        <f t="shared" si="26"/>
        <v>0</v>
      </c>
      <c r="AK187" s="85">
        <f t="shared" si="27"/>
        <v>0</v>
      </c>
      <c r="AL187" s="85">
        <f t="shared" si="28"/>
        <v>0</v>
      </c>
      <c r="AM187" s="85">
        <f t="shared" si="29"/>
        <v>0</v>
      </c>
      <c r="AN187" s="85">
        <f t="shared" si="30"/>
        <v>0</v>
      </c>
    </row>
    <row r="188" spans="1:40" s="32" customFormat="1" x14ac:dyDescent="0.25">
      <c r="A188" s="18"/>
      <c r="B188" s="18"/>
      <c r="C188" s="34"/>
      <c r="D188" s="18"/>
      <c r="E188" s="18"/>
      <c r="F188" s="18"/>
      <c r="G188" s="80">
        <f t="shared" si="31"/>
        <v>0</v>
      </c>
      <c r="H188" s="18"/>
      <c r="I188" s="18"/>
      <c r="J188" s="18"/>
      <c r="K188" s="18"/>
      <c r="L188" s="18"/>
      <c r="M188" s="18"/>
      <c r="N188" s="18"/>
      <c r="O188" s="18"/>
      <c r="P188" s="18"/>
      <c r="Q188" s="80">
        <f>IF(C188&gt;A_Stammdaten!$C$12,0,SUM(G188,H188,J188,K188,M188,N188)-SUM(I188,L188,O188,P188))</f>
        <v>0</v>
      </c>
      <c r="R188" s="18"/>
      <c r="S188" s="18"/>
      <c r="T188" s="18"/>
      <c r="U188" s="80">
        <f t="shared" si="32"/>
        <v>0</v>
      </c>
      <c r="V188" s="81">
        <f>IF(ISBLANK($B188),0,VLOOKUP($B188,Listen!$A$2:$C$44,2,FALSE))</f>
        <v>0</v>
      </c>
      <c r="W188" s="81">
        <f>IF(ISBLANK($B188),0,VLOOKUP($B188,Listen!$A$2:$C$44,3,FALSE))</f>
        <v>0</v>
      </c>
      <c r="X188" s="49">
        <f t="shared" si="39"/>
        <v>0</v>
      </c>
      <c r="Y188" s="49">
        <f t="shared" si="39"/>
        <v>0</v>
      </c>
      <c r="Z188" s="49">
        <f t="shared" si="39"/>
        <v>0</v>
      </c>
      <c r="AA188" s="49">
        <f t="shared" si="39"/>
        <v>0</v>
      </c>
      <c r="AB188" s="49">
        <f t="shared" si="39"/>
        <v>0</v>
      </c>
      <c r="AC188" s="49">
        <f t="shared" si="39"/>
        <v>0</v>
      </c>
      <c r="AD188" s="49">
        <f t="shared" si="39"/>
        <v>0</v>
      </c>
      <c r="AE188" s="85">
        <f t="shared" si="40"/>
        <v>0</v>
      </c>
      <c r="AF188" s="85">
        <f>IF(C188=A_Stammdaten!$C$12,D_SAV!$U188-D_SAV!$AG188,HLOOKUP(A_Stammdaten!$C$12-1,$AH$4:$AN$390,ROW(C188)-3,FALSE)-$AG188)</f>
        <v>0</v>
      </c>
      <c r="AG188" s="85">
        <f>HLOOKUP(A_Stammdaten!$C$12,$AH$4:$AN$390,ROW(C188)-3,FALSE)</f>
        <v>0</v>
      </c>
      <c r="AH188" s="85">
        <f t="shared" si="24"/>
        <v>0</v>
      </c>
      <c r="AI188" s="85">
        <f t="shared" si="25"/>
        <v>0</v>
      </c>
      <c r="AJ188" s="85">
        <f t="shared" si="26"/>
        <v>0</v>
      </c>
      <c r="AK188" s="85">
        <f t="shared" si="27"/>
        <v>0</v>
      </c>
      <c r="AL188" s="85">
        <f t="shared" si="28"/>
        <v>0</v>
      </c>
      <c r="AM188" s="85">
        <f t="shared" si="29"/>
        <v>0</v>
      </c>
      <c r="AN188" s="85">
        <f t="shared" si="30"/>
        <v>0</v>
      </c>
    </row>
    <row r="189" spans="1:40" s="32" customFormat="1" x14ac:dyDescent="0.25">
      <c r="A189" s="18"/>
      <c r="B189" s="18"/>
      <c r="C189" s="34"/>
      <c r="D189" s="18"/>
      <c r="E189" s="18"/>
      <c r="F189" s="18"/>
      <c r="G189" s="80">
        <f t="shared" si="31"/>
        <v>0</v>
      </c>
      <c r="H189" s="18"/>
      <c r="I189" s="18"/>
      <c r="J189" s="18"/>
      <c r="K189" s="18"/>
      <c r="L189" s="18"/>
      <c r="M189" s="18"/>
      <c r="N189" s="18"/>
      <c r="O189" s="18"/>
      <c r="P189" s="18"/>
      <c r="Q189" s="80">
        <f>IF(C189&gt;A_Stammdaten!$C$12,0,SUM(G189,H189,J189,K189,M189,N189)-SUM(I189,L189,O189,P189))</f>
        <v>0</v>
      </c>
      <c r="R189" s="18"/>
      <c r="S189" s="18"/>
      <c r="T189" s="18"/>
      <c r="U189" s="80">
        <f t="shared" si="32"/>
        <v>0</v>
      </c>
      <c r="V189" s="81">
        <f>IF(ISBLANK($B189),0,VLOOKUP($B189,Listen!$A$2:$C$44,2,FALSE))</f>
        <v>0</v>
      </c>
      <c r="W189" s="81">
        <f>IF(ISBLANK($B189),0,VLOOKUP($B189,Listen!$A$2:$C$44,3,FALSE))</f>
        <v>0</v>
      </c>
      <c r="X189" s="49">
        <f t="shared" si="39"/>
        <v>0</v>
      </c>
      <c r="Y189" s="49">
        <f t="shared" si="39"/>
        <v>0</v>
      </c>
      <c r="Z189" s="49">
        <f t="shared" si="39"/>
        <v>0</v>
      </c>
      <c r="AA189" s="49">
        <f t="shared" si="39"/>
        <v>0</v>
      </c>
      <c r="AB189" s="49">
        <f t="shared" si="39"/>
        <v>0</v>
      </c>
      <c r="AC189" s="49">
        <f t="shared" si="39"/>
        <v>0</v>
      </c>
      <c r="AD189" s="49">
        <f t="shared" si="39"/>
        <v>0</v>
      </c>
      <c r="AE189" s="85">
        <f t="shared" si="40"/>
        <v>0</v>
      </c>
      <c r="AF189" s="85">
        <f>IF(C189=A_Stammdaten!$C$12,D_SAV!$U189-D_SAV!$AG189,HLOOKUP(A_Stammdaten!$C$12-1,$AH$4:$AN$390,ROW(C189)-3,FALSE)-$AG189)</f>
        <v>0</v>
      </c>
      <c r="AG189" s="85">
        <f>HLOOKUP(A_Stammdaten!$C$12,$AH$4:$AN$390,ROW(C189)-3,FALSE)</f>
        <v>0</v>
      </c>
      <c r="AH189" s="85">
        <f t="shared" si="24"/>
        <v>0</v>
      </c>
      <c r="AI189" s="85">
        <f t="shared" si="25"/>
        <v>0</v>
      </c>
      <c r="AJ189" s="85">
        <f t="shared" si="26"/>
        <v>0</v>
      </c>
      <c r="AK189" s="85">
        <f t="shared" si="27"/>
        <v>0</v>
      </c>
      <c r="AL189" s="85">
        <f t="shared" si="28"/>
        <v>0</v>
      </c>
      <c r="AM189" s="85">
        <f t="shared" si="29"/>
        <v>0</v>
      </c>
      <c r="AN189" s="85">
        <f t="shared" si="30"/>
        <v>0</v>
      </c>
    </row>
    <row r="190" spans="1:40" s="32" customFormat="1" x14ac:dyDescent="0.25">
      <c r="A190" s="18"/>
      <c r="B190" s="18"/>
      <c r="C190" s="34"/>
      <c r="D190" s="18"/>
      <c r="E190" s="18"/>
      <c r="F190" s="18"/>
      <c r="G190" s="80">
        <f t="shared" si="31"/>
        <v>0</v>
      </c>
      <c r="H190" s="18"/>
      <c r="I190" s="18"/>
      <c r="J190" s="18"/>
      <c r="K190" s="18"/>
      <c r="L190" s="18"/>
      <c r="M190" s="18"/>
      <c r="N190" s="18"/>
      <c r="O190" s="18"/>
      <c r="P190" s="18"/>
      <c r="Q190" s="80">
        <f>IF(C190&gt;A_Stammdaten!$C$12,0,SUM(G190,H190,J190,K190,M190,N190)-SUM(I190,L190,O190,P190))</f>
        <v>0</v>
      </c>
      <c r="R190" s="18"/>
      <c r="S190" s="18"/>
      <c r="T190" s="18"/>
      <c r="U190" s="80">
        <f t="shared" si="32"/>
        <v>0</v>
      </c>
      <c r="V190" s="81">
        <f>IF(ISBLANK($B190),0,VLOOKUP($B190,Listen!$A$2:$C$44,2,FALSE))</f>
        <v>0</v>
      </c>
      <c r="W190" s="81">
        <f>IF(ISBLANK($B190),0,VLOOKUP($B190,Listen!$A$2:$C$44,3,FALSE))</f>
        <v>0</v>
      </c>
      <c r="X190" s="49">
        <f t="shared" si="39"/>
        <v>0</v>
      </c>
      <c r="Y190" s="49">
        <f t="shared" si="39"/>
        <v>0</v>
      </c>
      <c r="Z190" s="49">
        <f t="shared" si="39"/>
        <v>0</v>
      </c>
      <c r="AA190" s="49">
        <f t="shared" si="39"/>
        <v>0</v>
      </c>
      <c r="AB190" s="49">
        <f t="shared" si="39"/>
        <v>0</v>
      </c>
      <c r="AC190" s="49">
        <f t="shared" si="39"/>
        <v>0</v>
      </c>
      <c r="AD190" s="49">
        <f t="shared" si="39"/>
        <v>0</v>
      </c>
      <c r="AE190" s="85">
        <f t="shared" si="40"/>
        <v>0</v>
      </c>
      <c r="AF190" s="85">
        <f>IF(C190=A_Stammdaten!$C$12,D_SAV!$U190-D_SAV!$AG190,HLOOKUP(A_Stammdaten!$C$12-1,$AH$4:$AN$390,ROW(C190)-3,FALSE)-$AG190)</f>
        <v>0</v>
      </c>
      <c r="AG190" s="85">
        <f>HLOOKUP(A_Stammdaten!$C$12,$AH$4:$AN$390,ROW(C190)-3,FALSE)</f>
        <v>0</v>
      </c>
      <c r="AH190" s="85">
        <f t="shared" si="24"/>
        <v>0</v>
      </c>
      <c r="AI190" s="85">
        <f t="shared" si="25"/>
        <v>0</v>
      </c>
      <c r="AJ190" s="85">
        <f t="shared" si="26"/>
        <v>0</v>
      </c>
      <c r="AK190" s="85">
        <f t="shared" si="27"/>
        <v>0</v>
      </c>
      <c r="AL190" s="85">
        <f t="shared" si="28"/>
        <v>0</v>
      </c>
      <c r="AM190" s="85">
        <f t="shared" si="29"/>
        <v>0</v>
      </c>
      <c r="AN190" s="85">
        <f t="shared" si="30"/>
        <v>0</v>
      </c>
    </row>
    <row r="191" spans="1:40" s="32" customFormat="1" x14ac:dyDescent="0.25">
      <c r="A191" s="18"/>
      <c r="B191" s="18"/>
      <c r="C191" s="34"/>
      <c r="D191" s="18"/>
      <c r="E191" s="18"/>
      <c r="F191" s="18"/>
      <c r="G191" s="80">
        <f t="shared" si="31"/>
        <v>0</v>
      </c>
      <c r="H191" s="18"/>
      <c r="I191" s="18"/>
      <c r="J191" s="18"/>
      <c r="K191" s="18"/>
      <c r="L191" s="18"/>
      <c r="M191" s="18"/>
      <c r="N191" s="18"/>
      <c r="O191" s="18"/>
      <c r="P191" s="18"/>
      <c r="Q191" s="80">
        <f>IF(C191&gt;A_Stammdaten!$C$12,0,SUM(G191,H191,J191,K191,M191,N191)-SUM(I191,L191,O191,P191))</f>
        <v>0</v>
      </c>
      <c r="R191" s="18"/>
      <c r="S191" s="18"/>
      <c r="T191" s="18"/>
      <c r="U191" s="80">
        <f t="shared" si="32"/>
        <v>0</v>
      </c>
      <c r="V191" s="81">
        <f>IF(ISBLANK($B191),0,VLOOKUP($B191,Listen!$A$2:$C$44,2,FALSE))</f>
        <v>0</v>
      </c>
      <c r="W191" s="81">
        <f>IF(ISBLANK($B191),0,VLOOKUP($B191,Listen!$A$2:$C$44,3,FALSE))</f>
        <v>0</v>
      </c>
      <c r="X191" s="49">
        <f t="shared" si="39"/>
        <v>0</v>
      </c>
      <c r="Y191" s="49">
        <f t="shared" si="39"/>
        <v>0</v>
      </c>
      <c r="Z191" s="49">
        <f t="shared" si="39"/>
        <v>0</v>
      </c>
      <c r="AA191" s="49">
        <f t="shared" si="39"/>
        <v>0</v>
      </c>
      <c r="AB191" s="49">
        <f t="shared" si="39"/>
        <v>0</v>
      </c>
      <c r="AC191" s="49">
        <f t="shared" si="39"/>
        <v>0</v>
      </c>
      <c r="AD191" s="49">
        <f t="shared" si="39"/>
        <v>0</v>
      </c>
      <c r="AE191" s="85">
        <f t="shared" si="40"/>
        <v>0</v>
      </c>
      <c r="AF191" s="85">
        <f>IF(C191=A_Stammdaten!$C$12,D_SAV!$U191-D_SAV!$AG191,HLOOKUP(A_Stammdaten!$C$12-1,$AH$4:$AN$390,ROW(C191)-3,FALSE)-$AG191)</f>
        <v>0</v>
      </c>
      <c r="AG191" s="85">
        <f>HLOOKUP(A_Stammdaten!$C$12,$AH$4:$AN$390,ROW(C191)-3,FALSE)</f>
        <v>0</v>
      </c>
      <c r="AH191" s="85">
        <f t="shared" si="24"/>
        <v>0</v>
      </c>
      <c r="AI191" s="85">
        <f t="shared" si="25"/>
        <v>0</v>
      </c>
      <c r="AJ191" s="85">
        <f t="shared" si="26"/>
        <v>0</v>
      </c>
      <c r="AK191" s="85">
        <f t="shared" si="27"/>
        <v>0</v>
      </c>
      <c r="AL191" s="85">
        <f t="shared" si="28"/>
        <v>0</v>
      </c>
      <c r="AM191" s="85">
        <f t="shared" si="29"/>
        <v>0</v>
      </c>
      <c r="AN191" s="85">
        <f t="shared" si="30"/>
        <v>0</v>
      </c>
    </row>
    <row r="192" spans="1:40" s="32" customFormat="1" x14ac:dyDescent="0.25">
      <c r="A192" s="18"/>
      <c r="B192" s="18"/>
      <c r="C192" s="34"/>
      <c r="D192" s="18"/>
      <c r="E192" s="18"/>
      <c r="F192" s="18"/>
      <c r="G192" s="80">
        <f t="shared" si="31"/>
        <v>0</v>
      </c>
      <c r="H192" s="18"/>
      <c r="I192" s="18"/>
      <c r="J192" s="18"/>
      <c r="K192" s="18"/>
      <c r="L192" s="18"/>
      <c r="M192" s="18"/>
      <c r="N192" s="18"/>
      <c r="O192" s="18"/>
      <c r="P192" s="18"/>
      <c r="Q192" s="80">
        <f>IF(C192&gt;A_Stammdaten!$C$12,0,SUM(G192,H192,J192,K192,M192,N192)-SUM(I192,L192,O192,P192))</f>
        <v>0</v>
      </c>
      <c r="R192" s="18"/>
      <c r="S192" s="18"/>
      <c r="T192" s="18"/>
      <c r="U192" s="80">
        <f t="shared" si="32"/>
        <v>0</v>
      </c>
      <c r="V192" s="81">
        <f>IF(ISBLANK($B192),0,VLOOKUP($B192,Listen!$A$2:$C$44,2,FALSE))</f>
        <v>0</v>
      </c>
      <c r="W192" s="81">
        <f>IF(ISBLANK($B192),0,VLOOKUP($B192,Listen!$A$2:$C$44,3,FALSE))</f>
        <v>0</v>
      </c>
      <c r="X192" s="49">
        <f t="shared" si="39"/>
        <v>0</v>
      </c>
      <c r="Y192" s="49">
        <f t="shared" si="39"/>
        <v>0</v>
      </c>
      <c r="Z192" s="49">
        <f t="shared" si="39"/>
        <v>0</v>
      </c>
      <c r="AA192" s="49">
        <f t="shared" si="39"/>
        <v>0</v>
      </c>
      <c r="AB192" s="49">
        <f t="shared" si="39"/>
        <v>0</v>
      </c>
      <c r="AC192" s="49">
        <f t="shared" si="39"/>
        <v>0</v>
      </c>
      <c r="AD192" s="49">
        <f t="shared" si="39"/>
        <v>0</v>
      </c>
      <c r="AE192" s="85">
        <f t="shared" si="40"/>
        <v>0</v>
      </c>
      <c r="AF192" s="85">
        <f>IF(C192=A_Stammdaten!$C$12,D_SAV!$U192-D_SAV!$AG192,HLOOKUP(A_Stammdaten!$C$12-1,$AH$4:$AN$390,ROW(C192)-3,FALSE)-$AG192)</f>
        <v>0</v>
      </c>
      <c r="AG192" s="85">
        <f>HLOOKUP(A_Stammdaten!$C$12,$AH$4:$AN$390,ROW(C192)-3,FALSE)</f>
        <v>0</v>
      </c>
      <c r="AH192" s="85">
        <f t="shared" si="24"/>
        <v>0</v>
      </c>
      <c r="AI192" s="85">
        <f t="shared" si="25"/>
        <v>0</v>
      </c>
      <c r="AJ192" s="85">
        <f t="shared" si="26"/>
        <v>0</v>
      </c>
      <c r="AK192" s="85">
        <f t="shared" si="27"/>
        <v>0</v>
      </c>
      <c r="AL192" s="85">
        <f t="shared" si="28"/>
        <v>0</v>
      </c>
      <c r="AM192" s="85">
        <f t="shared" si="29"/>
        <v>0</v>
      </c>
      <c r="AN192" s="85">
        <f t="shared" si="30"/>
        <v>0</v>
      </c>
    </row>
    <row r="193" spans="1:40" s="32" customFormat="1" x14ac:dyDescent="0.25">
      <c r="A193" s="18"/>
      <c r="B193" s="18"/>
      <c r="C193" s="34"/>
      <c r="D193" s="18"/>
      <c r="E193" s="18"/>
      <c r="F193" s="18"/>
      <c r="G193" s="80">
        <f t="shared" si="31"/>
        <v>0</v>
      </c>
      <c r="H193" s="18"/>
      <c r="I193" s="18"/>
      <c r="J193" s="18"/>
      <c r="K193" s="18"/>
      <c r="L193" s="18"/>
      <c r="M193" s="18"/>
      <c r="N193" s="18"/>
      <c r="O193" s="18"/>
      <c r="P193" s="18"/>
      <c r="Q193" s="80">
        <f>IF(C193&gt;A_Stammdaten!$C$12,0,SUM(G193,H193,J193,K193,M193,N193)-SUM(I193,L193,O193,P193))</f>
        <v>0</v>
      </c>
      <c r="R193" s="18"/>
      <c r="S193" s="18"/>
      <c r="T193" s="18"/>
      <c r="U193" s="80">
        <f t="shared" si="32"/>
        <v>0</v>
      </c>
      <c r="V193" s="81">
        <f>IF(ISBLANK($B193),0,VLOOKUP($B193,Listen!$A$2:$C$44,2,FALSE))</f>
        <v>0</v>
      </c>
      <c r="W193" s="81">
        <f>IF(ISBLANK($B193),0,VLOOKUP($B193,Listen!$A$2:$C$44,3,FALSE))</f>
        <v>0</v>
      </c>
      <c r="X193" s="49">
        <f t="shared" si="39"/>
        <v>0</v>
      </c>
      <c r="Y193" s="49">
        <f t="shared" si="39"/>
        <v>0</v>
      </c>
      <c r="Z193" s="49">
        <f t="shared" si="39"/>
        <v>0</v>
      </c>
      <c r="AA193" s="49">
        <f t="shared" si="39"/>
        <v>0</v>
      </c>
      <c r="AB193" s="49">
        <f t="shared" si="39"/>
        <v>0</v>
      </c>
      <c r="AC193" s="49">
        <f t="shared" si="39"/>
        <v>0</v>
      </c>
      <c r="AD193" s="49">
        <f t="shared" si="39"/>
        <v>0</v>
      </c>
      <c r="AE193" s="85">
        <f t="shared" si="40"/>
        <v>0</v>
      </c>
      <c r="AF193" s="85">
        <f>IF(C193=A_Stammdaten!$C$12,D_SAV!$U193-D_SAV!$AG193,HLOOKUP(A_Stammdaten!$C$12-1,$AH$4:$AN$390,ROW(C193)-3,FALSE)-$AG193)</f>
        <v>0</v>
      </c>
      <c r="AG193" s="85">
        <f>HLOOKUP(A_Stammdaten!$C$12,$AH$4:$AN$390,ROW(C193)-3,FALSE)</f>
        <v>0</v>
      </c>
      <c r="AH193" s="85">
        <f t="shared" si="24"/>
        <v>0</v>
      </c>
      <c r="AI193" s="85">
        <f t="shared" si="25"/>
        <v>0</v>
      </c>
      <c r="AJ193" s="85">
        <f t="shared" si="26"/>
        <v>0</v>
      </c>
      <c r="AK193" s="85">
        <f t="shared" si="27"/>
        <v>0</v>
      </c>
      <c r="AL193" s="85">
        <f t="shared" si="28"/>
        <v>0</v>
      </c>
      <c r="AM193" s="85">
        <f t="shared" si="29"/>
        <v>0</v>
      </c>
      <c r="AN193" s="85">
        <f t="shared" si="30"/>
        <v>0</v>
      </c>
    </row>
    <row r="194" spans="1:40" s="32" customFormat="1" x14ac:dyDescent="0.25">
      <c r="A194" s="18"/>
      <c r="B194" s="18"/>
      <c r="C194" s="34"/>
      <c r="D194" s="18"/>
      <c r="E194" s="18"/>
      <c r="F194" s="18"/>
      <c r="G194" s="80">
        <f t="shared" si="31"/>
        <v>0</v>
      </c>
      <c r="H194" s="18"/>
      <c r="I194" s="18"/>
      <c r="J194" s="18"/>
      <c r="K194" s="18"/>
      <c r="L194" s="18"/>
      <c r="M194" s="18"/>
      <c r="N194" s="18"/>
      <c r="O194" s="18"/>
      <c r="P194" s="18"/>
      <c r="Q194" s="80">
        <f>IF(C194&gt;A_Stammdaten!$C$12,0,SUM(G194,H194,J194,K194,M194,N194)-SUM(I194,L194,O194,P194))</f>
        <v>0</v>
      </c>
      <c r="R194" s="18"/>
      <c r="S194" s="18"/>
      <c r="T194" s="18"/>
      <c r="U194" s="80">
        <f t="shared" si="32"/>
        <v>0</v>
      </c>
      <c r="V194" s="81">
        <f>IF(ISBLANK($B194),0,VLOOKUP($B194,Listen!$A$2:$C$44,2,FALSE))</f>
        <v>0</v>
      </c>
      <c r="W194" s="81">
        <f>IF(ISBLANK($B194),0,VLOOKUP($B194,Listen!$A$2:$C$44,3,FALSE))</f>
        <v>0</v>
      </c>
      <c r="X194" s="49">
        <f t="shared" si="39"/>
        <v>0</v>
      </c>
      <c r="Y194" s="49">
        <f t="shared" si="39"/>
        <v>0</v>
      </c>
      <c r="Z194" s="49">
        <f t="shared" si="39"/>
        <v>0</v>
      </c>
      <c r="AA194" s="49">
        <f t="shared" si="39"/>
        <v>0</v>
      </c>
      <c r="AB194" s="49">
        <f t="shared" si="39"/>
        <v>0</v>
      </c>
      <c r="AC194" s="49">
        <f t="shared" si="39"/>
        <v>0</v>
      </c>
      <c r="AD194" s="49">
        <f t="shared" si="39"/>
        <v>0</v>
      </c>
      <c r="AE194" s="85">
        <f t="shared" si="40"/>
        <v>0</v>
      </c>
      <c r="AF194" s="85">
        <f>IF(C194=A_Stammdaten!$C$12,D_SAV!$U194-D_SAV!$AG194,HLOOKUP(A_Stammdaten!$C$12-1,$AH$4:$AN$390,ROW(C194)-3,FALSE)-$AG194)</f>
        <v>0</v>
      </c>
      <c r="AG194" s="85">
        <f>HLOOKUP(A_Stammdaten!$C$12,$AH$4:$AN$390,ROW(C194)-3,FALSE)</f>
        <v>0</v>
      </c>
      <c r="AH194" s="85">
        <f t="shared" si="24"/>
        <v>0</v>
      </c>
      <c r="AI194" s="85">
        <f t="shared" si="25"/>
        <v>0</v>
      </c>
      <c r="AJ194" s="85">
        <f t="shared" si="26"/>
        <v>0</v>
      </c>
      <c r="AK194" s="85">
        <f t="shared" si="27"/>
        <v>0</v>
      </c>
      <c r="AL194" s="85">
        <f t="shared" si="28"/>
        <v>0</v>
      </c>
      <c r="AM194" s="85">
        <f t="shared" si="29"/>
        <v>0</v>
      </c>
      <c r="AN194" s="85">
        <f t="shared" si="30"/>
        <v>0</v>
      </c>
    </row>
    <row r="195" spans="1:40" s="32" customFormat="1" x14ac:dyDescent="0.25">
      <c r="A195" s="18"/>
      <c r="B195" s="18"/>
      <c r="C195" s="34"/>
      <c r="D195" s="18"/>
      <c r="E195" s="18"/>
      <c r="F195" s="18"/>
      <c r="G195" s="80">
        <f t="shared" si="31"/>
        <v>0</v>
      </c>
      <c r="H195" s="18"/>
      <c r="I195" s="18"/>
      <c r="J195" s="18"/>
      <c r="K195" s="18"/>
      <c r="L195" s="18"/>
      <c r="M195" s="18"/>
      <c r="N195" s="18"/>
      <c r="O195" s="18"/>
      <c r="P195" s="18"/>
      <c r="Q195" s="80">
        <f>IF(C195&gt;A_Stammdaten!$C$12,0,SUM(G195,H195,J195,K195,M195,N195)-SUM(I195,L195,O195,P195))</f>
        <v>0</v>
      </c>
      <c r="R195" s="18"/>
      <c r="S195" s="18"/>
      <c r="T195" s="18"/>
      <c r="U195" s="80">
        <f t="shared" si="32"/>
        <v>0</v>
      </c>
      <c r="V195" s="81">
        <f>IF(ISBLANK($B195),0,VLOOKUP($B195,Listen!$A$2:$C$44,2,FALSE))</f>
        <v>0</v>
      </c>
      <c r="W195" s="81">
        <f>IF(ISBLANK($B195),0,VLOOKUP($B195,Listen!$A$2:$C$44,3,FALSE))</f>
        <v>0</v>
      </c>
      <c r="X195" s="49">
        <f t="shared" si="39"/>
        <v>0</v>
      </c>
      <c r="Y195" s="49">
        <f t="shared" si="39"/>
        <v>0</v>
      </c>
      <c r="Z195" s="49">
        <f t="shared" si="39"/>
        <v>0</v>
      </c>
      <c r="AA195" s="49">
        <f t="shared" si="39"/>
        <v>0</v>
      </c>
      <c r="AB195" s="49">
        <f t="shared" si="39"/>
        <v>0</v>
      </c>
      <c r="AC195" s="49">
        <f t="shared" si="39"/>
        <v>0</v>
      </c>
      <c r="AD195" s="49">
        <f t="shared" si="39"/>
        <v>0</v>
      </c>
      <c r="AE195" s="85">
        <f t="shared" si="40"/>
        <v>0</v>
      </c>
      <c r="AF195" s="85">
        <f>IF(C195=A_Stammdaten!$C$12,D_SAV!$U195-D_SAV!$AG195,HLOOKUP(A_Stammdaten!$C$12-1,$AH$4:$AN$390,ROW(C195)-3,FALSE)-$AG195)</f>
        <v>0</v>
      </c>
      <c r="AG195" s="85">
        <f>HLOOKUP(A_Stammdaten!$C$12,$AH$4:$AN$390,ROW(C195)-3,FALSE)</f>
        <v>0</v>
      </c>
      <c r="AH195" s="85">
        <f t="shared" si="24"/>
        <v>0</v>
      </c>
      <c r="AI195" s="85">
        <f t="shared" si="25"/>
        <v>0</v>
      </c>
      <c r="AJ195" s="85">
        <f t="shared" si="26"/>
        <v>0</v>
      </c>
      <c r="AK195" s="85">
        <f t="shared" si="27"/>
        <v>0</v>
      </c>
      <c r="AL195" s="85">
        <f t="shared" si="28"/>
        <v>0</v>
      </c>
      <c r="AM195" s="85">
        <f t="shared" si="29"/>
        <v>0</v>
      </c>
      <c r="AN195" s="85">
        <f t="shared" si="30"/>
        <v>0</v>
      </c>
    </row>
    <row r="196" spans="1:40" s="32" customFormat="1" x14ac:dyDescent="0.25">
      <c r="A196" s="18"/>
      <c r="B196" s="18"/>
      <c r="C196" s="34"/>
      <c r="D196" s="18"/>
      <c r="E196" s="18"/>
      <c r="F196" s="18"/>
      <c r="G196" s="80">
        <f t="shared" si="31"/>
        <v>0</v>
      </c>
      <c r="H196" s="18"/>
      <c r="I196" s="18"/>
      <c r="J196" s="18"/>
      <c r="K196" s="18"/>
      <c r="L196" s="18"/>
      <c r="M196" s="18"/>
      <c r="N196" s="18"/>
      <c r="O196" s="18"/>
      <c r="P196" s="18"/>
      <c r="Q196" s="80">
        <f>IF(C196&gt;A_Stammdaten!$C$12,0,SUM(G196,H196,J196,K196,M196,N196)-SUM(I196,L196,O196,P196))</f>
        <v>0</v>
      </c>
      <c r="R196" s="18"/>
      <c r="S196" s="18"/>
      <c r="T196" s="18"/>
      <c r="U196" s="80">
        <f t="shared" si="32"/>
        <v>0</v>
      </c>
      <c r="V196" s="81">
        <f>IF(ISBLANK($B196),0,VLOOKUP($B196,Listen!$A$2:$C$44,2,FALSE))</f>
        <v>0</v>
      </c>
      <c r="W196" s="81">
        <f>IF(ISBLANK($B196),0,VLOOKUP($B196,Listen!$A$2:$C$44,3,FALSE))</f>
        <v>0</v>
      </c>
      <c r="X196" s="49">
        <f t="shared" si="39"/>
        <v>0</v>
      </c>
      <c r="Y196" s="49">
        <f t="shared" si="39"/>
        <v>0</v>
      </c>
      <c r="Z196" s="49">
        <f t="shared" si="39"/>
        <v>0</v>
      </c>
      <c r="AA196" s="49">
        <f t="shared" si="39"/>
        <v>0</v>
      </c>
      <c r="AB196" s="49">
        <f t="shared" si="39"/>
        <v>0</v>
      </c>
      <c r="AC196" s="49">
        <f t="shared" si="39"/>
        <v>0</v>
      </c>
      <c r="AD196" s="49">
        <f t="shared" si="39"/>
        <v>0</v>
      </c>
      <c r="AE196" s="85">
        <f t="shared" si="40"/>
        <v>0</v>
      </c>
      <c r="AF196" s="85">
        <f>IF(C196=A_Stammdaten!$C$12,D_SAV!$U196-D_SAV!$AG196,HLOOKUP(A_Stammdaten!$C$12-1,$AH$4:$AN$390,ROW(C196)-3,FALSE)-$AG196)</f>
        <v>0</v>
      </c>
      <c r="AG196" s="85">
        <f>HLOOKUP(A_Stammdaten!$C$12,$AH$4:$AN$390,ROW(C196)-3,FALSE)</f>
        <v>0</v>
      </c>
      <c r="AH196" s="85">
        <f t="shared" si="24"/>
        <v>0</v>
      </c>
      <c r="AI196" s="85">
        <f t="shared" si="25"/>
        <v>0</v>
      </c>
      <c r="AJ196" s="85">
        <f t="shared" si="26"/>
        <v>0</v>
      </c>
      <c r="AK196" s="85">
        <f t="shared" si="27"/>
        <v>0</v>
      </c>
      <c r="AL196" s="85">
        <f t="shared" si="28"/>
        <v>0</v>
      </c>
      <c r="AM196" s="85">
        <f t="shared" si="29"/>
        <v>0</v>
      </c>
      <c r="AN196" s="85">
        <f t="shared" si="30"/>
        <v>0</v>
      </c>
    </row>
    <row r="197" spans="1:40" s="32" customFormat="1" x14ac:dyDescent="0.25">
      <c r="A197" s="18"/>
      <c r="B197" s="18"/>
      <c r="C197" s="34"/>
      <c r="D197" s="18"/>
      <c r="E197" s="18"/>
      <c r="F197" s="18"/>
      <c r="G197" s="80">
        <f t="shared" si="31"/>
        <v>0</v>
      </c>
      <c r="H197" s="18"/>
      <c r="I197" s="18"/>
      <c r="J197" s="18"/>
      <c r="K197" s="18"/>
      <c r="L197" s="18"/>
      <c r="M197" s="18"/>
      <c r="N197" s="18"/>
      <c r="O197" s="18"/>
      <c r="P197" s="18"/>
      <c r="Q197" s="80">
        <f>IF(C197&gt;A_Stammdaten!$C$12,0,SUM(G197,H197,J197,K197,M197,N197)-SUM(I197,L197,O197,P197))</f>
        <v>0</v>
      </c>
      <c r="R197" s="18"/>
      <c r="S197" s="18"/>
      <c r="T197" s="18"/>
      <c r="U197" s="80">
        <f t="shared" si="32"/>
        <v>0</v>
      </c>
      <c r="V197" s="81">
        <f>IF(ISBLANK($B197),0,VLOOKUP($B197,Listen!$A$2:$C$44,2,FALSE))</f>
        <v>0</v>
      </c>
      <c r="W197" s="81">
        <f>IF(ISBLANK($B197),0,VLOOKUP($B197,Listen!$A$2:$C$44,3,FALSE))</f>
        <v>0</v>
      </c>
      <c r="X197" s="49">
        <f t="shared" si="39"/>
        <v>0</v>
      </c>
      <c r="Y197" s="49">
        <f t="shared" si="39"/>
        <v>0</v>
      </c>
      <c r="Z197" s="49">
        <f t="shared" si="39"/>
        <v>0</v>
      </c>
      <c r="AA197" s="49">
        <f t="shared" si="39"/>
        <v>0</v>
      </c>
      <c r="AB197" s="49">
        <f t="shared" si="39"/>
        <v>0</v>
      </c>
      <c r="AC197" s="49">
        <f t="shared" si="39"/>
        <v>0</v>
      </c>
      <c r="AD197" s="49">
        <f t="shared" si="39"/>
        <v>0</v>
      </c>
      <c r="AE197" s="85">
        <f t="shared" si="40"/>
        <v>0</v>
      </c>
      <c r="AF197" s="85">
        <f>IF(C197=A_Stammdaten!$C$12,D_SAV!$U197-D_SAV!$AG197,HLOOKUP(A_Stammdaten!$C$12-1,$AH$4:$AN$390,ROW(C197)-3,FALSE)-$AG197)</f>
        <v>0</v>
      </c>
      <c r="AG197" s="85">
        <f>HLOOKUP(A_Stammdaten!$C$12,$AH$4:$AN$390,ROW(C197)-3,FALSE)</f>
        <v>0</v>
      </c>
      <c r="AH197" s="85">
        <f t="shared" ref="AH197:AH260" si="41">IF(OR($C197=0,$U197=0),0,IF($C197&lt;=AH$4,$U197-$U197/X197*(AH$4-$C197+1),0))</f>
        <v>0</v>
      </c>
      <c r="AI197" s="85">
        <f t="shared" ref="AI197:AI260" si="42">IF(OR($C197=0,$U197=0,Y197-(AI$4-$C197)=0),0,IF($C197&lt;AI$4,AH197-AH197/(Y197-(AI$4-$C197)),IF($C197=AI$4,$U197-$U197/Y197,0)))</f>
        <v>0</v>
      </c>
      <c r="AJ197" s="85">
        <f t="shared" ref="AJ197:AJ260" si="43">IF(OR($C197=0,$U197=0,Z197-(AJ$4-$C197)=0),0,IF($C197&lt;AJ$4,AI197-AI197/(Z197-(AJ$4-$C197)),IF($C197=AJ$4,$U197-$U197/Z197,0)))</f>
        <v>0</v>
      </c>
      <c r="AK197" s="85">
        <f t="shared" ref="AK197:AK260" si="44">IF(OR($C197=0,$U197=0,AA197-(AK$4-$C197)=0),0,IF($C197&lt;AK$4,AJ197-AJ197/(AA197-(AK$4-$C197)),IF($C197=AK$4,$U197-$U197/AA197,0)))</f>
        <v>0</v>
      </c>
      <c r="AL197" s="85">
        <f t="shared" ref="AL197:AL260" si="45">IF(OR($C197=0,$U197=0,AB197-(AL$4-$C197)=0),0,IF($C197&lt;AL$4,AK197-AK197/(AB197-(AL$4-$C197)),IF($C197=AL$4,$U197-$U197/AB197,0)))</f>
        <v>0</v>
      </c>
      <c r="AM197" s="85">
        <f t="shared" ref="AM197:AM260" si="46">IF(OR($C197=0,$U197=0,AC197-(AM$4-$C197)=0),0,IF($C197&lt;AM$4,AL197-AL197/(AC197-(AM$4-$C197)),IF($C197=AM$4,$U197-$U197/AC197,0)))</f>
        <v>0</v>
      </c>
      <c r="AN197" s="85">
        <f t="shared" ref="AN197:AN260" si="47">IF(OR($C197=0,$U197=0,AD197-(AN$4-$C197)=0),0,IF($C197&lt;AN$4,AM197-AM197/(AD197-(AN$4-$C197)),IF($C197=AN$4,$U197-$U197/AD197,0)))</f>
        <v>0</v>
      </c>
    </row>
    <row r="198" spans="1:40" s="32" customFormat="1" x14ac:dyDescent="0.25">
      <c r="A198" s="18"/>
      <c r="B198" s="18"/>
      <c r="C198" s="34"/>
      <c r="D198" s="18"/>
      <c r="E198" s="18"/>
      <c r="F198" s="18"/>
      <c r="G198" s="80">
        <f t="shared" ref="G198:G351" si="48">D198*E198/100</f>
        <v>0</v>
      </c>
      <c r="H198" s="18"/>
      <c r="I198" s="18"/>
      <c r="J198" s="18"/>
      <c r="K198" s="18"/>
      <c r="L198" s="18"/>
      <c r="M198" s="18"/>
      <c r="N198" s="18"/>
      <c r="O198" s="18"/>
      <c r="P198" s="18"/>
      <c r="Q198" s="80">
        <f>IF(C198&gt;A_Stammdaten!$C$12,0,SUM(G198,H198,J198,K198,M198,N198)-SUM(I198,L198,O198,P198))</f>
        <v>0</v>
      </c>
      <c r="R198" s="18"/>
      <c r="S198" s="18"/>
      <c r="T198" s="18"/>
      <c r="U198" s="80">
        <f t="shared" ref="U198:U351" si="49">Q198-R198-S198-T198</f>
        <v>0</v>
      </c>
      <c r="V198" s="81">
        <f>IF(ISBLANK($B198),0,VLOOKUP($B198,Listen!$A$2:$C$44,2,FALSE))</f>
        <v>0</v>
      </c>
      <c r="W198" s="81">
        <f>IF(ISBLANK($B198),0,VLOOKUP($B198,Listen!$A$2:$C$44,3,FALSE))</f>
        <v>0</v>
      </c>
      <c r="X198" s="49">
        <f t="shared" si="39"/>
        <v>0</v>
      </c>
      <c r="Y198" s="49">
        <f t="shared" si="39"/>
        <v>0</v>
      </c>
      <c r="Z198" s="49">
        <f t="shared" si="39"/>
        <v>0</v>
      </c>
      <c r="AA198" s="49">
        <f t="shared" si="39"/>
        <v>0</v>
      </c>
      <c r="AB198" s="49">
        <f t="shared" si="39"/>
        <v>0</v>
      </c>
      <c r="AC198" s="49">
        <f t="shared" si="39"/>
        <v>0</v>
      </c>
      <c r="AD198" s="49">
        <f t="shared" si="39"/>
        <v>0</v>
      </c>
      <c r="AE198" s="85">
        <f t="shared" si="40"/>
        <v>0</v>
      </c>
      <c r="AF198" s="85">
        <f>IF(C198=A_Stammdaten!$C$12,D_SAV!$U198-D_SAV!$AG198,HLOOKUP(A_Stammdaten!$C$12-1,$AH$4:$AN$390,ROW(C198)-3,FALSE)-$AG198)</f>
        <v>0</v>
      </c>
      <c r="AG198" s="85">
        <f>HLOOKUP(A_Stammdaten!$C$12,$AH$4:$AN$390,ROW(C198)-3,FALSE)</f>
        <v>0</v>
      </c>
      <c r="AH198" s="85">
        <f t="shared" si="41"/>
        <v>0</v>
      </c>
      <c r="AI198" s="85">
        <f t="shared" si="42"/>
        <v>0</v>
      </c>
      <c r="AJ198" s="85">
        <f t="shared" si="43"/>
        <v>0</v>
      </c>
      <c r="AK198" s="85">
        <f t="shared" si="44"/>
        <v>0</v>
      </c>
      <c r="AL198" s="85">
        <f t="shared" si="45"/>
        <v>0</v>
      </c>
      <c r="AM198" s="85">
        <f t="shared" si="46"/>
        <v>0</v>
      </c>
      <c r="AN198" s="85">
        <f t="shared" si="47"/>
        <v>0</v>
      </c>
    </row>
    <row r="199" spans="1:40" s="32" customFormat="1" x14ac:dyDescent="0.25">
      <c r="A199" s="18"/>
      <c r="B199" s="18"/>
      <c r="C199" s="34"/>
      <c r="D199" s="18"/>
      <c r="E199" s="18"/>
      <c r="F199" s="18"/>
      <c r="G199" s="80">
        <f t="shared" si="48"/>
        <v>0</v>
      </c>
      <c r="H199" s="18"/>
      <c r="I199" s="18"/>
      <c r="J199" s="18"/>
      <c r="K199" s="18"/>
      <c r="L199" s="18"/>
      <c r="M199" s="18"/>
      <c r="N199" s="18"/>
      <c r="O199" s="18"/>
      <c r="P199" s="18"/>
      <c r="Q199" s="80">
        <f>IF(C199&gt;A_Stammdaten!$C$12,0,SUM(G199,H199,J199,K199,M199,N199)-SUM(I199,L199,O199,P199))</f>
        <v>0</v>
      </c>
      <c r="R199" s="18"/>
      <c r="S199" s="18"/>
      <c r="T199" s="18"/>
      <c r="U199" s="80">
        <f t="shared" si="49"/>
        <v>0</v>
      </c>
      <c r="V199" s="81">
        <f>IF(ISBLANK($B199),0,VLOOKUP($B199,Listen!$A$2:$C$44,2,FALSE))</f>
        <v>0</v>
      </c>
      <c r="W199" s="81">
        <f>IF(ISBLANK($B199),0,VLOOKUP($B199,Listen!$A$2:$C$44,3,FALSE))</f>
        <v>0</v>
      </c>
      <c r="X199" s="49">
        <f t="shared" si="39"/>
        <v>0</v>
      </c>
      <c r="Y199" s="49">
        <f t="shared" si="39"/>
        <v>0</v>
      </c>
      <c r="Z199" s="49">
        <f t="shared" si="39"/>
        <v>0</v>
      </c>
      <c r="AA199" s="49">
        <f t="shared" si="39"/>
        <v>0</v>
      </c>
      <c r="AB199" s="49">
        <f t="shared" si="39"/>
        <v>0</v>
      </c>
      <c r="AC199" s="49">
        <f t="shared" si="39"/>
        <v>0</v>
      </c>
      <c r="AD199" s="49">
        <f t="shared" si="39"/>
        <v>0</v>
      </c>
      <c r="AE199" s="85">
        <f t="shared" si="40"/>
        <v>0</v>
      </c>
      <c r="AF199" s="85">
        <f>IF(C199=A_Stammdaten!$C$12,D_SAV!$U199-D_SAV!$AG199,HLOOKUP(A_Stammdaten!$C$12-1,$AH$4:$AN$390,ROW(C199)-3,FALSE)-$AG199)</f>
        <v>0</v>
      </c>
      <c r="AG199" s="85">
        <f>HLOOKUP(A_Stammdaten!$C$12,$AH$4:$AN$390,ROW(C199)-3,FALSE)</f>
        <v>0</v>
      </c>
      <c r="AH199" s="85">
        <f t="shared" si="41"/>
        <v>0</v>
      </c>
      <c r="AI199" s="85">
        <f t="shared" si="42"/>
        <v>0</v>
      </c>
      <c r="AJ199" s="85">
        <f t="shared" si="43"/>
        <v>0</v>
      </c>
      <c r="AK199" s="85">
        <f t="shared" si="44"/>
        <v>0</v>
      </c>
      <c r="AL199" s="85">
        <f t="shared" si="45"/>
        <v>0</v>
      </c>
      <c r="AM199" s="85">
        <f t="shared" si="46"/>
        <v>0</v>
      </c>
      <c r="AN199" s="85">
        <f t="shared" si="47"/>
        <v>0</v>
      </c>
    </row>
    <row r="200" spans="1:40" s="32" customFormat="1" x14ac:dyDescent="0.25">
      <c r="A200" s="18"/>
      <c r="B200" s="18"/>
      <c r="C200" s="34"/>
      <c r="D200" s="18"/>
      <c r="E200" s="18"/>
      <c r="F200" s="18"/>
      <c r="G200" s="80">
        <f t="shared" si="48"/>
        <v>0</v>
      </c>
      <c r="H200" s="18"/>
      <c r="I200" s="18"/>
      <c r="J200" s="18"/>
      <c r="K200" s="18"/>
      <c r="L200" s="18"/>
      <c r="M200" s="18"/>
      <c r="N200" s="18"/>
      <c r="O200" s="18"/>
      <c r="P200" s="18"/>
      <c r="Q200" s="80">
        <f>IF(C200&gt;A_Stammdaten!$C$12,0,SUM(G200,H200,J200,K200,M200,N200)-SUM(I200,L200,O200,P200))</f>
        <v>0</v>
      </c>
      <c r="R200" s="18"/>
      <c r="S200" s="18"/>
      <c r="T200" s="18"/>
      <c r="U200" s="80">
        <f t="shared" si="49"/>
        <v>0</v>
      </c>
      <c r="V200" s="81">
        <f>IF(ISBLANK($B200),0,VLOOKUP($B200,Listen!$A$2:$C$44,2,FALSE))</f>
        <v>0</v>
      </c>
      <c r="W200" s="81">
        <f>IF(ISBLANK($B200),0,VLOOKUP($B200,Listen!$A$2:$C$44,3,FALSE))</f>
        <v>0</v>
      </c>
      <c r="X200" s="49">
        <f t="shared" si="39"/>
        <v>0</v>
      </c>
      <c r="Y200" s="49">
        <f t="shared" si="39"/>
        <v>0</v>
      </c>
      <c r="Z200" s="49">
        <f t="shared" si="39"/>
        <v>0</v>
      </c>
      <c r="AA200" s="49">
        <f t="shared" si="39"/>
        <v>0</v>
      </c>
      <c r="AB200" s="49">
        <f t="shared" si="39"/>
        <v>0</v>
      </c>
      <c r="AC200" s="49">
        <f t="shared" si="39"/>
        <v>0</v>
      </c>
      <c r="AD200" s="49">
        <f t="shared" si="39"/>
        <v>0</v>
      </c>
      <c r="AE200" s="85">
        <f t="shared" si="40"/>
        <v>0</v>
      </c>
      <c r="AF200" s="85">
        <f>IF(C200=A_Stammdaten!$C$12,D_SAV!$U200-D_SAV!$AG200,HLOOKUP(A_Stammdaten!$C$12-1,$AH$4:$AN$390,ROW(C200)-3,FALSE)-$AG200)</f>
        <v>0</v>
      </c>
      <c r="AG200" s="85">
        <f>HLOOKUP(A_Stammdaten!$C$12,$AH$4:$AN$390,ROW(C200)-3,FALSE)</f>
        <v>0</v>
      </c>
      <c r="AH200" s="85">
        <f t="shared" si="41"/>
        <v>0</v>
      </c>
      <c r="AI200" s="85">
        <f t="shared" si="42"/>
        <v>0</v>
      </c>
      <c r="AJ200" s="85">
        <f t="shared" si="43"/>
        <v>0</v>
      </c>
      <c r="AK200" s="85">
        <f t="shared" si="44"/>
        <v>0</v>
      </c>
      <c r="AL200" s="85">
        <f t="shared" si="45"/>
        <v>0</v>
      </c>
      <c r="AM200" s="85">
        <f t="shared" si="46"/>
        <v>0</v>
      </c>
      <c r="AN200" s="85">
        <f t="shared" si="47"/>
        <v>0</v>
      </c>
    </row>
    <row r="201" spans="1:40" s="32" customFormat="1" x14ac:dyDescent="0.25">
      <c r="A201" s="18"/>
      <c r="B201" s="18"/>
      <c r="C201" s="34"/>
      <c r="D201" s="18"/>
      <c r="E201" s="18"/>
      <c r="F201" s="18"/>
      <c r="G201" s="80">
        <f t="shared" si="48"/>
        <v>0</v>
      </c>
      <c r="H201" s="18"/>
      <c r="I201" s="18"/>
      <c r="J201" s="18"/>
      <c r="K201" s="18"/>
      <c r="L201" s="18"/>
      <c r="M201" s="18"/>
      <c r="N201" s="18"/>
      <c r="O201" s="18"/>
      <c r="P201" s="18"/>
      <c r="Q201" s="80">
        <f>IF(C201&gt;A_Stammdaten!$C$12,0,SUM(G201,H201,J201,K201,M201,N201)-SUM(I201,L201,O201,P201))</f>
        <v>0</v>
      </c>
      <c r="R201" s="18"/>
      <c r="S201" s="18"/>
      <c r="T201" s="18"/>
      <c r="U201" s="80">
        <f t="shared" si="49"/>
        <v>0</v>
      </c>
      <c r="V201" s="81">
        <f>IF(ISBLANK($B201),0,VLOOKUP($B201,Listen!$A$2:$C$44,2,FALSE))</f>
        <v>0</v>
      </c>
      <c r="W201" s="81">
        <f>IF(ISBLANK($B201),0,VLOOKUP($B201,Listen!$A$2:$C$44,3,FALSE))</f>
        <v>0</v>
      </c>
      <c r="X201" s="49">
        <f t="shared" si="39"/>
        <v>0</v>
      </c>
      <c r="Y201" s="49">
        <f t="shared" si="39"/>
        <v>0</v>
      </c>
      <c r="Z201" s="49">
        <f t="shared" si="39"/>
        <v>0</v>
      </c>
      <c r="AA201" s="49">
        <f t="shared" si="39"/>
        <v>0</v>
      </c>
      <c r="AB201" s="49">
        <f t="shared" si="39"/>
        <v>0</v>
      </c>
      <c r="AC201" s="49">
        <f t="shared" si="39"/>
        <v>0</v>
      </c>
      <c r="AD201" s="49">
        <f t="shared" si="39"/>
        <v>0</v>
      </c>
      <c r="AE201" s="85">
        <f t="shared" si="40"/>
        <v>0</v>
      </c>
      <c r="AF201" s="85">
        <f>IF(C201=A_Stammdaten!$C$12,D_SAV!$U201-D_SAV!$AG201,HLOOKUP(A_Stammdaten!$C$12-1,$AH$4:$AN$390,ROW(C201)-3,FALSE)-$AG201)</f>
        <v>0</v>
      </c>
      <c r="AG201" s="85">
        <f>HLOOKUP(A_Stammdaten!$C$12,$AH$4:$AN$390,ROW(C201)-3,FALSE)</f>
        <v>0</v>
      </c>
      <c r="AH201" s="85">
        <f t="shared" si="41"/>
        <v>0</v>
      </c>
      <c r="AI201" s="85">
        <f t="shared" si="42"/>
        <v>0</v>
      </c>
      <c r="AJ201" s="85">
        <f t="shared" si="43"/>
        <v>0</v>
      </c>
      <c r="AK201" s="85">
        <f t="shared" si="44"/>
        <v>0</v>
      </c>
      <c r="AL201" s="85">
        <f t="shared" si="45"/>
        <v>0</v>
      </c>
      <c r="AM201" s="85">
        <f t="shared" si="46"/>
        <v>0</v>
      </c>
      <c r="AN201" s="85">
        <f t="shared" si="47"/>
        <v>0</v>
      </c>
    </row>
    <row r="202" spans="1:40" s="32" customFormat="1" x14ac:dyDescent="0.25">
      <c r="A202" s="18"/>
      <c r="B202" s="18"/>
      <c r="C202" s="34"/>
      <c r="D202" s="18"/>
      <c r="E202" s="18"/>
      <c r="F202" s="18"/>
      <c r="G202" s="80">
        <f t="shared" si="48"/>
        <v>0</v>
      </c>
      <c r="H202" s="18"/>
      <c r="I202" s="18"/>
      <c r="J202" s="18"/>
      <c r="K202" s="18"/>
      <c r="L202" s="18"/>
      <c r="M202" s="18"/>
      <c r="N202" s="18"/>
      <c r="O202" s="18"/>
      <c r="P202" s="18"/>
      <c r="Q202" s="80">
        <f>IF(C202&gt;A_Stammdaten!$C$12,0,SUM(G202,H202,J202,K202,M202,N202)-SUM(I202,L202,O202,P202))</f>
        <v>0</v>
      </c>
      <c r="R202" s="18"/>
      <c r="S202" s="18"/>
      <c r="T202" s="18"/>
      <c r="U202" s="80">
        <f t="shared" si="49"/>
        <v>0</v>
      </c>
      <c r="V202" s="81">
        <f>IF(ISBLANK($B202),0,VLOOKUP($B202,Listen!$A$2:$C$44,2,FALSE))</f>
        <v>0</v>
      </c>
      <c r="W202" s="81">
        <f>IF(ISBLANK($B202),0,VLOOKUP($B202,Listen!$A$2:$C$44,3,FALSE))</f>
        <v>0</v>
      </c>
      <c r="X202" s="49">
        <f t="shared" si="39"/>
        <v>0</v>
      </c>
      <c r="Y202" s="49">
        <f t="shared" si="39"/>
        <v>0</v>
      </c>
      <c r="Z202" s="49">
        <f t="shared" si="39"/>
        <v>0</v>
      </c>
      <c r="AA202" s="49">
        <f t="shared" si="39"/>
        <v>0</v>
      </c>
      <c r="AB202" s="49">
        <f t="shared" si="39"/>
        <v>0</v>
      </c>
      <c r="AC202" s="49">
        <f t="shared" si="39"/>
        <v>0</v>
      </c>
      <c r="AD202" s="49">
        <f t="shared" si="39"/>
        <v>0</v>
      </c>
      <c r="AE202" s="85">
        <f t="shared" si="40"/>
        <v>0</v>
      </c>
      <c r="AF202" s="85">
        <f>IF(C202=A_Stammdaten!$C$12,D_SAV!$U202-D_SAV!$AG202,HLOOKUP(A_Stammdaten!$C$12-1,$AH$4:$AN$390,ROW(C202)-3,FALSE)-$AG202)</f>
        <v>0</v>
      </c>
      <c r="AG202" s="85">
        <f>HLOOKUP(A_Stammdaten!$C$12,$AH$4:$AN$390,ROW(C202)-3,FALSE)</f>
        <v>0</v>
      </c>
      <c r="AH202" s="85">
        <f t="shared" si="41"/>
        <v>0</v>
      </c>
      <c r="AI202" s="85">
        <f t="shared" si="42"/>
        <v>0</v>
      </c>
      <c r="AJ202" s="85">
        <f t="shared" si="43"/>
        <v>0</v>
      </c>
      <c r="AK202" s="85">
        <f t="shared" si="44"/>
        <v>0</v>
      </c>
      <c r="AL202" s="85">
        <f t="shared" si="45"/>
        <v>0</v>
      </c>
      <c r="AM202" s="85">
        <f t="shared" si="46"/>
        <v>0</v>
      </c>
      <c r="AN202" s="85">
        <f t="shared" si="47"/>
        <v>0</v>
      </c>
    </row>
    <row r="203" spans="1:40" s="32" customFormat="1" x14ac:dyDescent="0.25">
      <c r="A203" s="18"/>
      <c r="B203" s="18"/>
      <c r="C203" s="34"/>
      <c r="D203" s="18"/>
      <c r="E203" s="18"/>
      <c r="F203" s="18"/>
      <c r="G203" s="80">
        <f t="shared" si="48"/>
        <v>0</v>
      </c>
      <c r="H203" s="18"/>
      <c r="I203" s="18"/>
      <c r="J203" s="18"/>
      <c r="K203" s="18"/>
      <c r="L203" s="18"/>
      <c r="M203" s="18"/>
      <c r="N203" s="18"/>
      <c r="O203" s="18"/>
      <c r="P203" s="18"/>
      <c r="Q203" s="80">
        <f>IF(C203&gt;A_Stammdaten!$C$12,0,SUM(G203,H203,J203,K203,M203,N203)-SUM(I203,L203,O203,P203))</f>
        <v>0</v>
      </c>
      <c r="R203" s="18"/>
      <c r="S203" s="18"/>
      <c r="T203" s="18"/>
      <c r="U203" s="80">
        <f t="shared" si="49"/>
        <v>0</v>
      </c>
      <c r="V203" s="81">
        <f>IF(ISBLANK($B203),0,VLOOKUP($B203,Listen!$A$2:$C$44,2,FALSE))</f>
        <v>0</v>
      </c>
      <c r="W203" s="81">
        <f>IF(ISBLANK($B203),0,VLOOKUP($B203,Listen!$A$2:$C$44,3,FALSE))</f>
        <v>0</v>
      </c>
      <c r="X203" s="49">
        <f t="shared" si="39"/>
        <v>0</v>
      </c>
      <c r="Y203" s="49">
        <f t="shared" si="39"/>
        <v>0</v>
      </c>
      <c r="Z203" s="49">
        <f t="shared" si="39"/>
        <v>0</v>
      </c>
      <c r="AA203" s="49">
        <f t="shared" si="39"/>
        <v>0</v>
      </c>
      <c r="AB203" s="49">
        <f t="shared" si="39"/>
        <v>0</v>
      </c>
      <c r="AC203" s="49">
        <f t="shared" si="39"/>
        <v>0</v>
      </c>
      <c r="AD203" s="49">
        <f t="shared" si="39"/>
        <v>0</v>
      </c>
      <c r="AE203" s="85">
        <f t="shared" si="40"/>
        <v>0</v>
      </c>
      <c r="AF203" s="85">
        <f>IF(C203=A_Stammdaten!$C$12,D_SAV!$U203-D_SAV!$AG203,HLOOKUP(A_Stammdaten!$C$12-1,$AH$4:$AN$390,ROW(C203)-3,FALSE)-$AG203)</f>
        <v>0</v>
      </c>
      <c r="AG203" s="85">
        <f>HLOOKUP(A_Stammdaten!$C$12,$AH$4:$AN$390,ROW(C203)-3,FALSE)</f>
        <v>0</v>
      </c>
      <c r="AH203" s="85">
        <f t="shared" si="41"/>
        <v>0</v>
      </c>
      <c r="AI203" s="85">
        <f t="shared" si="42"/>
        <v>0</v>
      </c>
      <c r="AJ203" s="85">
        <f t="shared" si="43"/>
        <v>0</v>
      </c>
      <c r="AK203" s="85">
        <f t="shared" si="44"/>
        <v>0</v>
      </c>
      <c r="AL203" s="85">
        <f t="shared" si="45"/>
        <v>0</v>
      </c>
      <c r="AM203" s="85">
        <f t="shared" si="46"/>
        <v>0</v>
      </c>
      <c r="AN203" s="85">
        <f t="shared" si="47"/>
        <v>0</v>
      </c>
    </row>
    <row r="204" spans="1:40" s="32" customFormat="1" x14ac:dyDescent="0.25">
      <c r="A204" s="18"/>
      <c r="B204" s="18"/>
      <c r="C204" s="34"/>
      <c r="D204" s="18"/>
      <c r="E204" s="18"/>
      <c r="F204" s="18"/>
      <c r="G204" s="80">
        <f t="shared" si="48"/>
        <v>0</v>
      </c>
      <c r="H204" s="18"/>
      <c r="I204" s="18"/>
      <c r="J204" s="18"/>
      <c r="K204" s="18"/>
      <c r="L204" s="18"/>
      <c r="M204" s="18"/>
      <c r="N204" s="18"/>
      <c r="O204" s="18"/>
      <c r="P204" s="18"/>
      <c r="Q204" s="80">
        <f>IF(C204&gt;A_Stammdaten!$C$12,0,SUM(G204,H204,J204,K204,M204,N204)-SUM(I204,L204,O204,P204))</f>
        <v>0</v>
      </c>
      <c r="R204" s="18"/>
      <c r="S204" s="18"/>
      <c r="T204" s="18"/>
      <c r="U204" s="80">
        <f t="shared" si="49"/>
        <v>0</v>
      </c>
      <c r="V204" s="81">
        <f>IF(ISBLANK($B204),0,VLOOKUP($B204,Listen!$A$2:$C$44,2,FALSE))</f>
        <v>0</v>
      </c>
      <c r="W204" s="81">
        <f>IF(ISBLANK($B204),0,VLOOKUP($B204,Listen!$A$2:$C$44,3,FALSE))</f>
        <v>0</v>
      </c>
      <c r="X204" s="49">
        <f t="shared" si="39"/>
        <v>0</v>
      </c>
      <c r="Y204" s="49">
        <f t="shared" si="39"/>
        <v>0</v>
      </c>
      <c r="Z204" s="49">
        <f t="shared" si="39"/>
        <v>0</v>
      </c>
      <c r="AA204" s="49">
        <f t="shared" si="39"/>
        <v>0</v>
      </c>
      <c r="AB204" s="49">
        <f t="shared" si="39"/>
        <v>0</v>
      </c>
      <c r="AC204" s="49">
        <f t="shared" si="39"/>
        <v>0</v>
      </c>
      <c r="AD204" s="49">
        <f t="shared" si="39"/>
        <v>0</v>
      </c>
      <c r="AE204" s="85">
        <f t="shared" si="40"/>
        <v>0</v>
      </c>
      <c r="AF204" s="85">
        <f>IF(C204=A_Stammdaten!$C$12,D_SAV!$U204-D_SAV!$AG204,HLOOKUP(A_Stammdaten!$C$12-1,$AH$4:$AN$390,ROW(C204)-3,FALSE)-$AG204)</f>
        <v>0</v>
      </c>
      <c r="AG204" s="85">
        <f>HLOOKUP(A_Stammdaten!$C$12,$AH$4:$AN$390,ROW(C204)-3,FALSE)</f>
        <v>0</v>
      </c>
      <c r="AH204" s="85">
        <f t="shared" si="41"/>
        <v>0</v>
      </c>
      <c r="AI204" s="85">
        <f t="shared" si="42"/>
        <v>0</v>
      </c>
      <c r="AJ204" s="85">
        <f t="shared" si="43"/>
        <v>0</v>
      </c>
      <c r="AK204" s="85">
        <f t="shared" si="44"/>
        <v>0</v>
      </c>
      <c r="AL204" s="85">
        <f t="shared" si="45"/>
        <v>0</v>
      </c>
      <c r="AM204" s="85">
        <f t="shared" si="46"/>
        <v>0</v>
      </c>
      <c r="AN204" s="85">
        <f t="shared" si="47"/>
        <v>0</v>
      </c>
    </row>
    <row r="205" spans="1:40" s="32" customFormat="1" x14ac:dyDescent="0.25">
      <c r="A205" s="18"/>
      <c r="B205" s="18"/>
      <c r="C205" s="34"/>
      <c r="D205" s="18"/>
      <c r="E205" s="18"/>
      <c r="F205" s="18"/>
      <c r="G205" s="80">
        <f t="shared" si="48"/>
        <v>0</v>
      </c>
      <c r="H205" s="18"/>
      <c r="I205" s="18"/>
      <c r="J205" s="18"/>
      <c r="K205" s="18"/>
      <c r="L205" s="18"/>
      <c r="M205" s="18"/>
      <c r="N205" s="18"/>
      <c r="O205" s="18"/>
      <c r="P205" s="18"/>
      <c r="Q205" s="80">
        <f>IF(C205&gt;A_Stammdaten!$C$12,0,SUM(G205,H205,J205,K205,M205,N205)-SUM(I205,L205,O205,P205))</f>
        <v>0</v>
      </c>
      <c r="R205" s="18"/>
      <c r="S205" s="18"/>
      <c r="T205" s="18"/>
      <c r="U205" s="80">
        <f t="shared" si="49"/>
        <v>0</v>
      </c>
      <c r="V205" s="81">
        <f>IF(ISBLANK($B205),0,VLOOKUP($B205,Listen!$A$2:$C$44,2,FALSE))</f>
        <v>0</v>
      </c>
      <c r="W205" s="81">
        <f>IF(ISBLANK($B205),0,VLOOKUP($B205,Listen!$A$2:$C$44,3,FALSE))</f>
        <v>0</v>
      </c>
      <c r="X205" s="49">
        <f t="shared" si="39"/>
        <v>0</v>
      </c>
      <c r="Y205" s="49">
        <f t="shared" si="39"/>
        <v>0</v>
      </c>
      <c r="Z205" s="49">
        <f t="shared" si="39"/>
        <v>0</v>
      </c>
      <c r="AA205" s="49">
        <f t="shared" si="39"/>
        <v>0</v>
      </c>
      <c r="AB205" s="49">
        <f t="shared" si="39"/>
        <v>0</v>
      </c>
      <c r="AC205" s="49">
        <f t="shared" si="39"/>
        <v>0</v>
      </c>
      <c r="AD205" s="49">
        <f t="shared" si="39"/>
        <v>0</v>
      </c>
      <c r="AE205" s="85">
        <f t="shared" si="40"/>
        <v>0</v>
      </c>
      <c r="AF205" s="85">
        <f>IF(C205=A_Stammdaten!$C$12,D_SAV!$U205-D_SAV!$AG205,HLOOKUP(A_Stammdaten!$C$12-1,$AH$4:$AN$390,ROW(C205)-3,FALSE)-$AG205)</f>
        <v>0</v>
      </c>
      <c r="AG205" s="85">
        <f>HLOOKUP(A_Stammdaten!$C$12,$AH$4:$AN$390,ROW(C205)-3,FALSE)</f>
        <v>0</v>
      </c>
      <c r="AH205" s="85">
        <f t="shared" si="41"/>
        <v>0</v>
      </c>
      <c r="AI205" s="85">
        <f t="shared" si="42"/>
        <v>0</v>
      </c>
      <c r="AJ205" s="85">
        <f t="shared" si="43"/>
        <v>0</v>
      </c>
      <c r="AK205" s="85">
        <f t="shared" si="44"/>
        <v>0</v>
      </c>
      <c r="AL205" s="85">
        <f t="shared" si="45"/>
        <v>0</v>
      </c>
      <c r="AM205" s="85">
        <f t="shared" si="46"/>
        <v>0</v>
      </c>
      <c r="AN205" s="85">
        <f t="shared" si="47"/>
        <v>0</v>
      </c>
    </row>
    <row r="206" spans="1:40" s="32" customFormat="1" x14ac:dyDescent="0.25">
      <c r="A206" s="18"/>
      <c r="B206" s="18"/>
      <c r="C206" s="34"/>
      <c r="D206" s="18"/>
      <c r="E206" s="18"/>
      <c r="F206" s="18"/>
      <c r="G206" s="80">
        <f t="shared" si="48"/>
        <v>0</v>
      </c>
      <c r="H206" s="18"/>
      <c r="I206" s="18"/>
      <c r="J206" s="18"/>
      <c r="K206" s="18"/>
      <c r="L206" s="18"/>
      <c r="M206" s="18"/>
      <c r="N206" s="18"/>
      <c r="O206" s="18"/>
      <c r="P206" s="18"/>
      <c r="Q206" s="80">
        <f>IF(C206&gt;A_Stammdaten!$C$12,0,SUM(G206,H206,J206,K206,M206,N206)-SUM(I206,L206,O206,P206))</f>
        <v>0</v>
      </c>
      <c r="R206" s="18"/>
      <c r="S206" s="18"/>
      <c r="T206" s="18"/>
      <c r="U206" s="80">
        <f t="shared" si="49"/>
        <v>0</v>
      </c>
      <c r="V206" s="81">
        <f>IF(ISBLANK($B206),0,VLOOKUP($B206,Listen!$A$2:$C$44,2,FALSE))</f>
        <v>0</v>
      </c>
      <c r="W206" s="81">
        <f>IF(ISBLANK($B206),0,VLOOKUP($B206,Listen!$A$2:$C$44,3,FALSE))</f>
        <v>0</v>
      </c>
      <c r="X206" s="49">
        <f t="shared" si="39"/>
        <v>0</v>
      </c>
      <c r="Y206" s="49">
        <f t="shared" si="39"/>
        <v>0</v>
      </c>
      <c r="Z206" s="49">
        <f t="shared" si="39"/>
        <v>0</v>
      </c>
      <c r="AA206" s="49">
        <f t="shared" si="39"/>
        <v>0</v>
      </c>
      <c r="AB206" s="49">
        <f t="shared" si="39"/>
        <v>0</v>
      </c>
      <c r="AC206" s="49">
        <f t="shared" si="39"/>
        <v>0</v>
      </c>
      <c r="AD206" s="49">
        <f t="shared" si="39"/>
        <v>0</v>
      </c>
      <c r="AE206" s="85">
        <f t="shared" si="40"/>
        <v>0</v>
      </c>
      <c r="AF206" s="85">
        <f>IF(C206=A_Stammdaten!$C$12,D_SAV!$U206-D_SAV!$AG206,HLOOKUP(A_Stammdaten!$C$12-1,$AH$4:$AN$390,ROW(C206)-3,FALSE)-$AG206)</f>
        <v>0</v>
      </c>
      <c r="AG206" s="85">
        <f>HLOOKUP(A_Stammdaten!$C$12,$AH$4:$AN$390,ROW(C206)-3,FALSE)</f>
        <v>0</v>
      </c>
      <c r="AH206" s="85">
        <f t="shared" si="41"/>
        <v>0</v>
      </c>
      <c r="AI206" s="85">
        <f t="shared" si="42"/>
        <v>0</v>
      </c>
      <c r="AJ206" s="85">
        <f t="shared" si="43"/>
        <v>0</v>
      </c>
      <c r="AK206" s="85">
        <f t="shared" si="44"/>
        <v>0</v>
      </c>
      <c r="AL206" s="85">
        <f t="shared" si="45"/>
        <v>0</v>
      </c>
      <c r="AM206" s="85">
        <f t="shared" si="46"/>
        <v>0</v>
      </c>
      <c r="AN206" s="85">
        <f t="shared" si="47"/>
        <v>0</v>
      </c>
    </row>
    <row r="207" spans="1:40" s="32" customFormat="1" x14ac:dyDescent="0.25">
      <c r="A207" s="18"/>
      <c r="B207" s="18"/>
      <c r="C207" s="34"/>
      <c r="D207" s="18"/>
      <c r="E207" s="18"/>
      <c r="F207" s="18"/>
      <c r="G207" s="80">
        <f t="shared" si="48"/>
        <v>0</v>
      </c>
      <c r="H207" s="18"/>
      <c r="I207" s="18"/>
      <c r="J207" s="18"/>
      <c r="K207" s="18"/>
      <c r="L207" s="18"/>
      <c r="M207" s="18"/>
      <c r="N207" s="18"/>
      <c r="O207" s="18"/>
      <c r="P207" s="18"/>
      <c r="Q207" s="80">
        <f>IF(C207&gt;A_Stammdaten!$C$12,0,SUM(G207,H207,J207,K207,M207,N207)-SUM(I207,L207,O207,P207))</f>
        <v>0</v>
      </c>
      <c r="R207" s="18"/>
      <c r="S207" s="18"/>
      <c r="T207" s="18"/>
      <c r="U207" s="80">
        <f t="shared" si="49"/>
        <v>0</v>
      </c>
      <c r="V207" s="81">
        <f>IF(ISBLANK($B207),0,VLOOKUP($B207,Listen!$A$2:$C$44,2,FALSE))</f>
        <v>0</v>
      </c>
      <c r="W207" s="81">
        <f>IF(ISBLANK($B207),0,VLOOKUP($B207,Listen!$A$2:$C$44,3,FALSE))</f>
        <v>0</v>
      </c>
      <c r="X207" s="49">
        <f t="shared" si="39"/>
        <v>0</v>
      </c>
      <c r="Y207" s="49">
        <f t="shared" si="39"/>
        <v>0</v>
      </c>
      <c r="Z207" s="49">
        <f t="shared" si="39"/>
        <v>0</v>
      </c>
      <c r="AA207" s="49">
        <f t="shared" si="39"/>
        <v>0</v>
      </c>
      <c r="AB207" s="49">
        <f t="shared" si="39"/>
        <v>0</v>
      </c>
      <c r="AC207" s="49">
        <f t="shared" si="39"/>
        <v>0</v>
      </c>
      <c r="AD207" s="49">
        <f t="shared" si="39"/>
        <v>0</v>
      </c>
      <c r="AE207" s="85">
        <f t="shared" si="40"/>
        <v>0</v>
      </c>
      <c r="AF207" s="85">
        <f>IF(C207=A_Stammdaten!$C$12,D_SAV!$U207-D_SAV!$AG207,HLOOKUP(A_Stammdaten!$C$12-1,$AH$4:$AN$390,ROW(C207)-3,FALSE)-$AG207)</f>
        <v>0</v>
      </c>
      <c r="AG207" s="85">
        <f>HLOOKUP(A_Stammdaten!$C$12,$AH$4:$AN$390,ROW(C207)-3,FALSE)</f>
        <v>0</v>
      </c>
      <c r="AH207" s="85">
        <f t="shared" si="41"/>
        <v>0</v>
      </c>
      <c r="AI207" s="85">
        <f t="shared" si="42"/>
        <v>0</v>
      </c>
      <c r="AJ207" s="85">
        <f t="shared" si="43"/>
        <v>0</v>
      </c>
      <c r="AK207" s="85">
        <f t="shared" si="44"/>
        <v>0</v>
      </c>
      <c r="AL207" s="85">
        <f t="shared" si="45"/>
        <v>0</v>
      </c>
      <c r="AM207" s="85">
        <f t="shared" si="46"/>
        <v>0</v>
      </c>
      <c r="AN207" s="85">
        <f t="shared" si="47"/>
        <v>0</v>
      </c>
    </row>
    <row r="208" spans="1:40" s="32" customFormat="1" x14ac:dyDescent="0.25">
      <c r="A208" s="18"/>
      <c r="B208" s="18"/>
      <c r="C208" s="34"/>
      <c r="D208" s="18"/>
      <c r="E208" s="18"/>
      <c r="F208" s="18"/>
      <c r="G208" s="80">
        <f t="shared" si="48"/>
        <v>0</v>
      </c>
      <c r="H208" s="18"/>
      <c r="I208" s="18"/>
      <c r="J208" s="18"/>
      <c r="K208" s="18"/>
      <c r="L208" s="18"/>
      <c r="M208" s="18"/>
      <c r="N208" s="18"/>
      <c r="O208" s="18"/>
      <c r="P208" s="18"/>
      <c r="Q208" s="80">
        <f>IF(C208&gt;A_Stammdaten!$C$12,0,SUM(G208,H208,J208,K208,M208,N208)-SUM(I208,L208,O208,P208))</f>
        <v>0</v>
      </c>
      <c r="R208" s="18"/>
      <c r="S208" s="18"/>
      <c r="T208" s="18"/>
      <c r="U208" s="80">
        <f t="shared" si="49"/>
        <v>0</v>
      </c>
      <c r="V208" s="81">
        <f>IF(ISBLANK($B208),0,VLOOKUP($B208,Listen!$A$2:$C$44,2,FALSE))</f>
        <v>0</v>
      </c>
      <c r="W208" s="81">
        <f>IF(ISBLANK($B208),0,VLOOKUP($B208,Listen!$A$2:$C$44,3,FALSE))</f>
        <v>0</v>
      </c>
      <c r="X208" s="49">
        <f t="shared" si="39"/>
        <v>0</v>
      </c>
      <c r="Y208" s="49">
        <f t="shared" si="39"/>
        <v>0</v>
      </c>
      <c r="Z208" s="49">
        <f t="shared" si="39"/>
        <v>0</v>
      </c>
      <c r="AA208" s="49">
        <f t="shared" si="39"/>
        <v>0</v>
      </c>
      <c r="AB208" s="49">
        <f t="shared" si="39"/>
        <v>0</v>
      </c>
      <c r="AC208" s="49">
        <f t="shared" si="39"/>
        <v>0</v>
      </c>
      <c r="AD208" s="49">
        <f t="shared" si="39"/>
        <v>0</v>
      </c>
      <c r="AE208" s="85">
        <f t="shared" si="40"/>
        <v>0</v>
      </c>
      <c r="AF208" s="85">
        <f>IF(C208=A_Stammdaten!$C$12,D_SAV!$U208-D_SAV!$AG208,HLOOKUP(A_Stammdaten!$C$12-1,$AH$4:$AN$390,ROW(C208)-3,FALSE)-$AG208)</f>
        <v>0</v>
      </c>
      <c r="AG208" s="85">
        <f>HLOOKUP(A_Stammdaten!$C$12,$AH$4:$AN$390,ROW(C208)-3,FALSE)</f>
        <v>0</v>
      </c>
      <c r="AH208" s="85">
        <f t="shared" si="41"/>
        <v>0</v>
      </c>
      <c r="AI208" s="85">
        <f t="shared" si="42"/>
        <v>0</v>
      </c>
      <c r="AJ208" s="85">
        <f t="shared" si="43"/>
        <v>0</v>
      </c>
      <c r="AK208" s="85">
        <f t="shared" si="44"/>
        <v>0</v>
      </c>
      <c r="AL208" s="85">
        <f t="shared" si="45"/>
        <v>0</v>
      </c>
      <c r="AM208" s="85">
        <f t="shared" si="46"/>
        <v>0</v>
      </c>
      <c r="AN208" s="85">
        <f t="shared" si="47"/>
        <v>0</v>
      </c>
    </row>
    <row r="209" spans="1:40" s="32" customFormat="1" x14ac:dyDescent="0.25">
      <c r="A209" s="18"/>
      <c r="B209" s="18"/>
      <c r="C209" s="34"/>
      <c r="D209" s="18"/>
      <c r="E209" s="18"/>
      <c r="F209" s="18"/>
      <c r="G209" s="80">
        <f t="shared" si="48"/>
        <v>0</v>
      </c>
      <c r="H209" s="18"/>
      <c r="I209" s="18"/>
      <c r="J209" s="18"/>
      <c r="K209" s="18"/>
      <c r="L209" s="18"/>
      <c r="M209" s="18"/>
      <c r="N209" s="18"/>
      <c r="O209" s="18"/>
      <c r="P209" s="18"/>
      <c r="Q209" s="80">
        <f>IF(C209&gt;A_Stammdaten!$C$12,0,SUM(G209,H209,J209,K209,M209,N209)-SUM(I209,L209,O209,P209))</f>
        <v>0</v>
      </c>
      <c r="R209" s="18"/>
      <c r="S209" s="18"/>
      <c r="T209" s="18"/>
      <c r="U209" s="80">
        <f t="shared" si="49"/>
        <v>0</v>
      </c>
      <c r="V209" s="81">
        <f>IF(ISBLANK($B209),0,VLOOKUP($B209,Listen!$A$2:$C$44,2,FALSE))</f>
        <v>0</v>
      </c>
      <c r="W209" s="81">
        <f>IF(ISBLANK($B209),0,VLOOKUP($B209,Listen!$A$2:$C$44,3,FALSE))</f>
        <v>0</v>
      </c>
      <c r="X209" s="49">
        <f t="shared" si="39"/>
        <v>0</v>
      </c>
      <c r="Y209" s="49">
        <f t="shared" si="39"/>
        <v>0</v>
      </c>
      <c r="Z209" s="49">
        <f t="shared" si="39"/>
        <v>0</v>
      </c>
      <c r="AA209" s="49">
        <f t="shared" si="39"/>
        <v>0</v>
      </c>
      <c r="AB209" s="49">
        <f t="shared" si="39"/>
        <v>0</v>
      </c>
      <c r="AC209" s="49">
        <f t="shared" si="39"/>
        <v>0</v>
      </c>
      <c r="AD209" s="49">
        <f t="shared" si="39"/>
        <v>0</v>
      </c>
      <c r="AE209" s="85">
        <f t="shared" si="40"/>
        <v>0</v>
      </c>
      <c r="AF209" s="85">
        <f>IF(C209=A_Stammdaten!$C$12,D_SAV!$U209-D_SAV!$AG209,HLOOKUP(A_Stammdaten!$C$12-1,$AH$4:$AN$390,ROW(C209)-3,FALSE)-$AG209)</f>
        <v>0</v>
      </c>
      <c r="AG209" s="85">
        <f>HLOOKUP(A_Stammdaten!$C$12,$AH$4:$AN$390,ROW(C209)-3,FALSE)</f>
        <v>0</v>
      </c>
      <c r="AH209" s="85">
        <f t="shared" si="41"/>
        <v>0</v>
      </c>
      <c r="AI209" s="85">
        <f t="shared" si="42"/>
        <v>0</v>
      </c>
      <c r="AJ209" s="85">
        <f t="shared" si="43"/>
        <v>0</v>
      </c>
      <c r="AK209" s="85">
        <f t="shared" si="44"/>
        <v>0</v>
      </c>
      <c r="AL209" s="85">
        <f t="shared" si="45"/>
        <v>0</v>
      </c>
      <c r="AM209" s="85">
        <f t="shared" si="46"/>
        <v>0</v>
      </c>
      <c r="AN209" s="85">
        <f t="shared" si="47"/>
        <v>0</v>
      </c>
    </row>
    <row r="210" spans="1:40" s="32" customFormat="1" x14ac:dyDescent="0.25">
      <c r="A210" s="18"/>
      <c r="B210" s="18"/>
      <c r="C210" s="34"/>
      <c r="D210" s="18"/>
      <c r="E210" s="18"/>
      <c r="F210" s="18"/>
      <c r="G210" s="80">
        <f t="shared" si="48"/>
        <v>0</v>
      </c>
      <c r="H210" s="18"/>
      <c r="I210" s="18"/>
      <c r="J210" s="18"/>
      <c r="K210" s="18"/>
      <c r="L210" s="18"/>
      <c r="M210" s="18"/>
      <c r="N210" s="18"/>
      <c r="O210" s="18"/>
      <c r="P210" s="18"/>
      <c r="Q210" s="80">
        <f>IF(C210&gt;A_Stammdaten!$C$12,0,SUM(G210,H210,J210,K210,M210,N210)-SUM(I210,L210,O210,P210))</f>
        <v>0</v>
      </c>
      <c r="R210" s="18"/>
      <c r="S210" s="18"/>
      <c r="T210" s="18"/>
      <c r="U210" s="80">
        <f t="shared" si="49"/>
        <v>0</v>
      </c>
      <c r="V210" s="81">
        <f>IF(ISBLANK($B210),0,VLOOKUP($B210,Listen!$A$2:$C$44,2,FALSE))</f>
        <v>0</v>
      </c>
      <c r="W210" s="81">
        <f>IF(ISBLANK($B210),0,VLOOKUP($B210,Listen!$A$2:$C$44,3,FALSE))</f>
        <v>0</v>
      </c>
      <c r="X210" s="49">
        <f t="shared" si="39"/>
        <v>0</v>
      </c>
      <c r="Y210" s="49">
        <f t="shared" si="39"/>
        <v>0</v>
      </c>
      <c r="Z210" s="49">
        <f t="shared" si="39"/>
        <v>0</v>
      </c>
      <c r="AA210" s="49">
        <f t="shared" si="39"/>
        <v>0</v>
      </c>
      <c r="AB210" s="49">
        <f t="shared" si="39"/>
        <v>0</v>
      </c>
      <c r="AC210" s="49">
        <f t="shared" si="39"/>
        <v>0</v>
      </c>
      <c r="AD210" s="49">
        <f t="shared" si="39"/>
        <v>0</v>
      </c>
      <c r="AE210" s="85">
        <f t="shared" si="40"/>
        <v>0</v>
      </c>
      <c r="AF210" s="85">
        <f>IF(C210=A_Stammdaten!$C$12,D_SAV!$U210-D_SAV!$AG210,HLOOKUP(A_Stammdaten!$C$12-1,$AH$4:$AN$390,ROW(C210)-3,FALSE)-$AG210)</f>
        <v>0</v>
      </c>
      <c r="AG210" s="85">
        <f>HLOOKUP(A_Stammdaten!$C$12,$AH$4:$AN$390,ROW(C210)-3,FALSE)</f>
        <v>0</v>
      </c>
      <c r="AH210" s="85">
        <f t="shared" si="41"/>
        <v>0</v>
      </c>
      <c r="AI210" s="85">
        <f t="shared" si="42"/>
        <v>0</v>
      </c>
      <c r="AJ210" s="85">
        <f t="shared" si="43"/>
        <v>0</v>
      </c>
      <c r="AK210" s="85">
        <f t="shared" si="44"/>
        <v>0</v>
      </c>
      <c r="AL210" s="85">
        <f t="shared" si="45"/>
        <v>0</v>
      </c>
      <c r="AM210" s="85">
        <f t="shared" si="46"/>
        <v>0</v>
      </c>
      <c r="AN210" s="85">
        <f t="shared" si="47"/>
        <v>0</v>
      </c>
    </row>
    <row r="211" spans="1:40" s="32" customFormat="1" x14ac:dyDescent="0.25">
      <c r="A211" s="18"/>
      <c r="B211" s="18"/>
      <c r="C211" s="34"/>
      <c r="D211" s="18"/>
      <c r="E211" s="18"/>
      <c r="F211" s="18"/>
      <c r="G211" s="80">
        <f t="shared" si="48"/>
        <v>0</v>
      </c>
      <c r="H211" s="18"/>
      <c r="I211" s="18"/>
      <c r="J211" s="18"/>
      <c r="K211" s="18"/>
      <c r="L211" s="18"/>
      <c r="M211" s="18"/>
      <c r="N211" s="18"/>
      <c r="O211" s="18"/>
      <c r="P211" s="18"/>
      <c r="Q211" s="80">
        <f>IF(C211&gt;A_Stammdaten!$C$12,0,SUM(G211,H211,J211,K211,M211,N211)-SUM(I211,L211,O211,P211))</f>
        <v>0</v>
      </c>
      <c r="R211" s="18"/>
      <c r="S211" s="18"/>
      <c r="T211" s="18"/>
      <c r="U211" s="80">
        <f t="shared" si="49"/>
        <v>0</v>
      </c>
      <c r="V211" s="81">
        <f>IF(ISBLANK($B211),0,VLOOKUP($B211,Listen!$A$2:$C$44,2,FALSE))</f>
        <v>0</v>
      </c>
      <c r="W211" s="81">
        <f>IF(ISBLANK($B211),0,VLOOKUP($B211,Listen!$A$2:$C$44,3,FALSE))</f>
        <v>0</v>
      </c>
      <c r="X211" s="49">
        <f t="shared" si="39"/>
        <v>0</v>
      </c>
      <c r="Y211" s="49">
        <f t="shared" si="39"/>
        <v>0</v>
      </c>
      <c r="Z211" s="49">
        <f t="shared" si="39"/>
        <v>0</v>
      </c>
      <c r="AA211" s="49">
        <f t="shared" si="39"/>
        <v>0</v>
      </c>
      <c r="AB211" s="49">
        <f t="shared" si="39"/>
        <v>0</v>
      </c>
      <c r="AC211" s="49">
        <f t="shared" si="39"/>
        <v>0</v>
      </c>
      <c r="AD211" s="49">
        <f t="shared" si="39"/>
        <v>0</v>
      </c>
      <c r="AE211" s="85">
        <f t="shared" si="40"/>
        <v>0</v>
      </c>
      <c r="AF211" s="85">
        <f>IF(C211=A_Stammdaten!$C$12,D_SAV!$U211-D_SAV!$AG211,HLOOKUP(A_Stammdaten!$C$12-1,$AH$4:$AN$390,ROW(C211)-3,FALSE)-$AG211)</f>
        <v>0</v>
      </c>
      <c r="AG211" s="85">
        <f>HLOOKUP(A_Stammdaten!$C$12,$AH$4:$AN$390,ROW(C211)-3,FALSE)</f>
        <v>0</v>
      </c>
      <c r="AH211" s="85">
        <f t="shared" si="41"/>
        <v>0</v>
      </c>
      <c r="AI211" s="85">
        <f t="shared" si="42"/>
        <v>0</v>
      </c>
      <c r="AJ211" s="85">
        <f t="shared" si="43"/>
        <v>0</v>
      </c>
      <c r="AK211" s="85">
        <f t="shared" si="44"/>
        <v>0</v>
      </c>
      <c r="AL211" s="85">
        <f t="shared" si="45"/>
        <v>0</v>
      </c>
      <c r="AM211" s="85">
        <f t="shared" si="46"/>
        <v>0</v>
      </c>
      <c r="AN211" s="85">
        <f t="shared" si="47"/>
        <v>0</v>
      </c>
    </row>
    <row r="212" spans="1:40" s="32" customFormat="1" x14ac:dyDescent="0.25">
      <c r="A212" s="18"/>
      <c r="B212" s="18"/>
      <c r="C212" s="34"/>
      <c r="D212" s="18"/>
      <c r="E212" s="18"/>
      <c r="F212" s="18"/>
      <c r="G212" s="80">
        <f t="shared" si="48"/>
        <v>0</v>
      </c>
      <c r="H212" s="18"/>
      <c r="I212" s="18"/>
      <c r="J212" s="18"/>
      <c r="K212" s="18"/>
      <c r="L212" s="18"/>
      <c r="M212" s="18"/>
      <c r="N212" s="18"/>
      <c r="O212" s="18"/>
      <c r="P212" s="18"/>
      <c r="Q212" s="80">
        <f>IF(C212&gt;A_Stammdaten!$C$12,0,SUM(G212,H212,J212,K212,M212,N212)-SUM(I212,L212,O212,P212))</f>
        <v>0</v>
      </c>
      <c r="R212" s="18"/>
      <c r="S212" s="18"/>
      <c r="T212" s="18"/>
      <c r="U212" s="80">
        <f t="shared" si="49"/>
        <v>0</v>
      </c>
      <c r="V212" s="81">
        <f>IF(ISBLANK($B212),0,VLOOKUP($B212,Listen!$A$2:$C$44,2,FALSE))</f>
        <v>0</v>
      </c>
      <c r="W212" s="81">
        <f>IF(ISBLANK($B212),0,VLOOKUP($B212,Listen!$A$2:$C$44,3,FALSE))</f>
        <v>0</v>
      </c>
      <c r="X212" s="49">
        <f t="shared" si="39"/>
        <v>0</v>
      </c>
      <c r="Y212" s="49">
        <f t="shared" si="39"/>
        <v>0</v>
      </c>
      <c r="Z212" s="49">
        <f t="shared" si="39"/>
        <v>0</v>
      </c>
      <c r="AA212" s="49">
        <f t="shared" ref="Y212:AD249" si="50">$V212</f>
        <v>0</v>
      </c>
      <c r="AB212" s="49">
        <f t="shared" si="50"/>
        <v>0</v>
      </c>
      <c r="AC212" s="49">
        <f t="shared" si="50"/>
        <v>0</v>
      </c>
      <c r="AD212" s="49">
        <f t="shared" si="50"/>
        <v>0</v>
      </c>
      <c r="AE212" s="85">
        <f t="shared" si="40"/>
        <v>0</v>
      </c>
      <c r="AF212" s="85">
        <f>IF(C212=A_Stammdaten!$C$12,D_SAV!$U212-D_SAV!$AG212,HLOOKUP(A_Stammdaten!$C$12-1,$AH$4:$AN$390,ROW(C212)-3,FALSE)-$AG212)</f>
        <v>0</v>
      </c>
      <c r="AG212" s="85">
        <f>HLOOKUP(A_Stammdaten!$C$12,$AH$4:$AN$390,ROW(C212)-3,FALSE)</f>
        <v>0</v>
      </c>
      <c r="AH212" s="85">
        <f t="shared" si="41"/>
        <v>0</v>
      </c>
      <c r="AI212" s="85">
        <f t="shared" si="42"/>
        <v>0</v>
      </c>
      <c r="AJ212" s="85">
        <f t="shared" si="43"/>
        <v>0</v>
      </c>
      <c r="AK212" s="85">
        <f t="shared" si="44"/>
        <v>0</v>
      </c>
      <c r="AL212" s="85">
        <f t="shared" si="45"/>
        <v>0</v>
      </c>
      <c r="AM212" s="85">
        <f t="shared" si="46"/>
        <v>0</v>
      </c>
      <c r="AN212" s="85">
        <f t="shared" si="47"/>
        <v>0</v>
      </c>
    </row>
    <row r="213" spans="1:40" s="32" customFormat="1" x14ac:dyDescent="0.25">
      <c r="A213" s="18"/>
      <c r="B213" s="18"/>
      <c r="C213" s="34"/>
      <c r="D213" s="18"/>
      <c r="E213" s="18"/>
      <c r="F213" s="18"/>
      <c r="G213" s="80">
        <f t="shared" si="48"/>
        <v>0</v>
      </c>
      <c r="H213" s="18"/>
      <c r="I213" s="18"/>
      <c r="J213" s="18"/>
      <c r="K213" s="18"/>
      <c r="L213" s="18"/>
      <c r="M213" s="18"/>
      <c r="N213" s="18"/>
      <c r="O213" s="18"/>
      <c r="P213" s="18"/>
      <c r="Q213" s="80">
        <f>IF(C213&gt;A_Stammdaten!$C$12,0,SUM(G213,H213,J213,K213,M213,N213)-SUM(I213,L213,O213,P213))</f>
        <v>0</v>
      </c>
      <c r="R213" s="18"/>
      <c r="S213" s="18"/>
      <c r="T213" s="18"/>
      <c r="U213" s="80">
        <f t="shared" si="49"/>
        <v>0</v>
      </c>
      <c r="V213" s="81">
        <f>IF(ISBLANK($B213),0,VLOOKUP($B213,Listen!$A$2:$C$44,2,FALSE))</f>
        <v>0</v>
      </c>
      <c r="W213" s="81">
        <f>IF(ISBLANK($B213),0,VLOOKUP($B213,Listen!$A$2:$C$44,3,FALSE))</f>
        <v>0</v>
      </c>
      <c r="X213" s="49">
        <f t="shared" ref="X213:AD366" si="51">$V213</f>
        <v>0</v>
      </c>
      <c r="Y213" s="49">
        <f t="shared" si="50"/>
        <v>0</v>
      </c>
      <c r="Z213" s="49">
        <f t="shared" si="50"/>
        <v>0</v>
      </c>
      <c r="AA213" s="49">
        <f t="shared" si="50"/>
        <v>0</v>
      </c>
      <c r="AB213" s="49">
        <f t="shared" si="50"/>
        <v>0</v>
      </c>
      <c r="AC213" s="49">
        <f t="shared" si="50"/>
        <v>0</v>
      </c>
      <c r="AD213" s="49">
        <f t="shared" si="50"/>
        <v>0</v>
      </c>
      <c r="AE213" s="85">
        <f t="shared" si="40"/>
        <v>0</v>
      </c>
      <c r="AF213" s="85">
        <f>IF(C213=A_Stammdaten!$C$12,D_SAV!$U213-D_SAV!$AG213,HLOOKUP(A_Stammdaten!$C$12-1,$AH$4:$AN$390,ROW(C213)-3,FALSE)-$AG213)</f>
        <v>0</v>
      </c>
      <c r="AG213" s="85">
        <f>HLOOKUP(A_Stammdaten!$C$12,$AH$4:$AN$390,ROW(C213)-3,FALSE)</f>
        <v>0</v>
      </c>
      <c r="AH213" s="85">
        <f t="shared" si="41"/>
        <v>0</v>
      </c>
      <c r="AI213" s="85">
        <f t="shared" si="42"/>
        <v>0</v>
      </c>
      <c r="AJ213" s="85">
        <f t="shared" si="43"/>
        <v>0</v>
      </c>
      <c r="AK213" s="85">
        <f t="shared" si="44"/>
        <v>0</v>
      </c>
      <c r="AL213" s="85">
        <f t="shared" si="45"/>
        <v>0</v>
      </c>
      <c r="AM213" s="85">
        <f t="shared" si="46"/>
        <v>0</v>
      </c>
      <c r="AN213" s="85">
        <f t="shared" si="47"/>
        <v>0</v>
      </c>
    </row>
    <row r="214" spans="1:40" s="32" customFormat="1" x14ac:dyDescent="0.25">
      <c r="A214" s="18"/>
      <c r="B214" s="18"/>
      <c r="C214" s="34"/>
      <c r="D214" s="18"/>
      <c r="E214" s="18"/>
      <c r="F214" s="18"/>
      <c r="G214" s="80">
        <f t="shared" si="48"/>
        <v>0</v>
      </c>
      <c r="H214" s="18"/>
      <c r="I214" s="18"/>
      <c r="J214" s="18"/>
      <c r="K214" s="18"/>
      <c r="L214" s="18"/>
      <c r="M214" s="18"/>
      <c r="N214" s="18"/>
      <c r="O214" s="18"/>
      <c r="P214" s="18"/>
      <c r="Q214" s="80">
        <f>IF(C214&gt;A_Stammdaten!$C$12,0,SUM(G214,H214,J214,K214,M214,N214)-SUM(I214,L214,O214,P214))</f>
        <v>0</v>
      </c>
      <c r="R214" s="18"/>
      <c r="S214" s="18"/>
      <c r="T214" s="18"/>
      <c r="U214" s="80">
        <f t="shared" si="49"/>
        <v>0</v>
      </c>
      <c r="V214" s="81">
        <f>IF(ISBLANK($B214),0,VLOOKUP($B214,Listen!$A$2:$C$44,2,FALSE))</f>
        <v>0</v>
      </c>
      <c r="W214" s="81">
        <f>IF(ISBLANK($B214),0,VLOOKUP($B214,Listen!$A$2:$C$44,3,FALSE))</f>
        <v>0</v>
      </c>
      <c r="X214" s="49">
        <f t="shared" si="51"/>
        <v>0</v>
      </c>
      <c r="Y214" s="49">
        <f t="shared" si="50"/>
        <v>0</v>
      </c>
      <c r="Z214" s="49">
        <f t="shared" si="50"/>
        <v>0</v>
      </c>
      <c r="AA214" s="49">
        <f t="shared" si="50"/>
        <v>0</v>
      </c>
      <c r="AB214" s="49">
        <f t="shared" si="50"/>
        <v>0</v>
      </c>
      <c r="AC214" s="49">
        <f t="shared" si="50"/>
        <v>0</v>
      </c>
      <c r="AD214" s="49">
        <f t="shared" si="50"/>
        <v>0</v>
      </c>
      <c r="AE214" s="85">
        <f t="shared" si="40"/>
        <v>0</v>
      </c>
      <c r="AF214" s="85">
        <f>IF(C214=A_Stammdaten!$C$12,D_SAV!$U214-D_SAV!$AG214,HLOOKUP(A_Stammdaten!$C$12-1,$AH$4:$AN$390,ROW(C214)-3,FALSE)-$AG214)</f>
        <v>0</v>
      </c>
      <c r="AG214" s="85">
        <f>HLOOKUP(A_Stammdaten!$C$12,$AH$4:$AN$390,ROW(C214)-3,FALSE)</f>
        <v>0</v>
      </c>
      <c r="AH214" s="85">
        <f t="shared" si="41"/>
        <v>0</v>
      </c>
      <c r="AI214" s="85">
        <f t="shared" si="42"/>
        <v>0</v>
      </c>
      <c r="AJ214" s="85">
        <f t="shared" si="43"/>
        <v>0</v>
      </c>
      <c r="AK214" s="85">
        <f t="shared" si="44"/>
        <v>0</v>
      </c>
      <c r="AL214" s="85">
        <f t="shared" si="45"/>
        <v>0</v>
      </c>
      <c r="AM214" s="85">
        <f t="shared" si="46"/>
        <v>0</v>
      </c>
      <c r="AN214" s="85">
        <f t="shared" si="47"/>
        <v>0</v>
      </c>
    </row>
    <row r="215" spans="1:40" s="32" customFormat="1" x14ac:dyDescent="0.25">
      <c r="A215" s="18"/>
      <c r="B215" s="18"/>
      <c r="C215" s="34"/>
      <c r="D215" s="18"/>
      <c r="E215" s="18"/>
      <c r="F215" s="18"/>
      <c r="G215" s="80">
        <f t="shared" si="48"/>
        <v>0</v>
      </c>
      <c r="H215" s="18"/>
      <c r="I215" s="18"/>
      <c r="J215" s="18"/>
      <c r="K215" s="18"/>
      <c r="L215" s="18"/>
      <c r="M215" s="18"/>
      <c r="N215" s="18"/>
      <c r="O215" s="18"/>
      <c r="P215" s="18"/>
      <c r="Q215" s="80">
        <f>IF(C215&gt;A_Stammdaten!$C$12,0,SUM(G215,H215,J215,K215,M215,N215)-SUM(I215,L215,O215,P215))</f>
        <v>0</v>
      </c>
      <c r="R215" s="18"/>
      <c r="S215" s="18"/>
      <c r="T215" s="18"/>
      <c r="U215" s="80">
        <f t="shared" si="49"/>
        <v>0</v>
      </c>
      <c r="V215" s="81">
        <f>IF(ISBLANK($B215),0,VLOOKUP($B215,Listen!$A$2:$C$44,2,FALSE))</f>
        <v>0</v>
      </c>
      <c r="W215" s="81">
        <f>IF(ISBLANK($B215),0,VLOOKUP($B215,Listen!$A$2:$C$44,3,FALSE))</f>
        <v>0</v>
      </c>
      <c r="X215" s="49">
        <f t="shared" si="51"/>
        <v>0</v>
      </c>
      <c r="Y215" s="49">
        <f t="shared" si="50"/>
        <v>0</v>
      </c>
      <c r="Z215" s="49">
        <f t="shared" si="50"/>
        <v>0</v>
      </c>
      <c r="AA215" s="49">
        <f t="shared" si="50"/>
        <v>0</v>
      </c>
      <c r="AB215" s="49">
        <f t="shared" si="50"/>
        <v>0</v>
      </c>
      <c r="AC215" s="49">
        <f t="shared" si="50"/>
        <v>0</v>
      </c>
      <c r="AD215" s="49">
        <f t="shared" si="50"/>
        <v>0</v>
      </c>
      <c r="AE215" s="85">
        <f t="shared" si="40"/>
        <v>0</v>
      </c>
      <c r="AF215" s="85">
        <f>IF(C215=A_Stammdaten!$C$12,D_SAV!$U215-D_SAV!$AG215,HLOOKUP(A_Stammdaten!$C$12-1,$AH$4:$AN$390,ROW(C215)-3,FALSE)-$AG215)</f>
        <v>0</v>
      </c>
      <c r="AG215" s="85">
        <f>HLOOKUP(A_Stammdaten!$C$12,$AH$4:$AN$390,ROW(C215)-3,FALSE)</f>
        <v>0</v>
      </c>
      <c r="AH215" s="85">
        <f t="shared" si="41"/>
        <v>0</v>
      </c>
      <c r="AI215" s="85">
        <f t="shared" si="42"/>
        <v>0</v>
      </c>
      <c r="AJ215" s="85">
        <f t="shared" si="43"/>
        <v>0</v>
      </c>
      <c r="AK215" s="85">
        <f t="shared" si="44"/>
        <v>0</v>
      </c>
      <c r="AL215" s="85">
        <f t="shared" si="45"/>
        <v>0</v>
      </c>
      <c r="AM215" s="85">
        <f t="shared" si="46"/>
        <v>0</v>
      </c>
      <c r="AN215" s="85">
        <f t="shared" si="47"/>
        <v>0</v>
      </c>
    </row>
    <row r="216" spans="1:40" s="32" customFormat="1" x14ac:dyDescent="0.25">
      <c r="A216" s="18"/>
      <c r="B216" s="18"/>
      <c r="C216" s="34"/>
      <c r="D216" s="18"/>
      <c r="E216" s="18"/>
      <c r="F216" s="18"/>
      <c r="G216" s="80">
        <f t="shared" si="48"/>
        <v>0</v>
      </c>
      <c r="H216" s="18"/>
      <c r="I216" s="18"/>
      <c r="J216" s="18"/>
      <c r="K216" s="18"/>
      <c r="L216" s="18"/>
      <c r="M216" s="18"/>
      <c r="N216" s="18"/>
      <c r="O216" s="18"/>
      <c r="P216" s="18"/>
      <c r="Q216" s="80">
        <f>IF(C216&gt;A_Stammdaten!$C$12,0,SUM(G216,H216,J216,K216,M216,N216)-SUM(I216,L216,O216,P216))</f>
        <v>0</v>
      </c>
      <c r="R216" s="18"/>
      <c r="S216" s="18"/>
      <c r="T216" s="18"/>
      <c r="U216" s="80">
        <f t="shared" si="49"/>
        <v>0</v>
      </c>
      <c r="V216" s="81">
        <f>IF(ISBLANK($B216),0,VLOOKUP($B216,Listen!$A$2:$C$44,2,FALSE))</f>
        <v>0</v>
      </c>
      <c r="W216" s="81">
        <f>IF(ISBLANK($B216),0,VLOOKUP($B216,Listen!$A$2:$C$44,3,FALSE))</f>
        <v>0</v>
      </c>
      <c r="X216" s="49">
        <f t="shared" si="51"/>
        <v>0</v>
      </c>
      <c r="Y216" s="49">
        <f t="shared" si="50"/>
        <v>0</v>
      </c>
      <c r="Z216" s="49">
        <f t="shared" si="50"/>
        <v>0</v>
      </c>
      <c r="AA216" s="49">
        <f t="shared" si="50"/>
        <v>0</v>
      </c>
      <c r="AB216" s="49">
        <f t="shared" si="50"/>
        <v>0</v>
      </c>
      <c r="AC216" s="49">
        <f t="shared" si="50"/>
        <v>0</v>
      </c>
      <c r="AD216" s="49">
        <f t="shared" si="50"/>
        <v>0</v>
      </c>
      <c r="AE216" s="85">
        <f t="shared" si="40"/>
        <v>0</v>
      </c>
      <c r="AF216" s="85">
        <f>IF(C216=A_Stammdaten!$C$12,D_SAV!$U216-D_SAV!$AG216,HLOOKUP(A_Stammdaten!$C$12-1,$AH$4:$AN$390,ROW(C216)-3,FALSE)-$AG216)</f>
        <v>0</v>
      </c>
      <c r="AG216" s="85">
        <f>HLOOKUP(A_Stammdaten!$C$12,$AH$4:$AN$390,ROW(C216)-3,FALSE)</f>
        <v>0</v>
      </c>
      <c r="AH216" s="85">
        <f t="shared" si="41"/>
        <v>0</v>
      </c>
      <c r="AI216" s="85">
        <f t="shared" si="42"/>
        <v>0</v>
      </c>
      <c r="AJ216" s="85">
        <f t="shared" si="43"/>
        <v>0</v>
      </c>
      <c r="AK216" s="85">
        <f t="shared" si="44"/>
        <v>0</v>
      </c>
      <c r="AL216" s="85">
        <f t="shared" si="45"/>
        <v>0</v>
      </c>
      <c r="AM216" s="85">
        <f t="shared" si="46"/>
        <v>0</v>
      </c>
      <c r="AN216" s="85">
        <f t="shared" si="47"/>
        <v>0</v>
      </c>
    </row>
    <row r="217" spans="1:40" s="32" customFormat="1" x14ac:dyDescent="0.25">
      <c r="A217" s="18"/>
      <c r="B217" s="18"/>
      <c r="C217" s="34"/>
      <c r="D217" s="18"/>
      <c r="E217" s="18"/>
      <c r="F217" s="18"/>
      <c r="G217" s="80">
        <f t="shared" si="48"/>
        <v>0</v>
      </c>
      <c r="H217" s="18"/>
      <c r="I217" s="18"/>
      <c r="J217" s="18"/>
      <c r="K217" s="18"/>
      <c r="L217" s="18"/>
      <c r="M217" s="18"/>
      <c r="N217" s="18"/>
      <c r="O217" s="18"/>
      <c r="P217" s="18"/>
      <c r="Q217" s="80">
        <f>IF(C217&gt;A_Stammdaten!$C$12,0,SUM(G217,H217,J217,K217,M217,N217)-SUM(I217,L217,O217,P217))</f>
        <v>0</v>
      </c>
      <c r="R217" s="18"/>
      <c r="S217" s="18"/>
      <c r="T217" s="18"/>
      <c r="U217" s="80">
        <f t="shared" si="49"/>
        <v>0</v>
      </c>
      <c r="V217" s="81">
        <f>IF(ISBLANK($B217),0,VLOOKUP($B217,Listen!$A$2:$C$44,2,FALSE))</f>
        <v>0</v>
      </c>
      <c r="W217" s="81">
        <f>IF(ISBLANK($B217),0,VLOOKUP($B217,Listen!$A$2:$C$44,3,FALSE))</f>
        <v>0</v>
      </c>
      <c r="X217" s="49">
        <f t="shared" si="51"/>
        <v>0</v>
      </c>
      <c r="Y217" s="49">
        <f t="shared" si="50"/>
        <v>0</v>
      </c>
      <c r="Z217" s="49">
        <f t="shared" si="50"/>
        <v>0</v>
      </c>
      <c r="AA217" s="49">
        <f t="shared" si="50"/>
        <v>0</v>
      </c>
      <c r="AB217" s="49">
        <f t="shared" si="50"/>
        <v>0</v>
      </c>
      <c r="AC217" s="49">
        <f t="shared" si="50"/>
        <v>0</v>
      </c>
      <c r="AD217" s="49">
        <f t="shared" si="50"/>
        <v>0</v>
      </c>
      <c r="AE217" s="85">
        <f t="shared" si="40"/>
        <v>0</v>
      </c>
      <c r="AF217" s="85">
        <f>IF(C217=A_Stammdaten!$C$12,D_SAV!$U217-D_SAV!$AG217,HLOOKUP(A_Stammdaten!$C$12-1,$AH$4:$AN$390,ROW(C217)-3,FALSE)-$AG217)</f>
        <v>0</v>
      </c>
      <c r="AG217" s="85">
        <f>HLOOKUP(A_Stammdaten!$C$12,$AH$4:$AN$390,ROW(C217)-3,FALSE)</f>
        <v>0</v>
      </c>
      <c r="AH217" s="85">
        <f t="shared" si="41"/>
        <v>0</v>
      </c>
      <c r="AI217" s="85">
        <f t="shared" si="42"/>
        <v>0</v>
      </c>
      <c r="AJ217" s="85">
        <f t="shared" si="43"/>
        <v>0</v>
      </c>
      <c r="AK217" s="85">
        <f t="shared" si="44"/>
        <v>0</v>
      </c>
      <c r="AL217" s="85">
        <f t="shared" si="45"/>
        <v>0</v>
      </c>
      <c r="AM217" s="85">
        <f t="shared" si="46"/>
        <v>0</v>
      </c>
      <c r="AN217" s="85">
        <f t="shared" si="47"/>
        <v>0</v>
      </c>
    </row>
    <row r="218" spans="1:40" s="32" customFormat="1" x14ac:dyDescent="0.25">
      <c r="A218" s="18"/>
      <c r="B218" s="18"/>
      <c r="C218" s="34"/>
      <c r="D218" s="18"/>
      <c r="E218" s="18"/>
      <c r="F218" s="18"/>
      <c r="G218" s="80">
        <f t="shared" si="48"/>
        <v>0</v>
      </c>
      <c r="H218" s="18"/>
      <c r="I218" s="18"/>
      <c r="J218" s="18"/>
      <c r="K218" s="18"/>
      <c r="L218" s="18"/>
      <c r="M218" s="18"/>
      <c r="N218" s="18"/>
      <c r="O218" s="18"/>
      <c r="P218" s="18"/>
      <c r="Q218" s="80">
        <f>IF(C218&gt;A_Stammdaten!$C$12,0,SUM(G218,H218,J218,K218,M218,N218)-SUM(I218,L218,O218,P218))</f>
        <v>0</v>
      </c>
      <c r="R218" s="18"/>
      <c r="S218" s="18"/>
      <c r="T218" s="18"/>
      <c r="U218" s="80">
        <f t="shared" si="49"/>
        <v>0</v>
      </c>
      <c r="V218" s="81">
        <f>IF(ISBLANK($B218),0,VLOOKUP($B218,Listen!$A$2:$C$44,2,FALSE))</f>
        <v>0</v>
      </c>
      <c r="W218" s="81">
        <f>IF(ISBLANK($B218),0,VLOOKUP($B218,Listen!$A$2:$C$44,3,FALSE))</f>
        <v>0</v>
      </c>
      <c r="X218" s="49">
        <f t="shared" si="51"/>
        <v>0</v>
      </c>
      <c r="Y218" s="49">
        <f t="shared" si="50"/>
        <v>0</v>
      </c>
      <c r="Z218" s="49">
        <f t="shared" si="50"/>
        <v>0</v>
      </c>
      <c r="AA218" s="49">
        <f t="shared" si="50"/>
        <v>0</v>
      </c>
      <c r="AB218" s="49">
        <f t="shared" si="50"/>
        <v>0</v>
      </c>
      <c r="AC218" s="49">
        <f t="shared" si="50"/>
        <v>0</v>
      </c>
      <c r="AD218" s="49">
        <f t="shared" si="50"/>
        <v>0</v>
      </c>
      <c r="AE218" s="85">
        <f t="shared" si="40"/>
        <v>0</v>
      </c>
      <c r="AF218" s="85">
        <f>IF(C218=A_Stammdaten!$C$12,D_SAV!$U218-D_SAV!$AG218,HLOOKUP(A_Stammdaten!$C$12-1,$AH$4:$AN$390,ROW(C218)-3,FALSE)-$AG218)</f>
        <v>0</v>
      </c>
      <c r="AG218" s="85">
        <f>HLOOKUP(A_Stammdaten!$C$12,$AH$4:$AN$390,ROW(C218)-3,FALSE)</f>
        <v>0</v>
      </c>
      <c r="AH218" s="85">
        <f t="shared" si="41"/>
        <v>0</v>
      </c>
      <c r="AI218" s="85">
        <f t="shared" si="42"/>
        <v>0</v>
      </c>
      <c r="AJ218" s="85">
        <f t="shared" si="43"/>
        <v>0</v>
      </c>
      <c r="AK218" s="85">
        <f t="shared" si="44"/>
        <v>0</v>
      </c>
      <c r="AL218" s="85">
        <f t="shared" si="45"/>
        <v>0</v>
      </c>
      <c r="AM218" s="85">
        <f t="shared" si="46"/>
        <v>0</v>
      </c>
      <c r="AN218" s="85">
        <f t="shared" si="47"/>
        <v>0</v>
      </c>
    </row>
    <row r="219" spans="1:40" s="32" customFormat="1" x14ac:dyDescent="0.25">
      <c r="A219" s="18"/>
      <c r="B219" s="18"/>
      <c r="C219" s="34"/>
      <c r="D219" s="18"/>
      <c r="E219" s="18"/>
      <c r="F219" s="18"/>
      <c r="G219" s="80">
        <f t="shared" si="48"/>
        <v>0</v>
      </c>
      <c r="H219" s="18"/>
      <c r="I219" s="18"/>
      <c r="J219" s="18"/>
      <c r="K219" s="18"/>
      <c r="L219" s="18"/>
      <c r="M219" s="18"/>
      <c r="N219" s="18"/>
      <c r="O219" s="18"/>
      <c r="P219" s="18"/>
      <c r="Q219" s="80">
        <f>IF(C219&gt;A_Stammdaten!$C$12,0,SUM(G219,H219,J219,K219,M219,N219)-SUM(I219,L219,O219,P219))</f>
        <v>0</v>
      </c>
      <c r="R219" s="18"/>
      <c r="S219" s="18"/>
      <c r="T219" s="18"/>
      <c r="U219" s="80">
        <f t="shared" si="49"/>
        <v>0</v>
      </c>
      <c r="V219" s="81">
        <f>IF(ISBLANK($B219),0,VLOOKUP($B219,Listen!$A$2:$C$44,2,FALSE))</f>
        <v>0</v>
      </c>
      <c r="W219" s="81">
        <f>IF(ISBLANK($B219),0,VLOOKUP($B219,Listen!$A$2:$C$44,3,FALSE))</f>
        <v>0</v>
      </c>
      <c r="X219" s="49">
        <f t="shared" si="51"/>
        <v>0</v>
      </c>
      <c r="Y219" s="49">
        <f t="shared" si="50"/>
        <v>0</v>
      </c>
      <c r="Z219" s="49">
        <f t="shared" si="50"/>
        <v>0</v>
      </c>
      <c r="AA219" s="49">
        <f t="shared" si="50"/>
        <v>0</v>
      </c>
      <c r="AB219" s="49">
        <f t="shared" si="50"/>
        <v>0</v>
      </c>
      <c r="AC219" s="49">
        <f t="shared" si="50"/>
        <v>0</v>
      </c>
      <c r="AD219" s="49">
        <f t="shared" si="50"/>
        <v>0</v>
      </c>
      <c r="AE219" s="85">
        <f t="shared" si="40"/>
        <v>0</v>
      </c>
      <c r="AF219" s="85">
        <f>IF(C219=A_Stammdaten!$C$12,D_SAV!$U219-D_SAV!$AG219,HLOOKUP(A_Stammdaten!$C$12-1,$AH$4:$AN$390,ROW(C219)-3,FALSE)-$AG219)</f>
        <v>0</v>
      </c>
      <c r="AG219" s="85">
        <f>HLOOKUP(A_Stammdaten!$C$12,$AH$4:$AN$390,ROW(C219)-3,FALSE)</f>
        <v>0</v>
      </c>
      <c r="AH219" s="85">
        <f t="shared" si="41"/>
        <v>0</v>
      </c>
      <c r="AI219" s="85">
        <f t="shared" si="42"/>
        <v>0</v>
      </c>
      <c r="AJ219" s="85">
        <f t="shared" si="43"/>
        <v>0</v>
      </c>
      <c r="AK219" s="85">
        <f t="shared" si="44"/>
        <v>0</v>
      </c>
      <c r="AL219" s="85">
        <f t="shared" si="45"/>
        <v>0</v>
      </c>
      <c r="AM219" s="85">
        <f t="shared" si="46"/>
        <v>0</v>
      </c>
      <c r="AN219" s="85">
        <f t="shared" si="47"/>
        <v>0</v>
      </c>
    </row>
    <row r="220" spans="1:40" s="32" customFormat="1" x14ac:dyDescent="0.25">
      <c r="A220" s="18"/>
      <c r="B220" s="18"/>
      <c r="C220" s="34"/>
      <c r="D220" s="18"/>
      <c r="E220" s="18"/>
      <c r="F220" s="18"/>
      <c r="G220" s="80">
        <f t="shared" si="48"/>
        <v>0</v>
      </c>
      <c r="H220" s="18"/>
      <c r="I220" s="18"/>
      <c r="J220" s="18"/>
      <c r="K220" s="18"/>
      <c r="L220" s="18"/>
      <c r="M220" s="18"/>
      <c r="N220" s="18"/>
      <c r="O220" s="18"/>
      <c r="P220" s="18"/>
      <c r="Q220" s="80">
        <f>IF(C220&gt;A_Stammdaten!$C$12,0,SUM(G220,H220,J220,K220,M220,N220)-SUM(I220,L220,O220,P220))</f>
        <v>0</v>
      </c>
      <c r="R220" s="18"/>
      <c r="S220" s="18"/>
      <c r="T220" s="18"/>
      <c r="U220" s="80">
        <f t="shared" si="49"/>
        <v>0</v>
      </c>
      <c r="V220" s="81">
        <f>IF(ISBLANK($B220),0,VLOOKUP($B220,Listen!$A$2:$C$44,2,FALSE))</f>
        <v>0</v>
      </c>
      <c r="W220" s="81">
        <f>IF(ISBLANK($B220),0,VLOOKUP($B220,Listen!$A$2:$C$44,3,FALSE))</f>
        <v>0</v>
      </c>
      <c r="X220" s="49">
        <f t="shared" si="51"/>
        <v>0</v>
      </c>
      <c r="Y220" s="49">
        <f t="shared" si="50"/>
        <v>0</v>
      </c>
      <c r="Z220" s="49">
        <f t="shared" si="50"/>
        <v>0</v>
      </c>
      <c r="AA220" s="49">
        <f t="shared" si="50"/>
        <v>0</v>
      </c>
      <c r="AB220" s="49">
        <f t="shared" si="50"/>
        <v>0</v>
      </c>
      <c r="AC220" s="49">
        <f t="shared" si="50"/>
        <v>0</v>
      </c>
      <c r="AD220" s="49">
        <f t="shared" si="50"/>
        <v>0</v>
      </c>
      <c r="AE220" s="85">
        <f t="shared" si="40"/>
        <v>0</v>
      </c>
      <c r="AF220" s="85">
        <f>IF(C220=A_Stammdaten!$C$12,D_SAV!$U220-D_SAV!$AG220,HLOOKUP(A_Stammdaten!$C$12-1,$AH$4:$AN$390,ROW(C220)-3,FALSE)-$AG220)</f>
        <v>0</v>
      </c>
      <c r="AG220" s="85">
        <f>HLOOKUP(A_Stammdaten!$C$12,$AH$4:$AN$390,ROW(C220)-3,FALSE)</f>
        <v>0</v>
      </c>
      <c r="AH220" s="85">
        <f t="shared" si="41"/>
        <v>0</v>
      </c>
      <c r="AI220" s="85">
        <f t="shared" si="42"/>
        <v>0</v>
      </c>
      <c r="AJ220" s="85">
        <f t="shared" si="43"/>
        <v>0</v>
      </c>
      <c r="AK220" s="85">
        <f t="shared" si="44"/>
        <v>0</v>
      </c>
      <c r="AL220" s="85">
        <f t="shared" si="45"/>
        <v>0</v>
      </c>
      <c r="AM220" s="85">
        <f t="shared" si="46"/>
        <v>0</v>
      </c>
      <c r="AN220" s="85">
        <f t="shared" si="47"/>
        <v>0</v>
      </c>
    </row>
    <row r="221" spans="1:40" s="32" customFormat="1" x14ac:dyDescent="0.25">
      <c r="A221" s="18"/>
      <c r="B221" s="18"/>
      <c r="C221" s="34"/>
      <c r="D221" s="18"/>
      <c r="E221" s="18"/>
      <c r="F221" s="18"/>
      <c r="G221" s="80">
        <f t="shared" si="48"/>
        <v>0</v>
      </c>
      <c r="H221" s="18"/>
      <c r="I221" s="18"/>
      <c r="J221" s="18"/>
      <c r="K221" s="18"/>
      <c r="L221" s="18"/>
      <c r="M221" s="18"/>
      <c r="N221" s="18"/>
      <c r="O221" s="18"/>
      <c r="P221" s="18"/>
      <c r="Q221" s="80">
        <f>IF(C221&gt;A_Stammdaten!$C$12,0,SUM(G221,H221,J221,K221,M221,N221)-SUM(I221,L221,O221,P221))</f>
        <v>0</v>
      </c>
      <c r="R221" s="18"/>
      <c r="S221" s="18"/>
      <c r="T221" s="18"/>
      <c r="U221" s="80">
        <f t="shared" si="49"/>
        <v>0</v>
      </c>
      <c r="V221" s="81">
        <f>IF(ISBLANK($B221),0,VLOOKUP($B221,Listen!$A$2:$C$44,2,FALSE))</f>
        <v>0</v>
      </c>
      <c r="W221" s="81">
        <f>IF(ISBLANK($B221),0,VLOOKUP($B221,Listen!$A$2:$C$44,3,FALSE))</f>
        <v>0</v>
      </c>
      <c r="X221" s="49">
        <f t="shared" si="51"/>
        <v>0</v>
      </c>
      <c r="Y221" s="49">
        <f t="shared" si="50"/>
        <v>0</v>
      </c>
      <c r="Z221" s="49">
        <f t="shared" si="50"/>
        <v>0</v>
      </c>
      <c r="AA221" s="49">
        <f t="shared" si="50"/>
        <v>0</v>
      </c>
      <c r="AB221" s="49">
        <f t="shared" si="50"/>
        <v>0</v>
      </c>
      <c r="AC221" s="49">
        <f t="shared" si="50"/>
        <v>0</v>
      </c>
      <c r="AD221" s="49">
        <f t="shared" si="50"/>
        <v>0</v>
      </c>
      <c r="AE221" s="85">
        <f t="shared" si="40"/>
        <v>0</v>
      </c>
      <c r="AF221" s="85">
        <f>IF(C221=A_Stammdaten!$C$12,D_SAV!$U221-D_SAV!$AG221,HLOOKUP(A_Stammdaten!$C$12-1,$AH$4:$AN$390,ROW(C221)-3,FALSE)-$AG221)</f>
        <v>0</v>
      </c>
      <c r="AG221" s="85">
        <f>HLOOKUP(A_Stammdaten!$C$12,$AH$4:$AN$390,ROW(C221)-3,FALSE)</f>
        <v>0</v>
      </c>
      <c r="AH221" s="85">
        <f t="shared" si="41"/>
        <v>0</v>
      </c>
      <c r="AI221" s="85">
        <f t="shared" si="42"/>
        <v>0</v>
      </c>
      <c r="AJ221" s="85">
        <f t="shared" si="43"/>
        <v>0</v>
      </c>
      <c r="AK221" s="85">
        <f t="shared" si="44"/>
        <v>0</v>
      </c>
      <c r="AL221" s="85">
        <f t="shared" si="45"/>
        <v>0</v>
      </c>
      <c r="AM221" s="85">
        <f t="shared" si="46"/>
        <v>0</v>
      </c>
      <c r="AN221" s="85">
        <f t="shared" si="47"/>
        <v>0</v>
      </c>
    </row>
    <row r="222" spans="1:40" s="32" customFormat="1" x14ac:dyDescent="0.25">
      <c r="A222" s="18"/>
      <c r="B222" s="18"/>
      <c r="C222" s="34"/>
      <c r="D222" s="18"/>
      <c r="E222" s="18"/>
      <c r="F222" s="18"/>
      <c r="G222" s="80">
        <f t="shared" si="48"/>
        <v>0</v>
      </c>
      <c r="H222" s="18"/>
      <c r="I222" s="18"/>
      <c r="J222" s="18"/>
      <c r="K222" s="18"/>
      <c r="L222" s="18"/>
      <c r="M222" s="18"/>
      <c r="N222" s="18"/>
      <c r="O222" s="18"/>
      <c r="P222" s="18"/>
      <c r="Q222" s="80">
        <f>IF(C222&gt;A_Stammdaten!$C$12,0,SUM(G222,H222,J222,K222,M222,N222)-SUM(I222,L222,O222,P222))</f>
        <v>0</v>
      </c>
      <c r="R222" s="18"/>
      <c r="S222" s="18"/>
      <c r="T222" s="18"/>
      <c r="U222" s="80">
        <f t="shared" si="49"/>
        <v>0</v>
      </c>
      <c r="V222" s="81">
        <f>IF(ISBLANK($B222),0,VLOOKUP($B222,Listen!$A$2:$C$44,2,FALSE))</f>
        <v>0</v>
      </c>
      <c r="W222" s="81">
        <f>IF(ISBLANK($B222),0,VLOOKUP($B222,Listen!$A$2:$C$44,3,FALSE))</f>
        <v>0</v>
      </c>
      <c r="X222" s="49">
        <f t="shared" si="51"/>
        <v>0</v>
      </c>
      <c r="Y222" s="49">
        <f t="shared" si="50"/>
        <v>0</v>
      </c>
      <c r="Z222" s="49">
        <f t="shared" si="50"/>
        <v>0</v>
      </c>
      <c r="AA222" s="49">
        <f t="shared" si="50"/>
        <v>0</v>
      </c>
      <c r="AB222" s="49">
        <f t="shared" si="50"/>
        <v>0</v>
      </c>
      <c r="AC222" s="49">
        <f t="shared" si="50"/>
        <v>0</v>
      </c>
      <c r="AD222" s="49">
        <f t="shared" si="50"/>
        <v>0</v>
      </c>
      <c r="AE222" s="85">
        <f t="shared" si="40"/>
        <v>0</v>
      </c>
      <c r="AF222" s="85">
        <f>IF(C222=A_Stammdaten!$C$12,D_SAV!$U222-D_SAV!$AG222,HLOOKUP(A_Stammdaten!$C$12-1,$AH$4:$AN$390,ROW(C222)-3,FALSE)-$AG222)</f>
        <v>0</v>
      </c>
      <c r="AG222" s="85">
        <f>HLOOKUP(A_Stammdaten!$C$12,$AH$4:$AN$390,ROW(C222)-3,FALSE)</f>
        <v>0</v>
      </c>
      <c r="AH222" s="85">
        <f t="shared" si="41"/>
        <v>0</v>
      </c>
      <c r="AI222" s="85">
        <f t="shared" si="42"/>
        <v>0</v>
      </c>
      <c r="AJ222" s="85">
        <f t="shared" si="43"/>
        <v>0</v>
      </c>
      <c r="AK222" s="85">
        <f t="shared" si="44"/>
        <v>0</v>
      </c>
      <c r="AL222" s="85">
        <f t="shared" si="45"/>
        <v>0</v>
      </c>
      <c r="AM222" s="85">
        <f t="shared" si="46"/>
        <v>0</v>
      </c>
      <c r="AN222" s="85">
        <f t="shared" si="47"/>
        <v>0</v>
      </c>
    </row>
    <row r="223" spans="1:40" s="32" customFormat="1" x14ac:dyDescent="0.25">
      <c r="A223" s="18"/>
      <c r="B223" s="18"/>
      <c r="C223" s="34"/>
      <c r="D223" s="18"/>
      <c r="E223" s="18"/>
      <c r="F223" s="18"/>
      <c r="G223" s="80">
        <f t="shared" si="48"/>
        <v>0</v>
      </c>
      <c r="H223" s="18"/>
      <c r="I223" s="18"/>
      <c r="J223" s="18"/>
      <c r="K223" s="18"/>
      <c r="L223" s="18"/>
      <c r="M223" s="18"/>
      <c r="N223" s="18"/>
      <c r="O223" s="18"/>
      <c r="P223" s="18"/>
      <c r="Q223" s="80">
        <f>IF(C223&gt;A_Stammdaten!$C$12,0,SUM(G223,H223,J223,K223,M223,N223)-SUM(I223,L223,O223,P223))</f>
        <v>0</v>
      </c>
      <c r="R223" s="18"/>
      <c r="S223" s="18"/>
      <c r="T223" s="18"/>
      <c r="U223" s="80">
        <f t="shared" si="49"/>
        <v>0</v>
      </c>
      <c r="V223" s="81">
        <f>IF(ISBLANK($B223),0,VLOOKUP($B223,Listen!$A$2:$C$44,2,FALSE))</f>
        <v>0</v>
      </c>
      <c r="W223" s="81">
        <f>IF(ISBLANK($B223),0,VLOOKUP($B223,Listen!$A$2:$C$44,3,FALSE))</f>
        <v>0</v>
      </c>
      <c r="X223" s="49">
        <f t="shared" si="51"/>
        <v>0</v>
      </c>
      <c r="Y223" s="49">
        <f t="shared" si="50"/>
        <v>0</v>
      </c>
      <c r="Z223" s="49">
        <f t="shared" si="50"/>
        <v>0</v>
      </c>
      <c r="AA223" s="49">
        <f t="shared" si="50"/>
        <v>0</v>
      </c>
      <c r="AB223" s="49">
        <f t="shared" si="50"/>
        <v>0</v>
      </c>
      <c r="AC223" s="49">
        <f t="shared" si="50"/>
        <v>0</v>
      </c>
      <c r="AD223" s="49">
        <f t="shared" si="50"/>
        <v>0</v>
      </c>
      <c r="AE223" s="85">
        <f t="shared" si="40"/>
        <v>0</v>
      </c>
      <c r="AF223" s="85">
        <f>IF(C223=A_Stammdaten!$C$12,D_SAV!$U223-D_SAV!$AG223,HLOOKUP(A_Stammdaten!$C$12-1,$AH$4:$AN$390,ROW(C223)-3,FALSE)-$AG223)</f>
        <v>0</v>
      </c>
      <c r="AG223" s="85">
        <f>HLOOKUP(A_Stammdaten!$C$12,$AH$4:$AN$390,ROW(C223)-3,FALSE)</f>
        <v>0</v>
      </c>
      <c r="AH223" s="85">
        <f t="shared" si="41"/>
        <v>0</v>
      </c>
      <c r="AI223" s="85">
        <f t="shared" si="42"/>
        <v>0</v>
      </c>
      <c r="AJ223" s="85">
        <f t="shared" si="43"/>
        <v>0</v>
      </c>
      <c r="AK223" s="85">
        <f t="shared" si="44"/>
        <v>0</v>
      </c>
      <c r="AL223" s="85">
        <f t="shared" si="45"/>
        <v>0</v>
      </c>
      <c r="AM223" s="85">
        <f t="shared" si="46"/>
        <v>0</v>
      </c>
      <c r="AN223" s="85">
        <f t="shared" si="47"/>
        <v>0</v>
      </c>
    </row>
    <row r="224" spans="1:40" s="32" customFormat="1" x14ac:dyDescent="0.25">
      <c r="A224" s="18"/>
      <c r="B224" s="18"/>
      <c r="C224" s="34"/>
      <c r="D224" s="18"/>
      <c r="E224" s="18"/>
      <c r="F224" s="18"/>
      <c r="G224" s="80">
        <f t="shared" si="48"/>
        <v>0</v>
      </c>
      <c r="H224" s="18"/>
      <c r="I224" s="18"/>
      <c r="J224" s="18"/>
      <c r="K224" s="18"/>
      <c r="L224" s="18"/>
      <c r="M224" s="18"/>
      <c r="N224" s="18"/>
      <c r="O224" s="18"/>
      <c r="P224" s="18"/>
      <c r="Q224" s="80">
        <f>IF(C224&gt;A_Stammdaten!$C$12,0,SUM(G224,H224,J224,K224,M224,N224)-SUM(I224,L224,O224,P224))</f>
        <v>0</v>
      </c>
      <c r="R224" s="18"/>
      <c r="S224" s="18"/>
      <c r="T224" s="18"/>
      <c r="U224" s="80">
        <f t="shared" si="49"/>
        <v>0</v>
      </c>
      <c r="V224" s="81">
        <f>IF(ISBLANK($B224),0,VLOOKUP($B224,Listen!$A$2:$C$44,2,FALSE))</f>
        <v>0</v>
      </c>
      <c r="W224" s="81">
        <f>IF(ISBLANK($B224),0,VLOOKUP($B224,Listen!$A$2:$C$44,3,FALSE))</f>
        <v>0</v>
      </c>
      <c r="X224" s="49">
        <f t="shared" si="51"/>
        <v>0</v>
      </c>
      <c r="Y224" s="49">
        <f t="shared" si="50"/>
        <v>0</v>
      </c>
      <c r="Z224" s="49">
        <f t="shared" si="50"/>
        <v>0</v>
      </c>
      <c r="AA224" s="49">
        <f t="shared" si="50"/>
        <v>0</v>
      </c>
      <c r="AB224" s="49">
        <f t="shared" si="50"/>
        <v>0</v>
      </c>
      <c r="AC224" s="49">
        <f t="shared" si="50"/>
        <v>0</v>
      </c>
      <c r="AD224" s="49">
        <f t="shared" si="50"/>
        <v>0</v>
      </c>
      <c r="AE224" s="85">
        <f t="shared" si="40"/>
        <v>0</v>
      </c>
      <c r="AF224" s="85">
        <f>IF(C224=A_Stammdaten!$C$12,D_SAV!$U224-D_SAV!$AG224,HLOOKUP(A_Stammdaten!$C$12-1,$AH$4:$AN$390,ROW(C224)-3,FALSE)-$AG224)</f>
        <v>0</v>
      </c>
      <c r="AG224" s="85">
        <f>HLOOKUP(A_Stammdaten!$C$12,$AH$4:$AN$390,ROW(C224)-3,FALSE)</f>
        <v>0</v>
      </c>
      <c r="AH224" s="85">
        <f t="shared" si="41"/>
        <v>0</v>
      </c>
      <c r="AI224" s="85">
        <f t="shared" si="42"/>
        <v>0</v>
      </c>
      <c r="AJ224" s="85">
        <f t="shared" si="43"/>
        <v>0</v>
      </c>
      <c r="AK224" s="85">
        <f t="shared" si="44"/>
        <v>0</v>
      </c>
      <c r="AL224" s="85">
        <f t="shared" si="45"/>
        <v>0</v>
      </c>
      <c r="AM224" s="85">
        <f t="shared" si="46"/>
        <v>0</v>
      </c>
      <c r="AN224" s="85">
        <f t="shared" si="47"/>
        <v>0</v>
      </c>
    </row>
    <row r="225" spans="1:40" s="32" customFormat="1" x14ac:dyDescent="0.25">
      <c r="A225" s="18"/>
      <c r="B225" s="18"/>
      <c r="C225" s="34"/>
      <c r="D225" s="18"/>
      <c r="E225" s="18"/>
      <c r="F225" s="18"/>
      <c r="G225" s="80">
        <f t="shared" si="48"/>
        <v>0</v>
      </c>
      <c r="H225" s="18"/>
      <c r="I225" s="18"/>
      <c r="J225" s="18"/>
      <c r="K225" s="18"/>
      <c r="L225" s="18"/>
      <c r="M225" s="18"/>
      <c r="N225" s="18"/>
      <c r="O225" s="18"/>
      <c r="P225" s="18"/>
      <c r="Q225" s="80">
        <f>IF(C225&gt;A_Stammdaten!$C$12,0,SUM(G225,H225,J225,K225,M225,N225)-SUM(I225,L225,O225,P225))</f>
        <v>0</v>
      </c>
      <c r="R225" s="18"/>
      <c r="S225" s="18"/>
      <c r="T225" s="18"/>
      <c r="U225" s="80">
        <f t="shared" si="49"/>
        <v>0</v>
      </c>
      <c r="V225" s="81">
        <f>IF(ISBLANK($B225),0,VLOOKUP($B225,Listen!$A$2:$C$44,2,FALSE))</f>
        <v>0</v>
      </c>
      <c r="W225" s="81">
        <f>IF(ISBLANK($B225),0,VLOOKUP($B225,Listen!$A$2:$C$44,3,FALSE))</f>
        <v>0</v>
      </c>
      <c r="X225" s="49">
        <f t="shared" si="51"/>
        <v>0</v>
      </c>
      <c r="Y225" s="49">
        <f t="shared" si="50"/>
        <v>0</v>
      </c>
      <c r="Z225" s="49">
        <f t="shared" si="50"/>
        <v>0</v>
      </c>
      <c r="AA225" s="49">
        <f t="shared" si="50"/>
        <v>0</v>
      </c>
      <c r="AB225" s="49">
        <f t="shared" si="50"/>
        <v>0</v>
      </c>
      <c r="AC225" s="49">
        <f t="shared" si="50"/>
        <v>0</v>
      </c>
      <c r="AD225" s="49">
        <f t="shared" si="50"/>
        <v>0</v>
      </c>
      <c r="AE225" s="85">
        <f t="shared" si="40"/>
        <v>0</v>
      </c>
      <c r="AF225" s="85">
        <f>IF(C225=A_Stammdaten!$C$12,D_SAV!$U225-D_SAV!$AG225,HLOOKUP(A_Stammdaten!$C$12-1,$AH$4:$AN$390,ROW(C225)-3,FALSE)-$AG225)</f>
        <v>0</v>
      </c>
      <c r="AG225" s="85">
        <f>HLOOKUP(A_Stammdaten!$C$12,$AH$4:$AN$390,ROW(C225)-3,FALSE)</f>
        <v>0</v>
      </c>
      <c r="AH225" s="85">
        <f t="shared" si="41"/>
        <v>0</v>
      </c>
      <c r="AI225" s="85">
        <f t="shared" si="42"/>
        <v>0</v>
      </c>
      <c r="AJ225" s="85">
        <f t="shared" si="43"/>
        <v>0</v>
      </c>
      <c r="AK225" s="85">
        <f t="shared" si="44"/>
        <v>0</v>
      </c>
      <c r="AL225" s="85">
        <f t="shared" si="45"/>
        <v>0</v>
      </c>
      <c r="AM225" s="85">
        <f t="shared" si="46"/>
        <v>0</v>
      </c>
      <c r="AN225" s="85">
        <f t="shared" si="47"/>
        <v>0</v>
      </c>
    </row>
    <row r="226" spans="1:40" s="32" customFormat="1" x14ac:dyDescent="0.25">
      <c r="A226" s="18"/>
      <c r="B226" s="18"/>
      <c r="C226" s="34"/>
      <c r="D226" s="18"/>
      <c r="E226" s="18"/>
      <c r="F226" s="18"/>
      <c r="G226" s="80">
        <f t="shared" si="48"/>
        <v>0</v>
      </c>
      <c r="H226" s="18"/>
      <c r="I226" s="18"/>
      <c r="J226" s="18"/>
      <c r="K226" s="18"/>
      <c r="L226" s="18"/>
      <c r="M226" s="18"/>
      <c r="N226" s="18"/>
      <c r="O226" s="18"/>
      <c r="P226" s="18"/>
      <c r="Q226" s="80">
        <f>IF(C226&gt;A_Stammdaten!$C$12,0,SUM(G226,H226,J226,K226,M226,N226)-SUM(I226,L226,O226,P226))</f>
        <v>0</v>
      </c>
      <c r="R226" s="18"/>
      <c r="S226" s="18"/>
      <c r="T226" s="18"/>
      <c r="U226" s="80">
        <f t="shared" si="49"/>
        <v>0</v>
      </c>
      <c r="V226" s="81">
        <f>IF(ISBLANK($B226),0,VLOOKUP($B226,Listen!$A$2:$C$44,2,FALSE))</f>
        <v>0</v>
      </c>
      <c r="W226" s="81">
        <f>IF(ISBLANK($B226),0,VLOOKUP($B226,Listen!$A$2:$C$44,3,FALSE))</f>
        <v>0</v>
      </c>
      <c r="X226" s="49">
        <f t="shared" si="51"/>
        <v>0</v>
      </c>
      <c r="Y226" s="49">
        <f t="shared" si="50"/>
        <v>0</v>
      </c>
      <c r="Z226" s="49">
        <f t="shared" si="50"/>
        <v>0</v>
      </c>
      <c r="AA226" s="49">
        <f t="shared" si="50"/>
        <v>0</v>
      </c>
      <c r="AB226" s="49">
        <f t="shared" si="50"/>
        <v>0</v>
      </c>
      <c r="AC226" s="49">
        <f t="shared" si="50"/>
        <v>0</v>
      </c>
      <c r="AD226" s="49">
        <f t="shared" si="50"/>
        <v>0</v>
      </c>
      <c r="AE226" s="85">
        <f t="shared" si="40"/>
        <v>0</v>
      </c>
      <c r="AF226" s="85">
        <f>IF(C226=A_Stammdaten!$C$12,D_SAV!$U226-D_SAV!$AG226,HLOOKUP(A_Stammdaten!$C$12-1,$AH$4:$AN$390,ROW(C226)-3,FALSE)-$AG226)</f>
        <v>0</v>
      </c>
      <c r="AG226" s="85">
        <f>HLOOKUP(A_Stammdaten!$C$12,$AH$4:$AN$390,ROW(C226)-3,FALSE)</f>
        <v>0</v>
      </c>
      <c r="AH226" s="85">
        <f t="shared" si="41"/>
        <v>0</v>
      </c>
      <c r="AI226" s="85">
        <f t="shared" si="42"/>
        <v>0</v>
      </c>
      <c r="AJ226" s="85">
        <f t="shared" si="43"/>
        <v>0</v>
      </c>
      <c r="AK226" s="85">
        <f t="shared" si="44"/>
        <v>0</v>
      </c>
      <c r="AL226" s="85">
        <f t="shared" si="45"/>
        <v>0</v>
      </c>
      <c r="AM226" s="85">
        <f t="shared" si="46"/>
        <v>0</v>
      </c>
      <c r="AN226" s="85">
        <f t="shared" si="47"/>
        <v>0</v>
      </c>
    </row>
    <row r="227" spans="1:40" s="32" customFormat="1" x14ac:dyDescent="0.25">
      <c r="A227" s="18"/>
      <c r="B227" s="18"/>
      <c r="C227" s="34"/>
      <c r="D227" s="18"/>
      <c r="E227" s="18"/>
      <c r="F227" s="18"/>
      <c r="G227" s="80">
        <f t="shared" si="48"/>
        <v>0</v>
      </c>
      <c r="H227" s="18"/>
      <c r="I227" s="18"/>
      <c r="J227" s="18"/>
      <c r="K227" s="18"/>
      <c r="L227" s="18"/>
      <c r="M227" s="18"/>
      <c r="N227" s="18"/>
      <c r="O227" s="18"/>
      <c r="P227" s="18"/>
      <c r="Q227" s="80">
        <f>IF(C227&gt;A_Stammdaten!$C$12,0,SUM(G227,H227,J227,K227,M227,N227)-SUM(I227,L227,O227,P227))</f>
        <v>0</v>
      </c>
      <c r="R227" s="18"/>
      <c r="S227" s="18"/>
      <c r="T227" s="18"/>
      <c r="U227" s="80">
        <f t="shared" si="49"/>
        <v>0</v>
      </c>
      <c r="V227" s="81">
        <f>IF(ISBLANK($B227),0,VLOOKUP($B227,Listen!$A$2:$C$44,2,FALSE))</f>
        <v>0</v>
      </c>
      <c r="W227" s="81">
        <f>IF(ISBLANK($B227),0,VLOOKUP($B227,Listen!$A$2:$C$44,3,FALSE))</f>
        <v>0</v>
      </c>
      <c r="X227" s="49">
        <f t="shared" si="51"/>
        <v>0</v>
      </c>
      <c r="Y227" s="49">
        <f t="shared" si="50"/>
        <v>0</v>
      </c>
      <c r="Z227" s="49">
        <f t="shared" si="50"/>
        <v>0</v>
      </c>
      <c r="AA227" s="49">
        <f t="shared" si="50"/>
        <v>0</v>
      </c>
      <c r="AB227" s="49">
        <f t="shared" si="50"/>
        <v>0</v>
      </c>
      <c r="AC227" s="49">
        <f t="shared" si="50"/>
        <v>0</v>
      </c>
      <c r="AD227" s="49">
        <f t="shared" si="50"/>
        <v>0</v>
      </c>
      <c r="AE227" s="85">
        <f t="shared" si="40"/>
        <v>0</v>
      </c>
      <c r="AF227" s="85">
        <f>IF(C227=A_Stammdaten!$C$12,D_SAV!$U227-D_SAV!$AG227,HLOOKUP(A_Stammdaten!$C$12-1,$AH$4:$AN$390,ROW(C227)-3,FALSE)-$AG227)</f>
        <v>0</v>
      </c>
      <c r="AG227" s="85">
        <f>HLOOKUP(A_Stammdaten!$C$12,$AH$4:$AN$390,ROW(C227)-3,FALSE)</f>
        <v>0</v>
      </c>
      <c r="AH227" s="85">
        <f t="shared" si="41"/>
        <v>0</v>
      </c>
      <c r="AI227" s="85">
        <f t="shared" si="42"/>
        <v>0</v>
      </c>
      <c r="AJ227" s="85">
        <f t="shared" si="43"/>
        <v>0</v>
      </c>
      <c r="AK227" s="85">
        <f t="shared" si="44"/>
        <v>0</v>
      </c>
      <c r="AL227" s="85">
        <f t="shared" si="45"/>
        <v>0</v>
      </c>
      <c r="AM227" s="85">
        <f t="shared" si="46"/>
        <v>0</v>
      </c>
      <c r="AN227" s="85">
        <f t="shared" si="47"/>
        <v>0</v>
      </c>
    </row>
    <row r="228" spans="1:40" s="32" customFormat="1" x14ac:dyDescent="0.25">
      <c r="A228" s="18"/>
      <c r="B228" s="18"/>
      <c r="C228" s="34"/>
      <c r="D228" s="18"/>
      <c r="E228" s="18"/>
      <c r="F228" s="18"/>
      <c r="G228" s="80">
        <f t="shared" si="48"/>
        <v>0</v>
      </c>
      <c r="H228" s="18"/>
      <c r="I228" s="18"/>
      <c r="J228" s="18"/>
      <c r="K228" s="18"/>
      <c r="L228" s="18"/>
      <c r="M228" s="18"/>
      <c r="N228" s="18"/>
      <c r="O228" s="18"/>
      <c r="P228" s="18"/>
      <c r="Q228" s="80">
        <f>IF(C228&gt;A_Stammdaten!$C$12,0,SUM(G228,H228,J228,K228,M228,N228)-SUM(I228,L228,O228,P228))</f>
        <v>0</v>
      </c>
      <c r="R228" s="18"/>
      <c r="S228" s="18"/>
      <c r="T228" s="18"/>
      <c r="U228" s="80">
        <f t="shared" si="49"/>
        <v>0</v>
      </c>
      <c r="V228" s="81">
        <f>IF(ISBLANK($B228),0,VLOOKUP($B228,Listen!$A$2:$C$44,2,FALSE))</f>
        <v>0</v>
      </c>
      <c r="W228" s="81">
        <f>IF(ISBLANK($B228),0,VLOOKUP($B228,Listen!$A$2:$C$44,3,FALSE))</f>
        <v>0</v>
      </c>
      <c r="X228" s="49">
        <f t="shared" si="51"/>
        <v>0</v>
      </c>
      <c r="Y228" s="49">
        <f t="shared" si="50"/>
        <v>0</v>
      </c>
      <c r="Z228" s="49">
        <f t="shared" si="50"/>
        <v>0</v>
      </c>
      <c r="AA228" s="49">
        <f t="shared" si="50"/>
        <v>0</v>
      </c>
      <c r="AB228" s="49">
        <f t="shared" si="50"/>
        <v>0</v>
      </c>
      <c r="AC228" s="49">
        <f t="shared" si="50"/>
        <v>0</v>
      </c>
      <c r="AD228" s="49">
        <f t="shared" si="50"/>
        <v>0</v>
      </c>
      <c r="AE228" s="85">
        <f t="shared" si="40"/>
        <v>0</v>
      </c>
      <c r="AF228" s="85">
        <f>IF(C228=A_Stammdaten!$C$12,D_SAV!$U228-D_SAV!$AG228,HLOOKUP(A_Stammdaten!$C$12-1,$AH$4:$AN$390,ROW(C228)-3,FALSE)-$AG228)</f>
        <v>0</v>
      </c>
      <c r="AG228" s="85">
        <f>HLOOKUP(A_Stammdaten!$C$12,$AH$4:$AN$390,ROW(C228)-3,FALSE)</f>
        <v>0</v>
      </c>
      <c r="AH228" s="85">
        <f t="shared" si="41"/>
        <v>0</v>
      </c>
      <c r="AI228" s="85">
        <f t="shared" si="42"/>
        <v>0</v>
      </c>
      <c r="AJ228" s="85">
        <f t="shared" si="43"/>
        <v>0</v>
      </c>
      <c r="AK228" s="85">
        <f t="shared" si="44"/>
        <v>0</v>
      </c>
      <c r="AL228" s="85">
        <f t="shared" si="45"/>
        <v>0</v>
      </c>
      <c r="AM228" s="85">
        <f t="shared" si="46"/>
        <v>0</v>
      </c>
      <c r="AN228" s="85">
        <f t="shared" si="47"/>
        <v>0</v>
      </c>
    </row>
    <row r="229" spans="1:40" s="32" customFormat="1" x14ac:dyDescent="0.25">
      <c r="A229" s="18"/>
      <c r="B229" s="18"/>
      <c r="C229" s="34"/>
      <c r="D229" s="18"/>
      <c r="E229" s="18"/>
      <c r="F229" s="18"/>
      <c r="G229" s="80">
        <f t="shared" si="48"/>
        <v>0</v>
      </c>
      <c r="H229" s="18"/>
      <c r="I229" s="18"/>
      <c r="J229" s="18"/>
      <c r="K229" s="18"/>
      <c r="L229" s="18"/>
      <c r="M229" s="18"/>
      <c r="N229" s="18"/>
      <c r="O229" s="18"/>
      <c r="P229" s="18"/>
      <c r="Q229" s="80">
        <f>IF(C229&gt;A_Stammdaten!$C$12,0,SUM(G229,H229,J229,K229,M229,N229)-SUM(I229,L229,O229,P229))</f>
        <v>0</v>
      </c>
      <c r="R229" s="18"/>
      <c r="S229" s="18"/>
      <c r="T229" s="18"/>
      <c r="U229" s="80">
        <f t="shared" si="49"/>
        <v>0</v>
      </c>
      <c r="V229" s="81">
        <f>IF(ISBLANK($B229),0,VLOOKUP($B229,Listen!$A$2:$C$44,2,FALSE))</f>
        <v>0</v>
      </c>
      <c r="W229" s="81">
        <f>IF(ISBLANK($B229),0,VLOOKUP($B229,Listen!$A$2:$C$44,3,FALSE))</f>
        <v>0</v>
      </c>
      <c r="X229" s="49">
        <f t="shared" si="51"/>
        <v>0</v>
      </c>
      <c r="Y229" s="49">
        <f t="shared" si="50"/>
        <v>0</v>
      </c>
      <c r="Z229" s="49">
        <f t="shared" si="50"/>
        <v>0</v>
      </c>
      <c r="AA229" s="49">
        <f t="shared" si="50"/>
        <v>0</v>
      </c>
      <c r="AB229" s="49">
        <f t="shared" si="50"/>
        <v>0</v>
      </c>
      <c r="AC229" s="49">
        <f t="shared" si="50"/>
        <v>0</v>
      </c>
      <c r="AD229" s="49">
        <f t="shared" si="50"/>
        <v>0</v>
      </c>
      <c r="AE229" s="85">
        <f t="shared" si="40"/>
        <v>0</v>
      </c>
      <c r="AF229" s="85">
        <f>IF(C229=A_Stammdaten!$C$12,D_SAV!$U229-D_SAV!$AG229,HLOOKUP(A_Stammdaten!$C$12-1,$AH$4:$AN$390,ROW(C229)-3,FALSE)-$AG229)</f>
        <v>0</v>
      </c>
      <c r="AG229" s="85">
        <f>HLOOKUP(A_Stammdaten!$C$12,$AH$4:$AN$390,ROW(C229)-3,FALSE)</f>
        <v>0</v>
      </c>
      <c r="AH229" s="85">
        <f t="shared" si="41"/>
        <v>0</v>
      </c>
      <c r="AI229" s="85">
        <f t="shared" si="42"/>
        <v>0</v>
      </c>
      <c r="AJ229" s="85">
        <f t="shared" si="43"/>
        <v>0</v>
      </c>
      <c r="AK229" s="85">
        <f t="shared" si="44"/>
        <v>0</v>
      </c>
      <c r="AL229" s="85">
        <f t="shared" si="45"/>
        <v>0</v>
      </c>
      <c r="AM229" s="85">
        <f t="shared" si="46"/>
        <v>0</v>
      </c>
      <c r="AN229" s="85">
        <f t="shared" si="47"/>
        <v>0</v>
      </c>
    </row>
    <row r="230" spans="1:40" s="32" customFormat="1" x14ac:dyDescent="0.25">
      <c r="A230" s="18"/>
      <c r="B230" s="18"/>
      <c r="C230" s="34"/>
      <c r="D230" s="18"/>
      <c r="E230" s="18"/>
      <c r="F230" s="18"/>
      <c r="G230" s="80">
        <f t="shared" si="48"/>
        <v>0</v>
      </c>
      <c r="H230" s="18"/>
      <c r="I230" s="18"/>
      <c r="J230" s="18"/>
      <c r="K230" s="18"/>
      <c r="L230" s="18"/>
      <c r="M230" s="18"/>
      <c r="N230" s="18"/>
      <c r="O230" s="18"/>
      <c r="P230" s="18"/>
      <c r="Q230" s="80">
        <f>IF(C230&gt;A_Stammdaten!$C$12,0,SUM(G230,H230,J230,K230,M230,N230)-SUM(I230,L230,O230,P230))</f>
        <v>0</v>
      </c>
      <c r="R230" s="18"/>
      <c r="S230" s="18"/>
      <c r="T230" s="18"/>
      <c r="U230" s="80">
        <f t="shared" si="49"/>
        <v>0</v>
      </c>
      <c r="V230" s="81">
        <f>IF(ISBLANK($B230),0,VLOOKUP($B230,Listen!$A$2:$C$44,2,FALSE))</f>
        <v>0</v>
      </c>
      <c r="W230" s="81">
        <f>IF(ISBLANK($B230),0,VLOOKUP($B230,Listen!$A$2:$C$44,3,FALSE))</f>
        <v>0</v>
      </c>
      <c r="X230" s="49">
        <f t="shared" si="51"/>
        <v>0</v>
      </c>
      <c r="Y230" s="49">
        <f t="shared" si="50"/>
        <v>0</v>
      </c>
      <c r="Z230" s="49">
        <f t="shared" si="50"/>
        <v>0</v>
      </c>
      <c r="AA230" s="49">
        <f t="shared" si="50"/>
        <v>0</v>
      </c>
      <c r="AB230" s="49">
        <f t="shared" si="50"/>
        <v>0</v>
      </c>
      <c r="AC230" s="49">
        <f t="shared" si="50"/>
        <v>0</v>
      </c>
      <c r="AD230" s="49">
        <f t="shared" si="50"/>
        <v>0</v>
      </c>
      <c r="AE230" s="85">
        <f t="shared" si="40"/>
        <v>0</v>
      </c>
      <c r="AF230" s="85">
        <f>IF(C230=A_Stammdaten!$C$12,D_SAV!$U230-D_SAV!$AG230,HLOOKUP(A_Stammdaten!$C$12-1,$AH$4:$AN$390,ROW(C230)-3,FALSE)-$AG230)</f>
        <v>0</v>
      </c>
      <c r="AG230" s="85">
        <f>HLOOKUP(A_Stammdaten!$C$12,$AH$4:$AN$390,ROW(C230)-3,FALSE)</f>
        <v>0</v>
      </c>
      <c r="AH230" s="85">
        <f t="shared" si="41"/>
        <v>0</v>
      </c>
      <c r="AI230" s="85">
        <f t="shared" si="42"/>
        <v>0</v>
      </c>
      <c r="AJ230" s="85">
        <f t="shared" si="43"/>
        <v>0</v>
      </c>
      <c r="AK230" s="85">
        <f t="shared" si="44"/>
        <v>0</v>
      </c>
      <c r="AL230" s="85">
        <f t="shared" si="45"/>
        <v>0</v>
      </c>
      <c r="AM230" s="85">
        <f t="shared" si="46"/>
        <v>0</v>
      </c>
      <c r="AN230" s="85">
        <f t="shared" si="47"/>
        <v>0</v>
      </c>
    </row>
    <row r="231" spans="1:40" s="32" customFormat="1" x14ac:dyDescent="0.25">
      <c r="A231" s="18"/>
      <c r="B231" s="18"/>
      <c r="C231" s="34"/>
      <c r="D231" s="18"/>
      <c r="E231" s="18"/>
      <c r="F231" s="18"/>
      <c r="G231" s="80">
        <f t="shared" si="48"/>
        <v>0</v>
      </c>
      <c r="H231" s="18"/>
      <c r="I231" s="18"/>
      <c r="J231" s="18"/>
      <c r="K231" s="18"/>
      <c r="L231" s="18"/>
      <c r="M231" s="18"/>
      <c r="N231" s="18"/>
      <c r="O231" s="18"/>
      <c r="P231" s="18"/>
      <c r="Q231" s="80">
        <f>IF(C231&gt;A_Stammdaten!$C$12,0,SUM(G231,H231,J231,K231,M231,N231)-SUM(I231,L231,O231,P231))</f>
        <v>0</v>
      </c>
      <c r="R231" s="18"/>
      <c r="S231" s="18"/>
      <c r="T231" s="18"/>
      <c r="U231" s="80">
        <f t="shared" si="49"/>
        <v>0</v>
      </c>
      <c r="V231" s="81">
        <f>IF(ISBLANK($B231),0,VLOOKUP($B231,Listen!$A$2:$C$44,2,FALSE))</f>
        <v>0</v>
      </c>
      <c r="W231" s="81">
        <f>IF(ISBLANK($B231),0,VLOOKUP($B231,Listen!$A$2:$C$44,3,FALSE))</f>
        <v>0</v>
      </c>
      <c r="X231" s="49">
        <f t="shared" si="51"/>
        <v>0</v>
      </c>
      <c r="Y231" s="49">
        <f t="shared" si="50"/>
        <v>0</v>
      </c>
      <c r="Z231" s="49">
        <f t="shared" si="50"/>
        <v>0</v>
      </c>
      <c r="AA231" s="49">
        <f t="shared" si="50"/>
        <v>0</v>
      </c>
      <c r="AB231" s="49">
        <f t="shared" si="50"/>
        <v>0</v>
      </c>
      <c r="AC231" s="49">
        <f t="shared" si="50"/>
        <v>0</v>
      </c>
      <c r="AD231" s="49">
        <f t="shared" si="50"/>
        <v>0</v>
      </c>
      <c r="AE231" s="85">
        <f t="shared" si="40"/>
        <v>0</v>
      </c>
      <c r="AF231" s="85">
        <f>IF(C231=A_Stammdaten!$C$12,D_SAV!$U231-D_SAV!$AG231,HLOOKUP(A_Stammdaten!$C$12-1,$AH$4:$AN$390,ROW(C231)-3,FALSE)-$AG231)</f>
        <v>0</v>
      </c>
      <c r="AG231" s="85">
        <f>HLOOKUP(A_Stammdaten!$C$12,$AH$4:$AN$390,ROW(C231)-3,FALSE)</f>
        <v>0</v>
      </c>
      <c r="AH231" s="85">
        <f t="shared" si="41"/>
        <v>0</v>
      </c>
      <c r="AI231" s="85">
        <f t="shared" si="42"/>
        <v>0</v>
      </c>
      <c r="AJ231" s="85">
        <f t="shared" si="43"/>
        <v>0</v>
      </c>
      <c r="AK231" s="85">
        <f t="shared" si="44"/>
        <v>0</v>
      </c>
      <c r="AL231" s="85">
        <f t="shared" si="45"/>
        <v>0</v>
      </c>
      <c r="AM231" s="85">
        <f t="shared" si="46"/>
        <v>0</v>
      </c>
      <c r="AN231" s="85">
        <f t="shared" si="47"/>
        <v>0</v>
      </c>
    </row>
    <row r="232" spans="1:40" s="32" customFormat="1" x14ac:dyDescent="0.25">
      <c r="A232" s="18"/>
      <c r="B232" s="18"/>
      <c r="C232" s="34"/>
      <c r="D232" s="18"/>
      <c r="E232" s="18"/>
      <c r="F232" s="18"/>
      <c r="G232" s="80">
        <f t="shared" si="48"/>
        <v>0</v>
      </c>
      <c r="H232" s="18"/>
      <c r="I232" s="18"/>
      <c r="J232" s="18"/>
      <c r="K232" s="18"/>
      <c r="L232" s="18"/>
      <c r="M232" s="18"/>
      <c r="N232" s="18"/>
      <c r="O232" s="18"/>
      <c r="P232" s="18"/>
      <c r="Q232" s="80">
        <f>IF(C232&gt;A_Stammdaten!$C$12,0,SUM(G232,H232,J232,K232,M232,N232)-SUM(I232,L232,O232,P232))</f>
        <v>0</v>
      </c>
      <c r="R232" s="18"/>
      <c r="S232" s="18"/>
      <c r="T232" s="18"/>
      <c r="U232" s="80">
        <f t="shared" si="49"/>
        <v>0</v>
      </c>
      <c r="V232" s="81">
        <f>IF(ISBLANK($B232),0,VLOOKUP($B232,Listen!$A$2:$C$44,2,FALSE))</f>
        <v>0</v>
      </c>
      <c r="W232" s="81">
        <f>IF(ISBLANK($B232),0,VLOOKUP($B232,Listen!$A$2:$C$44,3,FALSE))</f>
        <v>0</v>
      </c>
      <c r="X232" s="49">
        <f t="shared" si="51"/>
        <v>0</v>
      </c>
      <c r="Y232" s="49">
        <f t="shared" si="50"/>
        <v>0</v>
      </c>
      <c r="Z232" s="49">
        <f t="shared" si="50"/>
        <v>0</v>
      </c>
      <c r="AA232" s="49">
        <f t="shared" si="50"/>
        <v>0</v>
      </c>
      <c r="AB232" s="49">
        <f t="shared" si="50"/>
        <v>0</v>
      </c>
      <c r="AC232" s="49">
        <f t="shared" si="50"/>
        <v>0</v>
      </c>
      <c r="AD232" s="49">
        <f t="shared" si="50"/>
        <v>0</v>
      </c>
      <c r="AE232" s="85">
        <f t="shared" si="40"/>
        <v>0</v>
      </c>
      <c r="AF232" s="85">
        <f>IF(C232=A_Stammdaten!$C$12,D_SAV!$U232-D_SAV!$AG232,HLOOKUP(A_Stammdaten!$C$12-1,$AH$4:$AN$390,ROW(C232)-3,FALSE)-$AG232)</f>
        <v>0</v>
      </c>
      <c r="AG232" s="85">
        <f>HLOOKUP(A_Stammdaten!$C$12,$AH$4:$AN$390,ROW(C232)-3,FALSE)</f>
        <v>0</v>
      </c>
      <c r="AH232" s="85">
        <f t="shared" si="41"/>
        <v>0</v>
      </c>
      <c r="AI232" s="85">
        <f t="shared" si="42"/>
        <v>0</v>
      </c>
      <c r="AJ232" s="85">
        <f t="shared" si="43"/>
        <v>0</v>
      </c>
      <c r="AK232" s="85">
        <f t="shared" si="44"/>
        <v>0</v>
      </c>
      <c r="AL232" s="85">
        <f t="shared" si="45"/>
        <v>0</v>
      </c>
      <c r="AM232" s="85">
        <f t="shared" si="46"/>
        <v>0</v>
      </c>
      <c r="AN232" s="85">
        <f t="shared" si="47"/>
        <v>0</v>
      </c>
    </row>
    <row r="233" spans="1:40" s="32" customFormat="1" x14ac:dyDescent="0.25">
      <c r="A233" s="18"/>
      <c r="B233" s="18"/>
      <c r="C233" s="34"/>
      <c r="D233" s="18"/>
      <c r="E233" s="18"/>
      <c r="F233" s="18"/>
      <c r="G233" s="80">
        <f t="shared" si="48"/>
        <v>0</v>
      </c>
      <c r="H233" s="18"/>
      <c r="I233" s="18"/>
      <c r="J233" s="18"/>
      <c r="K233" s="18"/>
      <c r="L233" s="18"/>
      <c r="M233" s="18"/>
      <c r="N233" s="18"/>
      <c r="O233" s="18"/>
      <c r="P233" s="18"/>
      <c r="Q233" s="80">
        <f>IF(C233&gt;A_Stammdaten!$C$12,0,SUM(G233,H233,J233,K233,M233,N233)-SUM(I233,L233,O233,P233))</f>
        <v>0</v>
      </c>
      <c r="R233" s="18"/>
      <c r="S233" s="18"/>
      <c r="T233" s="18"/>
      <c r="U233" s="80">
        <f t="shared" si="49"/>
        <v>0</v>
      </c>
      <c r="V233" s="81">
        <f>IF(ISBLANK($B233),0,VLOOKUP($B233,Listen!$A$2:$C$44,2,FALSE))</f>
        <v>0</v>
      </c>
      <c r="W233" s="81">
        <f>IF(ISBLANK($B233),0,VLOOKUP($B233,Listen!$A$2:$C$44,3,FALSE))</f>
        <v>0</v>
      </c>
      <c r="X233" s="49">
        <f t="shared" si="51"/>
        <v>0</v>
      </c>
      <c r="Y233" s="49">
        <f t="shared" si="50"/>
        <v>0</v>
      </c>
      <c r="Z233" s="49">
        <f t="shared" si="50"/>
        <v>0</v>
      </c>
      <c r="AA233" s="49">
        <f t="shared" si="50"/>
        <v>0</v>
      </c>
      <c r="AB233" s="49">
        <f t="shared" si="50"/>
        <v>0</v>
      </c>
      <c r="AC233" s="49">
        <f t="shared" si="50"/>
        <v>0</v>
      </c>
      <c r="AD233" s="49">
        <f t="shared" si="50"/>
        <v>0</v>
      </c>
      <c r="AE233" s="85">
        <f t="shared" si="40"/>
        <v>0</v>
      </c>
      <c r="AF233" s="85">
        <f>IF(C233=A_Stammdaten!$C$12,D_SAV!$U233-D_SAV!$AG233,HLOOKUP(A_Stammdaten!$C$12-1,$AH$4:$AN$390,ROW(C233)-3,FALSE)-$AG233)</f>
        <v>0</v>
      </c>
      <c r="AG233" s="85">
        <f>HLOOKUP(A_Stammdaten!$C$12,$AH$4:$AN$390,ROW(C233)-3,FALSE)</f>
        <v>0</v>
      </c>
      <c r="AH233" s="85">
        <f t="shared" si="41"/>
        <v>0</v>
      </c>
      <c r="AI233" s="85">
        <f t="shared" si="42"/>
        <v>0</v>
      </c>
      <c r="AJ233" s="85">
        <f t="shared" si="43"/>
        <v>0</v>
      </c>
      <c r="AK233" s="85">
        <f t="shared" si="44"/>
        <v>0</v>
      </c>
      <c r="AL233" s="85">
        <f t="shared" si="45"/>
        <v>0</v>
      </c>
      <c r="AM233" s="85">
        <f t="shared" si="46"/>
        <v>0</v>
      </c>
      <c r="AN233" s="85">
        <f t="shared" si="47"/>
        <v>0</v>
      </c>
    </row>
    <row r="234" spans="1:40" s="32" customFormat="1" x14ac:dyDescent="0.25">
      <c r="A234" s="18"/>
      <c r="B234" s="18"/>
      <c r="C234" s="34"/>
      <c r="D234" s="18"/>
      <c r="E234" s="18"/>
      <c r="F234" s="18"/>
      <c r="G234" s="80">
        <f t="shared" si="48"/>
        <v>0</v>
      </c>
      <c r="H234" s="18"/>
      <c r="I234" s="18"/>
      <c r="J234" s="18"/>
      <c r="K234" s="18"/>
      <c r="L234" s="18"/>
      <c r="M234" s="18"/>
      <c r="N234" s="18"/>
      <c r="O234" s="18"/>
      <c r="P234" s="18"/>
      <c r="Q234" s="80">
        <f>IF(C234&gt;A_Stammdaten!$C$12,0,SUM(G234,H234,J234,K234,M234,N234)-SUM(I234,L234,O234,P234))</f>
        <v>0</v>
      </c>
      <c r="R234" s="18"/>
      <c r="S234" s="18"/>
      <c r="T234" s="18"/>
      <c r="U234" s="80">
        <f t="shared" si="49"/>
        <v>0</v>
      </c>
      <c r="V234" s="81">
        <f>IF(ISBLANK($B234),0,VLOOKUP($B234,Listen!$A$2:$C$44,2,FALSE))</f>
        <v>0</v>
      </c>
      <c r="W234" s="81">
        <f>IF(ISBLANK($B234),0,VLOOKUP($B234,Listen!$A$2:$C$44,3,FALSE))</f>
        <v>0</v>
      </c>
      <c r="X234" s="49">
        <f t="shared" si="51"/>
        <v>0</v>
      </c>
      <c r="Y234" s="49">
        <f t="shared" si="50"/>
        <v>0</v>
      </c>
      <c r="Z234" s="49">
        <f t="shared" si="50"/>
        <v>0</v>
      </c>
      <c r="AA234" s="49">
        <f t="shared" si="50"/>
        <v>0</v>
      </c>
      <c r="AB234" s="49">
        <f t="shared" si="50"/>
        <v>0</v>
      </c>
      <c r="AC234" s="49">
        <f t="shared" si="50"/>
        <v>0</v>
      </c>
      <c r="AD234" s="49">
        <f t="shared" si="50"/>
        <v>0</v>
      </c>
      <c r="AE234" s="85">
        <f t="shared" si="40"/>
        <v>0</v>
      </c>
      <c r="AF234" s="85">
        <f>IF(C234=A_Stammdaten!$C$12,D_SAV!$U234-D_SAV!$AG234,HLOOKUP(A_Stammdaten!$C$12-1,$AH$4:$AN$390,ROW(C234)-3,FALSE)-$AG234)</f>
        <v>0</v>
      </c>
      <c r="AG234" s="85">
        <f>HLOOKUP(A_Stammdaten!$C$12,$AH$4:$AN$390,ROW(C234)-3,FALSE)</f>
        <v>0</v>
      </c>
      <c r="AH234" s="85">
        <f t="shared" si="41"/>
        <v>0</v>
      </c>
      <c r="AI234" s="85">
        <f t="shared" si="42"/>
        <v>0</v>
      </c>
      <c r="AJ234" s="85">
        <f t="shared" si="43"/>
        <v>0</v>
      </c>
      <c r="AK234" s="85">
        <f t="shared" si="44"/>
        <v>0</v>
      </c>
      <c r="AL234" s="85">
        <f t="shared" si="45"/>
        <v>0</v>
      </c>
      <c r="AM234" s="85">
        <f t="shared" si="46"/>
        <v>0</v>
      </c>
      <c r="AN234" s="85">
        <f t="shared" si="47"/>
        <v>0</v>
      </c>
    </row>
    <row r="235" spans="1:40" s="32" customFormat="1" x14ac:dyDescent="0.25">
      <c r="A235" s="18"/>
      <c r="B235" s="18"/>
      <c r="C235" s="34"/>
      <c r="D235" s="18"/>
      <c r="E235" s="18"/>
      <c r="F235" s="18"/>
      <c r="G235" s="80">
        <f t="shared" si="48"/>
        <v>0</v>
      </c>
      <c r="H235" s="18"/>
      <c r="I235" s="18"/>
      <c r="J235" s="18"/>
      <c r="K235" s="18"/>
      <c r="L235" s="18"/>
      <c r="M235" s="18"/>
      <c r="N235" s="18"/>
      <c r="O235" s="18"/>
      <c r="P235" s="18"/>
      <c r="Q235" s="80">
        <f>IF(C235&gt;A_Stammdaten!$C$12,0,SUM(G235,H235,J235,K235,M235,N235)-SUM(I235,L235,O235,P235))</f>
        <v>0</v>
      </c>
      <c r="R235" s="18"/>
      <c r="S235" s="18"/>
      <c r="T235" s="18"/>
      <c r="U235" s="80">
        <f t="shared" si="49"/>
        <v>0</v>
      </c>
      <c r="V235" s="81">
        <f>IF(ISBLANK($B235),0,VLOOKUP($B235,Listen!$A$2:$C$44,2,FALSE))</f>
        <v>0</v>
      </c>
      <c r="W235" s="81">
        <f>IF(ISBLANK($B235),0,VLOOKUP($B235,Listen!$A$2:$C$44,3,FALSE))</f>
        <v>0</v>
      </c>
      <c r="X235" s="49">
        <f t="shared" si="51"/>
        <v>0</v>
      </c>
      <c r="Y235" s="49">
        <f t="shared" si="50"/>
        <v>0</v>
      </c>
      <c r="Z235" s="49">
        <f t="shared" si="50"/>
        <v>0</v>
      </c>
      <c r="AA235" s="49">
        <f t="shared" si="50"/>
        <v>0</v>
      </c>
      <c r="AB235" s="49">
        <f t="shared" si="50"/>
        <v>0</v>
      </c>
      <c r="AC235" s="49">
        <f t="shared" si="50"/>
        <v>0</v>
      </c>
      <c r="AD235" s="49">
        <f t="shared" si="50"/>
        <v>0</v>
      </c>
      <c r="AE235" s="85">
        <f t="shared" si="40"/>
        <v>0</v>
      </c>
      <c r="AF235" s="85">
        <f>IF(C235=A_Stammdaten!$C$12,D_SAV!$U235-D_SAV!$AG235,HLOOKUP(A_Stammdaten!$C$12-1,$AH$4:$AN$390,ROW(C235)-3,FALSE)-$AG235)</f>
        <v>0</v>
      </c>
      <c r="AG235" s="85">
        <f>HLOOKUP(A_Stammdaten!$C$12,$AH$4:$AN$390,ROW(C235)-3,FALSE)</f>
        <v>0</v>
      </c>
      <c r="AH235" s="85">
        <f t="shared" si="41"/>
        <v>0</v>
      </c>
      <c r="AI235" s="85">
        <f t="shared" si="42"/>
        <v>0</v>
      </c>
      <c r="AJ235" s="85">
        <f t="shared" si="43"/>
        <v>0</v>
      </c>
      <c r="AK235" s="85">
        <f t="shared" si="44"/>
        <v>0</v>
      </c>
      <c r="AL235" s="85">
        <f t="shared" si="45"/>
        <v>0</v>
      </c>
      <c r="AM235" s="85">
        <f t="shared" si="46"/>
        <v>0</v>
      </c>
      <c r="AN235" s="85">
        <f t="shared" si="47"/>
        <v>0</v>
      </c>
    </row>
    <row r="236" spans="1:40" s="32" customFormat="1" x14ac:dyDescent="0.25">
      <c r="A236" s="18"/>
      <c r="B236" s="18"/>
      <c r="C236" s="34"/>
      <c r="D236" s="18"/>
      <c r="E236" s="18"/>
      <c r="F236" s="18"/>
      <c r="G236" s="80">
        <f t="shared" si="48"/>
        <v>0</v>
      </c>
      <c r="H236" s="18"/>
      <c r="I236" s="18"/>
      <c r="J236" s="18"/>
      <c r="K236" s="18"/>
      <c r="L236" s="18"/>
      <c r="M236" s="18"/>
      <c r="N236" s="18"/>
      <c r="O236" s="18"/>
      <c r="P236" s="18"/>
      <c r="Q236" s="80">
        <f>IF(C236&gt;A_Stammdaten!$C$12,0,SUM(G236,H236,J236,K236,M236,N236)-SUM(I236,L236,O236,P236))</f>
        <v>0</v>
      </c>
      <c r="R236" s="18"/>
      <c r="S236" s="18"/>
      <c r="T236" s="18"/>
      <c r="U236" s="80">
        <f t="shared" si="49"/>
        <v>0</v>
      </c>
      <c r="V236" s="81">
        <f>IF(ISBLANK($B236),0,VLOOKUP($B236,Listen!$A$2:$C$44,2,FALSE))</f>
        <v>0</v>
      </c>
      <c r="W236" s="81">
        <f>IF(ISBLANK($B236),0,VLOOKUP($B236,Listen!$A$2:$C$44,3,FALSE))</f>
        <v>0</v>
      </c>
      <c r="X236" s="49">
        <f t="shared" si="51"/>
        <v>0</v>
      </c>
      <c r="Y236" s="49">
        <f t="shared" si="50"/>
        <v>0</v>
      </c>
      <c r="Z236" s="49">
        <f t="shared" si="50"/>
        <v>0</v>
      </c>
      <c r="AA236" s="49">
        <f t="shared" si="50"/>
        <v>0</v>
      </c>
      <c r="AB236" s="49">
        <f t="shared" si="50"/>
        <v>0</v>
      </c>
      <c r="AC236" s="49">
        <f t="shared" si="50"/>
        <v>0</v>
      </c>
      <c r="AD236" s="49">
        <f t="shared" si="50"/>
        <v>0</v>
      </c>
      <c r="AE236" s="85">
        <f t="shared" si="40"/>
        <v>0</v>
      </c>
      <c r="AF236" s="85">
        <f>IF(C236=A_Stammdaten!$C$12,D_SAV!$U236-D_SAV!$AG236,HLOOKUP(A_Stammdaten!$C$12-1,$AH$4:$AN$390,ROW(C236)-3,FALSE)-$AG236)</f>
        <v>0</v>
      </c>
      <c r="AG236" s="85">
        <f>HLOOKUP(A_Stammdaten!$C$12,$AH$4:$AN$390,ROW(C236)-3,FALSE)</f>
        <v>0</v>
      </c>
      <c r="AH236" s="85">
        <f t="shared" si="41"/>
        <v>0</v>
      </c>
      <c r="AI236" s="85">
        <f t="shared" si="42"/>
        <v>0</v>
      </c>
      <c r="AJ236" s="85">
        <f t="shared" si="43"/>
        <v>0</v>
      </c>
      <c r="AK236" s="85">
        <f t="shared" si="44"/>
        <v>0</v>
      </c>
      <c r="AL236" s="85">
        <f t="shared" si="45"/>
        <v>0</v>
      </c>
      <c r="AM236" s="85">
        <f t="shared" si="46"/>
        <v>0</v>
      </c>
      <c r="AN236" s="85">
        <f t="shared" si="47"/>
        <v>0</v>
      </c>
    </row>
    <row r="237" spans="1:40" s="32" customFormat="1" x14ac:dyDescent="0.25">
      <c r="A237" s="18"/>
      <c r="B237" s="18"/>
      <c r="C237" s="34"/>
      <c r="D237" s="18"/>
      <c r="E237" s="18"/>
      <c r="F237" s="18"/>
      <c r="G237" s="80">
        <f t="shared" si="48"/>
        <v>0</v>
      </c>
      <c r="H237" s="18"/>
      <c r="I237" s="18"/>
      <c r="J237" s="18"/>
      <c r="K237" s="18"/>
      <c r="L237" s="18"/>
      <c r="M237" s="18"/>
      <c r="N237" s="18"/>
      <c r="O237" s="18"/>
      <c r="P237" s="18"/>
      <c r="Q237" s="80">
        <f>IF(C237&gt;A_Stammdaten!$C$12,0,SUM(G237,H237,J237,K237,M237,N237)-SUM(I237,L237,O237,P237))</f>
        <v>0</v>
      </c>
      <c r="R237" s="18"/>
      <c r="S237" s="18"/>
      <c r="T237" s="18"/>
      <c r="U237" s="80">
        <f t="shared" si="49"/>
        <v>0</v>
      </c>
      <c r="V237" s="81">
        <f>IF(ISBLANK($B237),0,VLOOKUP($B237,Listen!$A$2:$C$44,2,FALSE))</f>
        <v>0</v>
      </c>
      <c r="W237" s="81">
        <f>IF(ISBLANK($B237),0,VLOOKUP($B237,Listen!$A$2:$C$44,3,FALSE))</f>
        <v>0</v>
      </c>
      <c r="X237" s="49">
        <f t="shared" si="51"/>
        <v>0</v>
      </c>
      <c r="Y237" s="49">
        <f t="shared" si="50"/>
        <v>0</v>
      </c>
      <c r="Z237" s="49">
        <f t="shared" si="50"/>
        <v>0</v>
      </c>
      <c r="AA237" s="49">
        <f t="shared" si="50"/>
        <v>0</v>
      </c>
      <c r="AB237" s="49">
        <f t="shared" si="50"/>
        <v>0</v>
      </c>
      <c r="AC237" s="49">
        <f t="shared" si="50"/>
        <v>0</v>
      </c>
      <c r="AD237" s="49">
        <f t="shared" si="50"/>
        <v>0</v>
      </c>
      <c r="AE237" s="85">
        <f t="shared" si="40"/>
        <v>0</v>
      </c>
      <c r="AF237" s="85">
        <f>IF(C237=A_Stammdaten!$C$12,D_SAV!$U237-D_SAV!$AG237,HLOOKUP(A_Stammdaten!$C$12-1,$AH$4:$AN$390,ROW(C237)-3,FALSE)-$AG237)</f>
        <v>0</v>
      </c>
      <c r="AG237" s="85">
        <f>HLOOKUP(A_Stammdaten!$C$12,$AH$4:$AN$390,ROW(C237)-3,FALSE)</f>
        <v>0</v>
      </c>
      <c r="AH237" s="85">
        <f t="shared" si="41"/>
        <v>0</v>
      </c>
      <c r="AI237" s="85">
        <f t="shared" si="42"/>
        <v>0</v>
      </c>
      <c r="AJ237" s="85">
        <f t="shared" si="43"/>
        <v>0</v>
      </c>
      <c r="AK237" s="85">
        <f t="shared" si="44"/>
        <v>0</v>
      </c>
      <c r="AL237" s="85">
        <f t="shared" si="45"/>
        <v>0</v>
      </c>
      <c r="AM237" s="85">
        <f t="shared" si="46"/>
        <v>0</v>
      </c>
      <c r="AN237" s="85">
        <f t="shared" si="47"/>
        <v>0</v>
      </c>
    </row>
    <row r="238" spans="1:40" s="32" customFormat="1" x14ac:dyDescent="0.25">
      <c r="A238" s="18"/>
      <c r="B238" s="18"/>
      <c r="C238" s="34"/>
      <c r="D238" s="18"/>
      <c r="E238" s="18"/>
      <c r="F238" s="18"/>
      <c r="G238" s="80">
        <f t="shared" si="48"/>
        <v>0</v>
      </c>
      <c r="H238" s="18"/>
      <c r="I238" s="18"/>
      <c r="J238" s="18"/>
      <c r="K238" s="18"/>
      <c r="L238" s="18"/>
      <c r="M238" s="18"/>
      <c r="N238" s="18"/>
      <c r="O238" s="18"/>
      <c r="P238" s="18"/>
      <c r="Q238" s="80">
        <f>IF(C238&gt;A_Stammdaten!$C$12,0,SUM(G238,H238,J238,K238,M238,N238)-SUM(I238,L238,O238,P238))</f>
        <v>0</v>
      </c>
      <c r="R238" s="18"/>
      <c r="S238" s="18"/>
      <c r="T238" s="18"/>
      <c r="U238" s="80">
        <f t="shared" si="49"/>
        <v>0</v>
      </c>
      <c r="V238" s="81">
        <f>IF(ISBLANK($B238),0,VLOOKUP($B238,Listen!$A$2:$C$44,2,FALSE))</f>
        <v>0</v>
      </c>
      <c r="W238" s="81">
        <f>IF(ISBLANK($B238),0,VLOOKUP($B238,Listen!$A$2:$C$44,3,FALSE))</f>
        <v>0</v>
      </c>
      <c r="X238" s="49">
        <f t="shared" si="51"/>
        <v>0</v>
      </c>
      <c r="Y238" s="49">
        <f t="shared" si="50"/>
        <v>0</v>
      </c>
      <c r="Z238" s="49">
        <f t="shared" si="50"/>
        <v>0</v>
      </c>
      <c r="AA238" s="49">
        <f t="shared" si="50"/>
        <v>0</v>
      </c>
      <c r="AB238" s="49">
        <f t="shared" si="50"/>
        <v>0</v>
      </c>
      <c r="AC238" s="49">
        <f t="shared" si="50"/>
        <v>0</v>
      </c>
      <c r="AD238" s="49">
        <f t="shared" si="50"/>
        <v>0</v>
      </c>
      <c r="AE238" s="85">
        <f t="shared" si="40"/>
        <v>0</v>
      </c>
      <c r="AF238" s="85">
        <f>IF(C238=A_Stammdaten!$C$12,D_SAV!$U238-D_SAV!$AG238,HLOOKUP(A_Stammdaten!$C$12-1,$AH$4:$AN$390,ROW(C238)-3,FALSE)-$AG238)</f>
        <v>0</v>
      </c>
      <c r="AG238" s="85">
        <f>HLOOKUP(A_Stammdaten!$C$12,$AH$4:$AN$390,ROW(C238)-3,FALSE)</f>
        <v>0</v>
      </c>
      <c r="AH238" s="85">
        <f t="shared" si="41"/>
        <v>0</v>
      </c>
      <c r="AI238" s="85">
        <f t="shared" si="42"/>
        <v>0</v>
      </c>
      <c r="AJ238" s="85">
        <f t="shared" si="43"/>
        <v>0</v>
      </c>
      <c r="AK238" s="85">
        <f t="shared" si="44"/>
        <v>0</v>
      </c>
      <c r="AL238" s="85">
        <f t="shared" si="45"/>
        <v>0</v>
      </c>
      <c r="AM238" s="85">
        <f t="shared" si="46"/>
        <v>0</v>
      </c>
      <c r="AN238" s="85">
        <f t="shared" si="47"/>
        <v>0</v>
      </c>
    </row>
    <row r="239" spans="1:40" s="32" customFormat="1" x14ac:dyDescent="0.25">
      <c r="A239" s="18"/>
      <c r="B239" s="18"/>
      <c r="C239" s="34"/>
      <c r="D239" s="18"/>
      <c r="E239" s="18"/>
      <c r="F239" s="18"/>
      <c r="G239" s="80">
        <f t="shared" si="48"/>
        <v>0</v>
      </c>
      <c r="H239" s="18"/>
      <c r="I239" s="18"/>
      <c r="J239" s="18"/>
      <c r="K239" s="18"/>
      <c r="L239" s="18"/>
      <c r="M239" s="18"/>
      <c r="N239" s="18"/>
      <c r="O239" s="18"/>
      <c r="P239" s="18"/>
      <c r="Q239" s="80">
        <f>IF(C239&gt;A_Stammdaten!$C$12,0,SUM(G239,H239,J239,K239,M239,N239)-SUM(I239,L239,O239,P239))</f>
        <v>0</v>
      </c>
      <c r="R239" s="18"/>
      <c r="S239" s="18"/>
      <c r="T239" s="18"/>
      <c r="U239" s="80">
        <f t="shared" si="49"/>
        <v>0</v>
      </c>
      <c r="V239" s="81">
        <f>IF(ISBLANK($B239),0,VLOOKUP($B239,Listen!$A$2:$C$44,2,FALSE))</f>
        <v>0</v>
      </c>
      <c r="W239" s="81">
        <f>IF(ISBLANK($B239),0,VLOOKUP($B239,Listen!$A$2:$C$44,3,FALSE))</f>
        <v>0</v>
      </c>
      <c r="X239" s="49">
        <f t="shared" si="51"/>
        <v>0</v>
      </c>
      <c r="Y239" s="49">
        <f t="shared" si="50"/>
        <v>0</v>
      </c>
      <c r="Z239" s="49">
        <f t="shared" si="50"/>
        <v>0</v>
      </c>
      <c r="AA239" s="49">
        <f t="shared" si="50"/>
        <v>0</v>
      </c>
      <c r="AB239" s="49">
        <f t="shared" si="50"/>
        <v>0</v>
      </c>
      <c r="AC239" s="49">
        <f t="shared" si="50"/>
        <v>0</v>
      </c>
      <c r="AD239" s="49">
        <f t="shared" si="50"/>
        <v>0</v>
      </c>
      <c r="AE239" s="85">
        <f t="shared" si="40"/>
        <v>0</v>
      </c>
      <c r="AF239" s="85">
        <f>IF(C239=A_Stammdaten!$C$12,D_SAV!$U239-D_SAV!$AG239,HLOOKUP(A_Stammdaten!$C$12-1,$AH$4:$AN$390,ROW(C239)-3,FALSE)-$AG239)</f>
        <v>0</v>
      </c>
      <c r="AG239" s="85">
        <f>HLOOKUP(A_Stammdaten!$C$12,$AH$4:$AN$390,ROW(C239)-3,FALSE)</f>
        <v>0</v>
      </c>
      <c r="AH239" s="85">
        <f t="shared" si="41"/>
        <v>0</v>
      </c>
      <c r="AI239" s="85">
        <f t="shared" si="42"/>
        <v>0</v>
      </c>
      <c r="AJ239" s="85">
        <f t="shared" si="43"/>
        <v>0</v>
      </c>
      <c r="AK239" s="85">
        <f t="shared" si="44"/>
        <v>0</v>
      </c>
      <c r="AL239" s="85">
        <f t="shared" si="45"/>
        <v>0</v>
      </c>
      <c r="AM239" s="85">
        <f t="shared" si="46"/>
        <v>0</v>
      </c>
      <c r="AN239" s="85">
        <f t="shared" si="47"/>
        <v>0</v>
      </c>
    </row>
    <row r="240" spans="1:40" s="32" customFormat="1" x14ac:dyDescent="0.25">
      <c r="A240" s="18"/>
      <c r="B240" s="18"/>
      <c r="C240" s="34"/>
      <c r="D240" s="18"/>
      <c r="E240" s="18"/>
      <c r="F240" s="18"/>
      <c r="G240" s="80">
        <f t="shared" si="48"/>
        <v>0</v>
      </c>
      <c r="H240" s="18"/>
      <c r="I240" s="18"/>
      <c r="J240" s="18"/>
      <c r="K240" s="18"/>
      <c r="L240" s="18"/>
      <c r="M240" s="18"/>
      <c r="N240" s="18"/>
      <c r="O240" s="18"/>
      <c r="P240" s="18"/>
      <c r="Q240" s="80">
        <f>IF(C240&gt;A_Stammdaten!$C$12,0,SUM(G240,H240,J240,K240,M240,N240)-SUM(I240,L240,O240,P240))</f>
        <v>0</v>
      </c>
      <c r="R240" s="18"/>
      <c r="S240" s="18"/>
      <c r="T240" s="18"/>
      <c r="U240" s="80">
        <f t="shared" si="49"/>
        <v>0</v>
      </c>
      <c r="V240" s="81">
        <f>IF(ISBLANK($B240),0,VLOOKUP($B240,Listen!$A$2:$C$44,2,FALSE))</f>
        <v>0</v>
      </c>
      <c r="W240" s="81">
        <f>IF(ISBLANK($B240),0,VLOOKUP($B240,Listen!$A$2:$C$44,3,FALSE))</f>
        <v>0</v>
      </c>
      <c r="X240" s="49">
        <f t="shared" si="51"/>
        <v>0</v>
      </c>
      <c r="Y240" s="49">
        <f t="shared" si="50"/>
        <v>0</v>
      </c>
      <c r="Z240" s="49">
        <f t="shared" si="50"/>
        <v>0</v>
      </c>
      <c r="AA240" s="49">
        <f t="shared" si="50"/>
        <v>0</v>
      </c>
      <c r="AB240" s="49">
        <f t="shared" si="50"/>
        <v>0</v>
      </c>
      <c r="AC240" s="49">
        <f t="shared" si="50"/>
        <v>0</v>
      </c>
      <c r="AD240" s="49">
        <f t="shared" si="50"/>
        <v>0</v>
      </c>
      <c r="AE240" s="85">
        <f t="shared" si="40"/>
        <v>0</v>
      </c>
      <c r="AF240" s="85">
        <f>IF(C240=A_Stammdaten!$C$12,D_SAV!$U240-D_SAV!$AG240,HLOOKUP(A_Stammdaten!$C$12-1,$AH$4:$AN$390,ROW(C240)-3,FALSE)-$AG240)</f>
        <v>0</v>
      </c>
      <c r="AG240" s="85">
        <f>HLOOKUP(A_Stammdaten!$C$12,$AH$4:$AN$390,ROW(C240)-3,FALSE)</f>
        <v>0</v>
      </c>
      <c r="AH240" s="85">
        <f t="shared" si="41"/>
        <v>0</v>
      </c>
      <c r="AI240" s="85">
        <f t="shared" si="42"/>
        <v>0</v>
      </c>
      <c r="AJ240" s="85">
        <f t="shared" si="43"/>
        <v>0</v>
      </c>
      <c r="AK240" s="85">
        <f t="shared" si="44"/>
        <v>0</v>
      </c>
      <c r="AL240" s="85">
        <f t="shared" si="45"/>
        <v>0</v>
      </c>
      <c r="AM240" s="85">
        <f t="shared" si="46"/>
        <v>0</v>
      </c>
      <c r="AN240" s="85">
        <f t="shared" si="47"/>
        <v>0</v>
      </c>
    </row>
    <row r="241" spans="1:40" s="32" customFormat="1" x14ac:dyDescent="0.25">
      <c r="A241" s="18"/>
      <c r="B241" s="18"/>
      <c r="C241" s="34"/>
      <c r="D241" s="18"/>
      <c r="E241" s="18"/>
      <c r="F241" s="18"/>
      <c r="G241" s="80">
        <f t="shared" si="48"/>
        <v>0</v>
      </c>
      <c r="H241" s="18"/>
      <c r="I241" s="18"/>
      <c r="J241" s="18"/>
      <c r="K241" s="18"/>
      <c r="L241" s="18"/>
      <c r="M241" s="18"/>
      <c r="N241" s="18"/>
      <c r="O241" s="18"/>
      <c r="P241" s="18"/>
      <c r="Q241" s="80">
        <f>IF(C241&gt;A_Stammdaten!$C$12,0,SUM(G241,H241,J241,K241,M241,N241)-SUM(I241,L241,O241,P241))</f>
        <v>0</v>
      </c>
      <c r="R241" s="18"/>
      <c r="S241" s="18"/>
      <c r="T241" s="18"/>
      <c r="U241" s="80">
        <f t="shared" si="49"/>
        <v>0</v>
      </c>
      <c r="V241" s="81">
        <f>IF(ISBLANK($B241),0,VLOOKUP($B241,Listen!$A$2:$C$44,2,FALSE))</f>
        <v>0</v>
      </c>
      <c r="W241" s="81">
        <f>IF(ISBLANK($B241),0,VLOOKUP($B241,Listen!$A$2:$C$44,3,FALSE))</f>
        <v>0</v>
      </c>
      <c r="X241" s="49">
        <f t="shared" si="51"/>
        <v>0</v>
      </c>
      <c r="Y241" s="49">
        <f t="shared" si="50"/>
        <v>0</v>
      </c>
      <c r="Z241" s="49">
        <f t="shared" si="50"/>
        <v>0</v>
      </c>
      <c r="AA241" s="49">
        <f t="shared" si="50"/>
        <v>0</v>
      </c>
      <c r="AB241" s="49">
        <f t="shared" si="50"/>
        <v>0</v>
      </c>
      <c r="AC241" s="49">
        <f t="shared" si="50"/>
        <v>0</v>
      </c>
      <c r="AD241" s="49">
        <f t="shared" si="50"/>
        <v>0</v>
      </c>
      <c r="AE241" s="85">
        <f t="shared" si="40"/>
        <v>0</v>
      </c>
      <c r="AF241" s="85">
        <f>IF(C241=A_Stammdaten!$C$12,D_SAV!$U241-D_SAV!$AG241,HLOOKUP(A_Stammdaten!$C$12-1,$AH$4:$AN$390,ROW(C241)-3,FALSE)-$AG241)</f>
        <v>0</v>
      </c>
      <c r="AG241" s="85">
        <f>HLOOKUP(A_Stammdaten!$C$12,$AH$4:$AN$390,ROW(C241)-3,FALSE)</f>
        <v>0</v>
      </c>
      <c r="AH241" s="85">
        <f t="shared" si="41"/>
        <v>0</v>
      </c>
      <c r="AI241" s="85">
        <f t="shared" si="42"/>
        <v>0</v>
      </c>
      <c r="AJ241" s="85">
        <f t="shared" si="43"/>
        <v>0</v>
      </c>
      <c r="AK241" s="85">
        <f t="shared" si="44"/>
        <v>0</v>
      </c>
      <c r="AL241" s="85">
        <f t="shared" si="45"/>
        <v>0</v>
      </c>
      <c r="AM241" s="85">
        <f t="shared" si="46"/>
        <v>0</v>
      </c>
      <c r="AN241" s="85">
        <f t="shared" si="47"/>
        <v>0</v>
      </c>
    </row>
    <row r="242" spans="1:40" s="32" customFormat="1" x14ac:dyDescent="0.25">
      <c r="A242" s="18"/>
      <c r="B242" s="18"/>
      <c r="C242" s="34"/>
      <c r="D242" s="18"/>
      <c r="E242" s="18"/>
      <c r="F242" s="18"/>
      <c r="G242" s="80">
        <f t="shared" si="48"/>
        <v>0</v>
      </c>
      <c r="H242" s="18"/>
      <c r="I242" s="18"/>
      <c r="J242" s="18"/>
      <c r="K242" s="18"/>
      <c r="L242" s="18"/>
      <c r="M242" s="18"/>
      <c r="N242" s="18"/>
      <c r="O242" s="18"/>
      <c r="P242" s="18"/>
      <c r="Q242" s="80">
        <f>IF(C242&gt;A_Stammdaten!$C$12,0,SUM(G242,H242,J242,K242,M242,N242)-SUM(I242,L242,O242,P242))</f>
        <v>0</v>
      </c>
      <c r="R242" s="18"/>
      <c r="S242" s="18"/>
      <c r="T242" s="18"/>
      <c r="U242" s="80">
        <f t="shared" si="49"/>
        <v>0</v>
      </c>
      <c r="V242" s="81">
        <f>IF(ISBLANK($B242),0,VLOOKUP($B242,Listen!$A$2:$C$44,2,FALSE))</f>
        <v>0</v>
      </c>
      <c r="W242" s="81">
        <f>IF(ISBLANK($B242),0,VLOOKUP($B242,Listen!$A$2:$C$44,3,FALSE))</f>
        <v>0</v>
      </c>
      <c r="X242" s="49">
        <f t="shared" si="51"/>
        <v>0</v>
      </c>
      <c r="Y242" s="49">
        <f t="shared" si="50"/>
        <v>0</v>
      </c>
      <c r="Z242" s="49">
        <f t="shared" si="50"/>
        <v>0</v>
      </c>
      <c r="AA242" s="49">
        <f t="shared" si="50"/>
        <v>0</v>
      </c>
      <c r="AB242" s="49">
        <f t="shared" si="50"/>
        <v>0</v>
      </c>
      <c r="AC242" s="49">
        <f t="shared" si="50"/>
        <v>0</v>
      </c>
      <c r="AD242" s="49">
        <f t="shared" si="50"/>
        <v>0</v>
      </c>
      <c r="AE242" s="85">
        <f t="shared" si="40"/>
        <v>0</v>
      </c>
      <c r="AF242" s="85">
        <f>IF(C242=A_Stammdaten!$C$12,D_SAV!$U242-D_SAV!$AG242,HLOOKUP(A_Stammdaten!$C$12-1,$AH$4:$AN$390,ROW(C242)-3,FALSE)-$AG242)</f>
        <v>0</v>
      </c>
      <c r="AG242" s="85">
        <f>HLOOKUP(A_Stammdaten!$C$12,$AH$4:$AN$390,ROW(C242)-3,FALSE)</f>
        <v>0</v>
      </c>
      <c r="AH242" s="85">
        <f t="shared" si="41"/>
        <v>0</v>
      </c>
      <c r="AI242" s="85">
        <f t="shared" si="42"/>
        <v>0</v>
      </c>
      <c r="AJ242" s="85">
        <f t="shared" si="43"/>
        <v>0</v>
      </c>
      <c r="AK242" s="85">
        <f t="shared" si="44"/>
        <v>0</v>
      </c>
      <c r="AL242" s="85">
        <f t="shared" si="45"/>
        <v>0</v>
      </c>
      <c r="AM242" s="85">
        <f t="shared" si="46"/>
        <v>0</v>
      </c>
      <c r="AN242" s="85">
        <f t="shared" si="47"/>
        <v>0</v>
      </c>
    </row>
    <row r="243" spans="1:40" s="32" customFormat="1" x14ac:dyDescent="0.25">
      <c r="A243" s="18"/>
      <c r="B243" s="18"/>
      <c r="C243" s="34"/>
      <c r="D243" s="18"/>
      <c r="E243" s="18"/>
      <c r="F243" s="18"/>
      <c r="G243" s="80">
        <f t="shared" si="48"/>
        <v>0</v>
      </c>
      <c r="H243" s="18"/>
      <c r="I243" s="18"/>
      <c r="J243" s="18"/>
      <c r="K243" s="18"/>
      <c r="L243" s="18"/>
      <c r="M243" s="18"/>
      <c r="N243" s="18"/>
      <c r="O243" s="18"/>
      <c r="P243" s="18"/>
      <c r="Q243" s="80">
        <f>IF(C243&gt;A_Stammdaten!$C$12,0,SUM(G243,H243,J243,K243,M243,N243)-SUM(I243,L243,O243,P243))</f>
        <v>0</v>
      </c>
      <c r="R243" s="18"/>
      <c r="S243" s="18"/>
      <c r="T243" s="18"/>
      <c r="U243" s="80">
        <f t="shared" si="49"/>
        <v>0</v>
      </c>
      <c r="V243" s="81">
        <f>IF(ISBLANK($B243),0,VLOOKUP($B243,Listen!$A$2:$C$44,2,FALSE))</f>
        <v>0</v>
      </c>
      <c r="W243" s="81">
        <f>IF(ISBLANK($B243),0,VLOOKUP($B243,Listen!$A$2:$C$44,3,FALSE))</f>
        <v>0</v>
      </c>
      <c r="X243" s="49">
        <f t="shared" si="51"/>
        <v>0</v>
      </c>
      <c r="Y243" s="49">
        <f t="shared" si="50"/>
        <v>0</v>
      </c>
      <c r="Z243" s="49">
        <f t="shared" si="50"/>
        <v>0</v>
      </c>
      <c r="AA243" s="49">
        <f t="shared" si="50"/>
        <v>0</v>
      </c>
      <c r="AB243" s="49">
        <f t="shared" si="50"/>
        <v>0</v>
      </c>
      <c r="AC243" s="49">
        <f t="shared" si="50"/>
        <v>0</v>
      </c>
      <c r="AD243" s="49">
        <f t="shared" si="50"/>
        <v>0</v>
      </c>
      <c r="AE243" s="85">
        <f t="shared" ref="AE243:AE390" si="52">AG243+AF243</f>
        <v>0</v>
      </c>
      <c r="AF243" s="85">
        <f>IF(C243=A_Stammdaten!$C$12,D_SAV!$U243-D_SAV!$AG243,HLOOKUP(A_Stammdaten!$C$12-1,$AH$4:$AN$390,ROW(C243)-3,FALSE)-$AG243)</f>
        <v>0</v>
      </c>
      <c r="AG243" s="85">
        <f>HLOOKUP(A_Stammdaten!$C$12,$AH$4:$AN$390,ROW(C243)-3,FALSE)</f>
        <v>0</v>
      </c>
      <c r="AH243" s="85">
        <f t="shared" si="41"/>
        <v>0</v>
      </c>
      <c r="AI243" s="85">
        <f t="shared" si="42"/>
        <v>0</v>
      </c>
      <c r="AJ243" s="85">
        <f t="shared" si="43"/>
        <v>0</v>
      </c>
      <c r="AK243" s="85">
        <f t="shared" si="44"/>
        <v>0</v>
      </c>
      <c r="AL243" s="85">
        <f t="shared" si="45"/>
        <v>0</v>
      </c>
      <c r="AM243" s="85">
        <f t="shared" si="46"/>
        <v>0</v>
      </c>
      <c r="AN243" s="85">
        <f t="shared" si="47"/>
        <v>0</v>
      </c>
    </row>
    <row r="244" spans="1:40" s="32" customFormat="1" x14ac:dyDescent="0.25">
      <c r="A244" s="18"/>
      <c r="B244" s="18"/>
      <c r="C244" s="34"/>
      <c r="D244" s="18"/>
      <c r="E244" s="18"/>
      <c r="F244" s="18"/>
      <c r="G244" s="80">
        <f t="shared" si="48"/>
        <v>0</v>
      </c>
      <c r="H244" s="18"/>
      <c r="I244" s="18"/>
      <c r="J244" s="18"/>
      <c r="K244" s="18"/>
      <c r="L244" s="18"/>
      <c r="M244" s="18"/>
      <c r="N244" s="18"/>
      <c r="O244" s="18"/>
      <c r="P244" s="18"/>
      <c r="Q244" s="80">
        <f>IF(C244&gt;A_Stammdaten!$C$12,0,SUM(G244,H244,J244,K244,M244,N244)-SUM(I244,L244,O244,P244))</f>
        <v>0</v>
      </c>
      <c r="R244" s="18"/>
      <c r="S244" s="18"/>
      <c r="T244" s="18"/>
      <c r="U244" s="80">
        <f t="shared" si="49"/>
        <v>0</v>
      </c>
      <c r="V244" s="81">
        <f>IF(ISBLANK($B244),0,VLOOKUP($B244,Listen!$A$2:$C$44,2,FALSE))</f>
        <v>0</v>
      </c>
      <c r="W244" s="81">
        <f>IF(ISBLANK($B244),0,VLOOKUP($B244,Listen!$A$2:$C$44,3,FALSE))</f>
        <v>0</v>
      </c>
      <c r="X244" s="49">
        <f t="shared" si="51"/>
        <v>0</v>
      </c>
      <c r="Y244" s="49">
        <f t="shared" si="50"/>
        <v>0</v>
      </c>
      <c r="Z244" s="49">
        <f t="shared" si="50"/>
        <v>0</v>
      </c>
      <c r="AA244" s="49">
        <f t="shared" si="50"/>
        <v>0</v>
      </c>
      <c r="AB244" s="49">
        <f t="shared" si="50"/>
        <v>0</v>
      </c>
      <c r="AC244" s="49">
        <f t="shared" si="50"/>
        <v>0</v>
      </c>
      <c r="AD244" s="49">
        <f t="shared" si="50"/>
        <v>0</v>
      </c>
      <c r="AE244" s="85">
        <f t="shared" si="52"/>
        <v>0</v>
      </c>
      <c r="AF244" s="85">
        <f>IF(C244=A_Stammdaten!$C$12,D_SAV!$U244-D_SAV!$AG244,HLOOKUP(A_Stammdaten!$C$12-1,$AH$4:$AN$390,ROW(C244)-3,FALSE)-$AG244)</f>
        <v>0</v>
      </c>
      <c r="AG244" s="85">
        <f>HLOOKUP(A_Stammdaten!$C$12,$AH$4:$AN$390,ROW(C244)-3,FALSE)</f>
        <v>0</v>
      </c>
      <c r="AH244" s="85">
        <f t="shared" si="41"/>
        <v>0</v>
      </c>
      <c r="AI244" s="85">
        <f t="shared" si="42"/>
        <v>0</v>
      </c>
      <c r="AJ244" s="85">
        <f t="shared" si="43"/>
        <v>0</v>
      </c>
      <c r="AK244" s="85">
        <f t="shared" si="44"/>
        <v>0</v>
      </c>
      <c r="AL244" s="85">
        <f t="shared" si="45"/>
        <v>0</v>
      </c>
      <c r="AM244" s="85">
        <f t="shared" si="46"/>
        <v>0</v>
      </c>
      <c r="AN244" s="85">
        <f t="shared" si="47"/>
        <v>0</v>
      </c>
    </row>
    <row r="245" spans="1:40" s="32" customFormat="1" x14ac:dyDescent="0.25">
      <c r="A245" s="18"/>
      <c r="B245" s="18"/>
      <c r="C245" s="34"/>
      <c r="D245" s="18"/>
      <c r="E245" s="18"/>
      <c r="F245" s="18"/>
      <c r="G245" s="80">
        <f t="shared" si="48"/>
        <v>0</v>
      </c>
      <c r="H245" s="18"/>
      <c r="I245" s="18"/>
      <c r="J245" s="18"/>
      <c r="K245" s="18"/>
      <c r="L245" s="18"/>
      <c r="M245" s="18"/>
      <c r="N245" s="18"/>
      <c r="O245" s="18"/>
      <c r="P245" s="18"/>
      <c r="Q245" s="80">
        <f>IF(C245&gt;A_Stammdaten!$C$12,0,SUM(G245,H245,J245,K245,M245,N245)-SUM(I245,L245,O245,P245))</f>
        <v>0</v>
      </c>
      <c r="R245" s="18"/>
      <c r="S245" s="18"/>
      <c r="T245" s="18"/>
      <c r="U245" s="80">
        <f t="shared" si="49"/>
        <v>0</v>
      </c>
      <c r="V245" s="81">
        <f>IF(ISBLANK($B245),0,VLOOKUP($B245,Listen!$A$2:$C$44,2,FALSE))</f>
        <v>0</v>
      </c>
      <c r="W245" s="81">
        <f>IF(ISBLANK($B245),0,VLOOKUP($B245,Listen!$A$2:$C$44,3,FALSE))</f>
        <v>0</v>
      </c>
      <c r="X245" s="49">
        <f t="shared" si="51"/>
        <v>0</v>
      </c>
      <c r="Y245" s="49">
        <f t="shared" si="50"/>
        <v>0</v>
      </c>
      <c r="Z245" s="49">
        <f t="shared" si="50"/>
        <v>0</v>
      </c>
      <c r="AA245" s="49">
        <f t="shared" si="50"/>
        <v>0</v>
      </c>
      <c r="AB245" s="49">
        <f t="shared" si="50"/>
        <v>0</v>
      </c>
      <c r="AC245" s="49">
        <f t="shared" si="50"/>
        <v>0</v>
      </c>
      <c r="AD245" s="49">
        <f t="shared" si="50"/>
        <v>0</v>
      </c>
      <c r="AE245" s="85">
        <f t="shared" si="52"/>
        <v>0</v>
      </c>
      <c r="AF245" s="85">
        <f>IF(C245=A_Stammdaten!$C$12,D_SAV!$U245-D_SAV!$AG245,HLOOKUP(A_Stammdaten!$C$12-1,$AH$4:$AN$390,ROW(C245)-3,FALSE)-$AG245)</f>
        <v>0</v>
      </c>
      <c r="AG245" s="85">
        <f>HLOOKUP(A_Stammdaten!$C$12,$AH$4:$AN$390,ROW(C245)-3,FALSE)</f>
        <v>0</v>
      </c>
      <c r="AH245" s="85">
        <f t="shared" si="41"/>
        <v>0</v>
      </c>
      <c r="AI245" s="85">
        <f t="shared" si="42"/>
        <v>0</v>
      </c>
      <c r="AJ245" s="85">
        <f t="shared" si="43"/>
        <v>0</v>
      </c>
      <c r="AK245" s="85">
        <f t="shared" si="44"/>
        <v>0</v>
      </c>
      <c r="AL245" s="85">
        <f t="shared" si="45"/>
        <v>0</v>
      </c>
      <c r="AM245" s="85">
        <f t="shared" si="46"/>
        <v>0</v>
      </c>
      <c r="AN245" s="85">
        <f t="shared" si="47"/>
        <v>0</v>
      </c>
    </row>
    <row r="246" spans="1:40" s="32" customFormat="1" x14ac:dyDescent="0.25">
      <c r="A246" s="18"/>
      <c r="B246" s="18"/>
      <c r="C246" s="34"/>
      <c r="D246" s="18"/>
      <c r="E246" s="18"/>
      <c r="F246" s="18"/>
      <c r="G246" s="80">
        <f t="shared" si="48"/>
        <v>0</v>
      </c>
      <c r="H246" s="18"/>
      <c r="I246" s="18"/>
      <c r="J246" s="18"/>
      <c r="K246" s="18"/>
      <c r="L246" s="18"/>
      <c r="M246" s="18"/>
      <c r="N246" s="18"/>
      <c r="O246" s="18"/>
      <c r="P246" s="18"/>
      <c r="Q246" s="80">
        <f>IF(C246&gt;A_Stammdaten!$C$12,0,SUM(G246,H246,J246,K246,M246,N246)-SUM(I246,L246,O246,P246))</f>
        <v>0</v>
      </c>
      <c r="R246" s="18"/>
      <c r="S246" s="18"/>
      <c r="T246" s="18"/>
      <c r="U246" s="80">
        <f t="shared" si="49"/>
        <v>0</v>
      </c>
      <c r="V246" s="81">
        <f>IF(ISBLANK($B246),0,VLOOKUP($B246,Listen!$A$2:$C$44,2,FALSE))</f>
        <v>0</v>
      </c>
      <c r="W246" s="81">
        <f>IF(ISBLANK($B246),0,VLOOKUP($B246,Listen!$A$2:$C$44,3,FALSE))</f>
        <v>0</v>
      </c>
      <c r="X246" s="49">
        <f t="shared" si="51"/>
        <v>0</v>
      </c>
      <c r="Y246" s="49">
        <f t="shared" si="50"/>
        <v>0</v>
      </c>
      <c r="Z246" s="49">
        <f t="shared" si="50"/>
        <v>0</v>
      </c>
      <c r="AA246" s="49">
        <f t="shared" si="50"/>
        <v>0</v>
      </c>
      <c r="AB246" s="49">
        <f t="shared" si="50"/>
        <v>0</v>
      </c>
      <c r="AC246" s="49">
        <f t="shared" si="50"/>
        <v>0</v>
      </c>
      <c r="AD246" s="49">
        <f t="shared" si="50"/>
        <v>0</v>
      </c>
      <c r="AE246" s="85">
        <f t="shared" si="52"/>
        <v>0</v>
      </c>
      <c r="AF246" s="85">
        <f>IF(C246=A_Stammdaten!$C$12,D_SAV!$U246-D_SAV!$AG246,HLOOKUP(A_Stammdaten!$C$12-1,$AH$4:$AN$390,ROW(C246)-3,FALSE)-$AG246)</f>
        <v>0</v>
      </c>
      <c r="AG246" s="85">
        <f>HLOOKUP(A_Stammdaten!$C$12,$AH$4:$AN$390,ROW(C246)-3,FALSE)</f>
        <v>0</v>
      </c>
      <c r="AH246" s="85">
        <f t="shared" si="41"/>
        <v>0</v>
      </c>
      <c r="AI246" s="85">
        <f t="shared" si="42"/>
        <v>0</v>
      </c>
      <c r="AJ246" s="85">
        <f t="shared" si="43"/>
        <v>0</v>
      </c>
      <c r="AK246" s="85">
        <f t="shared" si="44"/>
        <v>0</v>
      </c>
      <c r="AL246" s="85">
        <f t="shared" si="45"/>
        <v>0</v>
      </c>
      <c r="AM246" s="85">
        <f t="shared" si="46"/>
        <v>0</v>
      </c>
      <c r="AN246" s="85">
        <f t="shared" si="47"/>
        <v>0</v>
      </c>
    </row>
    <row r="247" spans="1:40" s="32" customFormat="1" x14ac:dyDescent="0.25">
      <c r="A247" s="18"/>
      <c r="B247" s="18"/>
      <c r="C247" s="34"/>
      <c r="D247" s="18"/>
      <c r="E247" s="18"/>
      <c r="F247" s="18"/>
      <c r="G247" s="80">
        <f t="shared" si="48"/>
        <v>0</v>
      </c>
      <c r="H247" s="18"/>
      <c r="I247" s="18"/>
      <c r="J247" s="18"/>
      <c r="K247" s="18"/>
      <c r="L247" s="18"/>
      <c r="M247" s="18"/>
      <c r="N247" s="18"/>
      <c r="O247" s="18"/>
      <c r="P247" s="18"/>
      <c r="Q247" s="80">
        <f>IF(C247&gt;A_Stammdaten!$C$12,0,SUM(G247,H247,J247,K247,M247,N247)-SUM(I247,L247,O247,P247))</f>
        <v>0</v>
      </c>
      <c r="R247" s="18"/>
      <c r="S247" s="18"/>
      <c r="T247" s="18"/>
      <c r="U247" s="80">
        <f t="shared" si="49"/>
        <v>0</v>
      </c>
      <c r="V247" s="81">
        <f>IF(ISBLANK($B247),0,VLOOKUP($B247,Listen!$A$2:$C$44,2,FALSE))</f>
        <v>0</v>
      </c>
      <c r="W247" s="81">
        <f>IF(ISBLANK($B247),0,VLOOKUP($B247,Listen!$A$2:$C$44,3,FALSE))</f>
        <v>0</v>
      </c>
      <c r="X247" s="49">
        <f t="shared" si="51"/>
        <v>0</v>
      </c>
      <c r="Y247" s="49">
        <f t="shared" si="50"/>
        <v>0</v>
      </c>
      <c r="Z247" s="49">
        <f t="shared" si="50"/>
        <v>0</v>
      </c>
      <c r="AA247" s="49">
        <f t="shared" si="50"/>
        <v>0</v>
      </c>
      <c r="AB247" s="49">
        <f t="shared" si="50"/>
        <v>0</v>
      </c>
      <c r="AC247" s="49">
        <f t="shared" si="50"/>
        <v>0</v>
      </c>
      <c r="AD247" s="49">
        <f t="shared" si="50"/>
        <v>0</v>
      </c>
      <c r="AE247" s="85">
        <f t="shared" si="52"/>
        <v>0</v>
      </c>
      <c r="AF247" s="85">
        <f>IF(C247=A_Stammdaten!$C$12,D_SAV!$U247-D_SAV!$AG247,HLOOKUP(A_Stammdaten!$C$12-1,$AH$4:$AN$390,ROW(C247)-3,FALSE)-$AG247)</f>
        <v>0</v>
      </c>
      <c r="AG247" s="85">
        <f>HLOOKUP(A_Stammdaten!$C$12,$AH$4:$AN$390,ROW(C247)-3,FALSE)</f>
        <v>0</v>
      </c>
      <c r="AH247" s="85">
        <f t="shared" si="41"/>
        <v>0</v>
      </c>
      <c r="AI247" s="85">
        <f t="shared" si="42"/>
        <v>0</v>
      </c>
      <c r="AJ247" s="85">
        <f t="shared" si="43"/>
        <v>0</v>
      </c>
      <c r="AK247" s="85">
        <f t="shared" si="44"/>
        <v>0</v>
      </c>
      <c r="AL247" s="85">
        <f t="shared" si="45"/>
        <v>0</v>
      </c>
      <c r="AM247" s="85">
        <f t="shared" si="46"/>
        <v>0</v>
      </c>
      <c r="AN247" s="85">
        <f t="shared" si="47"/>
        <v>0</v>
      </c>
    </row>
    <row r="248" spans="1:40" s="32" customFormat="1" x14ac:dyDescent="0.25">
      <c r="A248" s="18"/>
      <c r="B248" s="18"/>
      <c r="C248" s="34"/>
      <c r="D248" s="18"/>
      <c r="E248" s="18"/>
      <c r="F248" s="18"/>
      <c r="G248" s="80">
        <f t="shared" si="48"/>
        <v>0</v>
      </c>
      <c r="H248" s="18"/>
      <c r="I248" s="18"/>
      <c r="J248" s="18"/>
      <c r="K248" s="18"/>
      <c r="L248" s="18"/>
      <c r="M248" s="18"/>
      <c r="N248" s="18"/>
      <c r="O248" s="18"/>
      <c r="P248" s="18"/>
      <c r="Q248" s="80">
        <f>IF(C248&gt;A_Stammdaten!$C$12,0,SUM(G248,H248,J248,K248,M248,N248)-SUM(I248,L248,O248,P248))</f>
        <v>0</v>
      </c>
      <c r="R248" s="18"/>
      <c r="S248" s="18"/>
      <c r="T248" s="18"/>
      <c r="U248" s="80">
        <f t="shared" si="49"/>
        <v>0</v>
      </c>
      <c r="V248" s="81">
        <f>IF(ISBLANK($B248),0,VLOOKUP($B248,Listen!$A$2:$C$44,2,FALSE))</f>
        <v>0</v>
      </c>
      <c r="W248" s="81">
        <f>IF(ISBLANK($B248),0,VLOOKUP($B248,Listen!$A$2:$C$44,3,FALSE))</f>
        <v>0</v>
      </c>
      <c r="X248" s="49">
        <f t="shared" si="51"/>
        <v>0</v>
      </c>
      <c r="Y248" s="49">
        <f t="shared" si="50"/>
        <v>0</v>
      </c>
      <c r="Z248" s="49">
        <f t="shared" si="50"/>
        <v>0</v>
      </c>
      <c r="AA248" s="49">
        <f t="shared" si="50"/>
        <v>0</v>
      </c>
      <c r="AB248" s="49">
        <f t="shared" si="50"/>
        <v>0</v>
      </c>
      <c r="AC248" s="49">
        <f t="shared" si="50"/>
        <v>0</v>
      </c>
      <c r="AD248" s="49">
        <f t="shared" si="50"/>
        <v>0</v>
      </c>
      <c r="AE248" s="85">
        <f t="shared" si="52"/>
        <v>0</v>
      </c>
      <c r="AF248" s="85">
        <f>IF(C248=A_Stammdaten!$C$12,D_SAV!$U248-D_SAV!$AG248,HLOOKUP(A_Stammdaten!$C$12-1,$AH$4:$AN$390,ROW(C248)-3,FALSE)-$AG248)</f>
        <v>0</v>
      </c>
      <c r="AG248" s="85">
        <f>HLOOKUP(A_Stammdaten!$C$12,$AH$4:$AN$390,ROW(C248)-3,FALSE)</f>
        <v>0</v>
      </c>
      <c r="AH248" s="85">
        <f t="shared" si="41"/>
        <v>0</v>
      </c>
      <c r="AI248" s="85">
        <f t="shared" si="42"/>
        <v>0</v>
      </c>
      <c r="AJ248" s="85">
        <f t="shared" si="43"/>
        <v>0</v>
      </c>
      <c r="AK248" s="85">
        <f t="shared" si="44"/>
        <v>0</v>
      </c>
      <c r="AL248" s="85">
        <f t="shared" si="45"/>
        <v>0</v>
      </c>
      <c r="AM248" s="85">
        <f t="shared" si="46"/>
        <v>0</v>
      </c>
      <c r="AN248" s="85">
        <f t="shared" si="47"/>
        <v>0</v>
      </c>
    </row>
    <row r="249" spans="1:40" s="32" customFormat="1" x14ac:dyDescent="0.25">
      <c r="A249" s="18"/>
      <c r="B249" s="18"/>
      <c r="C249" s="34"/>
      <c r="D249" s="18"/>
      <c r="E249" s="18"/>
      <c r="F249" s="18"/>
      <c r="G249" s="80">
        <f t="shared" si="48"/>
        <v>0</v>
      </c>
      <c r="H249" s="18"/>
      <c r="I249" s="18"/>
      <c r="J249" s="18"/>
      <c r="K249" s="18"/>
      <c r="L249" s="18"/>
      <c r="M249" s="18"/>
      <c r="N249" s="18"/>
      <c r="O249" s="18"/>
      <c r="P249" s="18"/>
      <c r="Q249" s="80">
        <f>IF(C249&gt;A_Stammdaten!$C$12,0,SUM(G249,H249,J249,K249,M249,N249)-SUM(I249,L249,O249,P249))</f>
        <v>0</v>
      </c>
      <c r="R249" s="18"/>
      <c r="S249" s="18"/>
      <c r="T249" s="18"/>
      <c r="U249" s="80">
        <f t="shared" si="49"/>
        <v>0</v>
      </c>
      <c r="V249" s="81">
        <f>IF(ISBLANK($B249),0,VLOOKUP($B249,Listen!$A$2:$C$44,2,FALSE))</f>
        <v>0</v>
      </c>
      <c r="W249" s="81">
        <f>IF(ISBLANK($B249),0,VLOOKUP($B249,Listen!$A$2:$C$44,3,FALSE))</f>
        <v>0</v>
      </c>
      <c r="X249" s="49">
        <f t="shared" si="51"/>
        <v>0</v>
      </c>
      <c r="Y249" s="49">
        <f t="shared" si="50"/>
        <v>0</v>
      </c>
      <c r="Z249" s="49">
        <f t="shared" si="50"/>
        <v>0</v>
      </c>
      <c r="AA249" s="49">
        <f t="shared" si="50"/>
        <v>0</v>
      </c>
      <c r="AB249" s="49">
        <f t="shared" si="50"/>
        <v>0</v>
      </c>
      <c r="AC249" s="49">
        <f t="shared" si="50"/>
        <v>0</v>
      </c>
      <c r="AD249" s="49">
        <f t="shared" si="50"/>
        <v>0</v>
      </c>
      <c r="AE249" s="85">
        <f t="shared" si="52"/>
        <v>0</v>
      </c>
      <c r="AF249" s="85">
        <f>IF(C249=A_Stammdaten!$C$12,D_SAV!$U249-D_SAV!$AG249,HLOOKUP(A_Stammdaten!$C$12-1,$AH$4:$AN$390,ROW(C249)-3,FALSE)-$AG249)</f>
        <v>0</v>
      </c>
      <c r="AG249" s="85">
        <f>HLOOKUP(A_Stammdaten!$C$12,$AH$4:$AN$390,ROW(C249)-3,FALSE)</f>
        <v>0</v>
      </c>
      <c r="AH249" s="85">
        <f t="shared" si="41"/>
        <v>0</v>
      </c>
      <c r="AI249" s="85">
        <f t="shared" si="42"/>
        <v>0</v>
      </c>
      <c r="AJ249" s="85">
        <f t="shared" si="43"/>
        <v>0</v>
      </c>
      <c r="AK249" s="85">
        <f t="shared" si="44"/>
        <v>0</v>
      </c>
      <c r="AL249" s="85">
        <f t="shared" si="45"/>
        <v>0</v>
      </c>
      <c r="AM249" s="85">
        <f t="shared" si="46"/>
        <v>0</v>
      </c>
      <c r="AN249" s="85">
        <f t="shared" si="47"/>
        <v>0</v>
      </c>
    </row>
    <row r="250" spans="1:40" s="32" customFormat="1" x14ac:dyDescent="0.25">
      <c r="A250" s="18"/>
      <c r="B250" s="18"/>
      <c r="C250" s="34"/>
      <c r="D250" s="18"/>
      <c r="E250" s="18"/>
      <c r="F250" s="18"/>
      <c r="G250" s="80">
        <f t="shared" ref="G250:G313" si="53">D250*E250/100</f>
        <v>0</v>
      </c>
      <c r="H250" s="18"/>
      <c r="I250" s="18"/>
      <c r="J250" s="18"/>
      <c r="K250" s="18"/>
      <c r="L250" s="18"/>
      <c r="M250" s="18"/>
      <c r="N250" s="18"/>
      <c r="O250" s="18"/>
      <c r="P250" s="18"/>
      <c r="Q250" s="80">
        <f>IF(C250&gt;A_Stammdaten!$C$12,0,SUM(G250,H250,J250,K250,M250,N250)-SUM(I250,L250,O250,P250))</f>
        <v>0</v>
      </c>
      <c r="R250" s="18"/>
      <c r="S250" s="18"/>
      <c r="T250" s="18"/>
      <c r="U250" s="80">
        <f t="shared" ref="U250:U313" si="54">Q250-R250-S250-T250</f>
        <v>0</v>
      </c>
      <c r="V250" s="81">
        <f>IF(ISBLANK($B250),0,VLOOKUP($B250,Listen!$A$2:$C$44,2,FALSE))</f>
        <v>0</v>
      </c>
      <c r="W250" s="81">
        <f>IF(ISBLANK($B250),0,VLOOKUP($B250,Listen!$A$2:$C$44,3,FALSE))</f>
        <v>0</v>
      </c>
      <c r="X250" s="49">
        <f t="shared" si="51"/>
        <v>0</v>
      </c>
      <c r="Y250" s="49">
        <f t="shared" si="51"/>
        <v>0</v>
      </c>
      <c r="Z250" s="49">
        <f t="shared" si="51"/>
        <v>0</v>
      </c>
      <c r="AA250" s="49">
        <f t="shared" si="51"/>
        <v>0</v>
      </c>
      <c r="AB250" s="49">
        <f t="shared" si="51"/>
        <v>0</v>
      </c>
      <c r="AC250" s="49">
        <f t="shared" si="51"/>
        <v>0</v>
      </c>
      <c r="AD250" s="49">
        <f t="shared" si="51"/>
        <v>0</v>
      </c>
      <c r="AE250" s="85">
        <f t="shared" ref="AE250:AE313" si="55">AG250+AF250</f>
        <v>0</v>
      </c>
      <c r="AF250" s="85">
        <f>IF(C250=A_Stammdaten!$C$12,D_SAV!$U250-D_SAV!$AG250,HLOOKUP(A_Stammdaten!$C$12-1,$AH$4:$AN$390,ROW(C250)-3,FALSE)-$AG250)</f>
        <v>0</v>
      </c>
      <c r="AG250" s="85">
        <f>HLOOKUP(A_Stammdaten!$C$12,$AH$4:$AN$390,ROW(C250)-3,FALSE)</f>
        <v>0</v>
      </c>
      <c r="AH250" s="85">
        <f t="shared" si="41"/>
        <v>0</v>
      </c>
      <c r="AI250" s="85">
        <f t="shared" si="42"/>
        <v>0</v>
      </c>
      <c r="AJ250" s="85">
        <f t="shared" si="43"/>
        <v>0</v>
      </c>
      <c r="AK250" s="85">
        <f t="shared" si="44"/>
        <v>0</v>
      </c>
      <c r="AL250" s="85">
        <f t="shared" si="45"/>
        <v>0</v>
      </c>
      <c r="AM250" s="85">
        <f t="shared" si="46"/>
        <v>0</v>
      </c>
      <c r="AN250" s="85">
        <f t="shared" si="47"/>
        <v>0</v>
      </c>
    </row>
    <row r="251" spans="1:40" s="32" customFormat="1" x14ac:dyDescent="0.25">
      <c r="A251" s="18"/>
      <c r="B251" s="18"/>
      <c r="C251" s="34"/>
      <c r="D251" s="18"/>
      <c r="E251" s="18"/>
      <c r="F251" s="18"/>
      <c r="G251" s="80">
        <f t="shared" si="53"/>
        <v>0</v>
      </c>
      <c r="H251" s="18"/>
      <c r="I251" s="18"/>
      <c r="J251" s="18"/>
      <c r="K251" s="18"/>
      <c r="L251" s="18"/>
      <c r="M251" s="18"/>
      <c r="N251" s="18"/>
      <c r="O251" s="18"/>
      <c r="P251" s="18"/>
      <c r="Q251" s="80">
        <f>IF(C251&gt;A_Stammdaten!$C$12,0,SUM(G251,H251,J251,K251,M251,N251)-SUM(I251,L251,O251,P251))</f>
        <v>0</v>
      </c>
      <c r="R251" s="18"/>
      <c r="S251" s="18"/>
      <c r="T251" s="18"/>
      <c r="U251" s="80">
        <f t="shared" si="54"/>
        <v>0</v>
      </c>
      <c r="V251" s="81">
        <f>IF(ISBLANK($B251),0,VLOOKUP($B251,Listen!$A$2:$C$44,2,FALSE))</f>
        <v>0</v>
      </c>
      <c r="W251" s="81">
        <f>IF(ISBLANK($B251),0,VLOOKUP($B251,Listen!$A$2:$C$44,3,FALSE))</f>
        <v>0</v>
      </c>
      <c r="X251" s="49">
        <f t="shared" si="51"/>
        <v>0</v>
      </c>
      <c r="Y251" s="49">
        <f t="shared" si="51"/>
        <v>0</v>
      </c>
      <c r="Z251" s="49">
        <f t="shared" si="51"/>
        <v>0</v>
      </c>
      <c r="AA251" s="49">
        <f t="shared" si="51"/>
        <v>0</v>
      </c>
      <c r="AB251" s="49">
        <f t="shared" si="51"/>
        <v>0</v>
      </c>
      <c r="AC251" s="49">
        <f t="shared" si="51"/>
        <v>0</v>
      </c>
      <c r="AD251" s="49">
        <f t="shared" si="51"/>
        <v>0</v>
      </c>
      <c r="AE251" s="85">
        <f t="shared" si="55"/>
        <v>0</v>
      </c>
      <c r="AF251" s="85">
        <f>IF(C251=A_Stammdaten!$C$12,D_SAV!$U251-D_SAV!$AG251,HLOOKUP(A_Stammdaten!$C$12-1,$AH$4:$AN$390,ROW(C251)-3,FALSE)-$AG251)</f>
        <v>0</v>
      </c>
      <c r="AG251" s="85">
        <f>HLOOKUP(A_Stammdaten!$C$12,$AH$4:$AN$390,ROW(C251)-3,FALSE)</f>
        <v>0</v>
      </c>
      <c r="AH251" s="85">
        <f t="shared" si="41"/>
        <v>0</v>
      </c>
      <c r="AI251" s="85">
        <f t="shared" si="42"/>
        <v>0</v>
      </c>
      <c r="AJ251" s="85">
        <f t="shared" si="43"/>
        <v>0</v>
      </c>
      <c r="AK251" s="85">
        <f t="shared" si="44"/>
        <v>0</v>
      </c>
      <c r="AL251" s="85">
        <f t="shared" si="45"/>
        <v>0</v>
      </c>
      <c r="AM251" s="85">
        <f t="shared" si="46"/>
        <v>0</v>
      </c>
      <c r="AN251" s="85">
        <f t="shared" si="47"/>
        <v>0</v>
      </c>
    </row>
    <row r="252" spans="1:40" s="32" customFormat="1" x14ac:dyDescent="0.25">
      <c r="A252" s="18"/>
      <c r="B252" s="18"/>
      <c r="C252" s="34"/>
      <c r="D252" s="18"/>
      <c r="E252" s="18"/>
      <c r="F252" s="18"/>
      <c r="G252" s="80">
        <f t="shared" si="53"/>
        <v>0</v>
      </c>
      <c r="H252" s="18"/>
      <c r="I252" s="18"/>
      <c r="J252" s="18"/>
      <c r="K252" s="18"/>
      <c r="L252" s="18"/>
      <c r="M252" s="18"/>
      <c r="N252" s="18"/>
      <c r="O252" s="18"/>
      <c r="P252" s="18"/>
      <c r="Q252" s="80">
        <f>IF(C252&gt;A_Stammdaten!$C$12,0,SUM(G252,H252,J252,K252,M252,N252)-SUM(I252,L252,O252,P252))</f>
        <v>0</v>
      </c>
      <c r="R252" s="18"/>
      <c r="S252" s="18"/>
      <c r="T252" s="18"/>
      <c r="U252" s="80">
        <f t="shared" si="54"/>
        <v>0</v>
      </c>
      <c r="V252" s="81">
        <f>IF(ISBLANK($B252),0,VLOOKUP($B252,Listen!$A$2:$C$44,2,FALSE))</f>
        <v>0</v>
      </c>
      <c r="W252" s="81">
        <f>IF(ISBLANK($B252),0,VLOOKUP($B252,Listen!$A$2:$C$44,3,FALSE))</f>
        <v>0</v>
      </c>
      <c r="X252" s="49">
        <f t="shared" si="51"/>
        <v>0</v>
      </c>
      <c r="Y252" s="49">
        <f t="shared" si="51"/>
        <v>0</v>
      </c>
      <c r="Z252" s="49">
        <f t="shared" si="51"/>
        <v>0</v>
      </c>
      <c r="AA252" s="49">
        <f t="shared" si="51"/>
        <v>0</v>
      </c>
      <c r="AB252" s="49">
        <f t="shared" si="51"/>
        <v>0</v>
      </c>
      <c r="AC252" s="49">
        <f t="shared" si="51"/>
        <v>0</v>
      </c>
      <c r="AD252" s="49">
        <f t="shared" si="51"/>
        <v>0</v>
      </c>
      <c r="AE252" s="85">
        <f t="shared" si="55"/>
        <v>0</v>
      </c>
      <c r="AF252" s="85">
        <f>IF(C252=A_Stammdaten!$C$12,D_SAV!$U252-D_SAV!$AG252,HLOOKUP(A_Stammdaten!$C$12-1,$AH$4:$AN$390,ROW(C252)-3,FALSE)-$AG252)</f>
        <v>0</v>
      </c>
      <c r="AG252" s="85">
        <f>HLOOKUP(A_Stammdaten!$C$12,$AH$4:$AN$390,ROW(C252)-3,FALSE)</f>
        <v>0</v>
      </c>
      <c r="AH252" s="85">
        <f t="shared" si="41"/>
        <v>0</v>
      </c>
      <c r="AI252" s="85">
        <f t="shared" si="42"/>
        <v>0</v>
      </c>
      <c r="AJ252" s="85">
        <f t="shared" si="43"/>
        <v>0</v>
      </c>
      <c r="AK252" s="85">
        <f t="shared" si="44"/>
        <v>0</v>
      </c>
      <c r="AL252" s="85">
        <f t="shared" si="45"/>
        <v>0</v>
      </c>
      <c r="AM252" s="85">
        <f t="shared" si="46"/>
        <v>0</v>
      </c>
      <c r="AN252" s="85">
        <f t="shared" si="47"/>
        <v>0</v>
      </c>
    </row>
    <row r="253" spans="1:40" s="32" customFormat="1" x14ac:dyDescent="0.25">
      <c r="A253" s="18"/>
      <c r="B253" s="18"/>
      <c r="C253" s="34"/>
      <c r="D253" s="18"/>
      <c r="E253" s="18"/>
      <c r="F253" s="18"/>
      <c r="G253" s="80">
        <f t="shared" si="53"/>
        <v>0</v>
      </c>
      <c r="H253" s="18"/>
      <c r="I253" s="18"/>
      <c r="J253" s="18"/>
      <c r="K253" s="18"/>
      <c r="L253" s="18"/>
      <c r="M253" s="18"/>
      <c r="N253" s="18"/>
      <c r="O253" s="18"/>
      <c r="P253" s="18"/>
      <c r="Q253" s="80">
        <f>IF(C253&gt;A_Stammdaten!$C$12,0,SUM(G253,H253,J253,K253,M253,N253)-SUM(I253,L253,O253,P253))</f>
        <v>0</v>
      </c>
      <c r="R253" s="18"/>
      <c r="S253" s="18"/>
      <c r="T253" s="18"/>
      <c r="U253" s="80">
        <f t="shared" si="54"/>
        <v>0</v>
      </c>
      <c r="V253" s="81">
        <f>IF(ISBLANK($B253),0,VLOOKUP($B253,Listen!$A$2:$C$44,2,FALSE))</f>
        <v>0</v>
      </c>
      <c r="W253" s="81">
        <f>IF(ISBLANK($B253),0,VLOOKUP($B253,Listen!$A$2:$C$44,3,FALSE))</f>
        <v>0</v>
      </c>
      <c r="X253" s="49">
        <f t="shared" si="51"/>
        <v>0</v>
      </c>
      <c r="Y253" s="49">
        <f t="shared" si="51"/>
        <v>0</v>
      </c>
      <c r="Z253" s="49">
        <f t="shared" si="51"/>
        <v>0</v>
      </c>
      <c r="AA253" s="49">
        <f t="shared" si="51"/>
        <v>0</v>
      </c>
      <c r="AB253" s="49">
        <f t="shared" si="51"/>
        <v>0</v>
      </c>
      <c r="AC253" s="49">
        <f t="shared" si="51"/>
        <v>0</v>
      </c>
      <c r="AD253" s="49">
        <f t="shared" si="51"/>
        <v>0</v>
      </c>
      <c r="AE253" s="85">
        <f t="shared" si="55"/>
        <v>0</v>
      </c>
      <c r="AF253" s="85">
        <f>IF(C253=A_Stammdaten!$C$12,D_SAV!$U253-D_SAV!$AG253,HLOOKUP(A_Stammdaten!$C$12-1,$AH$4:$AN$390,ROW(C253)-3,FALSE)-$AG253)</f>
        <v>0</v>
      </c>
      <c r="AG253" s="85">
        <f>HLOOKUP(A_Stammdaten!$C$12,$AH$4:$AN$390,ROW(C253)-3,FALSE)</f>
        <v>0</v>
      </c>
      <c r="AH253" s="85">
        <f t="shared" si="41"/>
        <v>0</v>
      </c>
      <c r="AI253" s="85">
        <f t="shared" si="42"/>
        <v>0</v>
      </c>
      <c r="AJ253" s="85">
        <f t="shared" si="43"/>
        <v>0</v>
      </c>
      <c r="AK253" s="85">
        <f t="shared" si="44"/>
        <v>0</v>
      </c>
      <c r="AL253" s="85">
        <f t="shared" si="45"/>
        <v>0</v>
      </c>
      <c r="AM253" s="85">
        <f t="shared" si="46"/>
        <v>0</v>
      </c>
      <c r="AN253" s="85">
        <f t="shared" si="47"/>
        <v>0</v>
      </c>
    </row>
    <row r="254" spans="1:40" s="32" customFormat="1" x14ac:dyDescent="0.25">
      <c r="A254" s="18"/>
      <c r="B254" s="18"/>
      <c r="C254" s="34"/>
      <c r="D254" s="18"/>
      <c r="E254" s="18"/>
      <c r="F254" s="18"/>
      <c r="G254" s="80">
        <f t="shared" si="53"/>
        <v>0</v>
      </c>
      <c r="H254" s="18"/>
      <c r="I254" s="18"/>
      <c r="J254" s="18"/>
      <c r="K254" s="18"/>
      <c r="L254" s="18"/>
      <c r="M254" s="18"/>
      <c r="N254" s="18"/>
      <c r="O254" s="18"/>
      <c r="P254" s="18"/>
      <c r="Q254" s="80">
        <f>IF(C254&gt;A_Stammdaten!$C$12,0,SUM(G254,H254,J254,K254,M254,N254)-SUM(I254,L254,O254,P254))</f>
        <v>0</v>
      </c>
      <c r="R254" s="18"/>
      <c r="S254" s="18"/>
      <c r="T254" s="18"/>
      <c r="U254" s="80">
        <f t="shared" si="54"/>
        <v>0</v>
      </c>
      <c r="V254" s="81">
        <f>IF(ISBLANK($B254),0,VLOOKUP($B254,Listen!$A$2:$C$44,2,FALSE))</f>
        <v>0</v>
      </c>
      <c r="W254" s="81">
        <f>IF(ISBLANK($B254),0,VLOOKUP($B254,Listen!$A$2:$C$44,3,FALSE))</f>
        <v>0</v>
      </c>
      <c r="X254" s="49">
        <f t="shared" si="51"/>
        <v>0</v>
      </c>
      <c r="Y254" s="49">
        <f t="shared" si="51"/>
        <v>0</v>
      </c>
      <c r="Z254" s="49">
        <f t="shared" si="51"/>
        <v>0</v>
      </c>
      <c r="AA254" s="49">
        <f t="shared" si="51"/>
        <v>0</v>
      </c>
      <c r="AB254" s="49">
        <f t="shared" si="51"/>
        <v>0</v>
      </c>
      <c r="AC254" s="49">
        <f t="shared" si="51"/>
        <v>0</v>
      </c>
      <c r="AD254" s="49">
        <f t="shared" si="51"/>
        <v>0</v>
      </c>
      <c r="AE254" s="85">
        <f t="shared" si="55"/>
        <v>0</v>
      </c>
      <c r="AF254" s="85">
        <f>IF(C254=A_Stammdaten!$C$12,D_SAV!$U254-D_SAV!$AG254,HLOOKUP(A_Stammdaten!$C$12-1,$AH$4:$AN$390,ROW(C254)-3,FALSE)-$AG254)</f>
        <v>0</v>
      </c>
      <c r="AG254" s="85">
        <f>HLOOKUP(A_Stammdaten!$C$12,$AH$4:$AN$390,ROW(C254)-3,FALSE)</f>
        <v>0</v>
      </c>
      <c r="AH254" s="85">
        <f t="shared" si="41"/>
        <v>0</v>
      </c>
      <c r="AI254" s="85">
        <f t="shared" si="42"/>
        <v>0</v>
      </c>
      <c r="AJ254" s="85">
        <f t="shared" si="43"/>
        <v>0</v>
      </c>
      <c r="AK254" s="85">
        <f t="shared" si="44"/>
        <v>0</v>
      </c>
      <c r="AL254" s="85">
        <f t="shared" si="45"/>
        <v>0</v>
      </c>
      <c r="AM254" s="85">
        <f t="shared" si="46"/>
        <v>0</v>
      </c>
      <c r="AN254" s="85">
        <f t="shared" si="47"/>
        <v>0</v>
      </c>
    </row>
    <row r="255" spans="1:40" s="32" customFormat="1" x14ac:dyDescent="0.25">
      <c r="A255" s="18"/>
      <c r="B255" s="18"/>
      <c r="C255" s="34"/>
      <c r="D255" s="18"/>
      <c r="E255" s="18"/>
      <c r="F255" s="18"/>
      <c r="G255" s="80">
        <f t="shared" si="53"/>
        <v>0</v>
      </c>
      <c r="H255" s="18"/>
      <c r="I255" s="18"/>
      <c r="J255" s="18"/>
      <c r="K255" s="18"/>
      <c r="L255" s="18"/>
      <c r="M255" s="18"/>
      <c r="N255" s="18"/>
      <c r="O255" s="18"/>
      <c r="P255" s="18"/>
      <c r="Q255" s="80">
        <f>IF(C255&gt;A_Stammdaten!$C$12,0,SUM(G255,H255,J255,K255,M255,N255)-SUM(I255,L255,O255,P255))</f>
        <v>0</v>
      </c>
      <c r="R255" s="18"/>
      <c r="S255" s="18"/>
      <c r="T255" s="18"/>
      <c r="U255" s="80">
        <f t="shared" si="54"/>
        <v>0</v>
      </c>
      <c r="V255" s="81">
        <f>IF(ISBLANK($B255),0,VLOOKUP($B255,Listen!$A$2:$C$44,2,FALSE))</f>
        <v>0</v>
      </c>
      <c r="W255" s="81">
        <f>IF(ISBLANK($B255),0,VLOOKUP($B255,Listen!$A$2:$C$44,3,FALSE))</f>
        <v>0</v>
      </c>
      <c r="X255" s="49">
        <f t="shared" si="51"/>
        <v>0</v>
      </c>
      <c r="Y255" s="49">
        <f t="shared" si="51"/>
        <v>0</v>
      </c>
      <c r="Z255" s="49">
        <f t="shared" si="51"/>
        <v>0</v>
      </c>
      <c r="AA255" s="49">
        <f t="shared" si="51"/>
        <v>0</v>
      </c>
      <c r="AB255" s="49">
        <f t="shared" si="51"/>
        <v>0</v>
      </c>
      <c r="AC255" s="49">
        <f t="shared" si="51"/>
        <v>0</v>
      </c>
      <c r="AD255" s="49">
        <f t="shared" si="51"/>
        <v>0</v>
      </c>
      <c r="AE255" s="85">
        <f t="shared" si="55"/>
        <v>0</v>
      </c>
      <c r="AF255" s="85">
        <f>IF(C255=A_Stammdaten!$C$12,D_SAV!$U255-D_SAV!$AG255,HLOOKUP(A_Stammdaten!$C$12-1,$AH$4:$AN$390,ROW(C255)-3,FALSE)-$AG255)</f>
        <v>0</v>
      </c>
      <c r="AG255" s="85">
        <f>HLOOKUP(A_Stammdaten!$C$12,$AH$4:$AN$390,ROW(C255)-3,FALSE)</f>
        <v>0</v>
      </c>
      <c r="AH255" s="85">
        <f t="shared" si="41"/>
        <v>0</v>
      </c>
      <c r="AI255" s="85">
        <f t="shared" si="42"/>
        <v>0</v>
      </c>
      <c r="AJ255" s="85">
        <f t="shared" si="43"/>
        <v>0</v>
      </c>
      <c r="AK255" s="85">
        <f t="shared" si="44"/>
        <v>0</v>
      </c>
      <c r="AL255" s="85">
        <f t="shared" si="45"/>
        <v>0</v>
      </c>
      <c r="AM255" s="85">
        <f t="shared" si="46"/>
        <v>0</v>
      </c>
      <c r="AN255" s="85">
        <f t="shared" si="47"/>
        <v>0</v>
      </c>
    </row>
    <row r="256" spans="1:40" s="32" customFormat="1" x14ac:dyDescent="0.25">
      <c r="A256" s="18"/>
      <c r="B256" s="18"/>
      <c r="C256" s="34"/>
      <c r="D256" s="18"/>
      <c r="E256" s="18"/>
      <c r="F256" s="18"/>
      <c r="G256" s="80">
        <f t="shared" si="53"/>
        <v>0</v>
      </c>
      <c r="H256" s="18"/>
      <c r="I256" s="18"/>
      <c r="J256" s="18"/>
      <c r="K256" s="18"/>
      <c r="L256" s="18"/>
      <c r="M256" s="18"/>
      <c r="N256" s="18"/>
      <c r="O256" s="18"/>
      <c r="P256" s="18"/>
      <c r="Q256" s="80">
        <f>IF(C256&gt;A_Stammdaten!$C$12,0,SUM(G256,H256,J256,K256,M256,N256)-SUM(I256,L256,O256,P256))</f>
        <v>0</v>
      </c>
      <c r="R256" s="18"/>
      <c r="S256" s="18"/>
      <c r="T256" s="18"/>
      <c r="U256" s="80">
        <f t="shared" si="54"/>
        <v>0</v>
      </c>
      <c r="V256" s="81">
        <f>IF(ISBLANK($B256),0,VLOOKUP($B256,Listen!$A$2:$C$44,2,FALSE))</f>
        <v>0</v>
      </c>
      <c r="W256" s="81">
        <f>IF(ISBLANK($B256),0,VLOOKUP($B256,Listen!$A$2:$C$44,3,FALSE))</f>
        <v>0</v>
      </c>
      <c r="X256" s="49">
        <f t="shared" si="51"/>
        <v>0</v>
      </c>
      <c r="Y256" s="49">
        <f t="shared" si="51"/>
        <v>0</v>
      </c>
      <c r="Z256" s="49">
        <f t="shared" si="51"/>
        <v>0</v>
      </c>
      <c r="AA256" s="49">
        <f t="shared" si="51"/>
        <v>0</v>
      </c>
      <c r="AB256" s="49">
        <f t="shared" si="51"/>
        <v>0</v>
      </c>
      <c r="AC256" s="49">
        <f t="shared" si="51"/>
        <v>0</v>
      </c>
      <c r="AD256" s="49">
        <f t="shared" si="51"/>
        <v>0</v>
      </c>
      <c r="AE256" s="85">
        <f t="shared" si="55"/>
        <v>0</v>
      </c>
      <c r="AF256" s="85">
        <f>IF(C256=A_Stammdaten!$C$12,D_SAV!$U256-D_SAV!$AG256,HLOOKUP(A_Stammdaten!$C$12-1,$AH$4:$AN$390,ROW(C256)-3,FALSE)-$AG256)</f>
        <v>0</v>
      </c>
      <c r="AG256" s="85">
        <f>HLOOKUP(A_Stammdaten!$C$12,$AH$4:$AN$390,ROW(C256)-3,FALSE)</f>
        <v>0</v>
      </c>
      <c r="AH256" s="85">
        <f t="shared" si="41"/>
        <v>0</v>
      </c>
      <c r="AI256" s="85">
        <f t="shared" si="42"/>
        <v>0</v>
      </c>
      <c r="AJ256" s="85">
        <f t="shared" si="43"/>
        <v>0</v>
      </c>
      <c r="AK256" s="85">
        <f t="shared" si="44"/>
        <v>0</v>
      </c>
      <c r="AL256" s="85">
        <f t="shared" si="45"/>
        <v>0</v>
      </c>
      <c r="AM256" s="85">
        <f t="shared" si="46"/>
        <v>0</v>
      </c>
      <c r="AN256" s="85">
        <f t="shared" si="47"/>
        <v>0</v>
      </c>
    </row>
    <row r="257" spans="1:40" s="32" customFormat="1" x14ac:dyDescent="0.25">
      <c r="A257" s="18"/>
      <c r="B257" s="18"/>
      <c r="C257" s="34"/>
      <c r="D257" s="18"/>
      <c r="E257" s="18"/>
      <c r="F257" s="18"/>
      <c r="G257" s="80">
        <f t="shared" si="53"/>
        <v>0</v>
      </c>
      <c r="H257" s="18"/>
      <c r="I257" s="18"/>
      <c r="J257" s="18"/>
      <c r="K257" s="18"/>
      <c r="L257" s="18"/>
      <c r="M257" s="18"/>
      <c r="N257" s="18"/>
      <c r="O257" s="18"/>
      <c r="P257" s="18"/>
      <c r="Q257" s="80">
        <f>IF(C257&gt;A_Stammdaten!$C$12,0,SUM(G257,H257,J257,K257,M257,N257)-SUM(I257,L257,O257,P257))</f>
        <v>0</v>
      </c>
      <c r="R257" s="18"/>
      <c r="S257" s="18"/>
      <c r="T257" s="18"/>
      <c r="U257" s="80">
        <f t="shared" si="54"/>
        <v>0</v>
      </c>
      <c r="V257" s="81">
        <f>IF(ISBLANK($B257),0,VLOOKUP($B257,Listen!$A$2:$C$44,2,FALSE))</f>
        <v>0</v>
      </c>
      <c r="W257" s="81">
        <f>IF(ISBLANK($B257),0,VLOOKUP($B257,Listen!$A$2:$C$44,3,FALSE))</f>
        <v>0</v>
      </c>
      <c r="X257" s="49">
        <f t="shared" si="51"/>
        <v>0</v>
      </c>
      <c r="Y257" s="49">
        <f t="shared" si="51"/>
        <v>0</v>
      </c>
      <c r="Z257" s="49">
        <f t="shared" si="51"/>
        <v>0</v>
      </c>
      <c r="AA257" s="49">
        <f t="shared" si="51"/>
        <v>0</v>
      </c>
      <c r="AB257" s="49">
        <f t="shared" si="51"/>
        <v>0</v>
      </c>
      <c r="AC257" s="49">
        <f t="shared" si="51"/>
        <v>0</v>
      </c>
      <c r="AD257" s="49">
        <f t="shared" si="51"/>
        <v>0</v>
      </c>
      <c r="AE257" s="85">
        <f t="shared" si="55"/>
        <v>0</v>
      </c>
      <c r="AF257" s="85">
        <f>IF(C257=A_Stammdaten!$C$12,D_SAV!$U257-D_SAV!$AG257,HLOOKUP(A_Stammdaten!$C$12-1,$AH$4:$AN$390,ROW(C257)-3,FALSE)-$AG257)</f>
        <v>0</v>
      </c>
      <c r="AG257" s="85">
        <f>HLOOKUP(A_Stammdaten!$C$12,$AH$4:$AN$390,ROW(C257)-3,FALSE)</f>
        <v>0</v>
      </c>
      <c r="AH257" s="85">
        <f t="shared" si="41"/>
        <v>0</v>
      </c>
      <c r="AI257" s="85">
        <f t="shared" si="42"/>
        <v>0</v>
      </c>
      <c r="AJ257" s="85">
        <f t="shared" si="43"/>
        <v>0</v>
      </c>
      <c r="AK257" s="85">
        <f t="shared" si="44"/>
        <v>0</v>
      </c>
      <c r="AL257" s="85">
        <f t="shared" si="45"/>
        <v>0</v>
      </c>
      <c r="AM257" s="85">
        <f t="shared" si="46"/>
        <v>0</v>
      </c>
      <c r="AN257" s="85">
        <f t="shared" si="47"/>
        <v>0</v>
      </c>
    </row>
    <row r="258" spans="1:40" s="32" customFormat="1" x14ac:dyDescent="0.25">
      <c r="A258" s="18"/>
      <c r="B258" s="18"/>
      <c r="C258" s="34"/>
      <c r="D258" s="18"/>
      <c r="E258" s="18"/>
      <c r="F258" s="18"/>
      <c r="G258" s="80">
        <f t="shared" si="53"/>
        <v>0</v>
      </c>
      <c r="H258" s="18"/>
      <c r="I258" s="18"/>
      <c r="J258" s="18"/>
      <c r="K258" s="18"/>
      <c r="L258" s="18"/>
      <c r="M258" s="18"/>
      <c r="N258" s="18"/>
      <c r="O258" s="18"/>
      <c r="P258" s="18"/>
      <c r="Q258" s="80">
        <f>IF(C258&gt;A_Stammdaten!$C$12,0,SUM(G258,H258,J258,K258,M258,N258)-SUM(I258,L258,O258,P258))</f>
        <v>0</v>
      </c>
      <c r="R258" s="18"/>
      <c r="S258" s="18"/>
      <c r="T258" s="18"/>
      <c r="U258" s="80">
        <f t="shared" si="54"/>
        <v>0</v>
      </c>
      <c r="V258" s="81">
        <f>IF(ISBLANK($B258),0,VLOOKUP($B258,Listen!$A$2:$C$44,2,FALSE))</f>
        <v>0</v>
      </c>
      <c r="W258" s="81">
        <f>IF(ISBLANK($B258),0,VLOOKUP($B258,Listen!$A$2:$C$44,3,FALSE))</f>
        <v>0</v>
      </c>
      <c r="X258" s="49">
        <f t="shared" si="51"/>
        <v>0</v>
      </c>
      <c r="Y258" s="49">
        <f t="shared" si="51"/>
        <v>0</v>
      </c>
      <c r="Z258" s="49">
        <f t="shared" si="51"/>
        <v>0</v>
      </c>
      <c r="AA258" s="49">
        <f t="shared" si="51"/>
        <v>0</v>
      </c>
      <c r="AB258" s="49">
        <f t="shared" si="51"/>
        <v>0</v>
      </c>
      <c r="AC258" s="49">
        <f t="shared" si="51"/>
        <v>0</v>
      </c>
      <c r="AD258" s="49">
        <f t="shared" si="51"/>
        <v>0</v>
      </c>
      <c r="AE258" s="85">
        <f t="shared" si="55"/>
        <v>0</v>
      </c>
      <c r="AF258" s="85">
        <f>IF(C258=A_Stammdaten!$C$12,D_SAV!$U258-D_SAV!$AG258,HLOOKUP(A_Stammdaten!$C$12-1,$AH$4:$AN$390,ROW(C258)-3,FALSE)-$AG258)</f>
        <v>0</v>
      </c>
      <c r="AG258" s="85">
        <f>HLOOKUP(A_Stammdaten!$C$12,$AH$4:$AN$390,ROW(C258)-3,FALSE)</f>
        <v>0</v>
      </c>
      <c r="AH258" s="85">
        <f t="shared" si="41"/>
        <v>0</v>
      </c>
      <c r="AI258" s="85">
        <f t="shared" si="42"/>
        <v>0</v>
      </c>
      <c r="AJ258" s="85">
        <f t="shared" si="43"/>
        <v>0</v>
      </c>
      <c r="AK258" s="85">
        <f t="shared" si="44"/>
        <v>0</v>
      </c>
      <c r="AL258" s="85">
        <f t="shared" si="45"/>
        <v>0</v>
      </c>
      <c r="AM258" s="85">
        <f t="shared" si="46"/>
        <v>0</v>
      </c>
      <c r="AN258" s="85">
        <f t="shared" si="47"/>
        <v>0</v>
      </c>
    </row>
    <row r="259" spans="1:40" s="32" customFormat="1" x14ac:dyDescent="0.25">
      <c r="A259" s="18"/>
      <c r="B259" s="18"/>
      <c r="C259" s="34"/>
      <c r="D259" s="18"/>
      <c r="E259" s="18"/>
      <c r="F259" s="18"/>
      <c r="G259" s="80">
        <f t="shared" si="53"/>
        <v>0</v>
      </c>
      <c r="H259" s="18"/>
      <c r="I259" s="18"/>
      <c r="J259" s="18"/>
      <c r="K259" s="18"/>
      <c r="L259" s="18"/>
      <c r="M259" s="18"/>
      <c r="N259" s="18"/>
      <c r="O259" s="18"/>
      <c r="P259" s="18"/>
      <c r="Q259" s="80">
        <f>IF(C259&gt;A_Stammdaten!$C$12,0,SUM(G259,H259,J259,K259,M259,N259)-SUM(I259,L259,O259,P259))</f>
        <v>0</v>
      </c>
      <c r="R259" s="18"/>
      <c r="S259" s="18"/>
      <c r="T259" s="18"/>
      <c r="U259" s="80">
        <f t="shared" si="54"/>
        <v>0</v>
      </c>
      <c r="V259" s="81">
        <f>IF(ISBLANK($B259),0,VLOOKUP($B259,Listen!$A$2:$C$44,2,FALSE))</f>
        <v>0</v>
      </c>
      <c r="W259" s="81">
        <f>IF(ISBLANK($B259),0,VLOOKUP($B259,Listen!$A$2:$C$44,3,FALSE))</f>
        <v>0</v>
      </c>
      <c r="X259" s="49">
        <f t="shared" si="51"/>
        <v>0</v>
      </c>
      <c r="Y259" s="49">
        <f t="shared" si="51"/>
        <v>0</v>
      </c>
      <c r="Z259" s="49">
        <f t="shared" si="51"/>
        <v>0</v>
      </c>
      <c r="AA259" s="49">
        <f t="shared" si="51"/>
        <v>0</v>
      </c>
      <c r="AB259" s="49">
        <f t="shared" si="51"/>
        <v>0</v>
      </c>
      <c r="AC259" s="49">
        <f t="shared" si="51"/>
        <v>0</v>
      </c>
      <c r="AD259" s="49">
        <f t="shared" si="51"/>
        <v>0</v>
      </c>
      <c r="AE259" s="85">
        <f t="shared" si="55"/>
        <v>0</v>
      </c>
      <c r="AF259" s="85">
        <f>IF(C259=A_Stammdaten!$C$12,D_SAV!$U259-D_SAV!$AG259,HLOOKUP(A_Stammdaten!$C$12-1,$AH$4:$AN$390,ROW(C259)-3,FALSE)-$AG259)</f>
        <v>0</v>
      </c>
      <c r="AG259" s="85">
        <f>HLOOKUP(A_Stammdaten!$C$12,$AH$4:$AN$390,ROW(C259)-3,FALSE)</f>
        <v>0</v>
      </c>
      <c r="AH259" s="85">
        <f t="shared" si="41"/>
        <v>0</v>
      </c>
      <c r="AI259" s="85">
        <f t="shared" si="42"/>
        <v>0</v>
      </c>
      <c r="AJ259" s="85">
        <f t="shared" si="43"/>
        <v>0</v>
      </c>
      <c r="AK259" s="85">
        <f t="shared" si="44"/>
        <v>0</v>
      </c>
      <c r="AL259" s="85">
        <f t="shared" si="45"/>
        <v>0</v>
      </c>
      <c r="AM259" s="85">
        <f t="shared" si="46"/>
        <v>0</v>
      </c>
      <c r="AN259" s="85">
        <f t="shared" si="47"/>
        <v>0</v>
      </c>
    </row>
    <row r="260" spans="1:40" s="32" customFormat="1" x14ac:dyDescent="0.25">
      <c r="A260" s="18"/>
      <c r="B260" s="18"/>
      <c r="C260" s="34"/>
      <c r="D260" s="18"/>
      <c r="E260" s="18"/>
      <c r="F260" s="18"/>
      <c r="G260" s="80">
        <f t="shared" si="53"/>
        <v>0</v>
      </c>
      <c r="H260" s="18"/>
      <c r="I260" s="18"/>
      <c r="J260" s="18"/>
      <c r="K260" s="18"/>
      <c r="L260" s="18"/>
      <c r="M260" s="18"/>
      <c r="N260" s="18"/>
      <c r="O260" s="18"/>
      <c r="P260" s="18"/>
      <c r="Q260" s="80">
        <f>IF(C260&gt;A_Stammdaten!$C$12,0,SUM(G260,H260,J260,K260,M260,N260)-SUM(I260,L260,O260,P260))</f>
        <v>0</v>
      </c>
      <c r="R260" s="18"/>
      <c r="S260" s="18"/>
      <c r="T260" s="18"/>
      <c r="U260" s="80">
        <f t="shared" si="54"/>
        <v>0</v>
      </c>
      <c r="V260" s="81">
        <f>IF(ISBLANK($B260),0,VLOOKUP($B260,Listen!$A$2:$C$44,2,FALSE))</f>
        <v>0</v>
      </c>
      <c r="W260" s="81">
        <f>IF(ISBLANK($B260),0,VLOOKUP($B260,Listen!$A$2:$C$44,3,FALSE))</f>
        <v>0</v>
      </c>
      <c r="X260" s="49">
        <f t="shared" si="51"/>
        <v>0</v>
      </c>
      <c r="Y260" s="49">
        <f t="shared" si="51"/>
        <v>0</v>
      </c>
      <c r="Z260" s="49">
        <f t="shared" si="51"/>
        <v>0</v>
      </c>
      <c r="AA260" s="49">
        <f t="shared" si="51"/>
        <v>0</v>
      </c>
      <c r="AB260" s="49">
        <f t="shared" si="51"/>
        <v>0</v>
      </c>
      <c r="AC260" s="49">
        <f t="shared" si="51"/>
        <v>0</v>
      </c>
      <c r="AD260" s="49">
        <f t="shared" si="51"/>
        <v>0</v>
      </c>
      <c r="AE260" s="85">
        <f t="shared" si="55"/>
        <v>0</v>
      </c>
      <c r="AF260" s="85">
        <f>IF(C260=A_Stammdaten!$C$12,D_SAV!$U260-D_SAV!$AG260,HLOOKUP(A_Stammdaten!$C$12-1,$AH$4:$AN$390,ROW(C260)-3,FALSE)-$AG260)</f>
        <v>0</v>
      </c>
      <c r="AG260" s="85">
        <f>HLOOKUP(A_Stammdaten!$C$12,$AH$4:$AN$390,ROW(C260)-3,FALSE)</f>
        <v>0</v>
      </c>
      <c r="AH260" s="85">
        <f t="shared" si="41"/>
        <v>0</v>
      </c>
      <c r="AI260" s="85">
        <f t="shared" si="42"/>
        <v>0</v>
      </c>
      <c r="AJ260" s="85">
        <f t="shared" si="43"/>
        <v>0</v>
      </c>
      <c r="AK260" s="85">
        <f t="shared" si="44"/>
        <v>0</v>
      </c>
      <c r="AL260" s="85">
        <f t="shared" si="45"/>
        <v>0</v>
      </c>
      <c r="AM260" s="85">
        <f t="shared" si="46"/>
        <v>0</v>
      </c>
      <c r="AN260" s="85">
        <f t="shared" si="47"/>
        <v>0</v>
      </c>
    </row>
    <row r="261" spans="1:40" s="32" customFormat="1" x14ac:dyDescent="0.25">
      <c r="A261" s="18"/>
      <c r="B261" s="18"/>
      <c r="C261" s="34"/>
      <c r="D261" s="18"/>
      <c r="E261" s="18"/>
      <c r="F261" s="18"/>
      <c r="G261" s="80">
        <f t="shared" si="53"/>
        <v>0</v>
      </c>
      <c r="H261" s="18"/>
      <c r="I261" s="18"/>
      <c r="J261" s="18"/>
      <c r="K261" s="18"/>
      <c r="L261" s="18"/>
      <c r="M261" s="18"/>
      <c r="N261" s="18"/>
      <c r="O261" s="18"/>
      <c r="P261" s="18"/>
      <c r="Q261" s="80">
        <f>IF(C261&gt;A_Stammdaten!$C$12,0,SUM(G261,H261,J261,K261,M261,N261)-SUM(I261,L261,O261,P261))</f>
        <v>0</v>
      </c>
      <c r="R261" s="18"/>
      <c r="S261" s="18"/>
      <c r="T261" s="18"/>
      <c r="U261" s="80">
        <f t="shared" si="54"/>
        <v>0</v>
      </c>
      <c r="V261" s="81">
        <f>IF(ISBLANK($B261),0,VLOOKUP($B261,Listen!$A$2:$C$44,2,FALSE))</f>
        <v>0</v>
      </c>
      <c r="W261" s="81">
        <f>IF(ISBLANK($B261),0,VLOOKUP($B261,Listen!$A$2:$C$44,3,FALSE))</f>
        <v>0</v>
      </c>
      <c r="X261" s="49">
        <f t="shared" si="51"/>
        <v>0</v>
      </c>
      <c r="Y261" s="49">
        <f t="shared" si="51"/>
        <v>0</v>
      </c>
      <c r="Z261" s="49">
        <f t="shared" si="51"/>
        <v>0</v>
      </c>
      <c r="AA261" s="49">
        <f t="shared" si="51"/>
        <v>0</v>
      </c>
      <c r="AB261" s="49">
        <f t="shared" si="51"/>
        <v>0</v>
      </c>
      <c r="AC261" s="49">
        <f t="shared" si="51"/>
        <v>0</v>
      </c>
      <c r="AD261" s="49">
        <f t="shared" si="51"/>
        <v>0</v>
      </c>
      <c r="AE261" s="85">
        <f t="shared" si="55"/>
        <v>0</v>
      </c>
      <c r="AF261" s="85">
        <f>IF(C261=A_Stammdaten!$C$12,D_SAV!$U261-D_SAV!$AG261,HLOOKUP(A_Stammdaten!$C$12-1,$AH$4:$AN$390,ROW(C261)-3,FALSE)-$AG261)</f>
        <v>0</v>
      </c>
      <c r="AG261" s="85">
        <f>HLOOKUP(A_Stammdaten!$C$12,$AH$4:$AN$390,ROW(C261)-3,FALSE)</f>
        <v>0</v>
      </c>
      <c r="AH261" s="85">
        <f t="shared" ref="AH261:AH324" si="56">IF(OR($C261=0,$U261=0),0,IF($C261&lt;=AH$4,$U261-$U261/X261*(AH$4-$C261+1),0))</f>
        <v>0</v>
      </c>
      <c r="AI261" s="85">
        <f t="shared" ref="AI261:AI324" si="57">IF(OR($C261=0,$U261=0,Y261-(AI$4-$C261)=0),0,IF($C261&lt;AI$4,AH261-AH261/(Y261-(AI$4-$C261)),IF($C261=AI$4,$U261-$U261/Y261,0)))</f>
        <v>0</v>
      </c>
      <c r="AJ261" s="85">
        <f t="shared" ref="AJ261:AJ324" si="58">IF(OR($C261=0,$U261=0,Z261-(AJ$4-$C261)=0),0,IF($C261&lt;AJ$4,AI261-AI261/(Z261-(AJ$4-$C261)),IF($C261=AJ$4,$U261-$U261/Z261,0)))</f>
        <v>0</v>
      </c>
      <c r="AK261" s="85">
        <f t="shared" ref="AK261:AK324" si="59">IF(OR($C261=0,$U261=0,AA261-(AK$4-$C261)=0),0,IF($C261&lt;AK$4,AJ261-AJ261/(AA261-(AK$4-$C261)),IF($C261=AK$4,$U261-$U261/AA261,0)))</f>
        <v>0</v>
      </c>
      <c r="AL261" s="85">
        <f t="shared" ref="AL261:AL324" si="60">IF(OR($C261=0,$U261=0,AB261-(AL$4-$C261)=0),0,IF($C261&lt;AL$4,AK261-AK261/(AB261-(AL$4-$C261)),IF($C261=AL$4,$U261-$U261/AB261,0)))</f>
        <v>0</v>
      </c>
      <c r="AM261" s="85">
        <f t="shared" ref="AM261:AM324" si="61">IF(OR($C261=0,$U261=0,AC261-(AM$4-$C261)=0),0,IF($C261&lt;AM$4,AL261-AL261/(AC261-(AM$4-$C261)),IF($C261=AM$4,$U261-$U261/AC261,0)))</f>
        <v>0</v>
      </c>
      <c r="AN261" s="85">
        <f t="shared" ref="AN261:AN324" si="62">IF(OR($C261=0,$U261=0,AD261-(AN$4-$C261)=0),0,IF($C261&lt;AN$4,AM261-AM261/(AD261-(AN$4-$C261)),IF($C261=AN$4,$U261-$U261/AD261,0)))</f>
        <v>0</v>
      </c>
    </row>
    <row r="262" spans="1:40" s="32" customFormat="1" x14ac:dyDescent="0.25">
      <c r="A262" s="18"/>
      <c r="B262" s="18"/>
      <c r="C262" s="34"/>
      <c r="D262" s="18"/>
      <c r="E262" s="18"/>
      <c r="F262" s="18"/>
      <c r="G262" s="80">
        <f t="shared" si="53"/>
        <v>0</v>
      </c>
      <c r="H262" s="18"/>
      <c r="I262" s="18"/>
      <c r="J262" s="18"/>
      <c r="K262" s="18"/>
      <c r="L262" s="18"/>
      <c r="M262" s="18"/>
      <c r="N262" s="18"/>
      <c r="O262" s="18"/>
      <c r="P262" s="18"/>
      <c r="Q262" s="80">
        <f>IF(C262&gt;A_Stammdaten!$C$12,0,SUM(G262,H262,J262,K262,M262,N262)-SUM(I262,L262,O262,P262))</f>
        <v>0</v>
      </c>
      <c r="R262" s="18"/>
      <c r="S262" s="18"/>
      <c r="T262" s="18"/>
      <c r="U262" s="80">
        <f t="shared" si="54"/>
        <v>0</v>
      </c>
      <c r="V262" s="81">
        <f>IF(ISBLANK($B262),0,VLOOKUP($B262,Listen!$A$2:$C$44,2,FALSE))</f>
        <v>0</v>
      </c>
      <c r="W262" s="81">
        <f>IF(ISBLANK($B262),0,VLOOKUP($B262,Listen!$A$2:$C$44,3,FALSE))</f>
        <v>0</v>
      </c>
      <c r="X262" s="49">
        <f t="shared" si="51"/>
        <v>0</v>
      </c>
      <c r="Y262" s="49">
        <f t="shared" si="51"/>
        <v>0</v>
      </c>
      <c r="Z262" s="49">
        <f t="shared" si="51"/>
        <v>0</v>
      </c>
      <c r="AA262" s="49">
        <f t="shared" si="51"/>
        <v>0</v>
      </c>
      <c r="AB262" s="49">
        <f t="shared" si="51"/>
        <v>0</v>
      </c>
      <c r="AC262" s="49">
        <f t="shared" si="51"/>
        <v>0</v>
      </c>
      <c r="AD262" s="49">
        <f t="shared" si="51"/>
        <v>0</v>
      </c>
      <c r="AE262" s="85">
        <f t="shared" si="55"/>
        <v>0</v>
      </c>
      <c r="AF262" s="85">
        <f>IF(C262=A_Stammdaten!$C$12,D_SAV!$U262-D_SAV!$AG262,HLOOKUP(A_Stammdaten!$C$12-1,$AH$4:$AN$390,ROW(C262)-3,FALSE)-$AG262)</f>
        <v>0</v>
      </c>
      <c r="AG262" s="85">
        <f>HLOOKUP(A_Stammdaten!$C$12,$AH$4:$AN$390,ROW(C262)-3,FALSE)</f>
        <v>0</v>
      </c>
      <c r="AH262" s="85">
        <f t="shared" si="56"/>
        <v>0</v>
      </c>
      <c r="AI262" s="85">
        <f t="shared" si="57"/>
        <v>0</v>
      </c>
      <c r="AJ262" s="85">
        <f t="shared" si="58"/>
        <v>0</v>
      </c>
      <c r="AK262" s="85">
        <f t="shared" si="59"/>
        <v>0</v>
      </c>
      <c r="AL262" s="85">
        <f t="shared" si="60"/>
        <v>0</v>
      </c>
      <c r="AM262" s="85">
        <f t="shared" si="61"/>
        <v>0</v>
      </c>
      <c r="AN262" s="85">
        <f t="shared" si="62"/>
        <v>0</v>
      </c>
    </row>
    <row r="263" spans="1:40" s="32" customFormat="1" x14ac:dyDescent="0.25">
      <c r="A263" s="18"/>
      <c r="B263" s="18"/>
      <c r="C263" s="34"/>
      <c r="D263" s="18"/>
      <c r="E263" s="18"/>
      <c r="F263" s="18"/>
      <c r="G263" s="80">
        <f t="shared" si="53"/>
        <v>0</v>
      </c>
      <c r="H263" s="18"/>
      <c r="I263" s="18"/>
      <c r="J263" s="18"/>
      <c r="K263" s="18"/>
      <c r="L263" s="18"/>
      <c r="M263" s="18"/>
      <c r="N263" s="18"/>
      <c r="O263" s="18"/>
      <c r="P263" s="18"/>
      <c r="Q263" s="80">
        <f>IF(C263&gt;A_Stammdaten!$C$12,0,SUM(G263,H263,J263,K263,M263,N263)-SUM(I263,L263,O263,P263))</f>
        <v>0</v>
      </c>
      <c r="R263" s="18"/>
      <c r="S263" s="18"/>
      <c r="T263" s="18"/>
      <c r="U263" s="80">
        <f t="shared" si="54"/>
        <v>0</v>
      </c>
      <c r="V263" s="81">
        <f>IF(ISBLANK($B263),0,VLOOKUP($B263,Listen!$A$2:$C$44,2,FALSE))</f>
        <v>0</v>
      </c>
      <c r="W263" s="81">
        <f>IF(ISBLANK($B263),0,VLOOKUP($B263,Listen!$A$2:$C$44,3,FALSE))</f>
        <v>0</v>
      </c>
      <c r="X263" s="49">
        <f t="shared" si="51"/>
        <v>0</v>
      </c>
      <c r="Y263" s="49">
        <f t="shared" si="51"/>
        <v>0</v>
      </c>
      <c r="Z263" s="49">
        <f t="shared" si="51"/>
        <v>0</v>
      </c>
      <c r="AA263" s="49">
        <f t="shared" si="51"/>
        <v>0</v>
      </c>
      <c r="AB263" s="49">
        <f t="shared" si="51"/>
        <v>0</v>
      </c>
      <c r="AC263" s="49">
        <f t="shared" si="51"/>
        <v>0</v>
      </c>
      <c r="AD263" s="49">
        <f t="shared" si="51"/>
        <v>0</v>
      </c>
      <c r="AE263" s="85">
        <f t="shared" si="55"/>
        <v>0</v>
      </c>
      <c r="AF263" s="85">
        <f>IF(C263=A_Stammdaten!$C$12,D_SAV!$U263-D_SAV!$AG263,HLOOKUP(A_Stammdaten!$C$12-1,$AH$4:$AN$390,ROW(C263)-3,FALSE)-$AG263)</f>
        <v>0</v>
      </c>
      <c r="AG263" s="85">
        <f>HLOOKUP(A_Stammdaten!$C$12,$AH$4:$AN$390,ROW(C263)-3,FALSE)</f>
        <v>0</v>
      </c>
      <c r="AH263" s="85">
        <f t="shared" si="56"/>
        <v>0</v>
      </c>
      <c r="AI263" s="85">
        <f t="shared" si="57"/>
        <v>0</v>
      </c>
      <c r="AJ263" s="85">
        <f t="shared" si="58"/>
        <v>0</v>
      </c>
      <c r="AK263" s="85">
        <f t="shared" si="59"/>
        <v>0</v>
      </c>
      <c r="AL263" s="85">
        <f t="shared" si="60"/>
        <v>0</v>
      </c>
      <c r="AM263" s="85">
        <f t="shared" si="61"/>
        <v>0</v>
      </c>
      <c r="AN263" s="85">
        <f t="shared" si="62"/>
        <v>0</v>
      </c>
    </row>
    <row r="264" spans="1:40" s="32" customFormat="1" x14ac:dyDescent="0.25">
      <c r="A264" s="18"/>
      <c r="B264" s="18"/>
      <c r="C264" s="34"/>
      <c r="D264" s="18"/>
      <c r="E264" s="18"/>
      <c r="F264" s="18"/>
      <c r="G264" s="80">
        <f t="shared" si="53"/>
        <v>0</v>
      </c>
      <c r="H264" s="18"/>
      <c r="I264" s="18"/>
      <c r="J264" s="18"/>
      <c r="K264" s="18"/>
      <c r="L264" s="18"/>
      <c r="M264" s="18"/>
      <c r="N264" s="18"/>
      <c r="O264" s="18"/>
      <c r="P264" s="18"/>
      <c r="Q264" s="80">
        <f>IF(C264&gt;A_Stammdaten!$C$12,0,SUM(G264,H264,J264,K264,M264,N264)-SUM(I264,L264,O264,P264))</f>
        <v>0</v>
      </c>
      <c r="R264" s="18"/>
      <c r="S264" s="18"/>
      <c r="T264" s="18"/>
      <c r="U264" s="80">
        <f t="shared" si="54"/>
        <v>0</v>
      </c>
      <c r="V264" s="81">
        <f>IF(ISBLANK($B264),0,VLOOKUP($B264,Listen!$A$2:$C$44,2,FALSE))</f>
        <v>0</v>
      </c>
      <c r="W264" s="81">
        <f>IF(ISBLANK($B264),0,VLOOKUP($B264,Listen!$A$2:$C$44,3,FALSE))</f>
        <v>0</v>
      </c>
      <c r="X264" s="49">
        <f t="shared" si="51"/>
        <v>0</v>
      </c>
      <c r="Y264" s="49">
        <f t="shared" si="51"/>
        <v>0</v>
      </c>
      <c r="Z264" s="49">
        <f t="shared" si="51"/>
        <v>0</v>
      </c>
      <c r="AA264" s="49">
        <f t="shared" si="51"/>
        <v>0</v>
      </c>
      <c r="AB264" s="49">
        <f t="shared" si="51"/>
        <v>0</v>
      </c>
      <c r="AC264" s="49">
        <f t="shared" si="51"/>
        <v>0</v>
      </c>
      <c r="AD264" s="49">
        <f t="shared" si="51"/>
        <v>0</v>
      </c>
      <c r="AE264" s="85">
        <f t="shared" si="55"/>
        <v>0</v>
      </c>
      <c r="AF264" s="85">
        <f>IF(C264=A_Stammdaten!$C$12,D_SAV!$U264-D_SAV!$AG264,HLOOKUP(A_Stammdaten!$C$12-1,$AH$4:$AN$390,ROW(C264)-3,FALSE)-$AG264)</f>
        <v>0</v>
      </c>
      <c r="AG264" s="85">
        <f>HLOOKUP(A_Stammdaten!$C$12,$AH$4:$AN$390,ROW(C264)-3,FALSE)</f>
        <v>0</v>
      </c>
      <c r="AH264" s="85">
        <f t="shared" si="56"/>
        <v>0</v>
      </c>
      <c r="AI264" s="85">
        <f t="shared" si="57"/>
        <v>0</v>
      </c>
      <c r="AJ264" s="85">
        <f t="shared" si="58"/>
        <v>0</v>
      </c>
      <c r="AK264" s="85">
        <f t="shared" si="59"/>
        <v>0</v>
      </c>
      <c r="AL264" s="85">
        <f t="shared" si="60"/>
        <v>0</v>
      </c>
      <c r="AM264" s="85">
        <f t="shared" si="61"/>
        <v>0</v>
      </c>
      <c r="AN264" s="85">
        <f t="shared" si="62"/>
        <v>0</v>
      </c>
    </row>
    <row r="265" spans="1:40" s="32" customFormat="1" x14ac:dyDescent="0.25">
      <c r="A265" s="18"/>
      <c r="B265" s="18"/>
      <c r="C265" s="34"/>
      <c r="D265" s="18"/>
      <c r="E265" s="18"/>
      <c r="F265" s="18"/>
      <c r="G265" s="80">
        <f t="shared" si="53"/>
        <v>0</v>
      </c>
      <c r="H265" s="18"/>
      <c r="I265" s="18"/>
      <c r="J265" s="18"/>
      <c r="K265" s="18"/>
      <c r="L265" s="18"/>
      <c r="M265" s="18"/>
      <c r="N265" s="18"/>
      <c r="O265" s="18"/>
      <c r="P265" s="18"/>
      <c r="Q265" s="80">
        <f>IF(C265&gt;A_Stammdaten!$C$12,0,SUM(G265,H265,J265,K265,M265,N265)-SUM(I265,L265,O265,P265))</f>
        <v>0</v>
      </c>
      <c r="R265" s="18"/>
      <c r="S265" s="18"/>
      <c r="T265" s="18"/>
      <c r="U265" s="80">
        <f t="shared" si="54"/>
        <v>0</v>
      </c>
      <c r="V265" s="81">
        <f>IF(ISBLANK($B265),0,VLOOKUP($B265,Listen!$A$2:$C$44,2,FALSE))</f>
        <v>0</v>
      </c>
      <c r="W265" s="81">
        <f>IF(ISBLANK($B265),0,VLOOKUP($B265,Listen!$A$2:$C$44,3,FALSE))</f>
        <v>0</v>
      </c>
      <c r="X265" s="49">
        <f t="shared" si="51"/>
        <v>0</v>
      </c>
      <c r="Y265" s="49">
        <f t="shared" si="51"/>
        <v>0</v>
      </c>
      <c r="Z265" s="49">
        <f t="shared" si="51"/>
        <v>0</v>
      </c>
      <c r="AA265" s="49">
        <f t="shared" si="51"/>
        <v>0</v>
      </c>
      <c r="AB265" s="49">
        <f t="shared" si="51"/>
        <v>0</v>
      </c>
      <c r="AC265" s="49">
        <f t="shared" si="51"/>
        <v>0</v>
      </c>
      <c r="AD265" s="49">
        <f t="shared" si="51"/>
        <v>0</v>
      </c>
      <c r="AE265" s="85">
        <f t="shared" si="55"/>
        <v>0</v>
      </c>
      <c r="AF265" s="85">
        <f>IF(C265=A_Stammdaten!$C$12,D_SAV!$U265-D_SAV!$AG265,HLOOKUP(A_Stammdaten!$C$12-1,$AH$4:$AN$390,ROW(C265)-3,FALSE)-$AG265)</f>
        <v>0</v>
      </c>
      <c r="AG265" s="85">
        <f>HLOOKUP(A_Stammdaten!$C$12,$AH$4:$AN$390,ROW(C265)-3,FALSE)</f>
        <v>0</v>
      </c>
      <c r="AH265" s="85">
        <f t="shared" si="56"/>
        <v>0</v>
      </c>
      <c r="AI265" s="85">
        <f t="shared" si="57"/>
        <v>0</v>
      </c>
      <c r="AJ265" s="85">
        <f t="shared" si="58"/>
        <v>0</v>
      </c>
      <c r="AK265" s="85">
        <f t="shared" si="59"/>
        <v>0</v>
      </c>
      <c r="AL265" s="85">
        <f t="shared" si="60"/>
        <v>0</v>
      </c>
      <c r="AM265" s="85">
        <f t="shared" si="61"/>
        <v>0</v>
      </c>
      <c r="AN265" s="85">
        <f t="shared" si="62"/>
        <v>0</v>
      </c>
    </row>
    <row r="266" spans="1:40" s="32" customFormat="1" x14ac:dyDescent="0.25">
      <c r="A266" s="18"/>
      <c r="B266" s="18"/>
      <c r="C266" s="34"/>
      <c r="D266" s="18"/>
      <c r="E266" s="18"/>
      <c r="F266" s="18"/>
      <c r="G266" s="80">
        <f t="shared" si="53"/>
        <v>0</v>
      </c>
      <c r="H266" s="18"/>
      <c r="I266" s="18"/>
      <c r="J266" s="18"/>
      <c r="K266" s="18"/>
      <c r="L266" s="18"/>
      <c r="M266" s="18"/>
      <c r="N266" s="18"/>
      <c r="O266" s="18"/>
      <c r="P266" s="18"/>
      <c r="Q266" s="80">
        <f>IF(C266&gt;A_Stammdaten!$C$12,0,SUM(G266,H266,J266,K266,M266,N266)-SUM(I266,L266,O266,P266))</f>
        <v>0</v>
      </c>
      <c r="R266" s="18"/>
      <c r="S266" s="18"/>
      <c r="T266" s="18"/>
      <c r="U266" s="80">
        <f t="shared" si="54"/>
        <v>0</v>
      </c>
      <c r="V266" s="81">
        <f>IF(ISBLANK($B266),0,VLOOKUP($B266,Listen!$A$2:$C$44,2,FALSE))</f>
        <v>0</v>
      </c>
      <c r="W266" s="81">
        <f>IF(ISBLANK($B266),0,VLOOKUP($B266,Listen!$A$2:$C$44,3,FALSE))</f>
        <v>0</v>
      </c>
      <c r="X266" s="49">
        <f t="shared" si="51"/>
        <v>0</v>
      </c>
      <c r="Y266" s="49">
        <f t="shared" si="51"/>
        <v>0</v>
      </c>
      <c r="Z266" s="49">
        <f t="shared" si="51"/>
        <v>0</v>
      </c>
      <c r="AA266" s="49">
        <f t="shared" si="51"/>
        <v>0</v>
      </c>
      <c r="AB266" s="49">
        <f t="shared" si="51"/>
        <v>0</v>
      </c>
      <c r="AC266" s="49">
        <f t="shared" si="51"/>
        <v>0</v>
      </c>
      <c r="AD266" s="49">
        <f t="shared" si="51"/>
        <v>0</v>
      </c>
      <c r="AE266" s="85">
        <f t="shared" si="55"/>
        <v>0</v>
      </c>
      <c r="AF266" s="85">
        <f>IF(C266=A_Stammdaten!$C$12,D_SAV!$U266-D_SAV!$AG266,HLOOKUP(A_Stammdaten!$C$12-1,$AH$4:$AN$390,ROW(C266)-3,FALSE)-$AG266)</f>
        <v>0</v>
      </c>
      <c r="AG266" s="85">
        <f>HLOOKUP(A_Stammdaten!$C$12,$AH$4:$AN$390,ROW(C266)-3,FALSE)</f>
        <v>0</v>
      </c>
      <c r="AH266" s="85">
        <f t="shared" si="56"/>
        <v>0</v>
      </c>
      <c r="AI266" s="85">
        <f t="shared" si="57"/>
        <v>0</v>
      </c>
      <c r="AJ266" s="85">
        <f t="shared" si="58"/>
        <v>0</v>
      </c>
      <c r="AK266" s="85">
        <f t="shared" si="59"/>
        <v>0</v>
      </c>
      <c r="AL266" s="85">
        <f t="shared" si="60"/>
        <v>0</v>
      </c>
      <c r="AM266" s="85">
        <f t="shared" si="61"/>
        <v>0</v>
      </c>
      <c r="AN266" s="85">
        <f t="shared" si="62"/>
        <v>0</v>
      </c>
    </row>
    <row r="267" spans="1:40" s="32" customFormat="1" x14ac:dyDescent="0.25">
      <c r="A267" s="18"/>
      <c r="B267" s="18"/>
      <c r="C267" s="34"/>
      <c r="D267" s="18"/>
      <c r="E267" s="18"/>
      <c r="F267" s="18"/>
      <c r="G267" s="80">
        <f t="shared" si="53"/>
        <v>0</v>
      </c>
      <c r="H267" s="18"/>
      <c r="I267" s="18"/>
      <c r="J267" s="18"/>
      <c r="K267" s="18"/>
      <c r="L267" s="18"/>
      <c r="M267" s="18"/>
      <c r="N267" s="18"/>
      <c r="O267" s="18"/>
      <c r="P267" s="18"/>
      <c r="Q267" s="80">
        <f>IF(C267&gt;A_Stammdaten!$C$12,0,SUM(G267,H267,J267,K267,M267,N267)-SUM(I267,L267,O267,P267))</f>
        <v>0</v>
      </c>
      <c r="R267" s="18"/>
      <c r="S267" s="18"/>
      <c r="T267" s="18"/>
      <c r="U267" s="80">
        <f t="shared" si="54"/>
        <v>0</v>
      </c>
      <c r="V267" s="81">
        <f>IF(ISBLANK($B267),0,VLOOKUP($B267,Listen!$A$2:$C$44,2,FALSE))</f>
        <v>0</v>
      </c>
      <c r="W267" s="81">
        <f>IF(ISBLANK($B267),0,VLOOKUP($B267,Listen!$A$2:$C$44,3,FALSE))</f>
        <v>0</v>
      </c>
      <c r="X267" s="49">
        <f t="shared" si="51"/>
        <v>0</v>
      </c>
      <c r="Y267" s="49">
        <f t="shared" si="51"/>
        <v>0</v>
      </c>
      <c r="Z267" s="49">
        <f t="shared" si="51"/>
        <v>0</v>
      </c>
      <c r="AA267" s="49">
        <f t="shared" si="51"/>
        <v>0</v>
      </c>
      <c r="AB267" s="49">
        <f t="shared" si="51"/>
        <v>0</v>
      </c>
      <c r="AC267" s="49">
        <f t="shared" si="51"/>
        <v>0</v>
      </c>
      <c r="AD267" s="49">
        <f t="shared" si="51"/>
        <v>0</v>
      </c>
      <c r="AE267" s="85">
        <f t="shared" si="55"/>
        <v>0</v>
      </c>
      <c r="AF267" s="85">
        <f>IF(C267=A_Stammdaten!$C$12,D_SAV!$U267-D_SAV!$AG267,HLOOKUP(A_Stammdaten!$C$12-1,$AH$4:$AN$390,ROW(C267)-3,FALSE)-$AG267)</f>
        <v>0</v>
      </c>
      <c r="AG267" s="85">
        <f>HLOOKUP(A_Stammdaten!$C$12,$AH$4:$AN$390,ROW(C267)-3,FALSE)</f>
        <v>0</v>
      </c>
      <c r="AH267" s="85">
        <f t="shared" si="56"/>
        <v>0</v>
      </c>
      <c r="AI267" s="85">
        <f t="shared" si="57"/>
        <v>0</v>
      </c>
      <c r="AJ267" s="85">
        <f t="shared" si="58"/>
        <v>0</v>
      </c>
      <c r="AK267" s="85">
        <f t="shared" si="59"/>
        <v>0</v>
      </c>
      <c r="AL267" s="85">
        <f t="shared" si="60"/>
        <v>0</v>
      </c>
      <c r="AM267" s="85">
        <f t="shared" si="61"/>
        <v>0</v>
      </c>
      <c r="AN267" s="85">
        <f t="shared" si="62"/>
        <v>0</v>
      </c>
    </row>
    <row r="268" spans="1:40" s="32" customFormat="1" x14ac:dyDescent="0.25">
      <c r="A268" s="18"/>
      <c r="B268" s="18"/>
      <c r="C268" s="34"/>
      <c r="D268" s="18"/>
      <c r="E268" s="18"/>
      <c r="F268" s="18"/>
      <c r="G268" s="80">
        <f t="shared" si="53"/>
        <v>0</v>
      </c>
      <c r="H268" s="18"/>
      <c r="I268" s="18"/>
      <c r="J268" s="18"/>
      <c r="K268" s="18"/>
      <c r="L268" s="18"/>
      <c r="M268" s="18"/>
      <c r="N268" s="18"/>
      <c r="O268" s="18"/>
      <c r="P268" s="18"/>
      <c r="Q268" s="80">
        <f>IF(C268&gt;A_Stammdaten!$C$12,0,SUM(G268,H268,J268,K268,M268,N268)-SUM(I268,L268,O268,P268))</f>
        <v>0</v>
      </c>
      <c r="R268" s="18"/>
      <c r="S268" s="18"/>
      <c r="T268" s="18"/>
      <c r="U268" s="80">
        <f t="shared" si="54"/>
        <v>0</v>
      </c>
      <c r="V268" s="81">
        <f>IF(ISBLANK($B268),0,VLOOKUP($B268,Listen!$A$2:$C$44,2,FALSE))</f>
        <v>0</v>
      </c>
      <c r="W268" s="81">
        <f>IF(ISBLANK($B268),0,VLOOKUP($B268,Listen!$A$2:$C$44,3,FALSE))</f>
        <v>0</v>
      </c>
      <c r="X268" s="49">
        <f t="shared" si="51"/>
        <v>0</v>
      </c>
      <c r="Y268" s="49">
        <f t="shared" si="51"/>
        <v>0</v>
      </c>
      <c r="Z268" s="49">
        <f t="shared" si="51"/>
        <v>0</v>
      </c>
      <c r="AA268" s="49">
        <f t="shared" si="51"/>
        <v>0</v>
      </c>
      <c r="AB268" s="49">
        <f t="shared" si="51"/>
        <v>0</v>
      </c>
      <c r="AC268" s="49">
        <f t="shared" si="51"/>
        <v>0</v>
      </c>
      <c r="AD268" s="49">
        <f t="shared" si="51"/>
        <v>0</v>
      </c>
      <c r="AE268" s="85">
        <f t="shared" si="55"/>
        <v>0</v>
      </c>
      <c r="AF268" s="85">
        <f>IF(C268=A_Stammdaten!$C$12,D_SAV!$U268-D_SAV!$AG268,HLOOKUP(A_Stammdaten!$C$12-1,$AH$4:$AN$390,ROW(C268)-3,FALSE)-$AG268)</f>
        <v>0</v>
      </c>
      <c r="AG268" s="85">
        <f>HLOOKUP(A_Stammdaten!$C$12,$AH$4:$AN$390,ROW(C268)-3,FALSE)</f>
        <v>0</v>
      </c>
      <c r="AH268" s="85">
        <f t="shared" si="56"/>
        <v>0</v>
      </c>
      <c r="AI268" s="85">
        <f t="shared" si="57"/>
        <v>0</v>
      </c>
      <c r="AJ268" s="85">
        <f t="shared" si="58"/>
        <v>0</v>
      </c>
      <c r="AK268" s="85">
        <f t="shared" si="59"/>
        <v>0</v>
      </c>
      <c r="AL268" s="85">
        <f t="shared" si="60"/>
        <v>0</v>
      </c>
      <c r="AM268" s="85">
        <f t="shared" si="61"/>
        <v>0</v>
      </c>
      <c r="AN268" s="85">
        <f t="shared" si="62"/>
        <v>0</v>
      </c>
    </row>
    <row r="269" spans="1:40" s="32" customFormat="1" x14ac:dyDescent="0.25">
      <c r="A269" s="18"/>
      <c r="B269" s="18"/>
      <c r="C269" s="34"/>
      <c r="D269" s="18"/>
      <c r="E269" s="18"/>
      <c r="F269" s="18"/>
      <c r="G269" s="80">
        <f t="shared" si="53"/>
        <v>0</v>
      </c>
      <c r="H269" s="18"/>
      <c r="I269" s="18"/>
      <c r="J269" s="18"/>
      <c r="K269" s="18"/>
      <c r="L269" s="18"/>
      <c r="M269" s="18"/>
      <c r="N269" s="18"/>
      <c r="O269" s="18"/>
      <c r="P269" s="18"/>
      <c r="Q269" s="80">
        <f>IF(C269&gt;A_Stammdaten!$C$12,0,SUM(G269,H269,J269,K269,M269,N269)-SUM(I269,L269,O269,P269))</f>
        <v>0</v>
      </c>
      <c r="R269" s="18"/>
      <c r="S269" s="18"/>
      <c r="T269" s="18"/>
      <c r="U269" s="80">
        <f t="shared" si="54"/>
        <v>0</v>
      </c>
      <c r="V269" s="81">
        <f>IF(ISBLANK($B269),0,VLOOKUP($B269,Listen!$A$2:$C$44,2,FALSE))</f>
        <v>0</v>
      </c>
      <c r="W269" s="81">
        <f>IF(ISBLANK($B269),0,VLOOKUP($B269,Listen!$A$2:$C$44,3,FALSE))</f>
        <v>0</v>
      </c>
      <c r="X269" s="49">
        <f t="shared" si="51"/>
        <v>0</v>
      </c>
      <c r="Y269" s="49">
        <f t="shared" si="51"/>
        <v>0</v>
      </c>
      <c r="Z269" s="49">
        <f t="shared" si="51"/>
        <v>0</v>
      </c>
      <c r="AA269" s="49">
        <f t="shared" si="51"/>
        <v>0</v>
      </c>
      <c r="AB269" s="49">
        <f t="shared" si="51"/>
        <v>0</v>
      </c>
      <c r="AC269" s="49">
        <f t="shared" si="51"/>
        <v>0</v>
      </c>
      <c r="AD269" s="49">
        <f t="shared" si="51"/>
        <v>0</v>
      </c>
      <c r="AE269" s="85">
        <f t="shared" si="55"/>
        <v>0</v>
      </c>
      <c r="AF269" s="85">
        <f>IF(C269=A_Stammdaten!$C$12,D_SAV!$U269-D_SAV!$AG269,HLOOKUP(A_Stammdaten!$C$12-1,$AH$4:$AN$390,ROW(C269)-3,FALSE)-$AG269)</f>
        <v>0</v>
      </c>
      <c r="AG269" s="85">
        <f>HLOOKUP(A_Stammdaten!$C$12,$AH$4:$AN$390,ROW(C269)-3,FALSE)</f>
        <v>0</v>
      </c>
      <c r="AH269" s="85">
        <f t="shared" si="56"/>
        <v>0</v>
      </c>
      <c r="AI269" s="85">
        <f t="shared" si="57"/>
        <v>0</v>
      </c>
      <c r="AJ269" s="85">
        <f t="shared" si="58"/>
        <v>0</v>
      </c>
      <c r="AK269" s="85">
        <f t="shared" si="59"/>
        <v>0</v>
      </c>
      <c r="AL269" s="85">
        <f t="shared" si="60"/>
        <v>0</v>
      </c>
      <c r="AM269" s="85">
        <f t="shared" si="61"/>
        <v>0</v>
      </c>
      <c r="AN269" s="85">
        <f t="shared" si="62"/>
        <v>0</v>
      </c>
    </row>
    <row r="270" spans="1:40" s="32" customFormat="1" x14ac:dyDescent="0.25">
      <c r="A270" s="18"/>
      <c r="B270" s="18"/>
      <c r="C270" s="34"/>
      <c r="D270" s="18"/>
      <c r="E270" s="18"/>
      <c r="F270" s="18"/>
      <c r="G270" s="80">
        <f t="shared" si="53"/>
        <v>0</v>
      </c>
      <c r="H270" s="18"/>
      <c r="I270" s="18"/>
      <c r="J270" s="18"/>
      <c r="K270" s="18"/>
      <c r="L270" s="18"/>
      <c r="M270" s="18"/>
      <c r="N270" s="18"/>
      <c r="O270" s="18"/>
      <c r="P270" s="18"/>
      <c r="Q270" s="80">
        <f>IF(C270&gt;A_Stammdaten!$C$12,0,SUM(G270,H270,J270,K270,M270,N270)-SUM(I270,L270,O270,P270))</f>
        <v>0</v>
      </c>
      <c r="R270" s="18"/>
      <c r="S270" s="18"/>
      <c r="T270" s="18"/>
      <c r="U270" s="80">
        <f t="shared" si="54"/>
        <v>0</v>
      </c>
      <c r="V270" s="81">
        <f>IF(ISBLANK($B270),0,VLOOKUP($B270,Listen!$A$2:$C$44,2,FALSE))</f>
        <v>0</v>
      </c>
      <c r="W270" s="81">
        <f>IF(ISBLANK($B270),0,VLOOKUP($B270,Listen!$A$2:$C$44,3,FALSE))</f>
        <v>0</v>
      </c>
      <c r="X270" s="49">
        <f t="shared" si="51"/>
        <v>0</v>
      </c>
      <c r="Y270" s="49">
        <f t="shared" si="51"/>
        <v>0</v>
      </c>
      <c r="Z270" s="49">
        <f t="shared" si="51"/>
        <v>0</v>
      </c>
      <c r="AA270" s="49">
        <f t="shared" si="51"/>
        <v>0</v>
      </c>
      <c r="AB270" s="49">
        <f t="shared" si="51"/>
        <v>0</v>
      </c>
      <c r="AC270" s="49">
        <f t="shared" si="51"/>
        <v>0</v>
      </c>
      <c r="AD270" s="49">
        <f t="shared" si="51"/>
        <v>0</v>
      </c>
      <c r="AE270" s="85">
        <f t="shared" si="55"/>
        <v>0</v>
      </c>
      <c r="AF270" s="85">
        <f>IF(C270=A_Stammdaten!$C$12,D_SAV!$U270-D_SAV!$AG270,HLOOKUP(A_Stammdaten!$C$12-1,$AH$4:$AN$390,ROW(C270)-3,FALSE)-$AG270)</f>
        <v>0</v>
      </c>
      <c r="AG270" s="85">
        <f>HLOOKUP(A_Stammdaten!$C$12,$AH$4:$AN$390,ROW(C270)-3,FALSE)</f>
        <v>0</v>
      </c>
      <c r="AH270" s="85">
        <f t="shared" si="56"/>
        <v>0</v>
      </c>
      <c r="AI270" s="85">
        <f t="shared" si="57"/>
        <v>0</v>
      </c>
      <c r="AJ270" s="85">
        <f t="shared" si="58"/>
        <v>0</v>
      </c>
      <c r="AK270" s="85">
        <f t="shared" si="59"/>
        <v>0</v>
      </c>
      <c r="AL270" s="85">
        <f t="shared" si="60"/>
        <v>0</v>
      </c>
      <c r="AM270" s="85">
        <f t="shared" si="61"/>
        <v>0</v>
      </c>
      <c r="AN270" s="85">
        <f t="shared" si="62"/>
        <v>0</v>
      </c>
    </row>
    <row r="271" spans="1:40" s="32" customFormat="1" x14ac:dyDescent="0.25">
      <c r="A271" s="18"/>
      <c r="B271" s="18"/>
      <c r="C271" s="34"/>
      <c r="D271" s="18"/>
      <c r="E271" s="18"/>
      <c r="F271" s="18"/>
      <c r="G271" s="80">
        <f t="shared" si="53"/>
        <v>0</v>
      </c>
      <c r="H271" s="18"/>
      <c r="I271" s="18"/>
      <c r="J271" s="18"/>
      <c r="K271" s="18"/>
      <c r="L271" s="18"/>
      <c r="M271" s="18"/>
      <c r="N271" s="18"/>
      <c r="O271" s="18"/>
      <c r="P271" s="18"/>
      <c r="Q271" s="80">
        <f>IF(C271&gt;A_Stammdaten!$C$12,0,SUM(G271,H271,J271,K271,M271,N271)-SUM(I271,L271,O271,P271))</f>
        <v>0</v>
      </c>
      <c r="R271" s="18"/>
      <c r="S271" s="18"/>
      <c r="T271" s="18"/>
      <c r="U271" s="80">
        <f t="shared" si="54"/>
        <v>0</v>
      </c>
      <c r="V271" s="81">
        <f>IF(ISBLANK($B271),0,VLOOKUP($B271,Listen!$A$2:$C$44,2,FALSE))</f>
        <v>0</v>
      </c>
      <c r="W271" s="81">
        <f>IF(ISBLANK($B271),0,VLOOKUP($B271,Listen!$A$2:$C$44,3,FALSE))</f>
        <v>0</v>
      </c>
      <c r="X271" s="49">
        <f t="shared" si="51"/>
        <v>0</v>
      </c>
      <c r="Y271" s="49">
        <f t="shared" si="51"/>
        <v>0</v>
      </c>
      <c r="Z271" s="49">
        <f t="shared" si="51"/>
        <v>0</v>
      </c>
      <c r="AA271" s="49">
        <f t="shared" si="51"/>
        <v>0</v>
      </c>
      <c r="AB271" s="49">
        <f t="shared" si="51"/>
        <v>0</v>
      </c>
      <c r="AC271" s="49">
        <f t="shared" si="51"/>
        <v>0</v>
      </c>
      <c r="AD271" s="49">
        <f t="shared" si="51"/>
        <v>0</v>
      </c>
      <c r="AE271" s="85">
        <f t="shared" si="55"/>
        <v>0</v>
      </c>
      <c r="AF271" s="85">
        <f>IF(C271=A_Stammdaten!$C$12,D_SAV!$U271-D_SAV!$AG271,HLOOKUP(A_Stammdaten!$C$12-1,$AH$4:$AN$390,ROW(C271)-3,FALSE)-$AG271)</f>
        <v>0</v>
      </c>
      <c r="AG271" s="85">
        <f>HLOOKUP(A_Stammdaten!$C$12,$AH$4:$AN$390,ROW(C271)-3,FALSE)</f>
        <v>0</v>
      </c>
      <c r="AH271" s="85">
        <f t="shared" si="56"/>
        <v>0</v>
      </c>
      <c r="AI271" s="85">
        <f t="shared" si="57"/>
        <v>0</v>
      </c>
      <c r="AJ271" s="85">
        <f t="shared" si="58"/>
        <v>0</v>
      </c>
      <c r="AK271" s="85">
        <f t="shared" si="59"/>
        <v>0</v>
      </c>
      <c r="AL271" s="85">
        <f t="shared" si="60"/>
        <v>0</v>
      </c>
      <c r="AM271" s="85">
        <f t="shared" si="61"/>
        <v>0</v>
      </c>
      <c r="AN271" s="85">
        <f t="shared" si="62"/>
        <v>0</v>
      </c>
    </row>
    <row r="272" spans="1:40" s="32" customFormat="1" x14ac:dyDescent="0.25">
      <c r="A272" s="18"/>
      <c r="B272" s="18"/>
      <c r="C272" s="34"/>
      <c r="D272" s="18"/>
      <c r="E272" s="18"/>
      <c r="F272" s="18"/>
      <c r="G272" s="80">
        <f t="shared" si="53"/>
        <v>0</v>
      </c>
      <c r="H272" s="18"/>
      <c r="I272" s="18"/>
      <c r="J272" s="18"/>
      <c r="K272" s="18"/>
      <c r="L272" s="18"/>
      <c r="M272" s="18"/>
      <c r="N272" s="18"/>
      <c r="O272" s="18"/>
      <c r="P272" s="18"/>
      <c r="Q272" s="80">
        <f>IF(C272&gt;A_Stammdaten!$C$12,0,SUM(G272,H272,J272,K272,M272,N272)-SUM(I272,L272,O272,P272))</f>
        <v>0</v>
      </c>
      <c r="R272" s="18"/>
      <c r="S272" s="18"/>
      <c r="T272" s="18"/>
      <c r="U272" s="80">
        <f t="shared" si="54"/>
        <v>0</v>
      </c>
      <c r="V272" s="81">
        <f>IF(ISBLANK($B272),0,VLOOKUP($B272,Listen!$A$2:$C$44,2,FALSE))</f>
        <v>0</v>
      </c>
      <c r="W272" s="81">
        <f>IF(ISBLANK($B272),0,VLOOKUP($B272,Listen!$A$2:$C$44,3,FALSE))</f>
        <v>0</v>
      </c>
      <c r="X272" s="49">
        <f t="shared" si="51"/>
        <v>0</v>
      </c>
      <c r="Y272" s="49">
        <f t="shared" si="51"/>
        <v>0</v>
      </c>
      <c r="Z272" s="49">
        <f t="shared" si="51"/>
        <v>0</v>
      </c>
      <c r="AA272" s="49">
        <f t="shared" si="51"/>
        <v>0</v>
      </c>
      <c r="AB272" s="49">
        <f t="shared" si="51"/>
        <v>0</v>
      </c>
      <c r="AC272" s="49">
        <f t="shared" si="51"/>
        <v>0</v>
      </c>
      <c r="AD272" s="49">
        <f t="shared" si="51"/>
        <v>0</v>
      </c>
      <c r="AE272" s="85">
        <f t="shared" si="55"/>
        <v>0</v>
      </c>
      <c r="AF272" s="85">
        <f>IF(C272=A_Stammdaten!$C$12,D_SAV!$U272-D_SAV!$AG272,HLOOKUP(A_Stammdaten!$C$12-1,$AH$4:$AN$390,ROW(C272)-3,FALSE)-$AG272)</f>
        <v>0</v>
      </c>
      <c r="AG272" s="85">
        <f>HLOOKUP(A_Stammdaten!$C$12,$AH$4:$AN$390,ROW(C272)-3,FALSE)</f>
        <v>0</v>
      </c>
      <c r="AH272" s="85">
        <f t="shared" si="56"/>
        <v>0</v>
      </c>
      <c r="AI272" s="85">
        <f t="shared" si="57"/>
        <v>0</v>
      </c>
      <c r="AJ272" s="85">
        <f t="shared" si="58"/>
        <v>0</v>
      </c>
      <c r="AK272" s="85">
        <f t="shared" si="59"/>
        <v>0</v>
      </c>
      <c r="AL272" s="85">
        <f t="shared" si="60"/>
        <v>0</v>
      </c>
      <c r="AM272" s="85">
        <f t="shared" si="61"/>
        <v>0</v>
      </c>
      <c r="AN272" s="85">
        <f t="shared" si="62"/>
        <v>0</v>
      </c>
    </row>
    <row r="273" spans="1:40" s="32" customFormat="1" x14ac:dyDescent="0.25">
      <c r="A273" s="18"/>
      <c r="B273" s="18"/>
      <c r="C273" s="34"/>
      <c r="D273" s="18"/>
      <c r="E273" s="18"/>
      <c r="F273" s="18"/>
      <c r="G273" s="80">
        <f t="shared" si="53"/>
        <v>0</v>
      </c>
      <c r="H273" s="18"/>
      <c r="I273" s="18"/>
      <c r="J273" s="18"/>
      <c r="K273" s="18"/>
      <c r="L273" s="18"/>
      <c r="M273" s="18"/>
      <c r="N273" s="18"/>
      <c r="O273" s="18"/>
      <c r="P273" s="18"/>
      <c r="Q273" s="80">
        <f>IF(C273&gt;A_Stammdaten!$C$12,0,SUM(G273,H273,J273,K273,M273,N273)-SUM(I273,L273,O273,P273))</f>
        <v>0</v>
      </c>
      <c r="R273" s="18"/>
      <c r="S273" s="18"/>
      <c r="T273" s="18"/>
      <c r="U273" s="80">
        <f t="shared" si="54"/>
        <v>0</v>
      </c>
      <c r="V273" s="81">
        <f>IF(ISBLANK($B273),0,VLOOKUP($B273,Listen!$A$2:$C$44,2,FALSE))</f>
        <v>0</v>
      </c>
      <c r="W273" s="81">
        <f>IF(ISBLANK($B273),0,VLOOKUP($B273,Listen!$A$2:$C$44,3,FALSE))</f>
        <v>0</v>
      </c>
      <c r="X273" s="49">
        <f t="shared" si="51"/>
        <v>0</v>
      </c>
      <c r="Y273" s="49">
        <f t="shared" si="51"/>
        <v>0</v>
      </c>
      <c r="Z273" s="49">
        <f t="shared" si="51"/>
        <v>0</v>
      </c>
      <c r="AA273" s="49">
        <f t="shared" si="51"/>
        <v>0</v>
      </c>
      <c r="AB273" s="49">
        <f t="shared" si="51"/>
        <v>0</v>
      </c>
      <c r="AC273" s="49">
        <f t="shared" si="51"/>
        <v>0</v>
      </c>
      <c r="AD273" s="49">
        <f t="shared" si="51"/>
        <v>0</v>
      </c>
      <c r="AE273" s="85">
        <f t="shared" si="55"/>
        <v>0</v>
      </c>
      <c r="AF273" s="85">
        <f>IF(C273=A_Stammdaten!$C$12,D_SAV!$U273-D_SAV!$AG273,HLOOKUP(A_Stammdaten!$C$12-1,$AH$4:$AN$390,ROW(C273)-3,FALSE)-$AG273)</f>
        <v>0</v>
      </c>
      <c r="AG273" s="85">
        <f>HLOOKUP(A_Stammdaten!$C$12,$AH$4:$AN$390,ROW(C273)-3,FALSE)</f>
        <v>0</v>
      </c>
      <c r="AH273" s="85">
        <f t="shared" si="56"/>
        <v>0</v>
      </c>
      <c r="AI273" s="85">
        <f t="shared" si="57"/>
        <v>0</v>
      </c>
      <c r="AJ273" s="85">
        <f t="shared" si="58"/>
        <v>0</v>
      </c>
      <c r="AK273" s="85">
        <f t="shared" si="59"/>
        <v>0</v>
      </c>
      <c r="AL273" s="85">
        <f t="shared" si="60"/>
        <v>0</v>
      </c>
      <c r="AM273" s="85">
        <f t="shared" si="61"/>
        <v>0</v>
      </c>
      <c r="AN273" s="85">
        <f t="shared" si="62"/>
        <v>0</v>
      </c>
    </row>
    <row r="274" spans="1:40" s="32" customFormat="1" x14ac:dyDescent="0.25">
      <c r="A274" s="18"/>
      <c r="B274" s="18"/>
      <c r="C274" s="34"/>
      <c r="D274" s="18"/>
      <c r="E274" s="18"/>
      <c r="F274" s="18"/>
      <c r="G274" s="80">
        <f t="shared" si="53"/>
        <v>0</v>
      </c>
      <c r="H274" s="18"/>
      <c r="I274" s="18"/>
      <c r="J274" s="18"/>
      <c r="K274" s="18"/>
      <c r="L274" s="18"/>
      <c r="M274" s="18"/>
      <c r="N274" s="18"/>
      <c r="O274" s="18"/>
      <c r="P274" s="18"/>
      <c r="Q274" s="80">
        <f>IF(C274&gt;A_Stammdaten!$C$12,0,SUM(G274,H274,J274,K274,M274,N274)-SUM(I274,L274,O274,P274))</f>
        <v>0</v>
      </c>
      <c r="R274" s="18"/>
      <c r="S274" s="18"/>
      <c r="T274" s="18"/>
      <c r="U274" s="80">
        <f t="shared" si="54"/>
        <v>0</v>
      </c>
      <c r="V274" s="81">
        <f>IF(ISBLANK($B274),0,VLOOKUP($B274,Listen!$A$2:$C$44,2,FALSE))</f>
        <v>0</v>
      </c>
      <c r="W274" s="81">
        <f>IF(ISBLANK($B274),0,VLOOKUP($B274,Listen!$A$2:$C$44,3,FALSE))</f>
        <v>0</v>
      </c>
      <c r="X274" s="49">
        <f t="shared" si="51"/>
        <v>0</v>
      </c>
      <c r="Y274" s="49">
        <f t="shared" si="51"/>
        <v>0</v>
      </c>
      <c r="Z274" s="49">
        <f t="shared" si="51"/>
        <v>0</v>
      </c>
      <c r="AA274" s="49">
        <f t="shared" si="51"/>
        <v>0</v>
      </c>
      <c r="AB274" s="49">
        <f t="shared" si="51"/>
        <v>0</v>
      </c>
      <c r="AC274" s="49">
        <f t="shared" si="51"/>
        <v>0</v>
      </c>
      <c r="AD274" s="49">
        <f t="shared" si="51"/>
        <v>0</v>
      </c>
      <c r="AE274" s="85">
        <f t="shared" si="55"/>
        <v>0</v>
      </c>
      <c r="AF274" s="85">
        <f>IF(C274=A_Stammdaten!$C$12,D_SAV!$U274-D_SAV!$AG274,HLOOKUP(A_Stammdaten!$C$12-1,$AH$4:$AN$390,ROW(C274)-3,FALSE)-$AG274)</f>
        <v>0</v>
      </c>
      <c r="AG274" s="85">
        <f>HLOOKUP(A_Stammdaten!$C$12,$AH$4:$AN$390,ROW(C274)-3,FALSE)</f>
        <v>0</v>
      </c>
      <c r="AH274" s="85">
        <f t="shared" si="56"/>
        <v>0</v>
      </c>
      <c r="AI274" s="85">
        <f t="shared" si="57"/>
        <v>0</v>
      </c>
      <c r="AJ274" s="85">
        <f t="shared" si="58"/>
        <v>0</v>
      </c>
      <c r="AK274" s="85">
        <f t="shared" si="59"/>
        <v>0</v>
      </c>
      <c r="AL274" s="85">
        <f t="shared" si="60"/>
        <v>0</v>
      </c>
      <c r="AM274" s="85">
        <f t="shared" si="61"/>
        <v>0</v>
      </c>
      <c r="AN274" s="85">
        <f t="shared" si="62"/>
        <v>0</v>
      </c>
    </row>
    <row r="275" spans="1:40" s="32" customFormat="1" x14ac:dyDescent="0.25">
      <c r="A275" s="18"/>
      <c r="B275" s="18"/>
      <c r="C275" s="34"/>
      <c r="D275" s="18"/>
      <c r="E275" s="18"/>
      <c r="F275" s="18"/>
      <c r="G275" s="80">
        <f t="shared" si="53"/>
        <v>0</v>
      </c>
      <c r="H275" s="18"/>
      <c r="I275" s="18"/>
      <c r="J275" s="18"/>
      <c r="K275" s="18"/>
      <c r="L275" s="18"/>
      <c r="M275" s="18"/>
      <c r="N275" s="18"/>
      <c r="O275" s="18"/>
      <c r="P275" s="18"/>
      <c r="Q275" s="80">
        <f>IF(C275&gt;A_Stammdaten!$C$12,0,SUM(G275,H275,J275,K275,M275,N275)-SUM(I275,L275,O275,P275))</f>
        <v>0</v>
      </c>
      <c r="R275" s="18"/>
      <c r="S275" s="18"/>
      <c r="T275" s="18"/>
      <c r="U275" s="80">
        <f t="shared" si="54"/>
        <v>0</v>
      </c>
      <c r="V275" s="81">
        <f>IF(ISBLANK($B275),0,VLOOKUP($B275,Listen!$A$2:$C$44,2,FALSE))</f>
        <v>0</v>
      </c>
      <c r="W275" s="81">
        <f>IF(ISBLANK($B275),0,VLOOKUP($B275,Listen!$A$2:$C$44,3,FALSE))</f>
        <v>0</v>
      </c>
      <c r="X275" s="49">
        <f t="shared" si="51"/>
        <v>0</v>
      </c>
      <c r="Y275" s="49">
        <f t="shared" si="51"/>
        <v>0</v>
      </c>
      <c r="Z275" s="49">
        <f t="shared" si="51"/>
        <v>0</v>
      </c>
      <c r="AA275" s="49">
        <f t="shared" si="51"/>
        <v>0</v>
      </c>
      <c r="AB275" s="49">
        <f t="shared" si="51"/>
        <v>0</v>
      </c>
      <c r="AC275" s="49">
        <f t="shared" si="51"/>
        <v>0</v>
      </c>
      <c r="AD275" s="49">
        <f t="shared" si="51"/>
        <v>0</v>
      </c>
      <c r="AE275" s="85">
        <f t="shared" si="55"/>
        <v>0</v>
      </c>
      <c r="AF275" s="85">
        <f>IF(C275=A_Stammdaten!$C$12,D_SAV!$U275-D_SAV!$AG275,HLOOKUP(A_Stammdaten!$C$12-1,$AH$4:$AN$390,ROW(C275)-3,FALSE)-$AG275)</f>
        <v>0</v>
      </c>
      <c r="AG275" s="85">
        <f>HLOOKUP(A_Stammdaten!$C$12,$AH$4:$AN$390,ROW(C275)-3,FALSE)</f>
        <v>0</v>
      </c>
      <c r="AH275" s="85">
        <f t="shared" si="56"/>
        <v>0</v>
      </c>
      <c r="AI275" s="85">
        <f t="shared" si="57"/>
        <v>0</v>
      </c>
      <c r="AJ275" s="85">
        <f t="shared" si="58"/>
        <v>0</v>
      </c>
      <c r="AK275" s="85">
        <f t="shared" si="59"/>
        <v>0</v>
      </c>
      <c r="AL275" s="85">
        <f t="shared" si="60"/>
        <v>0</v>
      </c>
      <c r="AM275" s="85">
        <f t="shared" si="61"/>
        <v>0</v>
      </c>
      <c r="AN275" s="85">
        <f t="shared" si="62"/>
        <v>0</v>
      </c>
    </row>
    <row r="276" spans="1:40" s="32" customFormat="1" x14ac:dyDescent="0.25">
      <c r="A276" s="18"/>
      <c r="B276" s="18"/>
      <c r="C276" s="34"/>
      <c r="D276" s="18"/>
      <c r="E276" s="18"/>
      <c r="F276" s="18"/>
      <c r="G276" s="80">
        <f t="shared" si="53"/>
        <v>0</v>
      </c>
      <c r="H276" s="18"/>
      <c r="I276" s="18"/>
      <c r="J276" s="18"/>
      <c r="K276" s="18"/>
      <c r="L276" s="18"/>
      <c r="M276" s="18"/>
      <c r="N276" s="18"/>
      <c r="O276" s="18"/>
      <c r="P276" s="18"/>
      <c r="Q276" s="80">
        <f>IF(C276&gt;A_Stammdaten!$C$12,0,SUM(G276,H276,J276,K276,M276,N276)-SUM(I276,L276,O276,P276))</f>
        <v>0</v>
      </c>
      <c r="R276" s="18"/>
      <c r="S276" s="18"/>
      <c r="T276" s="18"/>
      <c r="U276" s="80">
        <f t="shared" si="54"/>
        <v>0</v>
      </c>
      <c r="V276" s="81">
        <f>IF(ISBLANK($B276),0,VLOOKUP($B276,Listen!$A$2:$C$44,2,FALSE))</f>
        <v>0</v>
      </c>
      <c r="W276" s="81">
        <f>IF(ISBLANK($B276),0,VLOOKUP($B276,Listen!$A$2:$C$44,3,FALSE))</f>
        <v>0</v>
      </c>
      <c r="X276" s="49">
        <f t="shared" si="51"/>
        <v>0</v>
      </c>
      <c r="Y276" s="49">
        <f t="shared" si="51"/>
        <v>0</v>
      </c>
      <c r="Z276" s="49">
        <f t="shared" si="51"/>
        <v>0</v>
      </c>
      <c r="AA276" s="49">
        <f t="shared" si="51"/>
        <v>0</v>
      </c>
      <c r="AB276" s="49">
        <f t="shared" si="51"/>
        <v>0</v>
      </c>
      <c r="AC276" s="49">
        <f t="shared" si="51"/>
        <v>0</v>
      </c>
      <c r="AD276" s="49">
        <f t="shared" si="51"/>
        <v>0</v>
      </c>
      <c r="AE276" s="85">
        <f t="shared" si="55"/>
        <v>0</v>
      </c>
      <c r="AF276" s="85">
        <f>IF(C276=A_Stammdaten!$C$12,D_SAV!$U276-D_SAV!$AG276,HLOOKUP(A_Stammdaten!$C$12-1,$AH$4:$AN$390,ROW(C276)-3,FALSE)-$AG276)</f>
        <v>0</v>
      </c>
      <c r="AG276" s="85">
        <f>HLOOKUP(A_Stammdaten!$C$12,$AH$4:$AN$390,ROW(C276)-3,FALSE)</f>
        <v>0</v>
      </c>
      <c r="AH276" s="85">
        <f t="shared" si="56"/>
        <v>0</v>
      </c>
      <c r="AI276" s="85">
        <f t="shared" si="57"/>
        <v>0</v>
      </c>
      <c r="AJ276" s="85">
        <f t="shared" si="58"/>
        <v>0</v>
      </c>
      <c r="AK276" s="85">
        <f t="shared" si="59"/>
        <v>0</v>
      </c>
      <c r="AL276" s="85">
        <f t="shared" si="60"/>
        <v>0</v>
      </c>
      <c r="AM276" s="85">
        <f t="shared" si="61"/>
        <v>0</v>
      </c>
      <c r="AN276" s="85">
        <f t="shared" si="62"/>
        <v>0</v>
      </c>
    </row>
    <row r="277" spans="1:40" s="32" customFormat="1" x14ac:dyDescent="0.25">
      <c r="A277" s="18"/>
      <c r="B277" s="18"/>
      <c r="C277" s="34"/>
      <c r="D277" s="18"/>
      <c r="E277" s="18"/>
      <c r="F277" s="18"/>
      <c r="G277" s="80">
        <f t="shared" si="53"/>
        <v>0</v>
      </c>
      <c r="H277" s="18"/>
      <c r="I277" s="18"/>
      <c r="J277" s="18"/>
      <c r="K277" s="18"/>
      <c r="L277" s="18"/>
      <c r="M277" s="18"/>
      <c r="N277" s="18"/>
      <c r="O277" s="18"/>
      <c r="P277" s="18"/>
      <c r="Q277" s="80">
        <f>IF(C277&gt;A_Stammdaten!$C$12,0,SUM(G277,H277,J277,K277,M277,N277)-SUM(I277,L277,O277,P277))</f>
        <v>0</v>
      </c>
      <c r="R277" s="18"/>
      <c r="S277" s="18"/>
      <c r="T277" s="18"/>
      <c r="U277" s="80">
        <f t="shared" si="54"/>
        <v>0</v>
      </c>
      <c r="V277" s="81">
        <f>IF(ISBLANK($B277),0,VLOOKUP($B277,Listen!$A$2:$C$44,2,FALSE))</f>
        <v>0</v>
      </c>
      <c r="W277" s="81">
        <f>IF(ISBLANK($B277),0,VLOOKUP($B277,Listen!$A$2:$C$44,3,FALSE))</f>
        <v>0</v>
      </c>
      <c r="X277" s="49">
        <f t="shared" si="51"/>
        <v>0</v>
      </c>
      <c r="Y277" s="49">
        <f t="shared" si="51"/>
        <v>0</v>
      </c>
      <c r="Z277" s="49">
        <f t="shared" ref="Y277:AD319" si="63">$V277</f>
        <v>0</v>
      </c>
      <c r="AA277" s="49">
        <f t="shared" si="63"/>
        <v>0</v>
      </c>
      <c r="AB277" s="49">
        <f t="shared" si="63"/>
        <v>0</v>
      </c>
      <c r="AC277" s="49">
        <f t="shared" si="63"/>
        <v>0</v>
      </c>
      <c r="AD277" s="49">
        <f t="shared" si="63"/>
        <v>0</v>
      </c>
      <c r="AE277" s="85">
        <f t="shared" si="55"/>
        <v>0</v>
      </c>
      <c r="AF277" s="85">
        <f>IF(C277=A_Stammdaten!$C$12,D_SAV!$U277-D_SAV!$AG277,HLOOKUP(A_Stammdaten!$C$12-1,$AH$4:$AN$390,ROW(C277)-3,FALSE)-$AG277)</f>
        <v>0</v>
      </c>
      <c r="AG277" s="85">
        <f>HLOOKUP(A_Stammdaten!$C$12,$AH$4:$AN$390,ROW(C277)-3,FALSE)</f>
        <v>0</v>
      </c>
      <c r="AH277" s="85">
        <f t="shared" si="56"/>
        <v>0</v>
      </c>
      <c r="AI277" s="85">
        <f t="shared" si="57"/>
        <v>0</v>
      </c>
      <c r="AJ277" s="85">
        <f t="shared" si="58"/>
        <v>0</v>
      </c>
      <c r="AK277" s="85">
        <f t="shared" si="59"/>
        <v>0</v>
      </c>
      <c r="AL277" s="85">
        <f t="shared" si="60"/>
        <v>0</v>
      </c>
      <c r="AM277" s="85">
        <f t="shared" si="61"/>
        <v>0</v>
      </c>
      <c r="AN277" s="85">
        <f t="shared" si="62"/>
        <v>0</v>
      </c>
    </row>
    <row r="278" spans="1:40" s="32" customFormat="1" x14ac:dyDescent="0.25">
      <c r="A278" s="18"/>
      <c r="B278" s="18"/>
      <c r="C278" s="34"/>
      <c r="D278" s="18"/>
      <c r="E278" s="18"/>
      <c r="F278" s="18"/>
      <c r="G278" s="80">
        <f t="shared" si="53"/>
        <v>0</v>
      </c>
      <c r="H278" s="18"/>
      <c r="I278" s="18"/>
      <c r="J278" s="18"/>
      <c r="K278" s="18"/>
      <c r="L278" s="18"/>
      <c r="M278" s="18"/>
      <c r="N278" s="18"/>
      <c r="O278" s="18"/>
      <c r="P278" s="18"/>
      <c r="Q278" s="80">
        <f>IF(C278&gt;A_Stammdaten!$C$12,0,SUM(G278,H278,J278,K278,M278,N278)-SUM(I278,L278,O278,P278))</f>
        <v>0</v>
      </c>
      <c r="R278" s="18"/>
      <c r="S278" s="18"/>
      <c r="T278" s="18"/>
      <c r="U278" s="80">
        <f t="shared" si="54"/>
        <v>0</v>
      </c>
      <c r="V278" s="81">
        <f>IF(ISBLANK($B278),0,VLOOKUP($B278,Listen!$A$2:$C$44,2,FALSE))</f>
        <v>0</v>
      </c>
      <c r="W278" s="81">
        <f>IF(ISBLANK($B278),0,VLOOKUP($B278,Listen!$A$2:$C$44,3,FALSE))</f>
        <v>0</v>
      </c>
      <c r="X278" s="49">
        <f t="shared" ref="X278:X341" si="64">$V278</f>
        <v>0</v>
      </c>
      <c r="Y278" s="49">
        <f t="shared" si="63"/>
        <v>0</v>
      </c>
      <c r="Z278" s="49">
        <f t="shared" si="63"/>
        <v>0</v>
      </c>
      <c r="AA278" s="49">
        <f t="shared" si="63"/>
        <v>0</v>
      </c>
      <c r="AB278" s="49">
        <f t="shared" si="63"/>
        <v>0</v>
      </c>
      <c r="AC278" s="49">
        <f t="shared" si="63"/>
        <v>0</v>
      </c>
      <c r="AD278" s="49">
        <f t="shared" si="63"/>
        <v>0</v>
      </c>
      <c r="AE278" s="85">
        <f t="shared" si="55"/>
        <v>0</v>
      </c>
      <c r="AF278" s="85">
        <f>IF(C278=A_Stammdaten!$C$12,D_SAV!$U278-D_SAV!$AG278,HLOOKUP(A_Stammdaten!$C$12-1,$AH$4:$AN$390,ROW(C278)-3,FALSE)-$AG278)</f>
        <v>0</v>
      </c>
      <c r="AG278" s="85">
        <f>HLOOKUP(A_Stammdaten!$C$12,$AH$4:$AN$390,ROW(C278)-3,FALSE)</f>
        <v>0</v>
      </c>
      <c r="AH278" s="85">
        <f t="shared" si="56"/>
        <v>0</v>
      </c>
      <c r="AI278" s="85">
        <f t="shared" si="57"/>
        <v>0</v>
      </c>
      <c r="AJ278" s="85">
        <f t="shared" si="58"/>
        <v>0</v>
      </c>
      <c r="AK278" s="85">
        <f t="shared" si="59"/>
        <v>0</v>
      </c>
      <c r="AL278" s="85">
        <f t="shared" si="60"/>
        <v>0</v>
      </c>
      <c r="AM278" s="85">
        <f t="shared" si="61"/>
        <v>0</v>
      </c>
      <c r="AN278" s="85">
        <f t="shared" si="62"/>
        <v>0</v>
      </c>
    </row>
    <row r="279" spans="1:40" s="32" customFormat="1" x14ac:dyDescent="0.25">
      <c r="A279" s="18"/>
      <c r="B279" s="18"/>
      <c r="C279" s="34"/>
      <c r="D279" s="18"/>
      <c r="E279" s="18"/>
      <c r="F279" s="18"/>
      <c r="G279" s="80">
        <f t="shared" si="53"/>
        <v>0</v>
      </c>
      <c r="H279" s="18"/>
      <c r="I279" s="18"/>
      <c r="J279" s="18"/>
      <c r="K279" s="18"/>
      <c r="L279" s="18"/>
      <c r="M279" s="18"/>
      <c r="N279" s="18"/>
      <c r="O279" s="18"/>
      <c r="P279" s="18"/>
      <c r="Q279" s="80">
        <f>IF(C279&gt;A_Stammdaten!$C$12,0,SUM(G279,H279,J279,K279,M279,N279)-SUM(I279,L279,O279,P279))</f>
        <v>0</v>
      </c>
      <c r="R279" s="18"/>
      <c r="S279" s="18"/>
      <c r="T279" s="18"/>
      <c r="U279" s="80">
        <f t="shared" si="54"/>
        <v>0</v>
      </c>
      <c r="V279" s="81">
        <f>IF(ISBLANK($B279),0,VLOOKUP($B279,Listen!$A$2:$C$44,2,FALSE))</f>
        <v>0</v>
      </c>
      <c r="W279" s="81">
        <f>IF(ISBLANK($B279),0,VLOOKUP($B279,Listen!$A$2:$C$44,3,FALSE))</f>
        <v>0</v>
      </c>
      <c r="X279" s="49">
        <f t="shared" si="64"/>
        <v>0</v>
      </c>
      <c r="Y279" s="49">
        <f t="shared" si="63"/>
        <v>0</v>
      </c>
      <c r="Z279" s="49">
        <f t="shared" si="63"/>
        <v>0</v>
      </c>
      <c r="AA279" s="49">
        <f t="shared" si="63"/>
        <v>0</v>
      </c>
      <c r="AB279" s="49">
        <f t="shared" si="63"/>
        <v>0</v>
      </c>
      <c r="AC279" s="49">
        <f t="shared" si="63"/>
        <v>0</v>
      </c>
      <c r="AD279" s="49">
        <f t="shared" si="63"/>
        <v>0</v>
      </c>
      <c r="AE279" s="85">
        <f t="shared" si="55"/>
        <v>0</v>
      </c>
      <c r="AF279" s="85">
        <f>IF(C279=A_Stammdaten!$C$12,D_SAV!$U279-D_SAV!$AG279,HLOOKUP(A_Stammdaten!$C$12-1,$AH$4:$AN$390,ROW(C279)-3,FALSE)-$AG279)</f>
        <v>0</v>
      </c>
      <c r="AG279" s="85">
        <f>HLOOKUP(A_Stammdaten!$C$12,$AH$4:$AN$390,ROW(C279)-3,FALSE)</f>
        <v>0</v>
      </c>
      <c r="AH279" s="85">
        <f t="shared" si="56"/>
        <v>0</v>
      </c>
      <c r="AI279" s="85">
        <f t="shared" si="57"/>
        <v>0</v>
      </c>
      <c r="AJ279" s="85">
        <f t="shared" si="58"/>
        <v>0</v>
      </c>
      <c r="AK279" s="85">
        <f t="shared" si="59"/>
        <v>0</v>
      </c>
      <c r="AL279" s="85">
        <f t="shared" si="60"/>
        <v>0</v>
      </c>
      <c r="AM279" s="85">
        <f t="shared" si="61"/>
        <v>0</v>
      </c>
      <c r="AN279" s="85">
        <f t="shared" si="62"/>
        <v>0</v>
      </c>
    </row>
    <row r="280" spans="1:40" s="32" customFormat="1" x14ac:dyDescent="0.25">
      <c r="A280" s="18"/>
      <c r="B280" s="18"/>
      <c r="C280" s="34"/>
      <c r="D280" s="18"/>
      <c r="E280" s="18"/>
      <c r="F280" s="18"/>
      <c r="G280" s="80">
        <f t="shared" si="53"/>
        <v>0</v>
      </c>
      <c r="H280" s="18"/>
      <c r="I280" s="18"/>
      <c r="J280" s="18"/>
      <c r="K280" s="18"/>
      <c r="L280" s="18"/>
      <c r="M280" s="18"/>
      <c r="N280" s="18"/>
      <c r="O280" s="18"/>
      <c r="P280" s="18"/>
      <c r="Q280" s="80">
        <f>IF(C280&gt;A_Stammdaten!$C$12,0,SUM(G280,H280,J280,K280,M280,N280)-SUM(I280,L280,O280,P280))</f>
        <v>0</v>
      </c>
      <c r="R280" s="18"/>
      <c r="S280" s="18"/>
      <c r="T280" s="18"/>
      <c r="U280" s="80">
        <f t="shared" si="54"/>
        <v>0</v>
      </c>
      <c r="V280" s="81">
        <f>IF(ISBLANK($B280),0,VLOOKUP($B280,Listen!$A$2:$C$44,2,FALSE))</f>
        <v>0</v>
      </c>
      <c r="W280" s="81">
        <f>IF(ISBLANK($B280),0,VLOOKUP($B280,Listen!$A$2:$C$44,3,FALSE))</f>
        <v>0</v>
      </c>
      <c r="X280" s="49">
        <f t="shared" si="64"/>
        <v>0</v>
      </c>
      <c r="Y280" s="49">
        <f t="shared" si="63"/>
        <v>0</v>
      </c>
      <c r="Z280" s="49">
        <f t="shared" si="63"/>
        <v>0</v>
      </c>
      <c r="AA280" s="49">
        <f t="shared" si="63"/>
        <v>0</v>
      </c>
      <c r="AB280" s="49">
        <f t="shared" si="63"/>
        <v>0</v>
      </c>
      <c r="AC280" s="49">
        <f t="shared" si="63"/>
        <v>0</v>
      </c>
      <c r="AD280" s="49">
        <f t="shared" si="63"/>
        <v>0</v>
      </c>
      <c r="AE280" s="85">
        <f t="shared" si="55"/>
        <v>0</v>
      </c>
      <c r="AF280" s="85">
        <f>IF(C280=A_Stammdaten!$C$12,D_SAV!$U280-D_SAV!$AG280,HLOOKUP(A_Stammdaten!$C$12-1,$AH$4:$AN$390,ROW(C280)-3,FALSE)-$AG280)</f>
        <v>0</v>
      </c>
      <c r="AG280" s="85">
        <f>HLOOKUP(A_Stammdaten!$C$12,$AH$4:$AN$390,ROW(C280)-3,FALSE)</f>
        <v>0</v>
      </c>
      <c r="AH280" s="85">
        <f t="shared" si="56"/>
        <v>0</v>
      </c>
      <c r="AI280" s="85">
        <f t="shared" si="57"/>
        <v>0</v>
      </c>
      <c r="AJ280" s="85">
        <f t="shared" si="58"/>
        <v>0</v>
      </c>
      <c r="AK280" s="85">
        <f t="shared" si="59"/>
        <v>0</v>
      </c>
      <c r="AL280" s="85">
        <f t="shared" si="60"/>
        <v>0</v>
      </c>
      <c r="AM280" s="85">
        <f t="shared" si="61"/>
        <v>0</v>
      </c>
      <c r="AN280" s="85">
        <f t="shared" si="62"/>
        <v>0</v>
      </c>
    </row>
    <row r="281" spans="1:40" s="32" customFormat="1" x14ac:dyDescent="0.25">
      <c r="A281" s="18"/>
      <c r="B281" s="18"/>
      <c r="C281" s="34"/>
      <c r="D281" s="18"/>
      <c r="E281" s="18"/>
      <c r="F281" s="18"/>
      <c r="G281" s="80">
        <f t="shared" si="53"/>
        <v>0</v>
      </c>
      <c r="H281" s="18"/>
      <c r="I281" s="18"/>
      <c r="J281" s="18"/>
      <c r="K281" s="18"/>
      <c r="L281" s="18"/>
      <c r="M281" s="18"/>
      <c r="N281" s="18"/>
      <c r="O281" s="18"/>
      <c r="P281" s="18"/>
      <c r="Q281" s="80">
        <f>IF(C281&gt;A_Stammdaten!$C$12,0,SUM(G281,H281,J281,K281,M281,N281)-SUM(I281,L281,O281,P281))</f>
        <v>0</v>
      </c>
      <c r="R281" s="18"/>
      <c r="S281" s="18"/>
      <c r="T281" s="18"/>
      <c r="U281" s="80">
        <f t="shared" si="54"/>
        <v>0</v>
      </c>
      <c r="V281" s="81">
        <f>IF(ISBLANK($B281),0,VLOOKUP($B281,Listen!$A$2:$C$44,2,FALSE))</f>
        <v>0</v>
      </c>
      <c r="W281" s="81">
        <f>IF(ISBLANK($B281),0,VLOOKUP($B281,Listen!$A$2:$C$44,3,FALSE))</f>
        <v>0</v>
      </c>
      <c r="X281" s="49">
        <f t="shared" si="64"/>
        <v>0</v>
      </c>
      <c r="Y281" s="49">
        <f t="shared" si="63"/>
        <v>0</v>
      </c>
      <c r="Z281" s="49">
        <f t="shared" si="63"/>
        <v>0</v>
      </c>
      <c r="AA281" s="49">
        <f t="shared" si="63"/>
        <v>0</v>
      </c>
      <c r="AB281" s="49">
        <f t="shared" si="63"/>
        <v>0</v>
      </c>
      <c r="AC281" s="49">
        <f t="shared" si="63"/>
        <v>0</v>
      </c>
      <c r="AD281" s="49">
        <f t="shared" si="63"/>
        <v>0</v>
      </c>
      <c r="AE281" s="85">
        <f t="shared" si="55"/>
        <v>0</v>
      </c>
      <c r="AF281" s="85">
        <f>IF(C281=A_Stammdaten!$C$12,D_SAV!$U281-D_SAV!$AG281,HLOOKUP(A_Stammdaten!$C$12-1,$AH$4:$AN$390,ROW(C281)-3,FALSE)-$AG281)</f>
        <v>0</v>
      </c>
      <c r="AG281" s="85">
        <f>HLOOKUP(A_Stammdaten!$C$12,$AH$4:$AN$390,ROW(C281)-3,FALSE)</f>
        <v>0</v>
      </c>
      <c r="AH281" s="85">
        <f t="shared" si="56"/>
        <v>0</v>
      </c>
      <c r="AI281" s="85">
        <f t="shared" si="57"/>
        <v>0</v>
      </c>
      <c r="AJ281" s="85">
        <f t="shared" si="58"/>
        <v>0</v>
      </c>
      <c r="AK281" s="85">
        <f t="shared" si="59"/>
        <v>0</v>
      </c>
      <c r="AL281" s="85">
        <f t="shared" si="60"/>
        <v>0</v>
      </c>
      <c r="AM281" s="85">
        <f t="shared" si="61"/>
        <v>0</v>
      </c>
      <c r="AN281" s="85">
        <f t="shared" si="62"/>
        <v>0</v>
      </c>
    </row>
    <row r="282" spans="1:40" s="32" customFormat="1" x14ac:dyDescent="0.25">
      <c r="A282" s="18"/>
      <c r="B282" s="18"/>
      <c r="C282" s="34"/>
      <c r="D282" s="18"/>
      <c r="E282" s="18"/>
      <c r="F282" s="18"/>
      <c r="G282" s="80">
        <f t="shared" si="53"/>
        <v>0</v>
      </c>
      <c r="H282" s="18"/>
      <c r="I282" s="18"/>
      <c r="J282" s="18"/>
      <c r="K282" s="18"/>
      <c r="L282" s="18"/>
      <c r="M282" s="18"/>
      <c r="N282" s="18"/>
      <c r="O282" s="18"/>
      <c r="P282" s="18"/>
      <c r="Q282" s="80">
        <f>IF(C282&gt;A_Stammdaten!$C$12,0,SUM(G282,H282,J282,K282,M282,N282)-SUM(I282,L282,O282,P282))</f>
        <v>0</v>
      </c>
      <c r="R282" s="18"/>
      <c r="S282" s="18"/>
      <c r="T282" s="18"/>
      <c r="U282" s="80">
        <f t="shared" si="54"/>
        <v>0</v>
      </c>
      <c r="V282" s="81">
        <f>IF(ISBLANK($B282),0,VLOOKUP($B282,Listen!$A$2:$C$44,2,FALSE))</f>
        <v>0</v>
      </c>
      <c r="W282" s="81">
        <f>IF(ISBLANK($B282),0,VLOOKUP($B282,Listen!$A$2:$C$44,3,FALSE))</f>
        <v>0</v>
      </c>
      <c r="X282" s="49">
        <f t="shared" si="64"/>
        <v>0</v>
      </c>
      <c r="Y282" s="49">
        <f t="shared" si="63"/>
        <v>0</v>
      </c>
      <c r="Z282" s="49">
        <f t="shared" si="63"/>
        <v>0</v>
      </c>
      <c r="AA282" s="49">
        <f t="shared" si="63"/>
        <v>0</v>
      </c>
      <c r="AB282" s="49">
        <f t="shared" si="63"/>
        <v>0</v>
      </c>
      <c r="AC282" s="49">
        <f t="shared" si="63"/>
        <v>0</v>
      </c>
      <c r="AD282" s="49">
        <f t="shared" si="63"/>
        <v>0</v>
      </c>
      <c r="AE282" s="85">
        <f t="shared" si="55"/>
        <v>0</v>
      </c>
      <c r="AF282" s="85">
        <f>IF(C282=A_Stammdaten!$C$12,D_SAV!$U282-D_SAV!$AG282,HLOOKUP(A_Stammdaten!$C$12-1,$AH$4:$AN$390,ROW(C282)-3,FALSE)-$AG282)</f>
        <v>0</v>
      </c>
      <c r="AG282" s="85">
        <f>HLOOKUP(A_Stammdaten!$C$12,$AH$4:$AN$390,ROW(C282)-3,FALSE)</f>
        <v>0</v>
      </c>
      <c r="AH282" s="85">
        <f t="shared" si="56"/>
        <v>0</v>
      </c>
      <c r="AI282" s="85">
        <f t="shared" si="57"/>
        <v>0</v>
      </c>
      <c r="AJ282" s="85">
        <f t="shared" si="58"/>
        <v>0</v>
      </c>
      <c r="AK282" s="85">
        <f t="shared" si="59"/>
        <v>0</v>
      </c>
      <c r="AL282" s="85">
        <f t="shared" si="60"/>
        <v>0</v>
      </c>
      <c r="AM282" s="85">
        <f t="shared" si="61"/>
        <v>0</v>
      </c>
      <c r="AN282" s="85">
        <f t="shared" si="62"/>
        <v>0</v>
      </c>
    </row>
    <row r="283" spans="1:40" s="32" customFormat="1" x14ac:dyDescent="0.25">
      <c r="A283" s="18"/>
      <c r="B283" s="18"/>
      <c r="C283" s="34"/>
      <c r="D283" s="18"/>
      <c r="E283" s="18"/>
      <c r="F283" s="18"/>
      <c r="G283" s="80">
        <f t="shared" si="53"/>
        <v>0</v>
      </c>
      <c r="H283" s="18"/>
      <c r="I283" s="18"/>
      <c r="J283" s="18"/>
      <c r="K283" s="18"/>
      <c r="L283" s="18"/>
      <c r="M283" s="18"/>
      <c r="N283" s="18"/>
      <c r="O283" s="18"/>
      <c r="P283" s="18"/>
      <c r="Q283" s="80">
        <f>IF(C283&gt;A_Stammdaten!$C$12,0,SUM(G283,H283,J283,K283,M283,N283)-SUM(I283,L283,O283,P283))</f>
        <v>0</v>
      </c>
      <c r="R283" s="18"/>
      <c r="S283" s="18"/>
      <c r="T283" s="18"/>
      <c r="U283" s="80">
        <f t="shared" si="54"/>
        <v>0</v>
      </c>
      <c r="V283" s="81">
        <f>IF(ISBLANK($B283),0,VLOOKUP($B283,Listen!$A$2:$C$44,2,FALSE))</f>
        <v>0</v>
      </c>
      <c r="W283" s="81">
        <f>IF(ISBLANK($B283),0,VLOOKUP($B283,Listen!$A$2:$C$44,3,FALSE))</f>
        <v>0</v>
      </c>
      <c r="X283" s="49">
        <f t="shared" si="64"/>
        <v>0</v>
      </c>
      <c r="Y283" s="49">
        <f t="shared" si="63"/>
        <v>0</v>
      </c>
      <c r="Z283" s="49">
        <f t="shared" si="63"/>
        <v>0</v>
      </c>
      <c r="AA283" s="49">
        <f t="shared" si="63"/>
        <v>0</v>
      </c>
      <c r="AB283" s="49">
        <f t="shared" si="63"/>
        <v>0</v>
      </c>
      <c r="AC283" s="49">
        <f t="shared" si="63"/>
        <v>0</v>
      </c>
      <c r="AD283" s="49">
        <f t="shared" si="63"/>
        <v>0</v>
      </c>
      <c r="AE283" s="85">
        <f t="shared" si="55"/>
        <v>0</v>
      </c>
      <c r="AF283" s="85">
        <f>IF(C283=A_Stammdaten!$C$12,D_SAV!$U283-D_SAV!$AG283,HLOOKUP(A_Stammdaten!$C$12-1,$AH$4:$AN$390,ROW(C283)-3,FALSE)-$AG283)</f>
        <v>0</v>
      </c>
      <c r="AG283" s="85">
        <f>HLOOKUP(A_Stammdaten!$C$12,$AH$4:$AN$390,ROW(C283)-3,FALSE)</f>
        <v>0</v>
      </c>
      <c r="AH283" s="85">
        <f t="shared" si="56"/>
        <v>0</v>
      </c>
      <c r="AI283" s="85">
        <f t="shared" si="57"/>
        <v>0</v>
      </c>
      <c r="AJ283" s="85">
        <f t="shared" si="58"/>
        <v>0</v>
      </c>
      <c r="AK283" s="85">
        <f t="shared" si="59"/>
        <v>0</v>
      </c>
      <c r="AL283" s="85">
        <f t="shared" si="60"/>
        <v>0</v>
      </c>
      <c r="AM283" s="85">
        <f t="shared" si="61"/>
        <v>0</v>
      </c>
      <c r="AN283" s="85">
        <f t="shared" si="62"/>
        <v>0</v>
      </c>
    </row>
    <row r="284" spans="1:40" s="32" customFormat="1" x14ac:dyDescent="0.25">
      <c r="A284" s="18"/>
      <c r="B284" s="18"/>
      <c r="C284" s="34"/>
      <c r="D284" s="18"/>
      <c r="E284" s="18"/>
      <c r="F284" s="18"/>
      <c r="G284" s="80">
        <f t="shared" si="53"/>
        <v>0</v>
      </c>
      <c r="H284" s="18"/>
      <c r="I284" s="18"/>
      <c r="J284" s="18"/>
      <c r="K284" s="18"/>
      <c r="L284" s="18"/>
      <c r="M284" s="18"/>
      <c r="N284" s="18"/>
      <c r="O284" s="18"/>
      <c r="P284" s="18"/>
      <c r="Q284" s="80">
        <f>IF(C284&gt;A_Stammdaten!$C$12,0,SUM(G284,H284,J284,K284,M284,N284)-SUM(I284,L284,O284,P284))</f>
        <v>0</v>
      </c>
      <c r="R284" s="18"/>
      <c r="S284" s="18"/>
      <c r="T284" s="18"/>
      <c r="U284" s="80">
        <f t="shared" si="54"/>
        <v>0</v>
      </c>
      <c r="V284" s="81">
        <f>IF(ISBLANK($B284),0,VLOOKUP($B284,Listen!$A$2:$C$44,2,FALSE))</f>
        <v>0</v>
      </c>
      <c r="W284" s="81">
        <f>IF(ISBLANK($B284),0,VLOOKUP($B284,Listen!$A$2:$C$44,3,FALSE))</f>
        <v>0</v>
      </c>
      <c r="X284" s="49">
        <f t="shared" si="64"/>
        <v>0</v>
      </c>
      <c r="Y284" s="49">
        <f t="shared" si="63"/>
        <v>0</v>
      </c>
      <c r="Z284" s="49">
        <f t="shared" si="63"/>
        <v>0</v>
      </c>
      <c r="AA284" s="49">
        <f t="shared" si="63"/>
        <v>0</v>
      </c>
      <c r="AB284" s="49">
        <f t="shared" si="63"/>
        <v>0</v>
      </c>
      <c r="AC284" s="49">
        <f t="shared" si="63"/>
        <v>0</v>
      </c>
      <c r="AD284" s="49">
        <f t="shared" si="63"/>
        <v>0</v>
      </c>
      <c r="AE284" s="85">
        <f t="shared" si="55"/>
        <v>0</v>
      </c>
      <c r="AF284" s="85">
        <f>IF(C284=A_Stammdaten!$C$12,D_SAV!$U284-D_SAV!$AG284,HLOOKUP(A_Stammdaten!$C$12-1,$AH$4:$AN$390,ROW(C284)-3,FALSE)-$AG284)</f>
        <v>0</v>
      </c>
      <c r="AG284" s="85">
        <f>HLOOKUP(A_Stammdaten!$C$12,$AH$4:$AN$390,ROW(C284)-3,FALSE)</f>
        <v>0</v>
      </c>
      <c r="AH284" s="85">
        <f t="shared" si="56"/>
        <v>0</v>
      </c>
      <c r="AI284" s="85">
        <f t="shared" si="57"/>
        <v>0</v>
      </c>
      <c r="AJ284" s="85">
        <f t="shared" si="58"/>
        <v>0</v>
      </c>
      <c r="AK284" s="85">
        <f t="shared" si="59"/>
        <v>0</v>
      </c>
      <c r="AL284" s="85">
        <f t="shared" si="60"/>
        <v>0</v>
      </c>
      <c r="AM284" s="85">
        <f t="shared" si="61"/>
        <v>0</v>
      </c>
      <c r="AN284" s="85">
        <f t="shared" si="62"/>
        <v>0</v>
      </c>
    </row>
    <row r="285" spans="1:40" s="32" customFormat="1" x14ac:dyDescent="0.25">
      <c r="A285" s="18"/>
      <c r="B285" s="18"/>
      <c r="C285" s="34"/>
      <c r="D285" s="18"/>
      <c r="E285" s="18"/>
      <c r="F285" s="18"/>
      <c r="G285" s="80">
        <f t="shared" si="53"/>
        <v>0</v>
      </c>
      <c r="H285" s="18"/>
      <c r="I285" s="18"/>
      <c r="J285" s="18"/>
      <c r="K285" s="18"/>
      <c r="L285" s="18"/>
      <c r="M285" s="18"/>
      <c r="N285" s="18"/>
      <c r="O285" s="18"/>
      <c r="P285" s="18"/>
      <c r="Q285" s="80">
        <f>IF(C285&gt;A_Stammdaten!$C$12,0,SUM(G285,H285,J285,K285,M285,N285)-SUM(I285,L285,O285,P285))</f>
        <v>0</v>
      </c>
      <c r="R285" s="18"/>
      <c r="S285" s="18"/>
      <c r="T285" s="18"/>
      <c r="U285" s="80">
        <f t="shared" si="54"/>
        <v>0</v>
      </c>
      <c r="V285" s="81">
        <f>IF(ISBLANK($B285),0,VLOOKUP($B285,Listen!$A$2:$C$44,2,FALSE))</f>
        <v>0</v>
      </c>
      <c r="W285" s="81">
        <f>IF(ISBLANK($B285),0,VLOOKUP($B285,Listen!$A$2:$C$44,3,FALSE))</f>
        <v>0</v>
      </c>
      <c r="X285" s="49">
        <f t="shared" si="64"/>
        <v>0</v>
      </c>
      <c r="Y285" s="49">
        <f t="shared" si="63"/>
        <v>0</v>
      </c>
      <c r="Z285" s="49">
        <f t="shared" si="63"/>
        <v>0</v>
      </c>
      <c r="AA285" s="49">
        <f t="shared" si="63"/>
        <v>0</v>
      </c>
      <c r="AB285" s="49">
        <f t="shared" si="63"/>
        <v>0</v>
      </c>
      <c r="AC285" s="49">
        <f t="shared" si="63"/>
        <v>0</v>
      </c>
      <c r="AD285" s="49">
        <f t="shared" si="63"/>
        <v>0</v>
      </c>
      <c r="AE285" s="85">
        <f t="shared" si="55"/>
        <v>0</v>
      </c>
      <c r="AF285" s="85">
        <f>IF(C285=A_Stammdaten!$C$12,D_SAV!$U285-D_SAV!$AG285,HLOOKUP(A_Stammdaten!$C$12-1,$AH$4:$AN$390,ROW(C285)-3,FALSE)-$AG285)</f>
        <v>0</v>
      </c>
      <c r="AG285" s="85">
        <f>HLOOKUP(A_Stammdaten!$C$12,$AH$4:$AN$390,ROW(C285)-3,FALSE)</f>
        <v>0</v>
      </c>
      <c r="AH285" s="85">
        <f t="shared" si="56"/>
        <v>0</v>
      </c>
      <c r="AI285" s="85">
        <f t="shared" si="57"/>
        <v>0</v>
      </c>
      <c r="AJ285" s="85">
        <f t="shared" si="58"/>
        <v>0</v>
      </c>
      <c r="AK285" s="85">
        <f t="shared" si="59"/>
        <v>0</v>
      </c>
      <c r="AL285" s="85">
        <f t="shared" si="60"/>
        <v>0</v>
      </c>
      <c r="AM285" s="85">
        <f t="shared" si="61"/>
        <v>0</v>
      </c>
      <c r="AN285" s="85">
        <f t="shared" si="62"/>
        <v>0</v>
      </c>
    </row>
    <row r="286" spans="1:40" s="32" customFormat="1" x14ac:dyDescent="0.25">
      <c r="A286" s="18"/>
      <c r="B286" s="18"/>
      <c r="C286" s="34"/>
      <c r="D286" s="18"/>
      <c r="E286" s="18"/>
      <c r="F286" s="18"/>
      <c r="G286" s="80">
        <f t="shared" si="53"/>
        <v>0</v>
      </c>
      <c r="H286" s="18"/>
      <c r="I286" s="18"/>
      <c r="J286" s="18"/>
      <c r="K286" s="18"/>
      <c r="L286" s="18"/>
      <c r="M286" s="18"/>
      <c r="N286" s="18"/>
      <c r="O286" s="18"/>
      <c r="P286" s="18"/>
      <c r="Q286" s="80">
        <f>IF(C286&gt;A_Stammdaten!$C$12,0,SUM(G286,H286,J286,K286,M286,N286)-SUM(I286,L286,O286,P286))</f>
        <v>0</v>
      </c>
      <c r="R286" s="18"/>
      <c r="S286" s="18"/>
      <c r="T286" s="18"/>
      <c r="U286" s="80">
        <f t="shared" si="54"/>
        <v>0</v>
      </c>
      <c r="V286" s="81">
        <f>IF(ISBLANK($B286),0,VLOOKUP($B286,Listen!$A$2:$C$44,2,FALSE))</f>
        <v>0</v>
      </c>
      <c r="W286" s="81">
        <f>IF(ISBLANK($B286),0,VLOOKUP($B286,Listen!$A$2:$C$44,3,FALSE))</f>
        <v>0</v>
      </c>
      <c r="X286" s="49">
        <f t="shared" si="64"/>
        <v>0</v>
      </c>
      <c r="Y286" s="49">
        <f t="shared" si="63"/>
        <v>0</v>
      </c>
      <c r="Z286" s="49">
        <f t="shared" si="63"/>
        <v>0</v>
      </c>
      <c r="AA286" s="49">
        <f t="shared" si="63"/>
        <v>0</v>
      </c>
      <c r="AB286" s="49">
        <f t="shared" si="63"/>
        <v>0</v>
      </c>
      <c r="AC286" s="49">
        <f t="shared" si="63"/>
        <v>0</v>
      </c>
      <c r="AD286" s="49">
        <f t="shared" si="63"/>
        <v>0</v>
      </c>
      <c r="AE286" s="85">
        <f t="shared" si="55"/>
        <v>0</v>
      </c>
      <c r="AF286" s="85">
        <f>IF(C286=A_Stammdaten!$C$12,D_SAV!$U286-D_SAV!$AG286,HLOOKUP(A_Stammdaten!$C$12-1,$AH$4:$AN$390,ROW(C286)-3,FALSE)-$AG286)</f>
        <v>0</v>
      </c>
      <c r="AG286" s="85">
        <f>HLOOKUP(A_Stammdaten!$C$12,$AH$4:$AN$390,ROW(C286)-3,FALSE)</f>
        <v>0</v>
      </c>
      <c r="AH286" s="85">
        <f t="shared" si="56"/>
        <v>0</v>
      </c>
      <c r="AI286" s="85">
        <f t="shared" si="57"/>
        <v>0</v>
      </c>
      <c r="AJ286" s="85">
        <f t="shared" si="58"/>
        <v>0</v>
      </c>
      <c r="AK286" s="85">
        <f t="shared" si="59"/>
        <v>0</v>
      </c>
      <c r="AL286" s="85">
        <f t="shared" si="60"/>
        <v>0</v>
      </c>
      <c r="AM286" s="85">
        <f t="shared" si="61"/>
        <v>0</v>
      </c>
      <c r="AN286" s="85">
        <f t="shared" si="62"/>
        <v>0</v>
      </c>
    </row>
    <row r="287" spans="1:40" s="32" customFormat="1" x14ac:dyDescent="0.25">
      <c r="A287" s="18"/>
      <c r="B287" s="18"/>
      <c r="C287" s="34"/>
      <c r="D287" s="18"/>
      <c r="E287" s="18"/>
      <c r="F287" s="18"/>
      <c r="G287" s="80">
        <f t="shared" si="53"/>
        <v>0</v>
      </c>
      <c r="H287" s="18"/>
      <c r="I287" s="18"/>
      <c r="J287" s="18"/>
      <c r="K287" s="18"/>
      <c r="L287" s="18"/>
      <c r="M287" s="18"/>
      <c r="N287" s="18"/>
      <c r="O287" s="18"/>
      <c r="P287" s="18"/>
      <c r="Q287" s="80">
        <f>IF(C287&gt;A_Stammdaten!$C$12,0,SUM(G287,H287,J287,K287,M287,N287)-SUM(I287,L287,O287,P287))</f>
        <v>0</v>
      </c>
      <c r="R287" s="18"/>
      <c r="S287" s="18"/>
      <c r="T287" s="18"/>
      <c r="U287" s="80">
        <f t="shared" si="54"/>
        <v>0</v>
      </c>
      <c r="V287" s="81">
        <f>IF(ISBLANK($B287),0,VLOOKUP($B287,Listen!$A$2:$C$44,2,FALSE))</f>
        <v>0</v>
      </c>
      <c r="W287" s="81">
        <f>IF(ISBLANK($B287),0,VLOOKUP($B287,Listen!$A$2:$C$44,3,FALSE))</f>
        <v>0</v>
      </c>
      <c r="X287" s="49">
        <f t="shared" si="64"/>
        <v>0</v>
      </c>
      <c r="Y287" s="49">
        <f t="shared" si="63"/>
        <v>0</v>
      </c>
      <c r="Z287" s="49">
        <f t="shared" si="63"/>
        <v>0</v>
      </c>
      <c r="AA287" s="49">
        <f t="shared" si="63"/>
        <v>0</v>
      </c>
      <c r="AB287" s="49">
        <f t="shared" si="63"/>
        <v>0</v>
      </c>
      <c r="AC287" s="49">
        <f t="shared" si="63"/>
        <v>0</v>
      </c>
      <c r="AD287" s="49">
        <f t="shared" si="63"/>
        <v>0</v>
      </c>
      <c r="AE287" s="85">
        <f t="shared" si="55"/>
        <v>0</v>
      </c>
      <c r="AF287" s="85">
        <f>IF(C287=A_Stammdaten!$C$12,D_SAV!$U287-D_SAV!$AG287,HLOOKUP(A_Stammdaten!$C$12-1,$AH$4:$AN$390,ROW(C287)-3,FALSE)-$AG287)</f>
        <v>0</v>
      </c>
      <c r="AG287" s="85">
        <f>HLOOKUP(A_Stammdaten!$C$12,$AH$4:$AN$390,ROW(C287)-3,FALSE)</f>
        <v>0</v>
      </c>
      <c r="AH287" s="85">
        <f t="shared" si="56"/>
        <v>0</v>
      </c>
      <c r="AI287" s="85">
        <f t="shared" si="57"/>
        <v>0</v>
      </c>
      <c r="AJ287" s="85">
        <f t="shared" si="58"/>
        <v>0</v>
      </c>
      <c r="AK287" s="85">
        <f t="shared" si="59"/>
        <v>0</v>
      </c>
      <c r="AL287" s="85">
        <f t="shared" si="60"/>
        <v>0</v>
      </c>
      <c r="AM287" s="85">
        <f t="shared" si="61"/>
        <v>0</v>
      </c>
      <c r="AN287" s="85">
        <f t="shared" si="62"/>
        <v>0</v>
      </c>
    </row>
    <row r="288" spans="1:40" s="32" customFormat="1" x14ac:dyDescent="0.25">
      <c r="A288" s="18"/>
      <c r="B288" s="18"/>
      <c r="C288" s="34"/>
      <c r="D288" s="18"/>
      <c r="E288" s="18"/>
      <c r="F288" s="18"/>
      <c r="G288" s="80">
        <f t="shared" si="53"/>
        <v>0</v>
      </c>
      <c r="H288" s="18"/>
      <c r="I288" s="18"/>
      <c r="J288" s="18"/>
      <c r="K288" s="18"/>
      <c r="L288" s="18"/>
      <c r="M288" s="18"/>
      <c r="N288" s="18"/>
      <c r="O288" s="18"/>
      <c r="P288" s="18"/>
      <c r="Q288" s="80">
        <f>IF(C288&gt;A_Stammdaten!$C$12,0,SUM(G288,H288,J288,K288,M288,N288)-SUM(I288,L288,O288,P288))</f>
        <v>0</v>
      </c>
      <c r="R288" s="18"/>
      <c r="S288" s="18"/>
      <c r="T288" s="18"/>
      <c r="U288" s="80">
        <f t="shared" si="54"/>
        <v>0</v>
      </c>
      <c r="V288" s="81">
        <f>IF(ISBLANK($B288),0,VLOOKUP($B288,Listen!$A$2:$C$44,2,FALSE))</f>
        <v>0</v>
      </c>
      <c r="W288" s="81">
        <f>IF(ISBLANK($B288),0,VLOOKUP($B288,Listen!$A$2:$C$44,3,FALSE))</f>
        <v>0</v>
      </c>
      <c r="X288" s="49">
        <f t="shared" si="64"/>
        <v>0</v>
      </c>
      <c r="Y288" s="49">
        <f t="shared" si="63"/>
        <v>0</v>
      </c>
      <c r="Z288" s="49">
        <f t="shared" si="63"/>
        <v>0</v>
      </c>
      <c r="AA288" s="49">
        <f t="shared" si="63"/>
        <v>0</v>
      </c>
      <c r="AB288" s="49">
        <f t="shared" si="63"/>
        <v>0</v>
      </c>
      <c r="AC288" s="49">
        <f t="shared" si="63"/>
        <v>0</v>
      </c>
      <c r="AD288" s="49">
        <f t="shared" si="63"/>
        <v>0</v>
      </c>
      <c r="AE288" s="85">
        <f t="shared" si="55"/>
        <v>0</v>
      </c>
      <c r="AF288" s="85">
        <f>IF(C288=A_Stammdaten!$C$12,D_SAV!$U288-D_SAV!$AG288,HLOOKUP(A_Stammdaten!$C$12-1,$AH$4:$AN$390,ROW(C288)-3,FALSE)-$AG288)</f>
        <v>0</v>
      </c>
      <c r="AG288" s="85">
        <f>HLOOKUP(A_Stammdaten!$C$12,$AH$4:$AN$390,ROW(C288)-3,FALSE)</f>
        <v>0</v>
      </c>
      <c r="AH288" s="85">
        <f t="shared" si="56"/>
        <v>0</v>
      </c>
      <c r="AI288" s="85">
        <f t="shared" si="57"/>
        <v>0</v>
      </c>
      <c r="AJ288" s="85">
        <f t="shared" si="58"/>
        <v>0</v>
      </c>
      <c r="AK288" s="85">
        <f t="shared" si="59"/>
        <v>0</v>
      </c>
      <c r="AL288" s="85">
        <f t="shared" si="60"/>
        <v>0</v>
      </c>
      <c r="AM288" s="85">
        <f t="shared" si="61"/>
        <v>0</v>
      </c>
      <c r="AN288" s="85">
        <f t="shared" si="62"/>
        <v>0</v>
      </c>
    </row>
    <row r="289" spans="1:40" s="32" customFormat="1" x14ac:dyDescent="0.25">
      <c r="A289" s="18"/>
      <c r="B289" s="18"/>
      <c r="C289" s="34"/>
      <c r="D289" s="18"/>
      <c r="E289" s="18"/>
      <c r="F289" s="18"/>
      <c r="G289" s="80">
        <f t="shared" si="53"/>
        <v>0</v>
      </c>
      <c r="H289" s="18"/>
      <c r="I289" s="18"/>
      <c r="J289" s="18"/>
      <c r="K289" s="18"/>
      <c r="L289" s="18"/>
      <c r="M289" s="18"/>
      <c r="N289" s="18"/>
      <c r="O289" s="18"/>
      <c r="P289" s="18"/>
      <c r="Q289" s="80">
        <f>IF(C289&gt;A_Stammdaten!$C$12,0,SUM(G289,H289,J289,K289,M289,N289)-SUM(I289,L289,O289,P289))</f>
        <v>0</v>
      </c>
      <c r="R289" s="18"/>
      <c r="S289" s="18"/>
      <c r="T289" s="18"/>
      <c r="U289" s="80">
        <f t="shared" si="54"/>
        <v>0</v>
      </c>
      <c r="V289" s="81">
        <f>IF(ISBLANK($B289),0,VLOOKUP($B289,Listen!$A$2:$C$44,2,FALSE))</f>
        <v>0</v>
      </c>
      <c r="W289" s="81">
        <f>IF(ISBLANK($B289),0,VLOOKUP($B289,Listen!$A$2:$C$44,3,FALSE))</f>
        <v>0</v>
      </c>
      <c r="X289" s="49">
        <f t="shared" si="64"/>
        <v>0</v>
      </c>
      <c r="Y289" s="49">
        <f t="shared" si="63"/>
        <v>0</v>
      </c>
      <c r="Z289" s="49">
        <f t="shared" si="63"/>
        <v>0</v>
      </c>
      <c r="AA289" s="49">
        <f t="shared" si="63"/>
        <v>0</v>
      </c>
      <c r="AB289" s="49">
        <f t="shared" si="63"/>
        <v>0</v>
      </c>
      <c r="AC289" s="49">
        <f t="shared" si="63"/>
        <v>0</v>
      </c>
      <c r="AD289" s="49">
        <f t="shared" si="63"/>
        <v>0</v>
      </c>
      <c r="AE289" s="85">
        <f t="shared" si="55"/>
        <v>0</v>
      </c>
      <c r="AF289" s="85">
        <f>IF(C289=A_Stammdaten!$C$12,D_SAV!$U289-D_SAV!$AG289,HLOOKUP(A_Stammdaten!$C$12-1,$AH$4:$AN$390,ROW(C289)-3,FALSE)-$AG289)</f>
        <v>0</v>
      </c>
      <c r="AG289" s="85">
        <f>HLOOKUP(A_Stammdaten!$C$12,$AH$4:$AN$390,ROW(C289)-3,FALSE)</f>
        <v>0</v>
      </c>
      <c r="AH289" s="85">
        <f t="shared" si="56"/>
        <v>0</v>
      </c>
      <c r="AI289" s="85">
        <f t="shared" si="57"/>
        <v>0</v>
      </c>
      <c r="AJ289" s="85">
        <f t="shared" si="58"/>
        <v>0</v>
      </c>
      <c r="AK289" s="85">
        <f t="shared" si="59"/>
        <v>0</v>
      </c>
      <c r="AL289" s="85">
        <f t="shared" si="60"/>
        <v>0</v>
      </c>
      <c r="AM289" s="85">
        <f t="shared" si="61"/>
        <v>0</v>
      </c>
      <c r="AN289" s="85">
        <f t="shared" si="62"/>
        <v>0</v>
      </c>
    </row>
    <row r="290" spans="1:40" s="32" customFormat="1" x14ac:dyDescent="0.25">
      <c r="A290" s="18"/>
      <c r="B290" s="18"/>
      <c r="C290" s="34"/>
      <c r="D290" s="18"/>
      <c r="E290" s="18"/>
      <c r="F290" s="18"/>
      <c r="G290" s="80">
        <f t="shared" si="53"/>
        <v>0</v>
      </c>
      <c r="H290" s="18"/>
      <c r="I290" s="18"/>
      <c r="J290" s="18"/>
      <c r="K290" s="18"/>
      <c r="L290" s="18"/>
      <c r="M290" s="18"/>
      <c r="N290" s="18"/>
      <c r="O290" s="18"/>
      <c r="P290" s="18"/>
      <c r="Q290" s="80">
        <f>IF(C290&gt;A_Stammdaten!$C$12,0,SUM(G290,H290,J290,K290,M290,N290)-SUM(I290,L290,O290,P290))</f>
        <v>0</v>
      </c>
      <c r="R290" s="18"/>
      <c r="S290" s="18"/>
      <c r="T290" s="18"/>
      <c r="U290" s="80">
        <f t="shared" si="54"/>
        <v>0</v>
      </c>
      <c r="V290" s="81">
        <f>IF(ISBLANK($B290),0,VLOOKUP($B290,Listen!$A$2:$C$44,2,FALSE))</f>
        <v>0</v>
      </c>
      <c r="W290" s="81">
        <f>IF(ISBLANK($B290),0,VLOOKUP($B290,Listen!$A$2:$C$44,3,FALSE))</f>
        <v>0</v>
      </c>
      <c r="X290" s="49">
        <f t="shared" si="64"/>
        <v>0</v>
      </c>
      <c r="Y290" s="49">
        <f t="shared" si="63"/>
        <v>0</v>
      </c>
      <c r="Z290" s="49">
        <f t="shared" si="63"/>
        <v>0</v>
      </c>
      <c r="AA290" s="49">
        <f t="shared" si="63"/>
        <v>0</v>
      </c>
      <c r="AB290" s="49">
        <f t="shared" si="63"/>
        <v>0</v>
      </c>
      <c r="AC290" s="49">
        <f t="shared" si="63"/>
        <v>0</v>
      </c>
      <c r="AD290" s="49">
        <f t="shared" si="63"/>
        <v>0</v>
      </c>
      <c r="AE290" s="85">
        <f t="shared" si="55"/>
        <v>0</v>
      </c>
      <c r="AF290" s="85">
        <f>IF(C290=A_Stammdaten!$C$12,D_SAV!$U290-D_SAV!$AG290,HLOOKUP(A_Stammdaten!$C$12-1,$AH$4:$AN$390,ROW(C290)-3,FALSE)-$AG290)</f>
        <v>0</v>
      </c>
      <c r="AG290" s="85">
        <f>HLOOKUP(A_Stammdaten!$C$12,$AH$4:$AN$390,ROW(C290)-3,FALSE)</f>
        <v>0</v>
      </c>
      <c r="AH290" s="85">
        <f t="shared" si="56"/>
        <v>0</v>
      </c>
      <c r="AI290" s="85">
        <f t="shared" si="57"/>
        <v>0</v>
      </c>
      <c r="AJ290" s="85">
        <f t="shared" si="58"/>
        <v>0</v>
      </c>
      <c r="AK290" s="85">
        <f t="shared" si="59"/>
        <v>0</v>
      </c>
      <c r="AL290" s="85">
        <f t="shared" si="60"/>
        <v>0</v>
      </c>
      <c r="AM290" s="85">
        <f t="shared" si="61"/>
        <v>0</v>
      </c>
      <c r="AN290" s="85">
        <f t="shared" si="62"/>
        <v>0</v>
      </c>
    </row>
    <row r="291" spans="1:40" s="32" customFormat="1" x14ac:dyDescent="0.25">
      <c r="A291" s="18"/>
      <c r="B291" s="18"/>
      <c r="C291" s="34"/>
      <c r="D291" s="18"/>
      <c r="E291" s="18"/>
      <c r="F291" s="18"/>
      <c r="G291" s="80">
        <f t="shared" si="53"/>
        <v>0</v>
      </c>
      <c r="H291" s="18"/>
      <c r="I291" s="18"/>
      <c r="J291" s="18"/>
      <c r="K291" s="18"/>
      <c r="L291" s="18"/>
      <c r="M291" s="18"/>
      <c r="N291" s="18"/>
      <c r="O291" s="18"/>
      <c r="P291" s="18"/>
      <c r="Q291" s="80">
        <f>IF(C291&gt;A_Stammdaten!$C$12,0,SUM(G291,H291,J291,K291,M291,N291)-SUM(I291,L291,O291,P291))</f>
        <v>0</v>
      </c>
      <c r="R291" s="18"/>
      <c r="S291" s="18"/>
      <c r="T291" s="18"/>
      <c r="U291" s="80">
        <f t="shared" si="54"/>
        <v>0</v>
      </c>
      <c r="V291" s="81">
        <f>IF(ISBLANK($B291),0,VLOOKUP($B291,Listen!$A$2:$C$44,2,FALSE))</f>
        <v>0</v>
      </c>
      <c r="W291" s="81">
        <f>IF(ISBLANK($B291),0,VLOOKUP($B291,Listen!$A$2:$C$44,3,FALSE))</f>
        <v>0</v>
      </c>
      <c r="X291" s="49">
        <f t="shared" si="64"/>
        <v>0</v>
      </c>
      <c r="Y291" s="49">
        <f t="shared" si="63"/>
        <v>0</v>
      </c>
      <c r="Z291" s="49">
        <f t="shared" si="63"/>
        <v>0</v>
      </c>
      <c r="AA291" s="49">
        <f t="shared" si="63"/>
        <v>0</v>
      </c>
      <c r="AB291" s="49">
        <f t="shared" si="63"/>
        <v>0</v>
      </c>
      <c r="AC291" s="49">
        <f t="shared" si="63"/>
        <v>0</v>
      </c>
      <c r="AD291" s="49">
        <f t="shared" si="63"/>
        <v>0</v>
      </c>
      <c r="AE291" s="85">
        <f t="shared" si="55"/>
        <v>0</v>
      </c>
      <c r="AF291" s="85">
        <f>IF(C291=A_Stammdaten!$C$12,D_SAV!$U291-D_SAV!$AG291,HLOOKUP(A_Stammdaten!$C$12-1,$AH$4:$AN$390,ROW(C291)-3,FALSE)-$AG291)</f>
        <v>0</v>
      </c>
      <c r="AG291" s="85">
        <f>HLOOKUP(A_Stammdaten!$C$12,$AH$4:$AN$390,ROW(C291)-3,FALSE)</f>
        <v>0</v>
      </c>
      <c r="AH291" s="85">
        <f t="shared" si="56"/>
        <v>0</v>
      </c>
      <c r="AI291" s="85">
        <f t="shared" si="57"/>
        <v>0</v>
      </c>
      <c r="AJ291" s="85">
        <f t="shared" si="58"/>
        <v>0</v>
      </c>
      <c r="AK291" s="85">
        <f t="shared" si="59"/>
        <v>0</v>
      </c>
      <c r="AL291" s="85">
        <f t="shared" si="60"/>
        <v>0</v>
      </c>
      <c r="AM291" s="85">
        <f t="shared" si="61"/>
        <v>0</v>
      </c>
      <c r="AN291" s="85">
        <f t="shared" si="62"/>
        <v>0</v>
      </c>
    </row>
    <row r="292" spans="1:40" s="32" customFormat="1" x14ac:dyDescent="0.25">
      <c r="A292" s="18"/>
      <c r="B292" s="18"/>
      <c r="C292" s="34"/>
      <c r="D292" s="18"/>
      <c r="E292" s="18"/>
      <c r="F292" s="18"/>
      <c r="G292" s="80">
        <f t="shared" si="53"/>
        <v>0</v>
      </c>
      <c r="H292" s="18"/>
      <c r="I292" s="18"/>
      <c r="J292" s="18"/>
      <c r="K292" s="18"/>
      <c r="L292" s="18"/>
      <c r="M292" s="18"/>
      <c r="N292" s="18"/>
      <c r="O292" s="18"/>
      <c r="P292" s="18"/>
      <c r="Q292" s="80">
        <f>IF(C292&gt;A_Stammdaten!$C$12,0,SUM(G292,H292,J292,K292,M292,N292)-SUM(I292,L292,O292,P292))</f>
        <v>0</v>
      </c>
      <c r="R292" s="18"/>
      <c r="S292" s="18"/>
      <c r="T292" s="18"/>
      <c r="U292" s="80">
        <f t="shared" si="54"/>
        <v>0</v>
      </c>
      <c r="V292" s="81">
        <f>IF(ISBLANK($B292),0,VLOOKUP($B292,Listen!$A$2:$C$44,2,FALSE))</f>
        <v>0</v>
      </c>
      <c r="W292" s="81">
        <f>IF(ISBLANK($B292),0,VLOOKUP($B292,Listen!$A$2:$C$44,3,FALSE))</f>
        <v>0</v>
      </c>
      <c r="X292" s="49">
        <f t="shared" si="64"/>
        <v>0</v>
      </c>
      <c r="Y292" s="49">
        <f t="shared" si="63"/>
        <v>0</v>
      </c>
      <c r="Z292" s="49">
        <f t="shared" si="63"/>
        <v>0</v>
      </c>
      <c r="AA292" s="49">
        <f t="shared" si="63"/>
        <v>0</v>
      </c>
      <c r="AB292" s="49">
        <f t="shared" si="63"/>
        <v>0</v>
      </c>
      <c r="AC292" s="49">
        <f t="shared" si="63"/>
        <v>0</v>
      </c>
      <c r="AD292" s="49">
        <f t="shared" si="63"/>
        <v>0</v>
      </c>
      <c r="AE292" s="85">
        <f t="shared" si="55"/>
        <v>0</v>
      </c>
      <c r="AF292" s="85">
        <f>IF(C292=A_Stammdaten!$C$12,D_SAV!$U292-D_SAV!$AG292,HLOOKUP(A_Stammdaten!$C$12-1,$AH$4:$AN$390,ROW(C292)-3,FALSE)-$AG292)</f>
        <v>0</v>
      </c>
      <c r="AG292" s="85">
        <f>HLOOKUP(A_Stammdaten!$C$12,$AH$4:$AN$390,ROW(C292)-3,FALSE)</f>
        <v>0</v>
      </c>
      <c r="AH292" s="85">
        <f t="shared" si="56"/>
        <v>0</v>
      </c>
      <c r="AI292" s="85">
        <f t="shared" si="57"/>
        <v>0</v>
      </c>
      <c r="AJ292" s="85">
        <f t="shared" si="58"/>
        <v>0</v>
      </c>
      <c r="AK292" s="85">
        <f t="shared" si="59"/>
        <v>0</v>
      </c>
      <c r="AL292" s="85">
        <f t="shared" si="60"/>
        <v>0</v>
      </c>
      <c r="AM292" s="85">
        <f t="shared" si="61"/>
        <v>0</v>
      </c>
      <c r="AN292" s="85">
        <f t="shared" si="62"/>
        <v>0</v>
      </c>
    </row>
    <row r="293" spans="1:40" s="32" customFormat="1" x14ac:dyDescent="0.25">
      <c r="A293" s="18"/>
      <c r="B293" s="18"/>
      <c r="C293" s="34"/>
      <c r="D293" s="18"/>
      <c r="E293" s="18"/>
      <c r="F293" s="18"/>
      <c r="G293" s="80">
        <f t="shared" si="53"/>
        <v>0</v>
      </c>
      <c r="H293" s="18"/>
      <c r="I293" s="18"/>
      <c r="J293" s="18"/>
      <c r="K293" s="18"/>
      <c r="L293" s="18"/>
      <c r="M293" s="18"/>
      <c r="N293" s="18"/>
      <c r="O293" s="18"/>
      <c r="P293" s="18"/>
      <c r="Q293" s="80">
        <f>IF(C293&gt;A_Stammdaten!$C$12,0,SUM(G293,H293,J293,K293,M293,N293)-SUM(I293,L293,O293,P293))</f>
        <v>0</v>
      </c>
      <c r="R293" s="18"/>
      <c r="S293" s="18"/>
      <c r="T293" s="18"/>
      <c r="U293" s="80">
        <f t="shared" si="54"/>
        <v>0</v>
      </c>
      <c r="V293" s="81">
        <f>IF(ISBLANK($B293),0,VLOOKUP($B293,Listen!$A$2:$C$44,2,FALSE))</f>
        <v>0</v>
      </c>
      <c r="W293" s="81">
        <f>IF(ISBLANK($B293),0,VLOOKUP($B293,Listen!$A$2:$C$44,3,FALSE))</f>
        <v>0</v>
      </c>
      <c r="X293" s="49">
        <f t="shared" si="64"/>
        <v>0</v>
      </c>
      <c r="Y293" s="49">
        <f t="shared" si="63"/>
        <v>0</v>
      </c>
      <c r="Z293" s="49">
        <f t="shared" si="63"/>
        <v>0</v>
      </c>
      <c r="AA293" s="49">
        <f t="shared" si="63"/>
        <v>0</v>
      </c>
      <c r="AB293" s="49">
        <f t="shared" si="63"/>
        <v>0</v>
      </c>
      <c r="AC293" s="49">
        <f t="shared" si="63"/>
        <v>0</v>
      </c>
      <c r="AD293" s="49">
        <f t="shared" si="63"/>
        <v>0</v>
      </c>
      <c r="AE293" s="85">
        <f t="shared" si="55"/>
        <v>0</v>
      </c>
      <c r="AF293" s="85">
        <f>IF(C293=A_Stammdaten!$C$12,D_SAV!$U293-D_SAV!$AG293,HLOOKUP(A_Stammdaten!$C$12-1,$AH$4:$AN$390,ROW(C293)-3,FALSE)-$AG293)</f>
        <v>0</v>
      </c>
      <c r="AG293" s="85">
        <f>HLOOKUP(A_Stammdaten!$C$12,$AH$4:$AN$390,ROW(C293)-3,FALSE)</f>
        <v>0</v>
      </c>
      <c r="AH293" s="85">
        <f t="shared" si="56"/>
        <v>0</v>
      </c>
      <c r="AI293" s="85">
        <f t="shared" si="57"/>
        <v>0</v>
      </c>
      <c r="AJ293" s="85">
        <f t="shared" si="58"/>
        <v>0</v>
      </c>
      <c r="AK293" s="85">
        <f t="shared" si="59"/>
        <v>0</v>
      </c>
      <c r="AL293" s="85">
        <f t="shared" si="60"/>
        <v>0</v>
      </c>
      <c r="AM293" s="85">
        <f t="shared" si="61"/>
        <v>0</v>
      </c>
      <c r="AN293" s="85">
        <f t="shared" si="62"/>
        <v>0</v>
      </c>
    </row>
    <row r="294" spans="1:40" s="32" customFormat="1" x14ac:dyDescent="0.25">
      <c r="A294" s="18"/>
      <c r="B294" s="18"/>
      <c r="C294" s="34"/>
      <c r="D294" s="18"/>
      <c r="E294" s="18"/>
      <c r="F294" s="18"/>
      <c r="G294" s="80">
        <f t="shared" si="53"/>
        <v>0</v>
      </c>
      <c r="H294" s="18"/>
      <c r="I294" s="18"/>
      <c r="J294" s="18"/>
      <c r="K294" s="18"/>
      <c r="L294" s="18"/>
      <c r="M294" s="18"/>
      <c r="N294" s="18"/>
      <c r="O294" s="18"/>
      <c r="P294" s="18"/>
      <c r="Q294" s="80">
        <f>IF(C294&gt;A_Stammdaten!$C$12,0,SUM(G294,H294,J294,K294,M294,N294)-SUM(I294,L294,O294,P294))</f>
        <v>0</v>
      </c>
      <c r="R294" s="18"/>
      <c r="S294" s="18"/>
      <c r="T294" s="18"/>
      <c r="U294" s="80">
        <f t="shared" si="54"/>
        <v>0</v>
      </c>
      <c r="V294" s="81">
        <f>IF(ISBLANK($B294),0,VLOOKUP($B294,Listen!$A$2:$C$44,2,FALSE))</f>
        <v>0</v>
      </c>
      <c r="W294" s="81">
        <f>IF(ISBLANK($B294),0,VLOOKUP($B294,Listen!$A$2:$C$44,3,FALSE))</f>
        <v>0</v>
      </c>
      <c r="X294" s="49">
        <f t="shared" si="64"/>
        <v>0</v>
      </c>
      <c r="Y294" s="49">
        <f t="shared" si="63"/>
        <v>0</v>
      </c>
      <c r="Z294" s="49">
        <f t="shared" si="63"/>
        <v>0</v>
      </c>
      <c r="AA294" s="49">
        <f t="shared" si="63"/>
        <v>0</v>
      </c>
      <c r="AB294" s="49">
        <f t="shared" si="63"/>
        <v>0</v>
      </c>
      <c r="AC294" s="49">
        <f t="shared" si="63"/>
        <v>0</v>
      </c>
      <c r="AD294" s="49">
        <f t="shared" si="63"/>
        <v>0</v>
      </c>
      <c r="AE294" s="85">
        <f t="shared" si="55"/>
        <v>0</v>
      </c>
      <c r="AF294" s="85">
        <f>IF(C294=A_Stammdaten!$C$12,D_SAV!$U294-D_SAV!$AG294,HLOOKUP(A_Stammdaten!$C$12-1,$AH$4:$AN$390,ROW(C294)-3,FALSE)-$AG294)</f>
        <v>0</v>
      </c>
      <c r="AG294" s="85">
        <f>HLOOKUP(A_Stammdaten!$C$12,$AH$4:$AN$390,ROW(C294)-3,FALSE)</f>
        <v>0</v>
      </c>
      <c r="AH294" s="85">
        <f t="shared" si="56"/>
        <v>0</v>
      </c>
      <c r="AI294" s="85">
        <f t="shared" si="57"/>
        <v>0</v>
      </c>
      <c r="AJ294" s="85">
        <f t="shared" si="58"/>
        <v>0</v>
      </c>
      <c r="AK294" s="85">
        <f t="shared" si="59"/>
        <v>0</v>
      </c>
      <c r="AL294" s="85">
        <f t="shared" si="60"/>
        <v>0</v>
      </c>
      <c r="AM294" s="85">
        <f t="shared" si="61"/>
        <v>0</v>
      </c>
      <c r="AN294" s="85">
        <f t="shared" si="62"/>
        <v>0</v>
      </c>
    </row>
    <row r="295" spans="1:40" s="32" customFormat="1" x14ac:dyDescent="0.25">
      <c r="A295" s="18"/>
      <c r="B295" s="18"/>
      <c r="C295" s="34"/>
      <c r="D295" s="18"/>
      <c r="E295" s="18"/>
      <c r="F295" s="18"/>
      <c r="G295" s="80">
        <f t="shared" si="53"/>
        <v>0</v>
      </c>
      <c r="H295" s="18"/>
      <c r="I295" s="18"/>
      <c r="J295" s="18"/>
      <c r="K295" s="18"/>
      <c r="L295" s="18"/>
      <c r="M295" s="18"/>
      <c r="N295" s="18"/>
      <c r="O295" s="18"/>
      <c r="P295" s="18"/>
      <c r="Q295" s="80">
        <f>IF(C295&gt;A_Stammdaten!$C$12,0,SUM(G295,H295,J295,K295,M295,N295)-SUM(I295,L295,O295,P295))</f>
        <v>0</v>
      </c>
      <c r="R295" s="18"/>
      <c r="S295" s="18"/>
      <c r="T295" s="18"/>
      <c r="U295" s="80">
        <f t="shared" si="54"/>
        <v>0</v>
      </c>
      <c r="V295" s="81">
        <f>IF(ISBLANK($B295),0,VLOOKUP($B295,Listen!$A$2:$C$44,2,FALSE))</f>
        <v>0</v>
      </c>
      <c r="W295" s="81">
        <f>IF(ISBLANK($B295),0,VLOOKUP($B295,Listen!$A$2:$C$44,3,FALSE))</f>
        <v>0</v>
      </c>
      <c r="X295" s="49">
        <f t="shared" si="64"/>
        <v>0</v>
      </c>
      <c r="Y295" s="49">
        <f t="shared" si="63"/>
        <v>0</v>
      </c>
      <c r="Z295" s="49">
        <f t="shared" si="63"/>
        <v>0</v>
      </c>
      <c r="AA295" s="49">
        <f t="shared" si="63"/>
        <v>0</v>
      </c>
      <c r="AB295" s="49">
        <f t="shared" si="63"/>
        <v>0</v>
      </c>
      <c r="AC295" s="49">
        <f t="shared" si="63"/>
        <v>0</v>
      </c>
      <c r="AD295" s="49">
        <f t="shared" si="63"/>
        <v>0</v>
      </c>
      <c r="AE295" s="85">
        <f t="shared" si="55"/>
        <v>0</v>
      </c>
      <c r="AF295" s="85">
        <f>IF(C295=A_Stammdaten!$C$12,D_SAV!$U295-D_SAV!$AG295,HLOOKUP(A_Stammdaten!$C$12-1,$AH$4:$AN$390,ROW(C295)-3,FALSE)-$AG295)</f>
        <v>0</v>
      </c>
      <c r="AG295" s="85">
        <f>HLOOKUP(A_Stammdaten!$C$12,$AH$4:$AN$390,ROW(C295)-3,FALSE)</f>
        <v>0</v>
      </c>
      <c r="AH295" s="85">
        <f t="shared" si="56"/>
        <v>0</v>
      </c>
      <c r="AI295" s="85">
        <f t="shared" si="57"/>
        <v>0</v>
      </c>
      <c r="AJ295" s="85">
        <f t="shared" si="58"/>
        <v>0</v>
      </c>
      <c r="AK295" s="85">
        <f t="shared" si="59"/>
        <v>0</v>
      </c>
      <c r="AL295" s="85">
        <f t="shared" si="60"/>
        <v>0</v>
      </c>
      <c r="AM295" s="85">
        <f t="shared" si="61"/>
        <v>0</v>
      </c>
      <c r="AN295" s="85">
        <f t="shared" si="62"/>
        <v>0</v>
      </c>
    </row>
    <row r="296" spans="1:40" s="32" customFormat="1" x14ac:dyDescent="0.25">
      <c r="A296" s="18"/>
      <c r="B296" s="18"/>
      <c r="C296" s="34"/>
      <c r="D296" s="18"/>
      <c r="E296" s="18"/>
      <c r="F296" s="18"/>
      <c r="G296" s="80">
        <f t="shared" si="53"/>
        <v>0</v>
      </c>
      <c r="H296" s="18"/>
      <c r="I296" s="18"/>
      <c r="J296" s="18"/>
      <c r="K296" s="18"/>
      <c r="L296" s="18"/>
      <c r="M296" s="18"/>
      <c r="N296" s="18"/>
      <c r="O296" s="18"/>
      <c r="P296" s="18"/>
      <c r="Q296" s="80">
        <f>IF(C296&gt;A_Stammdaten!$C$12,0,SUM(G296,H296,J296,K296,M296,N296)-SUM(I296,L296,O296,P296))</f>
        <v>0</v>
      </c>
      <c r="R296" s="18"/>
      <c r="S296" s="18"/>
      <c r="T296" s="18"/>
      <c r="U296" s="80">
        <f t="shared" si="54"/>
        <v>0</v>
      </c>
      <c r="V296" s="81">
        <f>IF(ISBLANK($B296),0,VLOOKUP($B296,Listen!$A$2:$C$44,2,FALSE))</f>
        <v>0</v>
      </c>
      <c r="W296" s="81">
        <f>IF(ISBLANK($B296),0,VLOOKUP($B296,Listen!$A$2:$C$44,3,FALSE))</f>
        <v>0</v>
      </c>
      <c r="X296" s="49">
        <f t="shared" si="64"/>
        <v>0</v>
      </c>
      <c r="Y296" s="49">
        <f t="shared" si="63"/>
        <v>0</v>
      </c>
      <c r="Z296" s="49">
        <f t="shared" si="63"/>
        <v>0</v>
      </c>
      <c r="AA296" s="49">
        <f t="shared" si="63"/>
        <v>0</v>
      </c>
      <c r="AB296" s="49">
        <f t="shared" si="63"/>
        <v>0</v>
      </c>
      <c r="AC296" s="49">
        <f t="shared" si="63"/>
        <v>0</v>
      </c>
      <c r="AD296" s="49">
        <f t="shared" si="63"/>
        <v>0</v>
      </c>
      <c r="AE296" s="85">
        <f t="shared" si="55"/>
        <v>0</v>
      </c>
      <c r="AF296" s="85">
        <f>IF(C296=A_Stammdaten!$C$12,D_SAV!$U296-D_SAV!$AG296,HLOOKUP(A_Stammdaten!$C$12-1,$AH$4:$AN$390,ROW(C296)-3,FALSE)-$AG296)</f>
        <v>0</v>
      </c>
      <c r="AG296" s="85">
        <f>HLOOKUP(A_Stammdaten!$C$12,$AH$4:$AN$390,ROW(C296)-3,FALSE)</f>
        <v>0</v>
      </c>
      <c r="AH296" s="85">
        <f t="shared" si="56"/>
        <v>0</v>
      </c>
      <c r="AI296" s="85">
        <f t="shared" si="57"/>
        <v>0</v>
      </c>
      <c r="AJ296" s="85">
        <f t="shared" si="58"/>
        <v>0</v>
      </c>
      <c r="AK296" s="85">
        <f t="shared" si="59"/>
        <v>0</v>
      </c>
      <c r="AL296" s="85">
        <f t="shared" si="60"/>
        <v>0</v>
      </c>
      <c r="AM296" s="85">
        <f t="shared" si="61"/>
        <v>0</v>
      </c>
      <c r="AN296" s="85">
        <f t="shared" si="62"/>
        <v>0</v>
      </c>
    </row>
    <row r="297" spans="1:40" s="32" customFormat="1" x14ac:dyDescent="0.25">
      <c r="A297" s="18"/>
      <c r="B297" s="18"/>
      <c r="C297" s="34"/>
      <c r="D297" s="18"/>
      <c r="E297" s="18"/>
      <c r="F297" s="18"/>
      <c r="G297" s="80">
        <f t="shared" si="53"/>
        <v>0</v>
      </c>
      <c r="H297" s="18"/>
      <c r="I297" s="18"/>
      <c r="J297" s="18"/>
      <c r="K297" s="18"/>
      <c r="L297" s="18"/>
      <c r="M297" s="18"/>
      <c r="N297" s="18"/>
      <c r="O297" s="18"/>
      <c r="P297" s="18"/>
      <c r="Q297" s="80">
        <f>IF(C297&gt;A_Stammdaten!$C$12,0,SUM(G297,H297,J297,K297,M297,N297)-SUM(I297,L297,O297,P297))</f>
        <v>0</v>
      </c>
      <c r="R297" s="18"/>
      <c r="S297" s="18"/>
      <c r="T297" s="18"/>
      <c r="U297" s="80">
        <f t="shared" si="54"/>
        <v>0</v>
      </c>
      <c r="V297" s="81">
        <f>IF(ISBLANK($B297),0,VLOOKUP($B297,Listen!$A$2:$C$44,2,FALSE))</f>
        <v>0</v>
      </c>
      <c r="W297" s="81">
        <f>IF(ISBLANK($B297),0,VLOOKUP($B297,Listen!$A$2:$C$44,3,FALSE))</f>
        <v>0</v>
      </c>
      <c r="X297" s="49">
        <f t="shared" si="64"/>
        <v>0</v>
      </c>
      <c r="Y297" s="49">
        <f t="shared" si="63"/>
        <v>0</v>
      </c>
      <c r="Z297" s="49">
        <f t="shared" si="63"/>
        <v>0</v>
      </c>
      <c r="AA297" s="49">
        <f t="shared" si="63"/>
        <v>0</v>
      </c>
      <c r="AB297" s="49">
        <f t="shared" si="63"/>
        <v>0</v>
      </c>
      <c r="AC297" s="49">
        <f t="shared" si="63"/>
        <v>0</v>
      </c>
      <c r="AD297" s="49">
        <f t="shared" si="63"/>
        <v>0</v>
      </c>
      <c r="AE297" s="85">
        <f t="shared" si="55"/>
        <v>0</v>
      </c>
      <c r="AF297" s="85">
        <f>IF(C297=A_Stammdaten!$C$12,D_SAV!$U297-D_SAV!$AG297,HLOOKUP(A_Stammdaten!$C$12-1,$AH$4:$AN$390,ROW(C297)-3,FALSE)-$AG297)</f>
        <v>0</v>
      </c>
      <c r="AG297" s="85">
        <f>HLOOKUP(A_Stammdaten!$C$12,$AH$4:$AN$390,ROW(C297)-3,FALSE)</f>
        <v>0</v>
      </c>
      <c r="AH297" s="85">
        <f t="shared" si="56"/>
        <v>0</v>
      </c>
      <c r="AI297" s="85">
        <f t="shared" si="57"/>
        <v>0</v>
      </c>
      <c r="AJ297" s="85">
        <f t="shared" si="58"/>
        <v>0</v>
      </c>
      <c r="AK297" s="85">
        <f t="shared" si="59"/>
        <v>0</v>
      </c>
      <c r="AL297" s="85">
        <f t="shared" si="60"/>
        <v>0</v>
      </c>
      <c r="AM297" s="85">
        <f t="shared" si="61"/>
        <v>0</v>
      </c>
      <c r="AN297" s="85">
        <f t="shared" si="62"/>
        <v>0</v>
      </c>
    </row>
    <row r="298" spans="1:40" s="32" customFormat="1" x14ac:dyDescent="0.25">
      <c r="A298" s="18"/>
      <c r="B298" s="18"/>
      <c r="C298" s="34"/>
      <c r="D298" s="18"/>
      <c r="E298" s="18"/>
      <c r="F298" s="18"/>
      <c r="G298" s="80">
        <f t="shared" si="53"/>
        <v>0</v>
      </c>
      <c r="H298" s="18"/>
      <c r="I298" s="18"/>
      <c r="J298" s="18"/>
      <c r="K298" s="18"/>
      <c r="L298" s="18"/>
      <c r="M298" s="18"/>
      <c r="N298" s="18"/>
      <c r="O298" s="18"/>
      <c r="P298" s="18"/>
      <c r="Q298" s="80">
        <f>IF(C298&gt;A_Stammdaten!$C$12,0,SUM(G298,H298,J298,K298,M298,N298)-SUM(I298,L298,O298,P298))</f>
        <v>0</v>
      </c>
      <c r="R298" s="18"/>
      <c r="S298" s="18"/>
      <c r="T298" s="18"/>
      <c r="U298" s="80">
        <f t="shared" si="54"/>
        <v>0</v>
      </c>
      <c r="V298" s="81">
        <f>IF(ISBLANK($B298),0,VLOOKUP($B298,Listen!$A$2:$C$44,2,FALSE))</f>
        <v>0</v>
      </c>
      <c r="W298" s="81">
        <f>IF(ISBLANK($B298),0,VLOOKUP($B298,Listen!$A$2:$C$44,3,FALSE))</f>
        <v>0</v>
      </c>
      <c r="X298" s="49">
        <f t="shared" si="64"/>
        <v>0</v>
      </c>
      <c r="Y298" s="49">
        <f t="shared" si="63"/>
        <v>0</v>
      </c>
      <c r="Z298" s="49">
        <f t="shared" si="63"/>
        <v>0</v>
      </c>
      <c r="AA298" s="49">
        <f t="shared" si="63"/>
        <v>0</v>
      </c>
      <c r="AB298" s="49">
        <f t="shared" si="63"/>
        <v>0</v>
      </c>
      <c r="AC298" s="49">
        <f t="shared" si="63"/>
        <v>0</v>
      </c>
      <c r="AD298" s="49">
        <f t="shared" si="63"/>
        <v>0</v>
      </c>
      <c r="AE298" s="85">
        <f t="shared" si="55"/>
        <v>0</v>
      </c>
      <c r="AF298" s="85">
        <f>IF(C298=A_Stammdaten!$C$12,D_SAV!$U298-D_SAV!$AG298,HLOOKUP(A_Stammdaten!$C$12-1,$AH$4:$AN$390,ROW(C298)-3,FALSE)-$AG298)</f>
        <v>0</v>
      </c>
      <c r="AG298" s="85">
        <f>HLOOKUP(A_Stammdaten!$C$12,$AH$4:$AN$390,ROW(C298)-3,FALSE)</f>
        <v>0</v>
      </c>
      <c r="AH298" s="85">
        <f t="shared" si="56"/>
        <v>0</v>
      </c>
      <c r="AI298" s="85">
        <f t="shared" si="57"/>
        <v>0</v>
      </c>
      <c r="AJ298" s="85">
        <f t="shared" si="58"/>
        <v>0</v>
      </c>
      <c r="AK298" s="85">
        <f t="shared" si="59"/>
        <v>0</v>
      </c>
      <c r="AL298" s="85">
        <f t="shared" si="60"/>
        <v>0</v>
      </c>
      <c r="AM298" s="85">
        <f t="shared" si="61"/>
        <v>0</v>
      </c>
      <c r="AN298" s="85">
        <f t="shared" si="62"/>
        <v>0</v>
      </c>
    </row>
    <row r="299" spans="1:40" s="32" customFormat="1" x14ac:dyDescent="0.25">
      <c r="A299" s="18"/>
      <c r="B299" s="18"/>
      <c r="C299" s="34"/>
      <c r="D299" s="18"/>
      <c r="E299" s="18"/>
      <c r="F299" s="18"/>
      <c r="G299" s="80">
        <f t="shared" si="53"/>
        <v>0</v>
      </c>
      <c r="H299" s="18"/>
      <c r="I299" s="18"/>
      <c r="J299" s="18"/>
      <c r="K299" s="18"/>
      <c r="L299" s="18"/>
      <c r="M299" s="18"/>
      <c r="N299" s="18"/>
      <c r="O299" s="18"/>
      <c r="P299" s="18"/>
      <c r="Q299" s="80">
        <f>IF(C299&gt;A_Stammdaten!$C$12,0,SUM(G299,H299,J299,K299,M299,N299)-SUM(I299,L299,O299,P299))</f>
        <v>0</v>
      </c>
      <c r="R299" s="18"/>
      <c r="S299" s="18"/>
      <c r="T299" s="18"/>
      <c r="U299" s="80">
        <f t="shared" si="54"/>
        <v>0</v>
      </c>
      <c r="V299" s="81">
        <f>IF(ISBLANK($B299),0,VLOOKUP($B299,Listen!$A$2:$C$44,2,FALSE))</f>
        <v>0</v>
      </c>
      <c r="W299" s="81">
        <f>IF(ISBLANK($B299),0,VLOOKUP($B299,Listen!$A$2:$C$44,3,FALSE))</f>
        <v>0</v>
      </c>
      <c r="X299" s="49">
        <f t="shared" si="64"/>
        <v>0</v>
      </c>
      <c r="Y299" s="49">
        <f t="shared" si="63"/>
        <v>0</v>
      </c>
      <c r="Z299" s="49">
        <f t="shared" si="63"/>
        <v>0</v>
      </c>
      <c r="AA299" s="49">
        <f t="shared" si="63"/>
        <v>0</v>
      </c>
      <c r="AB299" s="49">
        <f t="shared" si="63"/>
        <v>0</v>
      </c>
      <c r="AC299" s="49">
        <f t="shared" si="63"/>
        <v>0</v>
      </c>
      <c r="AD299" s="49">
        <f t="shared" si="63"/>
        <v>0</v>
      </c>
      <c r="AE299" s="85">
        <f t="shared" si="55"/>
        <v>0</v>
      </c>
      <c r="AF299" s="85">
        <f>IF(C299=A_Stammdaten!$C$12,D_SAV!$U299-D_SAV!$AG299,HLOOKUP(A_Stammdaten!$C$12-1,$AH$4:$AN$390,ROW(C299)-3,FALSE)-$AG299)</f>
        <v>0</v>
      </c>
      <c r="AG299" s="85">
        <f>HLOOKUP(A_Stammdaten!$C$12,$AH$4:$AN$390,ROW(C299)-3,FALSE)</f>
        <v>0</v>
      </c>
      <c r="AH299" s="85">
        <f t="shared" si="56"/>
        <v>0</v>
      </c>
      <c r="AI299" s="85">
        <f t="shared" si="57"/>
        <v>0</v>
      </c>
      <c r="AJ299" s="85">
        <f t="shared" si="58"/>
        <v>0</v>
      </c>
      <c r="AK299" s="85">
        <f t="shared" si="59"/>
        <v>0</v>
      </c>
      <c r="AL299" s="85">
        <f t="shared" si="60"/>
        <v>0</v>
      </c>
      <c r="AM299" s="85">
        <f t="shared" si="61"/>
        <v>0</v>
      </c>
      <c r="AN299" s="85">
        <f t="shared" si="62"/>
        <v>0</v>
      </c>
    </row>
    <row r="300" spans="1:40" s="32" customFormat="1" x14ac:dyDescent="0.25">
      <c r="A300" s="18"/>
      <c r="B300" s="18"/>
      <c r="C300" s="34"/>
      <c r="D300" s="18"/>
      <c r="E300" s="18"/>
      <c r="F300" s="18"/>
      <c r="G300" s="80">
        <f t="shared" si="53"/>
        <v>0</v>
      </c>
      <c r="H300" s="18"/>
      <c r="I300" s="18"/>
      <c r="J300" s="18"/>
      <c r="K300" s="18"/>
      <c r="L300" s="18"/>
      <c r="M300" s="18"/>
      <c r="N300" s="18"/>
      <c r="O300" s="18"/>
      <c r="P300" s="18"/>
      <c r="Q300" s="80">
        <f>IF(C300&gt;A_Stammdaten!$C$12,0,SUM(G300,H300,J300,K300,M300,N300)-SUM(I300,L300,O300,P300))</f>
        <v>0</v>
      </c>
      <c r="R300" s="18"/>
      <c r="S300" s="18"/>
      <c r="T300" s="18"/>
      <c r="U300" s="80">
        <f t="shared" si="54"/>
        <v>0</v>
      </c>
      <c r="V300" s="81">
        <f>IF(ISBLANK($B300),0,VLOOKUP($B300,Listen!$A$2:$C$44,2,FALSE))</f>
        <v>0</v>
      </c>
      <c r="W300" s="81">
        <f>IF(ISBLANK($B300),0,VLOOKUP($B300,Listen!$A$2:$C$44,3,FALSE))</f>
        <v>0</v>
      </c>
      <c r="X300" s="49">
        <f t="shared" si="64"/>
        <v>0</v>
      </c>
      <c r="Y300" s="49">
        <f t="shared" si="63"/>
        <v>0</v>
      </c>
      <c r="Z300" s="49">
        <f t="shared" si="63"/>
        <v>0</v>
      </c>
      <c r="AA300" s="49">
        <f t="shared" si="63"/>
        <v>0</v>
      </c>
      <c r="AB300" s="49">
        <f t="shared" si="63"/>
        <v>0</v>
      </c>
      <c r="AC300" s="49">
        <f t="shared" si="63"/>
        <v>0</v>
      </c>
      <c r="AD300" s="49">
        <f t="shared" si="63"/>
        <v>0</v>
      </c>
      <c r="AE300" s="85">
        <f t="shared" si="55"/>
        <v>0</v>
      </c>
      <c r="AF300" s="85">
        <f>IF(C300=A_Stammdaten!$C$12,D_SAV!$U300-D_SAV!$AG300,HLOOKUP(A_Stammdaten!$C$12-1,$AH$4:$AN$390,ROW(C300)-3,FALSE)-$AG300)</f>
        <v>0</v>
      </c>
      <c r="AG300" s="85">
        <f>HLOOKUP(A_Stammdaten!$C$12,$AH$4:$AN$390,ROW(C300)-3,FALSE)</f>
        <v>0</v>
      </c>
      <c r="AH300" s="85">
        <f t="shared" si="56"/>
        <v>0</v>
      </c>
      <c r="AI300" s="85">
        <f t="shared" si="57"/>
        <v>0</v>
      </c>
      <c r="AJ300" s="85">
        <f t="shared" si="58"/>
        <v>0</v>
      </c>
      <c r="AK300" s="85">
        <f t="shared" si="59"/>
        <v>0</v>
      </c>
      <c r="AL300" s="85">
        <f t="shared" si="60"/>
        <v>0</v>
      </c>
      <c r="AM300" s="85">
        <f t="shared" si="61"/>
        <v>0</v>
      </c>
      <c r="AN300" s="85">
        <f t="shared" si="62"/>
        <v>0</v>
      </c>
    </row>
    <row r="301" spans="1:40" s="32" customFormat="1" x14ac:dyDescent="0.25">
      <c r="A301" s="18"/>
      <c r="B301" s="18"/>
      <c r="C301" s="34"/>
      <c r="D301" s="18"/>
      <c r="E301" s="18"/>
      <c r="F301" s="18"/>
      <c r="G301" s="80">
        <f t="shared" si="53"/>
        <v>0</v>
      </c>
      <c r="H301" s="18"/>
      <c r="I301" s="18"/>
      <c r="J301" s="18"/>
      <c r="K301" s="18"/>
      <c r="L301" s="18"/>
      <c r="M301" s="18"/>
      <c r="N301" s="18"/>
      <c r="O301" s="18"/>
      <c r="P301" s="18"/>
      <c r="Q301" s="80">
        <f>IF(C301&gt;A_Stammdaten!$C$12,0,SUM(G301,H301,J301,K301,M301,N301)-SUM(I301,L301,O301,P301))</f>
        <v>0</v>
      </c>
      <c r="R301" s="18"/>
      <c r="S301" s="18"/>
      <c r="T301" s="18"/>
      <c r="U301" s="80">
        <f t="shared" si="54"/>
        <v>0</v>
      </c>
      <c r="V301" s="81">
        <f>IF(ISBLANK($B301),0,VLOOKUP($B301,Listen!$A$2:$C$44,2,FALSE))</f>
        <v>0</v>
      </c>
      <c r="W301" s="81">
        <f>IF(ISBLANK($B301),0,VLOOKUP($B301,Listen!$A$2:$C$44,3,FALSE))</f>
        <v>0</v>
      </c>
      <c r="X301" s="49">
        <f t="shared" si="64"/>
        <v>0</v>
      </c>
      <c r="Y301" s="49">
        <f t="shared" si="63"/>
        <v>0</v>
      </c>
      <c r="Z301" s="49">
        <f t="shared" si="63"/>
        <v>0</v>
      </c>
      <c r="AA301" s="49">
        <f t="shared" si="63"/>
        <v>0</v>
      </c>
      <c r="AB301" s="49">
        <f t="shared" si="63"/>
        <v>0</v>
      </c>
      <c r="AC301" s="49">
        <f t="shared" si="63"/>
        <v>0</v>
      </c>
      <c r="AD301" s="49">
        <f t="shared" si="63"/>
        <v>0</v>
      </c>
      <c r="AE301" s="85">
        <f t="shared" si="55"/>
        <v>0</v>
      </c>
      <c r="AF301" s="85">
        <f>IF(C301=A_Stammdaten!$C$12,D_SAV!$U301-D_SAV!$AG301,HLOOKUP(A_Stammdaten!$C$12-1,$AH$4:$AN$390,ROW(C301)-3,FALSE)-$AG301)</f>
        <v>0</v>
      </c>
      <c r="AG301" s="85">
        <f>HLOOKUP(A_Stammdaten!$C$12,$AH$4:$AN$390,ROW(C301)-3,FALSE)</f>
        <v>0</v>
      </c>
      <c r="AH301" s="85">
        <f t="shared" si="56"/>
        <v>0</v>
      </c>
      <c r="AI301" s="85">
        <f t="shared" si="57"/>
        <v>0</v>
      </c>
      <c r="AJ301" s="85">
        <f t="shared" si="58"/>
        <v>0</v>
      </c>
      <c r="AK301" s="85">
        <f t="shared" si="59"/>
        <v>0</v>
      </c>
      <c r="AL301" s="85">
        <f t="shared" si="60"/>
        <v>0</v>
      </c>
      <c r="AM301" s="85">
        <f t="shared" si="61"/>
        <v>0</v>
      </c>
      <c r="AN301" s="85">
        <f t="shared" si="62"/>
        <v>0</v>
      </c>
    </row>
    <row r="302" spans="1:40" s="32" customFormat="1" x14ac:dyDescent="0.25">
      <c r="A302" s="18"/>
      <c r="B302" s="18"/>
      <c r="C302" s="34"/>
      <c r="D302" s="18"/>
      <c r="E302" s="18"/>
      <c r="F302" s="18"/>
      <c r="G302" s="80">
        <f t="shared" si="53"/>
        <v>0</v>
      </c>
      <c r="H302" s="18"/>
      <c r="I302" s="18"/>
      <c r="J302" s="18"/>
      <c r="K302" s="18"/>
      <c r="L302" s="18"/>
      <c r="M302" s="18"/>
      <c r="N302" s="18"/>
      <c r="O302" s="18"/>
      <c r="P302" s="18"/>
      <c r="Q302" s="80">
        <f>IF(C302&gt;A_Stammdaten!$C$12,0,SUM(G302,H302,J302,K302,M302,N302)-SUM(I302,L302,O302,P302))</f>
        <v>0</v>
      </c>
      <c r="R302" s="18"/>
      <c r="S302" s="18"/>
      <c r="T302" s="18"/>
      <c r="U302" s="80">
        <f t="shared" si="54"/>
        <v>0</v>
      </c>
      <c r="V302" s="81">
        <f>IF(ISBLANK($B302),0,VLOOKUP($B302,Listen!$A$2:$C$44,2,FALSE))</f>
        <v>0</v>
      </c>
      <c r="W302" s="81">
        <f>IF(ISBLANK($B302),0,VLOOKUP($B302,Listen!$A$2:$C$44,3,FALSE))</f>
        <v>0</v>
      </c>
      <c r="X302" s="49">
        <f t="shared" si="64"/>
        <v>0</v>
      </c>
      <c r="Y302" s="49">
        <f t="shared" si="63"/>
        <v>0</v>
      </c>
      <c r="Z302" s="49">
        <f t="shared" si="63"/>
        <v>0</v>
      </c>
      <c r="AA302" s="49">
        <f t="shared" si="63"/>
        <v>0</v>
      </c>
      <c r="AB302" s="49">
        <f t="shared" si="63"/>
        <v>0</v>
      </c>
      <c r="AC302" s="49">
        <f t="shared" si="63"/>
        <v>0</v>
      </c>
      <c r="AD302" s="49">
        <f t="shared" si="63"/>
        <v>0</v>
      </c>
      <c r="AE302" s="85">
        <f t="shared" si="55"/>
        <v>0</v>
      </c>
      <c r="AF302" s="85">
        <f>IF(C302=A_Stammdaten!$C$12,D_SAV!$U302-D_SAV!$AG302,HLOOKUP(A_Stammdaten!$C$12-1,$AH$4:$AN$390,ROW(C302)-3,FALSE)-$AG302)</f>
        <v>0</v>
      </c>
      <c r="AG302" s="85">
        <f>HLOOKUP(A_Stammdaten!$C$12,$AH$4:$AN$390,ROW(C302)-3,FALSE)</f>
        <v>0</v>
      </c>
      <c r="AH302" s="85">
        <f t="shared" si="56"/>
        <v>0</v>
      </c>
      <c r="AI302" s="85">
        <f t="shared" si="57"/>
        <v>0</v>
      </c>
      <c r="AJ302" s="85">
        <f t="shared" si="58"/>
        <v>0</v>
      </c>
      <c r="AK302" s="85">
        <f t="shared" si="59"/>
        <v>0</v>
      </c>
      <c r="AL302" s="85">
        <f t="shared" si="60"/>
        <v>0</v>
      </c>
      <c r="AM302" s="85">
        <f t="shared" si="61"/>
        <v>0</v>
      </c>
      <c r="AN302" s="85">
        <f t="shared" si="62"/>
        <v>0</v>
      </c>
    </row>
    <row r="303" spans="1:40" s="32" customFormat="1" x14ac:dyDescent="0.25">
      <c r="A303" s="18"/>
      <c r="B303" s="18"/>
      <c r="C303" s="34"/>
      <c r="D303" s="18"/>
      <c r="E303" s="18"/>
      <c r="F303" s="18"/>
      <c r="G303" s="80">
        <f t="shared" si="53"/>
        <v>0</v>
      </c>
      <c r="H303" s="18"/>
      <c r="I303" s="18"/>
      <c r="J303" s="18"/>
      <c r="K303" s="18"/>
      <c r="L303" s="18"/>
      <c r="M303" s="18"/>
      <c r="N303" s="18"/>
      <c r="O303" s="18"/>
      <c r="P303" s="18"/>
      <c r="Q303" s="80">
        <f>IF(C303&gt;A_Stammdaten!$C$12,0,SUM(G303,H303,J303,K303,M303,N303)-SUM(I303,L303,O303,P303))</f>
        <v>0</v>
      </c>
      <c r="R303" s="18"/>
      <c r="S303" s="18"/>
      <c r="T303" s="18"/>
      <c r="U303" s="80">
        <f t="shared" si="54"/>
        <v>0</v>
      </c>
      <c r="V303" s="81">
        <f>IF(ISBLANK($B303),0,VLOOKUP($B303,Listen!$A$2:$C$44,2,FALSE))</f>
        <v>0</v>
      </c>
      <c r="W303" s="81">
        <f>IF(ISBLANK($B303),0,VLOOKUP($B303,Listen!$A$2:$C$44,3,FALSE))</f>
        <v>0</v>
      </c>
      <c r="X303" s="49">
        <f t="shared" si="64"/>
        <v>0</v>
      </c>
      <c r="Y303" s="49">
        <f t="shared" si="63"/>
        <v>0</v>
      </c>
      <c r="Z303" s="49">
        <f t="shared" si="63"/>
        <v>0</v>
      </c>
      <c r="AA303" s="49">
        <f t="shared" si="63"/>
        <v>0</v>
      </c>
      <c r="AB303" s="49">
        <f t="shared" si="63"/>
        <v>0</v>
      </c>
      <c r="AC303" s="49">
        <f t="shared" si="63"/>
        <v>0</v>
      </c>
      <c r="AD303" s="49">
        <f t="shared" si="63"/>
        <v>0</v>
      </c>
      <c r="AE303" s="85">
        <f t="shared" si="55"/>
        <v>0</v>
      </c>
      <c r="AF303" s="85">
        <f>IF(C303=A_Stammdaten!$C$12,D_SAV!$U303-D_SAV!$AG303,HLOOKUP(A_Stammdaten!$C$12-1,$AH$4:$AN$390,ROW(C303)-3,FALSE)-$AG303)</f>
        <v>0</v>
      </c>
      <c r="AG303" s="85">
        <f>HLOOKUP(A_Stammdaten!$C$12,$AH$4:$AN$390,ROW(C303)-3,FALSE)</f>
        <v>0</v>
      </c>
      <c r="AH303" s="85">
        <f t="shared" si="56"/>
        <v>0</v>
      </c>
      <c r="AI303" s="85">
        <f t="shared" si="57"/>
        <v>0</v>
      </c>
      <c r="AJ303" s="85">
        <f t="shared" si="58"/>
        <v>0</v>
      </c>
      <c r="AK303" s="85">
        <f t="shared" si="59"/>
        <v>0</v>
      </c>
      <c r="AL303" s="85">
        <f t="shared" si="60"/>
        <v>0</v>
      </c>
      <c r="AM303" s="85">
        <f t="shared" si="61"/>
        <v>0</v>
      </c>
      <c r="AN303" s="85">
        <f t="shared" si="62"/>
        <v>0</v>
      </c>
    </row>
    <row r="304" spans="1:40" s="32" customFormat="1" x14ac:dyDescent="0.25">
      <c r="A304" s="18"/>
      <c r="B304" s="18"/>
      <c r="C304" s="34"/>
      <c r="D304" s="18"/>
      <c r="E304" s="18"/>
      <c r="F304" s="18"/>
      <c r="G304" s="80">
        <f t="shared" si="53"/>
        <v>0</v>
      </c>
      <c r="H304" s="18"/>
      <c r="I304" s="18"/>
      <c r="J304" s="18"/>
      <c r="K304" s="18"/>
      <c r="L304" s="18"/>
      <c r="M304" s="18"/>
      <c r="N304" s="18"/>
      <c r="O304" s="18"/>
      <c r="P304" s="18"/>
      <c r="Q304" s="80">
        <f>IF(C304&gt;A_Stammdaten!$C$12,0,SUM(G304,H304,J304,K304,M304,N304)-SUM(I304,L304,O304,P304))</f>
        <v>0</v>
      </c>
      <c r="R304" s="18"/>
      <c r="S304" s="18"/>
      <c r="T304" s="18"/>
      <c r="U304" s="80">
        <f t="shared" si="54"/>
        <v>0</v>
      </c>
      <c r="V304" s="81">
        <f>IF(ISBLANK($B304),0,VLOOKUP($B304,Listen!$A$2:$C$44,2,FALSE))</f>
        <v>0</v>
      </c>
      <c r="W304" s="81">
        <f>IF(ISBLANK($B304),0,VLOOKUP($B304,Listen!$A$2:$C$44,3,FALSE))</f>
        <v>0</v>
      </c>
      <c r="X304" s="49">
        <f t="shared" si="64"/>
        <v>0</v>
      </c>
      <c r="Y304" s="49">
        <f t="shared" si="63"/>
        <v>0</v>
      </c>
      <c r="Z304" s="49">
        <f t="shared" si="63"/>
        <v>0</v>
      </c>
      <c r="AA304" s="49">
        <f t="shared" si="63"/>
        <v>0</v>
      </c>
      <c r="AB304" s="49">
        <f t="shared" si="63"/>
        <v>0</v>
      </c>
      <c r="AC304" s="49">
        <f t="shared" si="63"/>
        <v>0</v>
      </c>
      <c r="AD304" s="49">
        <f t="shared" si="63"/>
        <v>0</v>
      </c>
      <c r="AE304" s="85">
        <f t="shared" si="55"/>
        <v>0</v>
      </c>
      <c r="AF304" s="85">
        <f>IF(C304=A_Stammdaten!$C$12,D_SAV!$U304-D_SAV!$AG304,HLOOKUP(A_Stammdaten!$C$12-1,$AH$4:$AN$390,ROW(C304)-3,FALSE)-$AG304)</f>
        <v>0</v>
      </c>
      <c r="AG304" s="85">
        <f>HLOOKUP(A_Stammdaten!$C$12,$AH$4:$AN$390,ROW(C304)-3,FALSE)</f>
        <v>0</v>
      </c>
      <c r="AH304" s="85">
        <f t="shared" si="56"/>
        <v>0</v>
      </c>
      <c r="AI304" s="85">
        <f t="shared" si="57"/>
        <v>0</v>
      </c>
      <c r="AJ304" s="85">
        <f t="shared" si="58"/>
        <v>0</v>
      </c>
      <c r="AK304" s="85">
        <f t="shared" si="59"/>
        <v>0</v>
      </c>
      <c r="AL304" s="85">
        <f t="shared" si="60"/>
        <v>0</v>
      </c>
      <c r="AM304" s="85">
        <f t="shared" si="61"/>
        <v>0</v>
      </c>
      <c r="AN304" s="85">
        <f t="shared" si="62"/>
        <v>0</v>
      </c>
    </row>
    <row r="305" spans="1:40" s="32" customFormat="1" x14ac:dyDescent="0.25">
      <c r="A305" s="18"/>
      <c r="B305" s="18"/>
      <c r="C305" s="34"/>
      <c r="D305" s="18"/>
      <c r="E305" s="18"/>
      <c r="F305" s="18"/>
      <c r="G305" s="80">
        <f t="shared" si="53"/>
        <v>0</v>
      </c>
      <c r="H305" s="18"/>
      <c r="I305" s="18"/>
      <c r="J305" s="18"/>
      <c r="K305" s="18"/>
      <c r="L305" s="18"/>
      <c r="M305" s="18"/>
      <c r="N305" s="18"/>
      <c r="O305" s="18"/>
      <c r="P305" s="18"/>
      <c r="Q305" s="80">
        <f>IF(C305&gt;A_Stammdaten!$C$12,0,SUM(G305,H305,J305,K305,M305,N305)-SUM(I305,L305,O305,P305))</f>
        <v>0</v>
      </c>
      <c r="R305" s="18"/>
      <c r="S305" s="18"/>
      <c r="T305" s="18"/>
      <c r="U305" s="80">
        <f t="shared" si="54"/>
        <v>0</v>
      </c>
      <c r="V305" s="81">
        <f>IF(ISBLANK($B305),0,VLOOKUP($B305,Listen!$A$2:$C$44,2,FALSE))</f>
        <v>0</v>
      </c>
      <c r="W305" s="81">
        <f>IF(ISBLANK($B305),0,VLOOKUP($B305,Listen!$A$2:$C$44,3,FALSE))</f>
        <v>0</v>
      </c>
      <c r="X305" s="49">
        <f t="shared" si="64"/>
        <v>0</v>
      </c>
      <c r="Y305" s="49">
        <f t="shared" si="63"/>
        <v>0</v>
      </c>
      <c r="Z305" s="49">
        <f t="shared" si="63"/>
        <v>0</v>
      </c>
      <c r="AA305" s="49">
        <f t="shared" si="63"/>
        <v>0</v>
      </c>
      <c r="AB305" s="49">
        <f t="shared" si="63"/>
        <v>0</v>
      </c>
      <c r="AC305" s="49">
        <f t="shared" si="63"/>
        <v>0</v>
      </c>
      <c r="AD305" s="49">
        <f t="shared" si="63"/>
        <v>0</v>
      </c>
      <c r="AE305" s="85">
        <f t="shared" si="55"/>
        <v>0</v>
      </c>
      <c r="AF305" s="85">
        <f>IF(C305=A_Stammdaten!$C$12,D_SAV!$U305-D_SAV!$AG305,HLOOKUP(A_Stammdaten!$C$12-1,$AH$4:$AN$390,ROW(C305)-3,FALSE)-$AG305)</f>
        <v>0</v>
      </c>
      <c r="AG305" s="85">
        <f>HLOOKUP(A_Stammdaten!$C$12,$AH$4:$AN$390,ROW(C305)-3,FALSE)</f>
        <v>0</v>
      </c>
      <c r="AH305" s="85">
        <f t="shared" si="56"/>
        <v>0</v>
      </c>
      <c r="AI305" s="85">
        <f t="shared" si="57"/>
        <v>0</v>
      </c>
      <c r="AJ305" s="85">
        <f t="shared" si="58"/>
        <v>0</v>
      </c>
      <c r="AK305" s="85">
        <f t="shared" si="59"/>
        <v>0</v>
      </c>
      <c r="AL305" s="85">
        <f t="shared" si="60"/>
        <v>0</v>
      </c>
      <c r="AM305" s="85">
        <f t="shared" si="61"/>
        <v>0</v>
      </c>
      <c r="AN305" s="85">
        <f t="shared" si="62"/>
        <v>0</v>
      </c>
    </row>
    <row r="306" spans="1:40" s="32" customFormat="1" x14ac:dyDescent="0.25">
      <c r="A306" s="18"/>
      <c r="B306" s="18"/>
      <c r="C306" s="34"/>
      <c r="D306" s="18"/>
      <c r="E306" s="18"/>
      <c r="F306" s="18"/>
      <c r="G306" s="80">
        <f t="shared" si="53"/>
        <v>0</v>
      </c>
      <c r="H306" s="18"/>
      <c r="I306" s="18"/>
      <c r="J306" s="18"/>
      <c r="K306" s="18"/>
      <c r="L306" s="18"/>
      <c r="M306" s="18"/>
      <c r="N306" s="18"/>
      <c r="O306" s="18"/>
      <c r="P306" s="18"/>
      <c r="Q306" s="80">
        <f>IF(C306&gt;A_Stammdaten!$C$12,0,SUM(G306,H306,J306,K306,M306,N306)-SUM(I306,L306,O306,P306))</f>
        <v>0</v>
      </c>
      <c r="R306" s="18"/>
      <c r="S306" s="18"/>
      <c r="T306" s="18"/>
      <c r="U306" s="80">
        <f t="shared" si="54"/>
        <v>0</v>
      </c>
      <c r="V306" s="81">
        <f>IF(ISBLANK($B306),0,VLOOKUP($B306,Listen!$A$2:$C$44,2,FALSE))</f>
        <v>0</v>
      </c>
      <c r="W306" s="81">
        <f>IF(ISBLANK($B306),0,VLOOKUP($B306,Listen!$A$2:$C$44,3,FALSE))</f>
        <v>0</v>
      </c>
      <c r="X306" s="49">
        <f t="shared" si="64"/>
        <v>0</v>
      </c>
      <c r="Y306" s="49">
        <f t="shared" si="63"/>
        <v>0</v>
      </c>
      <c r="Z306" s="49">
        <f t="shared" si="63"/>
        <v>0</v>
      </c>
      <c r="AA306" s="49">
        <f t="shared" si="63"/>
        <v>0</v>
      </c>
      <c r="AB306" s="49">
        <f t="shared" si="63"/>
        <v>0</v>
      </c>
      <c r="AC306" s="49">
        <f t="shared" si="63"/>
        <v>0</v>
      </c>
      <c r="AD306" s="49">
        <f t="shared" si="63"/>
        <v>0</v>
      </c>
      <c r="AE306" s="85">
        <f t="shared" si="55"/>
        <v>0</v>
      </c>
      <c r="AF306" s="85">
        <f>IF(C306=A_Stammdaten!$C$12,D_SAV!$U306-D_SAV!$AG306,HLOOKUP(A_Stammdaten!$C$12-1,$AH$4:$AN$390,ROW(C306)-3,FALSE)-$AG306)</f>
        <v>0</v>
      </c>
      <c r="AG306" s="85">
        <f>HLOOKUP(A_Stammdaten!$C$12,$AH$4:$AN$390,ROW(C306)-3,FALSE)</f>
        <v>0</v>
      </c>
      <c r="AH306" s="85">
        <f t="shared" si="56"/>
        <v>0</v>
      </c>
      <c r="AI306" s="85">
        <f t="shared" si="57"/>
        <v>0</v>
      </c>
      <c r="AJ306" s="85">
        <f t="shared" si="58"/>
        <v>0</v>
      </c>
      <c r="AK306" s="85">
        <f t="shared" si="59"/>
        <v>0</v>
      </c>
      <c r="AL306" s="85">
        <f t="shared" si="60"/>
        <v>0</v>
      </c>
      <c r="AM306" s="85">
        <f t="shared" si="61"/>
        <v>0</v>
      </c>
      <c r="AN306" s="85">
        <f t="shared" si="62"/>
        <v>0</v>
      </c>
    </row>
    <row r="307" spans="1:40" s="32" customFormat="1" x14ac:dyDescent="0.25">
      <c r="A307" s="18"/>
      <c r="B307" s="18"/>
      <c r="C307" s="34"/>
      <c r="D307" s="18"/>
      <c r="E307" s="18"/>
      <c r="F307" s="18"/>
      <c r="G307" s="80">
        <f t="shared" si="53"/>
        <v>0</v>
      </c>
      <c r="H307" s="18"/>
      <c r="I307" s="18"/>
      <c r="J307" s="18"/>
      <c r="K307" s="18"/>
      <c r="L307" s="18"/>
      <c r="M307" s="18"/>
      <c r="N307" s="18"/>
      <c r="O307" s="18"/>
      <c r="P307" s="18"/>
      <c r="Q307" s="80">
        <f>IF(C307&gt;A_Stammdaten!$C$12,0,SUM(G307,H307,J307,K307,M307,N307)-SUM(I307,L307,O307,P307))</f>
        <v>0</v>
      </c>
      <c r="R307" s="18"/>
      <c r="S307" s="18"/>
      <c r="T307" s="18"/>
      <c r="U307" s="80">
        <f t="shared" si="54"/>
        <v>0</v>
      </c>
      <c r="V307" s="81">
        <f>IF(ISBLANK($B307),0,VLOOKUP($B307,Listen!$A$2:$C$44,2,FALSE))</f>
        <v>0</v>
      </c>
      <c r="W307" s="81">
        <f>IF(ISBLANK($B307),0,VLOOKUP($B307,Listen!$A$2:$C$44,3,FALSE))</f>
        <v>0</v>
      </c>
      <c r="X307" s="49">
        <f t="shared" si="64"/>
        <v>0</v>
      </c>
      <c r="Y307" s="49">
        <f t="shared" si="63"/>
        <v>0</v>
      </c>
      <c r="Z307" s="49">
        <f t="shared" si="63"/>
        <v>0</v>
      </c>
      <c r="AA307" s="49">
        <f t="shared" si="63"/>
        <v>0</v>
      </c>
      <c r="AB307" s="49">
        <f t="shared" si="63"/>
        <v>0</v>
      </c>
      <c r="AC307" s="49">
        <f t="shared" si="63"/>
        <v>0</v>
      </c>
      <c r="AD307" s="49">
        <f t="shared" si="63"/>
        <v>0</v>
      </c>
      <c r="AE307" s="85">
        <f t="shared" si="55"/>
        <v>0</v>
      </c>
      <c r="AF307" s="85">
        <f>IF(C307=A_Stammdaten!$C$12,D_SAV!$U307-D_SAV!$AG307,HLOOKUP(A_Stammdaten!$C$12-1,$AH$4:$AN$390,ROW(C307)-3,FALSE)-$AG307)</f>
        <v>0</v>
      </c>
      <c r="AG307" s="85">
        <f>HLOOKUP(A_Stammdaten!$C$12,$AH$4:$AN$390,ROW(C307)-3,FALSE)</f>
        <v>0</v>
      </c>
      <c r="AH307" s="85">
        <f t="shared" si="56"/>
        <v>0</v>
      </c>
      <c r="AI307" s="85">
        <f t="shared" si="57"/>
        <v>0</v>
      </c>
      <c r="AJ307" s="85">
        <f t="shared" si="58"/>
        <v>0</v>
      </c>
      <c r="AK307" s="85">
        <f t="shared" si="59"/>
        <v>0</v>
      </c>
      <c r="AL307" s="85">
        <f t="shared" si="60"/>
        <v>0</v>
      </c>
      <c r="AM307" s="85">
        <f t="shared" si="61"/>
        <v>0</v>
      </c>
      <c r="AN307" s="85">
        <f t="shared" si="62"/>
        <v>0</v>
      </c>
    </row>
    <row r="308" spans="1:40" s="32" customFormat="1" x14ac:dyDescent="0.25">
      <c r="A308" s="18"/>
      <c r="B308" s="18"/>
      <c r="C308" s="34"/>
      <c r="D308" s="18"/>
      <c r="E308" s="18"/>
      <c r="F308" s="18"/>
      <c r="G308" s="80">
        <f t="shared" si="53"/>
        <v>0</v>
      </c>
      <c r="H308" s="18"/>
      <c r="I308" s="18"/>
      <c r="J308" s="18"/>
      <c r="K308" s="18"/>
      <c r="L308" s="18"/>
      <c r="M308" s="18"/>
      <c r="N308" s="18"/>
      <c r="O308" s="18"/>
      <c r="P308" s="18"/>
      <c r="Q308" s="80">
        <f>IF(C308&gt;A_Stammdaten!$C$12,0,SUM(G308,H308,J308,K308,M308,N308)-SUM(I308,L308,O308,P308))</f>
        <v>0</v>
      </c>
      <c r="R308" s="18"/>
      <c r="S308" s="18"/>
      <c r="T308" s="18"/>
      <c r="U308" s="80">
        <f t="shared" si="54"/>
        <v>0</v>
      </c>
      <c r="V308" s="81">
        <f>IF(ISBLANK($B308),0,VLOOKUP($B308,Listen!$A$2:$C$44,2,FALSE))</f>
        <v>0</v>
      </c>
      <c r="W308" s="81">
        <f>IF(ISBLANK($B308),0,VLOOKUP($B308,Listen!$A$2:$C$44,3,FALSE))</f>
        <v>0</v>
      </c>
      <c r="X308" s="49">
        <f t="shared" si="64"/>
        <v>0</v>
      </c>
      <c r="Y308" s="49">
        <f t="shared" si="63"/>
        <v>0</v>
      </c>
      <c r="Z308" s="49">
        <f t="shared" si="63"/>
        <v>0</v>
      </c>
      <c r="AA308" s="49">
        <f t="shared" si="63"/>
        <v>0</v>
      </c>
      <c r="AB308" s="49">
        <f t="shared" si="63"/>
        <v>0</v>
      </c>
      <c r="AC308" s="49">
        <f t="shared" si="63"/>
        <v>0</v>
      </c>
      <c r="AD308" s="49">
        <f t="shared" si="63"/>
        <v>0</v>
      </c>
      <c r="AE308" s="85">
        <f t="shared" si="55"/>
        <v>0</v>
      </c>
      <c r="AF308" s="85">
        <f>IF(C308=A_Stammdaten!$C$12,D_SAV!$U308-D_SAV!$AG308,HLOOKUP(A_Stammdaten!$C$12-1,$AH$4:$AN$390,ROW(C308)-3,FALSE)-$AG308)</f>
        <v>0</v>
      </c>
      <c r="AG308" s="85">
        <f>HLOOKUP(A_Stammdaten!$C$12,$AH$4:$AN$390,ROW(C308)-3,FALSE)</f>
        <v>0</v>
      </c>
      <c r="AH308" s="85">
        <f t="shared" si="56"/>
        <v>0</v>
      </c>
      <c r="AI308" s="85">
        <f t="shared" si="57"/>
        <v>0</v>
      </c>
      <c r="AJ308" s="85">
        <f t="shared" si="58"/>
        <v>0</v>
      </c>
      <c r="AK308" s="85">
        <f t="shared" si="59"/>
        <v>0</v>
      </c>
      <c r="AL308" s="85">
        <f t="shared" si="60"/>
        <v>0</v>
      </c>
      <c r="AM308" s="85">
        <f t="shared" si="61"/>
        <v>0</v>
      </c>
      <c r="AN308" s="85">
        <f t="shared" si="62"/>
        <v>0</v>
      </c>
    </row>
    <row r="309" spans="1:40" s="32" customFormat="1" x14ac:dyDescent="0.25">
      <c r="A309" s="18"/>
      <c r="B309" s="18"/>
      <c r="C309" s="34"/>
      <c r="D309" s="18"/>
      <c r="E309" s="18"/>
      <c r="F309" s="18"/>
      <c r="G309" s="80">
        <f t="shared" si="53"/>
        <v>0</v>
      </c>
      <c r="H309" s="18"/>
      <c r="I309" s="18"/>
      <c r="J309" s="18"/>
      <c r="K309" s="18"/>
      <c r="L309" s="18"/>
      <c r="M309" s="18"/>
      <c r="N309" s="18"/>
      <c r="O309" s="18"/>
      <c r="P309" s="18"/>
      <c r="Q309" s="80">
        <f>IF(C309&gt;A_Stammdaten!$C$12,0,SUM(G309,H309,J309,K309,M309,N309)-SUM(I309,L309,O309,P309))</f>
        <v>0</v>
      </c>
      <c r="R309" s="18"/>
      <c r="S309" s="18"/>
      <c r="T309" s="18"/>
      <c r="U309" s="80">
        <f t="shared" si="54"/>
        <v>0</v>
      </c>
      <c r="V309" s="81">
        <f>IF(ISBLANK($B309),0,VLOOKUP($B309,Listen!$A$2:$C$44,2,FALSE))</f>
        <v>0</v>
      </c>
      <c r="W309" s="81">
        <f>IF(ISBLANK($B309),0,VLOOKUP($B309,Listen!$A$2:$C$44,3,FALSE))</f>
        <v>0</v>
      </c>
      <c r="X309" s="49">
        <f t="shared" si="64"/>
        <v>0</v>
      </c>
      <c r="Y309" s="49">
        <f t="shared" si="63"/>
        <v>0</v>
      </c>
      <c r="Z309" s="49">
        <f t="shared" si="63"/>
        <v>0</v>
      </c>
      <c r="AA309" s="49">
        <f t="shared" si="63"/>
        <v>0</v>
      </c>
      <c r="AB309" s="49">
        <f t="shared" si="63"/>
        <v>0</v>
      </c>
      <c r="AC309" s="49">
        <f t="shared" si="63"/>
        <v>0</v>
      </c>
      <c r="AD309" s="49">
        <f t="shared" si="63"/>
        <v>0</v>
      </c>
      <c r="AE309" s="85">
        <f t="shared" si="55"/>
        <v>0</v>
      </c>
      <c r="AF309" s="85">
        <f>IF(C309=A_Stammdaten!$C$12,D_SAV!$U309-D_SAV!$AG309,HLOOKUP(A_Stammdaten!$C$12-1,$AH$4:$AN$390,ROW(C309)-3,FALSE)-$AG309)</f>
        <v>0</v>
      </c>
      <c r="AG309" s="85">
        <f>HLOOKUP(A_Stammdaten!$C$12,$AH$4:$AN$390,ROW(C309)-3,FALSE)</f>
        <v>0</v>
      </c>
      <c r="AH309" s="85">
        <f t="shared" si="56"/>
        <v>0</v>
      </c>
      <c r="AI309" s="85">
        <f t="shared" si="57"/>
        <v>0</v>
      </c>
      <c r="AJ309" s="85">
        <f t="shared" si="58"/>
        <v>0</v>
      </c>
      <c r="AK309" s="85">
        <f t="shared" si="59"/>
        <v>0</v>
      </c>
      <c r="AL309" s="85">
        <f t="shared" si="60"/>
        <v>0</v>
      </c>
      <c r="AM309" s="85">
        <f t="shared" si="61"/>
        <v>0</v>
      </c>
      <c r="AN309" s="85">
        <f t="shared" si="62"/>
        <v>0</v>
      </c>
    </row>
    <row r="310" spans="1:40" s="32" customFormat="1" x14ac:dyDescent="0.25">
      <c r="A310" s="18"/>
      <c r="B310" s="18"/>
      <c r="C310" s="34"/>
      <c r="D310" s="18"/>
      <c r="E310" s="18"/>
      <c r="F310" s="18"/>
      <c r="G310" s="80">
        <f t="shared" si="53"/>
        <v>0</v>
      </c>
      <c r="H310" s="18"/>
      <c r="I310" s="18"/>
      <c r="J310" s="18"/>
      <c r="K310" s="18"/>
      <c r="L310" s="18"/>
      <c r="M310" s="18"/>
      <c r="N310" s="18"/>
      <c r="O310" s="18"/>
      <c r="P310" s="18"/>
      <c r="Q310" s="80">
        <f>IF(C310&gt;A_Stammdaten!$C$12,0,SUM(G310,H310,J310,K310,M310,N310)-SUM(I310,L310,O310,P310))</f>
        <v>0</v>
      </c>
      <c r="R310" s="18"/>
      <c r="S310" s="18"/>
      <c r="T310" s="18"/>
      <c r="U310" s="80">
        <f t="shared" si="54"/>
        <v>0</v>
      </c>
      <c r="V310" s="81">
        <f>IF(ISBLANK($B310),0,VLOOKUP($B310,Listen!$A$2:$C$44,2,FALSE))</f>
        <v>0</v>
      </c>
      <c r="W310" s="81">
        <f>IF(ISBLANK($B310),0,VLOOKUP($B310,Listen!$A$2:$C$44,3,FALSE))</f>
        <v>0</v>
      </c>
      <c r="X310" s="49">
        <f t="shared" si="64"/>
        <v>0</v>
      </c>
      <c r="Y310" s="49">
        <f t="shared" si="63"/>
        <v>0</v>
      </c>
      <c r="Z310" s="49">
        <f t="shared" si="63"/>
        <v>0</v>
      </c>
      <c r="AA310" s="49">
        <f t="shared" si="63"/>
        <v>0</v>
      </c>
      <c r="AB310" s="49">
        <f t="shared" si="63"/>
        <v>0</v>
      </c>
      <c r="AC310" s="49">
        <f t="shared" si="63"/>
        <v>0</v>
      </c>
      <c r="AD310" s="49">
        <f t="shared" si="63"/>
        <v>0</v>
      </c>
      <c r="AE310" s="85">
        <f t="shared" si="55"/>
        <v>0</v>
      </c>
      <c r="AF310" s="85">
        <f>IF(C310=A_Stammdaten!$C$12,D_SAV!$U310-D_SAV!$AG310,HLOOKUP(A_Stammdaten!$C$12-1,$AH$4:$AN$390,ROW(C310)-3,FALSE)-$AG310)</f>
        <v>0</v>
      </c>
      <c r="AG310" s="85">
        <f>HLOOKUP(A_Stammdaten!$C$12,$AH$4:$AN$390,ROW(C310)-3,FALSE)</f>
        <v>0</v>
      </c>
      <c r="AH310" s="85">
        <f t="shared" si="56"/>
        <v>0</v>
      </c>
      <c r="AI310" s="85">
        <f t="shared" si="57"/>
        <v>0</v>
      </c>
      <c r="AJ310" s="85">
        <f t="shared" si="58"/>
        <v>0</v>
      </c>
      <c r="AK310" s="85">
        <f t="shared" si="59"/>
        <v>0</v>
      </c>
      <c r="AL310" s="85">
        <f t="shared" si="60"/>
        <v>0</v>
      </c>
      <c r="AM310" s="85">
        <f t="shared" si="61"/>
        <v>0</v>
      </c>
      <c r="AN310" s="85">
        <f t="shared" si="62"/>
        <v>0</v>
      </c>
    </row>
    <row r="311" spans="1:40" s="32" customFormat="1" x14ac:dyDescent="0.25">
      <c r="A311" s="18"/>
      <c r="B311" s="18"/>
      <c r="C311" s="34"/>
      <c r="D311" s="18"/>
      <c r="E311" s="18"/>
      <c r="F311" s="18"/>
      <c r="G311" s="80">
        <f t="shared" si="53"/>
        <v>0</v>
      </c>
      <c r="H311" s="18"/>
      <c r="I311" s="18"/>
      <c r="J311" s="18"/>
      <c r="K311" s="18"/>
      <c r="L311" s="18"/>
      <c r="M311" s="18"/>
      <c r="N311" s="18"/>
      <c r="O311" s="18"/>
      <c r="P311" s="18"/>
      <c r="Q311" s="80">
        <f>IF(C311&gt;A_Stammdaten!$C$12,0,SUM(G311,H311,J311,K311,M311,N311)-SUM(I311,L311,O311,P311))</f>
        <v>0</v>
      </c>
      <c r="R311" s="18"/>
      <c r="S311" s="18"/>
      <c r="T311" s="18"/>
      <c r="U311" s="80">
        <f t="shared" si="54"/>
        <v>0</v>
      </c>
      <c r="V311" s="81">
        <f>IF(ISBLANK($B311),0,VLOOKUP($B311,Listen!$A$2:$C$44,2,FALSE))</f>
        <v>0</v>
      </c>
      <c r="W311" s="81">
        <f>IF(ISBLANK($B311),0,VLOOKUP($B311,Listen!$A$2:$C$44,3,FALSE))</f>
        <v>0</v>
      </c>
      <c r="X311" s="49">
        <f t="shared" si="64"/>
        <v>0</v>
      </c>
      <c r="Y311" s="49">
        <f t="shared" si="63"/>
        <v>0</v>
      </c>
      <c r="Z311" s="49">
        <f t="shared" si="63"/>
        <v>0</v>
      </c>
      <c r="AA311" s="49">
        <f t="shared" si="63"/>
        <v>0</v>
      </c>
      <c r="AB311" s="49">
        <f t="shared" si="63"/>
        <v>0</v>
      </c>
      <c r="AC311" s="49">
        <f t="shared" si="63"/>
        <v>0</v>
      </c>
      <c r="AD311" s="49">
        <f t="shared" si="63"/>
        <v>0</v>
      </c>
      <c r="AE311" s="85">
        <f t="shared" si="55"/>
        <v>0</v>
      </c>
      <c r="AF311" s="85">
        <f>IF(C311=A_Stammdaten!$C$12,D_SAV!$U311-D_SAV!$AG311,HLOOKUP(A_Stammdaten!$C$12-1,$AH$4:$AN$390,ROW(C311)-3,FALSE)-$AG311)</f>
        <v>0</v>
      </c>
      <c r="AG311" s="85">
        <f>HLOOKUP(A_Stammdaten!$C$12,$AH$4:$AN$390,ROW(C311)-3,FALSE)</f>
        <v>0</v>
      </c>
      <c r="AH311" s="85">
        <f t="shared" si="56"/>
        <v>0</v>
      </c>
      <c r="AI311" s="85">
        <f t="shared" si="57"/>
        <v>0</v>
      </c>
      <c r="AJ311" s="85">
        <f t="shared" si="58"/>
        <v>0</v>
      </c>
      <c r="AK311" s="85">
        <f t="shared" si="59"/>
        <v>0</v>
      </c>
      <c r="AL311" s="85">
        <f t="shared" si="60"/>
        <v>0</v>
      </c>
      <c r="AM311" s="85">
        <f t="shared" si="61"/>
        <v>0</v>
      </c>
      <c r="AN311" s="85">
        <f t="shared" si="62"/>
        <v>0</v>
      </c>
    </row>
    <row r="312" spans="1:40" s="32" customFormat="1" x14ac:dyDescent="0.25">
      <c r="A312" s="18"/>
      <c r="B312" s="18"/>
      <c r="C312" s="34"/>
      <c r="D312" s="18"/>
      <c r="E312" s="18"/>
      <c r="F312" s="18"/>
      <c r="G312" s="80">
        <f t="shared" si="53"/>
        <v>0</v>
      </c>
      <c r="H312" s="18"/>
      <c r="I312" s="18"/>
      <c r="J312" s="18"/>
      <c r="K312" s="18"/>
      <c r="L312" s="18"/>
      <c r="M312" s="18"/>
      <c r="N312" s="18"/>
      <c r="O312" s="18"/>
      <c r="P312" s="18"/>
      <c r="Q312" s="80">
        <f>IF(C312&gt;A_Stammdaten!$C$12,0,SUM(G312,H312,J312,K312,M312,N312)-SUM(I312,L312,O312,P312))</f>
        <v>0</v>
      </c>
      <c r="R312" s="18"/>
      <c r="S312" s="18"/>
      <c r="T312" s="18"/>
      <c r="U312" s="80">
        <f t="shared" si="54"/>
        <v>0</v>
      </c>
      <c r="V312" s="81">
        <f>IF(ISBLANK($B312),0,VLOOKUP($B312,Listen!$A$2:$C$44,2,FALSE))</f>
        <v>0</v>
      </c>
      <c r="W312" s="81">
        <f>IF(ISBLANK($B312),0,VLOOKUP($B312,Listen!$A$2:$C$44,3,FALSE))</f>
        <v>0</v>
      </c>
      <c r="X312" s="49">
        <f t="shared" si="64"/>
        <v>0</v>
      </c>
      <c r="Y312" s="49">
        <f t="shared" si="63"/>
        <v>0</v>
      </c>
      <c r="Z312" s="49">
        <f t="shared" si="63"/>
        <v>0</v>
      </c>
      <c r="AA312" s="49">
        <f t="shared" si="63"/>
        <v>0</v>
      </c>
      <c r="AB312" s="49">
        <f t="shared" si="63"/>
        <v>0</v>
      </c>
      <c r="AC312" s="49">
        <f t="shared" si="63"/>
        <v>0</v>
      </c>
      <c r="AD312" s="49">
        <f t="shared" si="63"/>
        <v>0</v>
      </c>
      <c r="AE312" s="85">
        <f t="shared" si="55"/>
        <v>0</v>
      </c>
      <c r="AF312" s="85">
        <f>IF(C312=A_Stammdaten!$C$12,D_SAV!$U312-D_SAV!$AG312,HLOOKUP(A_Stammdaten!$C$12-1,$AH$4:$AN$390,ROW(C312)-3,FALSE)-$AG312)</f>
        <v>0</v>
      </c>
      <c r="AG312" s="85">
        <f>HLOOKUP(A_Stammdaten!$C$12,$AH$4:$AN$390,ROW(C312)-3,FALSE)</f>
        <v>0</v>
      </c>
      <c r="AH312" s="85">
        <f t="shared" si="56"/>
        <v>0</v>
      </c>
      <c r="AI312" s="85">
        <f t="shared" si="57"/>
        <v>0</v>
      </c>
      <c r="AJ312" s="85">
        <f t="shared" si="58"/>
        <v>0</v>
      </c>
      <c r="AK312" s="85">
        <f t="shared" si="59"/>
        <v>0</v>
      </c>
      <c r="AL312" s="85">
        <f t="shared" si="60"/>
        <v>0</v>
      </c>
      <c r="AM312" s="85">
        <f t="shared" si="61"/>
        <v>0</v>
      </c>
      <c r="AN312" s="85">
        <f t="shared" si="62"/>
        <v>0</v>
      </c>
    </row>
    <row r="313" spans="1:40" s="32" customFormat="1" x14ac:dyDescent="0.25">
      <c r="A313" s="18"/>
      <c r="B313" s="18"/>
      <c r="C313" s="34"/>
      <c r="D313" s="18"/>
      <c r="E313" s="18"/>
      <c r="F313" s="18"/>
      <c r="G313" s="80">
        <f t="shared" si="53"/>
        <v>0</v>
      </c>
      <c r="H313" s="18"/>
      <c r="I313" s="18"/>
      <c r="J313" s="18"/>
      <c r="K313" s="18"/>
      <c r="L313" s="18"/>
      <c r="M313" s="18"/>
      <c r="N313" s="18"/>
      <c r="O313" s="18"/>
      <c r="P313" s="18"/>
      <c r="Q313" s="80">
        <f>IF(C313&gt;A_Stammdaten!$C$12,0,SUM(G313,H313,J313,K313,M313,N313)-SUM(I313,L313,O313,P313))</f>
        <v>0</v>
      </c>
      <c r="R313" s="18"/>
      <c r="S313" s="18"/>
      <c r="T313" s="18"/>
      <c r="U313" s="80">
        <f t="shared" si="54"/>
        <v>0</v>
      </c>
      <c r="V313" s="81">
        <f>IF(ISBLANK($B313),0,VLOOKUP($B313,Listen!$A$2:$C$44,2,FALSE))</f>
        <v>0</v>
      </c>
      <c r="W313" s="81">
        <f>IF(ISBLANK($B313),0,VLOOKUP($B313,Listen!$A$2:$C$44,3,FALSE))</f>
        <v>0</v>
      </c>
      <c r="X313" s="49">
        <f t="shared" si="64"/>
        <v>0</v>
      </c>
      <c r="Y313" s="49">
        <f t="shared" si="63"/>
        <v>0</v>
      </c>
      <c r="Z313" s="49">
        <f t="shared" si="63"/>
        <v>0</v>
      </c>
      <c r="AA313" s="49">
        <f t="shared" si="63"/>
        <v>0</v>
      </c>
      <c r="AB313" s="49">
        <f t="shared" si="63"/>
        <v>0</v>
      </c>
      <c r="AC313" s="49">
        <f t="shared" si="63"/>
        <v>0</v>
      </c>
      <c r="AD313" s="49">
        <f t="shared" si="63"/>
        <v>0</v>
      </c>
      <c r="AE313" s="85">
        <f t="shared" si="55"/>
        <v>0</v>
      </c>
      <c r="AF313" s="85">
        <f>IF(C313=A_Stammdaten!$C$12,D_SAV!$U313-D_SAV!$AG313,HLOOKUP(A_Stammdaten!$C$12-1,$AH$4:$AN$390,ROW(C313)-3,FALSE)-$AG313)</f>
        <v>0</v>
      </c>
      <c r="AG313" s="85">
        <f>HLOOKUP(A_Stammdaten!$C$12,$AH$4:$AN$390,ROW(C313)-3,FALSE)</f>
        <v>0</v>
      </c>
      <c r="AH313" s="85">
        <f t="shared" si="56"/>
        <v>0</v>
      </c>
      <c r="AI313" s="85">
        <f t="shared" si="57"/>
        <v>0</v>
      </c>
      <c r="AJ313" s="85">
        <f t="shared" si="58"/>
        <v>0</v>
      </c>
      <c r="AK313" s="85">
        <f t="shared" si="59"/>
        <v>0</v>
      </c>
      <c r="AL313" s="85">
        <f t="shared" si="60"/>
        <v>0</v>
      </c>
      <c r="AM313" s="85">
        <f t="shared" si="61"/>
        <v>0</v>
      </c>
      <c r="AN313" s="85">
        <f t="shared" si="62"/>
        <v>0</v>
      </c>
    </row>
    <row r="314" spans="1:40" s="32" customFormat="1" x14ac:dyDescent="0.25">
      <c r="A314" s="18"/>
      <c r="B314" s="18"/>
      <c r="C314" s="34"/>
      <c r="D314" s="18"/>
      <c r="E314" s="18"/>
      <c r="F314" s="18"/>
      <c r="G314" s="80">
        <f t="shared" ref="G314:G349" si="65">D314*E314/100</f>
        <v>0</v>
      </c>
      <c r="H314" s="18"/>
      <c r="I314" s="18"/>
      <c r="J314" s="18"/>
      <c r="K314" s="18"/>
      <c r="L314" s="18"/>
      <c r="M314" s="18"/>
      <c r="N314" s="18"/>
      <c r="O314" s="18"/>
      <c r="P314" s="18"/>
      <c r="Q314" s="80">
        <f>IF(C314&gt;A_Stammdaten!$C$12,0,SUM(G314,H314,J314,K314,M314,N314)-SUM(I314,L314,O314,P314))</f>
        <v>0</v>
      </c>
      <c r="R314" s="18"/>
      <c r="S314" s="18"/>
      <c r="T314" s="18"/>
      <c r="U314" s="80">
        <f t="shared" ref="U314:U349" si="66">Q314-R314-S314-T314</f>
        <v>0</v>
      </c>
      <c r="V314" s="81">
        <f>IF(ISBLANK($B314),0,VLOOKUP($B314,Listen!$A$2:$C$44,2,FALSE))</f>
        <v>0</v>
      </c>
      <c r="W314" s="81">
        <f>IF(ISBLANK($B314),0,VLOOKUP($B314,Listen!$A$2:$C$44,3,FALSE))</f>
        <v>0</v>
      </c>
      <c r="X314" s="49">
        <f t="shared" si="64"/>
        <v>0</v>
      </c>
      <c r="Y314" s="49">
        <f t="shared" si="63"/>
        <v>0</v>
      </c>
      <c r="Z314" s="49">
        <f t="shared" si="63"/>
        <v>0</v>
      </c>
      <c r="AA314" s="49">
        <f t="shared" si="63"/>
        <v>0</v>
      </c>
      <c r="AB314" s="49">
        <f t="shared" si="63"/>
        <v>0</v>
      </c>
      <c r="AC314" s="49">
        <f t="shared" si="63"/>
        <v>0</v>
      </c>
      <c r="AD314" s="49">
        <f t="shared" si="63"/>
        <v>0</v>
      </c>
      <c r="AE314" s="85">
        <f t="shared" ref="AE314:AE349" si="67">AG314+AF314</f>
        <v>0</v>
      </c>
      <c r="AF314" s="85">
        <f>IF(C314=A_Stammdaten!$C$12,D_SAV!$U314-D_SAV!$AG314,HLOOKUP(A_Stammdaten!$C$12-1,$AH$4:$AN$390,ROW(C314)-3,FALSE)-$AG314)</f>
        <v>0</v>
      </c>
      <c r="AG314" s="85">
        <f>HLOOKUP(A_Stammdaten!$C$12,$AH$4:$AN$390,ROW(C314)-3,FALSE)</f>
        <v>0</v>
      </c>
      <c r="AH314" s="85">
        <f t="shared" si="56"/>
        <v>0</v>
      </c>
      <c r="AI314" s="85">
        <f t="shared" si="57"/>
        <v>0</v>
      </c>
      <c r="AJ314" s="85">
        <f t="shared" si="58"/>
        <v>0</v>
      </c>
      <c r="AK314" s="85">
        <f t="shared" si="59"/>
        <v>0</v>
      </c>
      <c r="AL314" s="85">
        <f t="shared" si="60"/>
        <v>0</v>
      </c>
      <c r="AM314" s="85">
        <f t="shared" si="61"/>
        <v>0</v>
      </c>
      <c r="AN314" s="85">
        <f t="shared" si="62"/>
        <v>0</v>
      </c>
    </row>
    <row r="315" spans="1:40" s="32" customFormat="1" x14ac:dyDescent="0.25">
      <c r="A315" s="18"/>
      <c r="B315" s="18"/>
      <c r="C315" s="34"/>
      <c r="D315" s="18"/>
      <c r="E315" s="18"/>
      <c r="F315" s="18"/>
      <c r="G315" s="80">
        <f t="shared" si="65"/>
        <v>0</v>
      </c>
      <c r="H315" s="18"/>
      <c r="I315" s="18"/>
      <c r="J315" s="18"/>
      <c r="K315" s="18"/>
      <c r="L315" s="18"/>
      <c r="M315" s="18"/>
      <c r="N315" s="18"/>
      <c r="O315" s="18"/>
      <c r="P315" s="18"/>
      <c r="Q315" s="80">
        <f>IF(C315&gt;A_Stammdaten!$C$12,0,SUM(G315,H315,J315,K315,M315,N315)-SUM(I315,L315,O315,P315))</f>
        <v>0</v>
      </c>
      <c r="R315" s="18"/>
      <c r="S315" s="18"/>
      <c r="T315" s="18"/>
      <c r="U315" s="80">
        <f t="shared" si="66"/>
        <v>0</v>
      </c>
      <c r="V315" s="81">
        <f>IF(ISBLANK($B315),0,VLOOKUP($B315,Listen!$A$2:$C$44,2,FALSE))</f>
        <v>0</v>
      </c>
      <c r="W315" s="81">
        <f>IF(ISBLANK($B315),0,VLOOKUP($B315,Listen!$A$2:$C$44,3,FALSE))</f>
        <v>0</v>
      </c>
      <c r="X315" s="49">
        <f t="shared" si="64"/>
        <v>0</v>
      </c>
      <c r="Y315" s="49">
        <f t="shared" si="63"/>
        <v>0</v>
      </c>
      <c r="Z315" s="49">
        <f t="shared" si="63"/>
        <v>0</v>
      </c>
      <c r="AA315" s="49">
        <f t="shared" si="63"/>
        <v>0</v>
      </c>
      <c r="AB315" s="49">
        <f t="shared" si="63"/>
        <v>0</v>
      </c>
      <c r="AC315" s="49">
        <f t="shared" si="63"/>
        <v>0</v>
      </c>
      <c r="AD315" s="49">
        <f t="shared" si="63"/>
        <v>0</v>
      </c>
      <c r="AE315" s="85">
        <f t="shared" si="67"/>
        <v>0</v>
      </c>
      <c r="AF315" s="85">
        <f>IF(C315=A_Stammdaten!$C$12,D_SAV!$U315-D_SAV!$AG315,HLOOKUP(A_Stammdaten!$C$12-1,$AH$4:$AN$390,ROW(C315)-3,FALSE)-$AG315)</f>
        <v>0</v>
      </c>
      <c r="AG315" s="85">
        <f>HLOOKUP(A_Stammdaten!$C$12,$AH$4:$AN$390,ROW(C315)-3,FALSE)</f>
        <v>0</v>
      </c>
      <c r="AH315" s="85">
        <f t="shared" si="56"/>
        <v>0</v>
      </c>
      <c r="AI315" s="85">
        <f t="shared" si="57"/>
        <v>0</v>
      </c>
      <c r="AJ315" s="85">
        <f t="shared" si="58"/>
        <v>0</v>
      </c>
      <c r="AK315" s="85">
        <f t="shared" si="59"/>
        <v>0</v>
      </c>
      <c r="AL315" s="85">
        <f t="shared" si="60"/>
        <v>0</v>
      </c>
      <c r="AM315" s="85">
        <f t="shared" si="61"/>
        <v>0</v>
      </c>
      <c r="AN315" s="85">
        <f t="shared" si="62"/>
        <v>0</v>
      </c>
    </row>
    <row r="316" spans="1:40" s="32" customFormat="1" x14ac:dyDescent="0.25">
      <c r="A316" s="18"/>
      <c r="B316" s="18"/>
      <c r="C316" s="34"/>
      <c r="D316" s="18"/>
      <c r="E316" s="18"/>
      <c r="F316" s="18"/>
      <c r="G316" s="80">
        <f t="shared" si="65"/>
        <v>0</v>
      </c>
      <c r="H316" s="18"/>
      <c r="I316" s="18"/>
      <c r="J316" s="18"/>
      <c r="K316" s="18"/>
      <c r="L316" s="18"/>
      <c r="M316" s="18"/>
      <c r="N316" s="18"/>
      <c r="O316" s="18"/>
      <c r="P316" s="18"/>
      <c r="Q316" s="80">
        <f>IF(C316&gt;A_Stammdaten!$C$12,0,SUM(G316,H316,J316,K316,M316,N316)-SUM(I316,L316,O316,P316))</f>
        <v>0</v>
      </c>
      <c r="R316" s="18"/>
      <c r="S316" s="18"/>
      <c r="T316" s="18"/>
      <c r="U316" s="80">
        <f t="shared" si="66"/>
        <v>0</v>
      </c>
      <c r="V316" s="81">
        <f>IF(ISBLANK($B316),0,VLOOKUP($B316,Listen!$A$2:$C$44,2,FALSE))</f>
        <v>0</v>
      </c>
      <c r="W316" s="81">
        <f>IF(ISBLANK($B316),0,VLOOKUP($B316,Listen!$A$2:$C$44,3,FALSE))</f>
        <v>0</v>
      </c>
      <c r="X316" s="49">
        <f t="shared" si="64"/>
        <v>0</v>
      </c>
      <c r="Y316" s="49">
        <f t="shared" si="63"/>
        <v>0</v>
      </c>
      <c r="Z316" s="49">
        <f t="shared" si="63"/>
        <v>0</v>
      </c>
      <c r="AA316" s="49">
        <f t="shared" si="63"/>
        <v>0</v>
      </c>
      <c r="AB316" s="49">
        <f t="shared" si="63"/>
        <v>0</v>
      </c>
      <c r="AC316" s="49">
        <f t="shared" si="63"/>
        <v>0</v>
      </c>
      <c r="AD316" s="49">
        <f t="shared" si="63"/>
        <v>0</v>
      </c>
      <c r="AE316" s="85">
        <f t="shared" si="67"/>
        <v>0</v>
      </c>
      <c r="AF316" s="85">
        <f>IF(C316=A_Stammdaten!$C$12,D_SAV!$U316-D_SAV!$AG316,HLOOKUP(A_Stammdaten!$C$12-1,$AH$4:$AN$390,ROW(C316)-3,FALSE)-$AG316)</f>
        <v>0</v>
      </c>
      <c r="AG316" s="85">
        <f>HLOOKUP(A_Stammdaten!$C$12,$AH$4:$AN$390,ROW(C316)-3,FALSE)</f>
        <v>0</v>
      </c>
      <c r="AH316" s="85">
        <f t="shared" si="56"/>
        <v>0</v>
      </c>
      <c r="AI316" s="85">
        <f t="shared" si="57"/>
        <v>0</v>
      </c>
      <c r="AJ316" s="85">
        <f t="shared" si="58"/>
        <v>0</v>
      </c>
      <c r="AK316" s="85">
        <f t="shared" si="59"/>
        <v>0</v>
      </c>
      <c r="AL316" s="85">
        <f t="shared" si="60"/>
        <v>0</v>
      </c>
      <c r="AM316" s="85">
        <f t="shared" si="61"/>
        <v>0</v>
      </c>
      <c r="AN316" s="85">
        <f t="shared" si="62"/>
        <v>0</v>
      </c>
    </row>
    <row r="317" spans="1:40" s="32" customFormat="1" x14ac:dyDescent="0.25">
      <c r="A317" s="18"/>
      <c r="B317" s="18"/>
      <c r="C317" s="34"/>
      <c r="D317" s="18"/>
      <c r="E317" s="18"/>
      <c r="F317" s="18"/>
      <c r="G317" s="80">
        <f t="shared" si="65"/>
        <v>0</v>
      </c>
      <c r="H317" s="18"/>
      <c r="I317" s="18"/>
      <c r="J317" s="18"/>
      <c r="K317" s="18"/>
      <c r="L317" s="18"/>
      <c r="M317" s="18"/>
      <c r="N317" s="18"/>
      <c r="O317" s="18"/>
      <c r="P317" s="18"/>
      <c r="Q317" s="80">
        <f>IF(C317&gt;A_Stammdaten!$C$12,0,SUM(G317,H317,J317,K317,M317,N317)-SUM(I317,L317,O317,P317))</f>
        <v>0</v>
      </c>
      <c r="R317" s="18"/>
      <c r="S317" s="18"/>
      <c r="T317" s="18"/>
      <c r="U317" s="80">
        <f t="shared" si="66"/>
        <v>0</v>
      </c>
      <c r="V317" s="81">
        <f>IF(ISBLANK($B317),0,VLOOKUP($B317,Listen!$A$2:$C$44,2,FALSE))</f>
        <v>0</v>
      </c>
      <c r="W317" s="81">
        <f>IF(ISBLANK($B317),0,VLOOKUP($B317,Listen!$A$2:$C$44,3,FALSE))</f>
        <v>0</v>
      </c>
      <c r="X317" s="49">
        <f t="shared" si="64"/>
        <v>0</v>
      </c>
      <c r="Y317" s="49">
        <f t="shared" si="63"/>
        <v>0</v>
      </c>
      <c r="Z317" s="49">
        <f t="shared" si="63"/>
        <v>0</v>
      </c>
      <c r="AA317" s="49">
        <f t="shared" si="63"/>
        <v>0</v>
      </c>
      <c r="AB317" s="49">
        <f t="shared" si="63"/>
        <v>0</v>
      </c>
      <c r="AC317" s="49">
        <f t="shared" si="63"/>
        <v>0</v>
      </c>
      <c r="AD317" s="49">
        <f t="shared" si="63"/>
        <v>0</v>
      </c>
      <c r="AE317" s="85">
        <f t="shared" si="67"/>
        <v>0</v>
      </c>
      <c r="AF317" s="85">
        <f>IF(C317=A_Stammdaten!$C$12,D_SAV!$U317-D_SAV!$AG317,HLOOKUP(A_Stammdaten!$C$12-1,$AH$4:$AN$390,ROW(C317)-3,FALSE)-$AG317)</f>
        <v>0</v>
      </c>
      <c r="AG317" s="85">
        <f>HLOOKUP(A_Stammdaten!$C$12,$AH$4:$AN$390,ROW(C317)-3,FALSE)</f>
        <v>0</v>
      </c>
      <c r="AH317" s="85">
        <f t="shared" si="56"/>
        <v>0</v>
      </c>
      <c r="AI317" s="85">
        <f t="shared" si="57"/>
        <v>0</v>
      </c>
      <c r="AJ317" s="85">
        <f t="shared" si="58"/>
        <v>0</v>
      </c>
      <c r="AK317" s="85">
        <f t="shared" si="59"/>
        <v>0</v>
      </c>
      <c r="AL317" s="85">
        <f t="shared" si="60"/>
        <v>0</v>
      </c>
      <c r="AM317" s="85">
        <f t="shared" si="61"/>
        <v>0</v>
      </c>
      <c r="AN317" s="85">
        <f t="shared" si="62"/>
        <v>0</v>
      </c>
    </row>
    <row r="318" spans="1:40" s="32" customFormat="1" x14ac:dyDescent="0.25">
      <c r="A318" s="18"/>
      <c r="B318" s="18"/>
      <c r="C318" s="34"/>
      <c r="D318" s="18"/>
      <c r="E318" s="18"/>
      <c r="F318" s="18"/>
      <c r="G318" s="80">
        <f t="shared" si="65"/>
        <v>0</v>
      </c>
      <c r="H318" s="18"/>
      <c r="I318" s="18"/>
      <c r="J318" s="18"/>
      <c r="K318" s="18"/>
      <c r="L318" s="18"/>
      <c r="M318" s="18"/>
      <c r="N318" s="18"/>
      <c r="O318" s="18"/>
      <c r="P318" s="18"/>
      <c r="Q318" s="80">
        <f>IF(C318&gt;A_Stammdaten!$C$12,0,SUM(G318,H318,J318,K318,M318,N318)-SUM(I318,L318,O318,P318))</f>
        <v>0</v>
      </c>
      <c r="R318" s="18"/>
      <c r="S318" s="18"/>
      <c r="T318" s="18"/>
      <c r="U318" s="80">
        <f t="shared" si="66"/>
        <v>0</v>
      </c>
      <c r="V318" s="81">
        <f>IF(ISBLANK($B318),0,VLOOKUP($B318,Listen!$A$2:$C$44,2,FALSE))</f>
        <v>0</v>
      </c>
      <c r="W318" s="81">
        <f>IF(ISBLANK($B318),0,VLOOKUP($B318,Listen!$A$2:$C$44,3,FALSE))</f>
        <v>0</v>
      </c>
      <c r="X318" s="49">
        <f t="shared" si="64"/>
        <v>0</v>
      </c>
      <c r="Y318" s="49">
        <f t="shared" si="63"/>
        <v>0</v>
      </c>
      <c r="Z318" s="49">
        <f t="shared" si="63"/>
        <v>0</v>
      </c>
      <c r="AA318" s="49">
        <f t="shared" si="63"/>
        <v>0</v>
      </c>
      <c r="AB318" s="49">
        <f t="shared" si="63"/>
        <v>0</v>
      </c>
      <c r="AC318" s="49">
        <f t="shared" si="63"/>
        <v>0</v>
      </c>
      <c r="AD318" s="49">
        <f t="shared" si="63"/>
        <v>0</v>
      </c>
      <c r="AE318" s="85">
        <f t="shared" si="67"/>
        <v>0</v>
      </c>
      <c r="AF318" s="85">
        <f>IF(C318=A_Stammdaten!$C$12,D_SAV!$U318-D_SAV!$AG318,HLOOKUP(A_Stammdaten!$C$12-1,$AH$4:$AN$390,ROW(C318)-3,FALSE)-$AG318)</f>
        <v>0</v>
      </c>
      <c r="AG318" s="85">
        <f>HLOOKUP(A_Stammdaten!$C$12,$AH$4:$AN$390,ROW(C318)-3,FALSE)</f>
        <v>0</v>
      </c>
      <c r="AH318" s="85">
        <f t="shared" si="56"/>
        <v>0</v>
      </c>
      <c r="AI318" s="85">
        <f t="shared" si="57"/>
        <v>0</v>
      </c>
      <c r="AJ318" s="85">
        <f t="shared" si="58"/>
        <v>0</v>
      </c>
      <c r="AK318" s="85">
        <f t="shared" si="59"/>
        <v>0</v>
      </c>
      <c r="AL318" s="85">
        <f t="shared" si="60"/>
        <v>0</v>
      </c>
      <c r="AM318" s="85">
        <f t="shared" si="61"/>
        <v>0</v>
      </c>
      <c r="AN318" s="85">
        <f t="shared" si="62"/>
        <v>0</v>
      </c>
    </row>
    <row r="319" spans="1:40" s="32" customFormat="1" x14ac:dyDescent="0.25">
      <c r="A319" s="18"/>
      <c r="B319" s="18"/>
      <c r="C319" s="34"/>
      <c r="D319" s="18"/>
      <c r="E319" s="18"/>
      <c r="F319" s="18"/>
      <c r="G319" s="80">
        <f t="shared" si="65"/>
        <v>0</v>
      </c>
      <c r="H319" s="18"/>
      <c r="I319" s="18"/>
      <c r="J319" s="18"/>
      <c r="K319" s="18"/>
      <c r="L319" s="18"/>
      <c r="M319" s="18"/>
      <c r="N319" s="18"/>
      <c r="O319" s="18"/>
      <c r="P319" s="18"/>
      <c r="Q319" s="80">
        <f>IF(C319&gt;A_Stammdaten!$C$12,0,SUM(G319,H319,J319,K319,M319,N319)-SUM(I319,L319,O319,P319))</f>
        <v>0</v>
      </c>
      <c r="R319" s="18"/>
      <c r="S319" s="18"/>
      <c r="T319" s="18"/>
      <c r="U319" s="80">
        <f t="shared" si="66"/>
        <v>0</v>
      </c>
      <c r="V319" s="81">
        <f>IF(ISBLANK($B319),0,VLOOKUP($B319,Listen!$A$2:$C$44,2,FALSE))</f>
        <v>0</v>
      </c>
      <c r="W319" s="81">
        <f>IF(ISBLANK($B319),0,VLOOKUP($B319,Listen!$A$2:$C$44,3,FALSE))</f>
        <v>0</v>
      </c>
      <c r="X319" s="49">
        <f t="shared" si="64"/>
        <v>0</v>
      </c>
      <c r="Y319" s="49">
        <f t="shared" si="63"/>
        <v>0</v>
      </c>
      <c r="Z319" s="49">
        <f t="shared" si="63"/>
        <v>0</v>
      </c>
      <c r="AA319" s="49">
        <f t="shared" si="63"/>
        <v>0</v>
      </c>
      <c r="AB319" s="49">
        <f t="shared" si="63"/>
        <v>0</v>
      </c>
      <c r="AC319" s="49">
        <f t="shared" ref="Y319:AD349" si="68">$V319</f>
        <v>0</v>
      </c>
      <c r="AD319" s="49">
        <f t="shared" si="68"/>
        <v>0</v>
      </c>
      <c r="AE319" s="85">
        <f t="shared" si="67"/>
        <v>0</v>
      </c>
      <c r="AF319" s="85">
        <f>IF(C319=A_Stammdaten!$C$12,D_SAV!$U319-D_SAV!$AG319,HLOOKUP(A_Stammdaten!$C$12-1,$AH$4:$AN$390,ROW(C319)-3,FALSE)-$AG319)</f>
        <v>0</v>
      </c>
      <c r="AG319" s="85">
        <f>HLOOKUP(A_Stammdaten!$C$12,$AH$4:$AN$390,ROW(C319)-3,FALSE)</f>
        <v>0</v>
      </c>
      <c r="AH319" s="85">
        <f t="shared" si="56"/>
        <v>0</v>
      </c>
      <c r="AI319" s="85">
        <f t="shared" si="57"/>
        <v>0</v>
      </c>
      <c r="AJ319" s="85">
        <f t="shared" si="58"/>
        <v>0</v>
      </c>
      <c r="AK319" s="85">
        <f t="shared" si="59"/>
        <v>0</v>
      </c>
      <c r="AL319" s="85">
        <f t="shared" si="60"/>
        <v>0</v>
      </c>
      <c r="AM319" s="85">
        <f t="shared" si="61"/>
        <v>0</v>
      </c>
      <c r="AN319" s="85">
        <f t="shared" si="62"/>
        <v>0</v>
      </c>
    </row>
    <row r="320" spans="1:40" s="32" customFormat="1" x14ac:dyDescent="0.25">
      <c r="A320" s="18"/>
      <c r="B320" s="18"/>
      <c r="C320" s="34"/>
      <c r="D320" s="18"/>
      <c r="E320" s="18"/>
      <c r="F320" s="18"/>
      <c r="G320" s="80">
        <f t="shared" si="65"/>
        <v>0</v>
      </c>
      <c r="H320" s="18"/>
      <c r="I320" s="18"/>
      <c r="J320" s="18"/>
      <c r="K320" s="18"/>
      <c r="L320" s="18"/>
      <c r="M320" s="18"/>
      <c r="N320" s="18"/>
      <c r="O320" s="18"/>
      <c r="P320" s="18"/>
      <c r="Q320" s="80">
        <f>IF(C320&gt;A_Stammdaten!$C$12,0,SUM(G320,H320,J320,K320,M320,N320)-SUM(I320,L320,O320,P320))</f>
        <v>0</v>
      </c>
      <c r="R320" s="18"/>
      <c r="S320" s="18"/>
      <c r="T320" s="18"/>
      <c r="U320" s="80">
        <f t="shared" si="66"/>
        <v>0</v>
      </c>
      <c r="V320" s="81">
        <f>IF(ISBLANK($B320),0,VLOOKUP($B320,Listen!$A$2:$C$44,2,FALSE))</f>
        <v>0</v>
      </c>
      <c r="W320" s="81">
        <f>IF(ISBLANK($B320),0,VLOOKUP($B320,Listen!$A$2:$C$44,3,FALSE))</f>
        <v>0</v>
      </c>
      <c r="X320" s="49">
        <f t="shared" si="64"/>
        <v>0</v>
      </c>
      <c r="Y320" s="49">
        <f t="shared" si="68"/>
        <v>0</v>
      </c>
      <c r="Z320" s="49">
        <f t="shared" si="68"/>
        <v>0</v>
      </c>
      <c r="AA320" s="49">
        <f t="shared" si="68"/>
        <v>0</v>
      </c>
      <c r="AB320" s="49">
        <f t="shared" si="68"/>
        <v>0</v>
      </c>
      <c r="AC320" s="49">
        <f t="shared" si="68"/>
        <v>0</v>
      </c>
      <c r="AD320" s="49">
        <f t="shared" si="68"/>
        <v>0</v>
      </c>
      <c r="AE320" s="85">
        <f t="shared" si="67"/>
        <v>0</v>
      </c>
      <c r="AF320" s="85">
        <f>IF(C320=A_Stammdaten!$C$12,D_SAV!$U320-D_SAV!$AG320,HLOOKUP(A_Stammdaten!$C$12-1,$AH$4:$AN$390,ROW(C320)-3,FALSE)-$AG320)</f>
        <v>0</v>
      </c>
      <c r="AG320" s="85">
        <f>HLOOKUP(A_Stammdaten!$C$12,$AH$4:$AN$390,ROW(C320)-3,FALSE)</f>
        <v>0</v>
      </c>
      <c r="AH320" s="85">
        <f t="shared" si="56"/>
        <v>0</v>
      </c>
      <c r="AI320" s="85">
        <f t="shared" si="57"/>
        <v>0</v>
      </c>
      <c r="AJ320" s="85">
        <f t="shared" si="58"/>
        <v>0</v>
      </c>
      <c r="AK320" s="85">
        <f t="shared" si="59"/>
        <v>0</v>
      </c>
      <c r="AL320" s="85">
        <f t="shared" si="60"/>
        <v>0</v>
      </c>
      <c r="AM320" s="85">
        <f t="shared" si="61"/>
        <v>0</v>
      </c>
      <c r="AN320" s="85">
        <f t="shared" si="62"/>
        <v>0</v>
      </c>
    </row>
    <row r="321" spans="1:40" s="32" customFormat="1" x14ac:dyDescent="0.25">
      <c r="A321" s="18"/>
      <c r="B321" s="18"/>
      <c r="C321" s="34"/>
      <c r="D321" s="18"/>
      <c r="E321" s="18"/>
      <c r="F321" s="18"/>
      <c r="G321" s="80">
        <f t="shared" si="65"/>
        <v>0</v>
      </c>
      <c r="H321" s="18"/>
      <c r="I321" s="18"/>
      <c r="J321" s="18"/>
      <c r="K321" s="18"/>
      <c r="L321" s="18"/>
      <c r="M321" s="18"/>
      <c r="N321" s="18"/>
      <c r="O321" s="18"/>
      <c r="P321" s="18"/>
      <c r="Q321" s="80">
        <f>IF(C321&gt;A_Stammdaten!$C$12,0,SUM(G321,H321,J321,K321,M321,N321)-SUM(I321,L321,O321,P321))</f>
        <v>0</v>
      </c>
      <c r="R321" s="18"/>
      <c r="S321" s="18"/>
      <c r="T321" s="18"/>
      <c r="U321" s="80">
        <f t="shared" si="66"/>
        <v>0</v>
      </c>
      <c r="V321" s="81">
        <f>IF(ISBLANK($B321),0,VLOOKUP($B321,Listen!$A$2:$C$44,2,FALSE))</f>
        <v>0</v>
      </c>
      <c r="W321" s="81">
        <f>IF(ISBLANK($B321),0,VLOOKUP($B321,Listen!$A$2:$C$44,3,FALSE))</f>
        <v>0</v>
      </c>
      <c r="X321" s="49">
        <f t="shared" si="64"/>
        <v>0</v>
      </c>
      <c r="Y321" s="49">
        <f t="shared" si="68"/>
        <v>0</v>
      </c>
      <c r="Z321" s="49">
        <f t="shared" si="68"/>
        <v>0</v>
      </c>
      <c r="AA321" s="49">
        <f t="shared" si="68"/>
        <v>0</v>
      </c>
      <c r="AB321" s="49">
        <f t="shared" si="68"/>
        <v>0</v>
      </c>
      <c r="AC321" s="49">
        <f t="shared" si="68"/>
        <v>0</v>
      </c>
      <c r="AD321" s="49">
        <f t="shared" si="68"/>
        <v>0</v>
      </c>
      <c r="AE321" s="85">
        <f t="shared" si="67"/>
        <v>0</v>
      </c>
      <c r="AF321" s="85">
        <f>IF(C321=A_Stammdaten!$C$12,D_SAV!$U321-D_SAV!$AG321,HLOOKUP(A_Stammdaten!$C$12-1,$AH$4:$AN$390,ROW(C321)-3,FALSE)-$AG321)</f>
        <v>0</v>
      </c>
      <c r="AG321" s="85">
        <f>HLOOKUP(A_Stammdaten!$C$12,$AH$4:$AN$390,ROW(C321)-3,FALSE)</f>
        <v>0</v>
      </c>
      <c r="AH321" s="85">
        <f t="shared" si="56"/>
        <v>0</v>
      </c>
      <c r="AI321" s="85">
        <f t="shared" si="57"/>
        <v>0</v>
      </c>
      <c r="AJ321" s="85">
        <f t="shared" si="58"/>
        <v>0</v>
      </c>
      <c r="AK321" s="85">
        <f t="shared" si="59"/>
        <v>0</v>
      </c>
      <c r="AL321" s="85">
        <f t="shared" si="60"/>
        <v>0</v>
      </c>
      <c r="AM321" s="85">
        <f t="shared" si="61"/>
        <v>0</v>
      </c>
      <c r="AN321" s="85">
        <f t="shared" si="62"/>
        <v>0</v>
      </c>
    </row>
    <row r="322" spans="1:40" s="32" customFormat="1" x14ac:dyDescent="0.25">
      <c r="A322" s="18"/>
      <c r="B322" s="18"/>
      <c r="C322" s="34"/>
      <c r="D322" s="18"/>
      <c r="E322" s="18"/>
      <c r="F322" s="18"/>
      <c r="G322" s="80">
        <f t="shared" si="65"/>
        <v>0</v>
      </c>
      <c r="H322" s="18"/>
      <c r="I322" s="18"/>
      <c r="J322" s="18"/>
      <c r="K322" s="18"/>
      <c r="L322" s="18"/>
      <c r="M322" s="18"/>
      <c r="N322" s="18"/>
      <c r="O322" s="18"/>
      <c r="P322" s="18"/>
      <c r="Q322" s="80">
        <f>IF(C322&gt;A_Stammdaten!$C$12,0,SUM(G322,H322,J322,K322,M322,N322)-SUM(I322,L322,O322,P322))</f>
        <v>0</v>
      </c>
      <c r="R322" s="18"/>
      <c r="S322" s="18"/>
      <c r="T322" s="18"/>
      <c r="U322" s="80">
        <f t="shared" si="66"/>
        <v>0</v>
      </c>
      <c r="V322" s="81">
        <f>IF(ISBLANK($B322),0,VLOOKUP($B322,Listen!$A$2:$C$44,2,FALSE))</f>
        <v>0</v>
      </c>
      <c r="W322" s="81">
        <f>IF(ISBLANK($B322),0,VLOOKUP($B322,Listen!$A$2:$C$44,3,FALSE))</f>
        <v>0</v>
      </c>
      <c r="X322" s="49">
        <f t="shared" si="64"/>
        <v>0</v>
      </c>
      <c r="Y322" s="49">
        <f t="shared" si="68"/>
        <v>0</v>
      </c>
      <c r="Z322" s="49">
        <f t="shared" si="68"/>
        <v>0</v>
      </c>
      <c r="AA322" s="49">
        <f t="shared" si="68"/>
        <v>0</v>
      </c>
      <c r="AB322" s="49">
        <f t="shared" si="68"/>
        <v>0</v>
      </c>
      <c r="AC322" s="49">
        <f t="shared" si="68"/>
        <v>0</v>
      </c>
      <c r="AD322" s="49">
        <f t="shared" si="68"/>
        <v>0</v>
      </c>
      <c r="AE322" s="85">
        <f t="shared" si="67"/>
        <v>0</v>
      </c>
      <c r="AF322" s="85">
        <f>IF(C322=A_Stammdaten!$C$12,D_SAV!$U322-D_SAV!$AG322,HLOOKUP(A_Stammdaten!$C$12-1,$AH$4:$AN$390,ROW(C322)-3,FALSE)-$AG322)</f>
        <v>0</v>
      </c>
      <c r="AG322" s="85">
        <f>HLOOKUP(A_Stammdaten!$C$12,$AH$4:$AN$390,ROW(C322)-3,FALSE)</f>
        <v>0</v>
      </c>
      <c r="AH322" s="85">
        <f t="shared" si="56"/>
        <v>0</v>
      </c>
      <c r="AI322" s="85">
        <f t="shared" si="57"/>
        <v>0</v>
      </c>
      <c r="AJ322" s="85">
        <f t="shared" si="58"/>
        <v>0</v>
      </c>
      <c r="AK322" s="85">
        <f t="shared" si="59"/>
        <v>0</v>
      </c>
      <c r="AL322" s="85">
        <f t="shared" si="60"/>
        <v>0</v>
      </c>
      <c r="AM322" s="85">
        <f t="shared" si="61"/>
        <v>0</v>
      </c>
      <c r="AN322" s="85">
        <f t="shared" si="62"/>
        <v>0</v>
      </c>
    </row>
    <row r="323" spans="1:40" s="32" customFormat="1" x14ac:dyDescent="0.25">
      <c r="A323" s="18"/>
      <c r="B323" s="18"/>
      <c r="C323" s="34"/>
      <c r="D323" s="18"/>
      <c r="E323" s="18"/>
      <c r="F323" s="18"/>
      <c r="G323" s="80">
        <f t="shared" si="65"/>
        <v>0</v>
      </c>
      <c r="H323" s="18"/>
      <c r="I323" s="18"/>
      <c r="J323" s="18"/>
      <c r="K323" s="18"/>
      <c r="L323" s="18"/>
      <c r="M323" s="18"/>
      <c r="N323" s="18"/>
      <c r="O323" s="18"/>
      <c r="P323" s="18"/>
      <c r="Q323" s="80">
        <f>IF(C323&gt;A_Stammdaten!$C$12,0,SUM(G323,H323,J323,K323,M323,N323)-SUM(I323,L323,O323,P323))</f>
        <v>0</v>
      </c>
      <c r="R323" s="18"/>
      <c r="S323" s="18"/>
      <c r="T323" s="18"/>
      <c r="U323" s="80">
        <f t="shared" si="66"/>
        <v>0</v>
      </c>
      <c r="V323" s="81">
        <f>IF(ISBLANK($B323),0,VLOOKUP($B323,Listen!$A$2:$C$44,2,FALSE))</f>
        <v>0</v>
      </c>
      <c r="W323" s="81">
        <f>IF(ISBLANK($B323),0,VLOOKUP($B323,Listen!$A$2:$C$44,3,FALSE))</f>
        <v>0</v>
      </c>
      <c r="X323" s="49">
        <f t="shared" si="64"/>
        <v>0</v>
      </c>
      <c r="Y323" s="49">
        <f t="shared" si="68"/>
        <v>0</v>
      </c>
      <c r="Z323" s="49">
        <f t="shared" si="68"/>
        <v>0</v>
      </c>
      <c r="AA323" s="49">
        <f t="shared" si="68"/>
        <v>0</v>
      </c>
      <c r="AB323" s="49">
        <f t="shared" si="68"/>
        <v>0</v>
      </c>
      <c r="AC323" s="49">
        <f t="shared" si="68"/>
        <v>0</v>
      </c>
      <c r="AD323" s="49">
        <f t="shared" si="68"/>
        <v>0</v>
      </c>
      <c r="AE323" s="85">
        <f t="shared" si="67"/>
        <v>0</v>
      </c>
      <c r="AF323" s="85">
        <f>IF(C323=A_Stammdaten!$C$12,D_SAV!$U323-D_SAV!$AG323,HLOOKUP(A_Stammdaten!$C$12-1,$AH$4:$AN$390,ROW(C323)-3,FALSE)-$AG323)</f>
        <v>0</v>
      </c>
      <c r="AG323" s="85">
        <f>HLOOKUP(A_Stammdaten!$C$12,$AH$4:$AN$390,ROW(C323)-3,FALSE)</f>
        <v>0</v>
      </c>
      <c r="AH323" s="85">
        <f t="shared" si="56"/>
        <v>0</v>
      </c>
      <c r="AI323" s="85">
        <f t="shared" si="57"/>
        <v>0</v>
      </c>
      <c r="AJ323" s="85">
        <f t="shared" si="58"/>
        <v>0</v>
      </c>
      <c r="AK323" s="85">
        <f t="shared" si="59"/>
        <v>0</v>
      </c>
      <c r="AL323" s="85">
        <f t="shared" si="60"/>
        <v>0</v>
      </c>
      <c r="AM323" s="85">
        <f t="shared" si="61"/>
        <v>0</v>
      </c>
      <c r="AN323" s="85">
        <f t="shared" si="62"/>
        <v>0</v>
      </c>
    </row>
    <row r="324" spans="1:40" s="32" customFormat="1" x14ac:dyDescent="0.25">
      <c r="A324" s="18"/>
      <c r="B324" s="18"/>
      <c r="C324" s="34"/>
      <c r="D324" s="18"/>
      <c r="E324" s="18"/>
      <c r="F324" s="18"/>
      <c r="G324" s="80">
        <f t="shared" si="65"/>
        <v>0</v>
      </c>
      <c r="H324" s="18"/>
      <c r="I324" s="18"/>
      <c r="J324" s="18"/>
      <c r="K324" s="18"/>
      <c r="L324" s="18"/>
      <c r="M324" s="18"/>
      <c r="N324" s="18"/>
      <c r="O324" s="18"/>
      <c r="P324" s="18"/>
      <c r="Q324" s="80">
        <f>IF(C324&gt;A_Stammdaten!$C$12,0,SUM(G324,H324,J324,K324,M324,N324)-SUM(I324,L324,O324,P324))</f>
        <v>0</v>
      </c>
      <c r="R324" s="18"/>
      <c r="S324" s="18"/>
      <c r="T324" s="18"/>
      <c r="U324" s="80">
        <f t="shared" si="66"/>
        <v>0</v>
      </c>
      <c r="V324" s="81">
        <f>IF(ISBLANK($B324),0,VLOOKUP($B324,Listen!$A$2:$C$44,2,FALSE))</f>
        <v>0</v>
      </c>
      <c r="W324" s="81">
        <f>IF(ISBLANK($B324),0,VLOOKUP($B324,Listen!$A$2:$C$44,3,FALSE))</f>
        <v>0</v>
      </c>
      <c r="X324" s="49">
        <f t="shared" si="64"/>
        <v>0</v>
      </c>
      <c r="Y324" s="49">
        <f t="shared" si="68"/>
        <v>0</v>
      </c>
      <c r="Z324" s="49">
        <f t="shared" si="68"/>
        <v>0</v>
      </c>
      <c r="AA324" s="49">
        <f t="shared" si="68"/>
        <v>0</v>
      </c>
      <c r="AB324" s="49">
        <f t="shared" si="68"/>
        <v>0</v>
      </c>
      <c r="AC324" s="49">
        <f t="shared" si="68"/>
        <v>0</v>
      </c>
      <c r="AD324" s="49">
        <f t="shared" si="68"/>
        <v>0</v>
      </c>
      <c r="AE324" s="85">
        <f t="shared" si="67"/>
        <v>0</v>
      </c>
      <c r="AF324" s="85">
        <f>IF(C324=A_Stammdaten!$C$12,D_SAV!$U324-D_SAV!$AG324,HLOOKUP(A_Stammdaten!$C$12-1,$AH$4:$AN$390,ROW(C324)-3,FALSE)-$AG324)</f>
        <v>0</v>
      </c>
      <c r="AG324" s="85">
        <f>HLOOKUP(A_Stammdaten!$C$12,$AH$4:$AN$390,ROW(C324)-3,FALSE)</f>
        <v>0</v>
      </c>
      <c r="AH324" s="85">
        <f t="shared" si="56"/>
        <v>0</v>
      </c>
      <c r="AI324" s="85">
        <f t="shared" si="57"/>
        <v>0</v>
      </c>
      <c r="AJ324" s="85">
        <f t="shared" si="58"/>
        <v>0</v>
      </c>
      <c r="AK324" s="85">
        <f t="shared" si="59"/>
        <v>0</v>
      </c>
      <c r="AL324" s="85">
        <f t="shared" si="60"/>
        <v>0</v>
      </c>
      <c r="AM324" s="85">
        <f t="shared" si="61"/>
        <v>0</v>
      </c>
      <c r="AN324" s="85">
        <f t="shared" si="62"/>
        <v>0</v>
      </c>
    </row>
    <row r="325" spans="1:40" s="32" customFormat="1" x14ac:dyDescent="0.25">
      <c r="A325" s="18"/>
      <c r="B325" s="18"/>
      <c r="C325" s="34"/>
      <c r="D325" s="18"/>
      <c r="E325" s="18"/>
      <c r="F325" s="18"/>
      <c r="G325" s="80">
        <f t="shared" si="65"/>
        <v>0</v>
      </c>
      <c r="H325" s="18"/>
      <c r="I325" s="18"/>
      <c r="J325" s="18"/>
      <c r="K325" s="18"/>
      <c r="L325" s="18"/>
      <c r="M325" s="18"/>
      <c r="N325" s="18"/>
      <c r="O325" s="18"/>
      <c r="P325" s="18"/>
      <c r="Q325" s="80">
        <f>IF(C325&gt;A_Stammdaten!$C$12,0,SUM(G325,H325,J325,K325,M325,N325)-SUM(I325,L325,O325,P325))</f>
        <v>0</v>
      </c>
      <c r="R325" s="18"/>
      <c r="S325" s="18"/>
      <c r="T325" s="18"/>
      <c r="U325" s="80">
        <f t="shared" si="66"/>
        <v>0</v>
      </c>
      <c r="V325" s="81">
        <f>IF(ISBLANK($B325),0,VLOOKUP($B325,Listen!$A$2:$C$44,2,FALSE))</f>
        <v>0</v>
      </c>
      <c r="W325" s="81">
        <f>IF(ISBLANK($B325),0,VLOOKUP($B325,Listen!$A$2:$C$44,3,FALSE))</f>
        <v>0</v>
      </c>
      <c r="X325" s="49">
        <f t="shared" si="64"/>
        <v>0</v>
      </c>
      <c r="Y325" s="49">
        <f t="shared" si="68"/>
        <v>0</v>
      </c>
      <c r="Z325" s="49">
        <f t="shared" si="68"/>
        <v>0</v>
      </c>
      <c r="AA325" s="49">
        <f t="shared" si="68"/>
        <v>0</v>
      </c>
      <c r="AB325" s="49">
        <f t="shared" si="68"/>
        <v>0</v>
      </c>
      <c r="AC325" s="49">
        <f t="shared" si="68"/>
        <v>0</v>
      </c>
      <c r="AD325" s="49">
        <f t="shared" si="68"/>
        <v>0</v>
      </c>
      <c r="AE325" s="85">
        <f t="shared" si="67"/>
        <v>0</v>
      </c>
      <c r="AF325" s="85">
        <f>IF(C325=A_Stammdaten!$C$12,D_SAV!$U325-D_SAV!$AG325,HLOOKUP(A_Stammdaten!$C$12-1,$AH$4:$AN$390,ROW(C325)-3,FALSE)-$AG325)</f>
        <v>0</v>
      </c>
      <c r="AG325" s="85">
        <f>HLOOKUP(A_Stammdaten!$C$12,$AH$4:$AN$390,ROW(C325)-3,FALSE)</f>
        <v>0</v>
      </c>
      <c r="AH325" s="85">
        <f t="shared" ref="AH325:AH349" si="69">IF(OR($C325=0,$U325=0),0,IF($C325&lt;=AH$4,$U325-$U325/X325*(AH$4-$C325+1),0))</f>
        <v>0</v>
      </c>
      <c r="AI325" s="85">
        <f t="shared" ref="AI325:AI349" si="70">IF(OR($C325=0,$U325=0,Y325-(AI$4-$C325)=0),0,IF($C325&lt;AI$4,AH325-AH325/(Y325-(AI$4-$C325)),IF($C325=AI$4,$U325-$U325/Y325,0)))</f>
        <v>0</v>
      </c>
      <c r="AJ325" s="85">
        <f t="shared" ref="AJ325:AJ349" si="71">IF(OR($C325=0,$U325=0,Z325-(AJ$4-$C325)=0),0,IF($C325&lt;AJ$4,AI325-AI325/(Z325-(AJ$4-$C325)),IF($C325=AJ$4,$U325-$U325/Z325,0)))</f>
        <v>0</v>
      </c>
      <c r="AK325" s="85">
        <f t="shared" ref="AK325:AK349" si="72">IF(OR($C325=0,$U325=0,AA325-(AK$4-$C325)=0),0,IF($C325&lt;AK$4,AJ325-AJ325/(AA325-(AK$4-$C325)),IF($C325=AK$4,$U325-$U325/AA325,0)))</f>
        <v>0</v>
      </c>
      <c r="AL325" s="85">
        <f t="shared" ref="AL325:AL349" si="73">IF(OR($C325=0,$U325=0,AB325-(AL$4-$C325)=0),0,IF($C325&lt;AL$4,AK325-AK325/(AB325-(AL$4-$C325)),IF($C325=AL$4,$U325-$U325/AB325,0)))</f>
        <v>0</v>
      </c>
      <c r="AM325" s="85">
        <f t="shared" ref="AM325:AM349" si="74">IF(OR($C325=0,$U325=0,AC325-(AM$4-$C325)=0),0,IF($C325&lt;AM$4,AL325-AL325/(AC325-(AM$4-$C325)),IF($C325=AM$4,$U325-$U325/AC325,0)))</f>
        <v>0</v>
      </c>
      <c r="AN325" s="85">
        <f t="shared" ref="AN325:AN349" si="75">IF(OR($C325=0,$U325=0,AD325-(AN$4-$C325)=0),0,IF($C325&lt;AN$4,AM325-AM325/(AD325-(AN$4-$C325)),IF($C325=AN$4,$U325-$U325/AD325,0)))</f>
        <v>0</v>
      </c>
    </row>
    <row r="326" spans="1:40" s="32" customFormat="1" x14ac:dyDescent="0.25">
      <c r="A326" s="18"/>
      <c r="B326" s="18"/>
      <c r="C326" s="34"/>
      <c r="D326" s="18"/>
      <c r="E326" s="18"/>
      <c r="F326" s="18"/>
      <c r="G326" s="80">
        <f t="shared" si="65"/>
        <v>0</v>
      </c>
      <c r="H326" s="18"/>
      <c r="I326" s="18"/>
      <c r="J326" s="18"/>
      <c r="K326" s="18"/>
      <c r="L326" s="18"/>
      <c r="M326" s="18"/>
      <c r="N326" s="18"/>
      <c r="O326" s="18"/>
      <c r="P326" s="18"/>
      <c r="Q326" s="80">
        <f>IF(C326&gt;A_Stammdaten!$C$12,0,SUM(G326,H326,J326,K326,M326,N326)-SUM(I326,L326,O326,P326))</f>
        <v>0</v>
      </c>
      <c r="R326" s="18"/>
      <c r="S326" s="18"/>
      <c r="T326" s="18"/>
      <c r="U326" s="80">
        <f t="shared" si="66"/>
        <v>0</v>
      </c>
      <c r="V326" s="81">
        <f>IF(ISBLANK($B326),0,VLOOKUP($B326,Listen!$A$2:$C$44,2,FALSE))</f>
        <v>0</v>
      </c>
      <c r="W326" s="81">
        <f>IF(ISBLANK($B326),0,VLOOKUP($B326,Listen!$A$2:$C$44,3,FALSE))</f>
        <v>0</v>
      </c>
      <c r="X326" s="49">
        <f t="shared" si="64"/>
        <v>0</v>
      </c>
      <c r="Y326" s="49">
        <f t="shared" si="68"/>
        <v>0</v>
      </c>
      <c r="Z326" s="49">
        <f t="shared" si="68"/>
        <v>0</v>
      </c>
      <c r="AA326" s="49">
        <f t="shared" si="68"/>
        <v>0</v>
      </c>
      <c r="AB326" s="49">
        <f t="shared" si="68"/>
        <v>0</v>
      </c>
      <c r="AC326" s="49">
        <f t="shared" si="68"/>
        <v>0</v>
      </c>
      <c r="AD326" s="49">
        <f t="shared" si="68"/>
        <v>0</v>
      </c>
      <c r="AE326" s="85">
        <f t="shared" si="67"/>
        <v>0</v>
      </c>
      <c r="AF326" s="85">
        <f>IF(C326=A_Stammdaten!$C$12,D_SAV!$U326-D_SAV!$AG326,HLOOKUP(A_Stammdaten!$C$12-1,$AH$4:$AN$390,ROW(C326)-3,FALSE)-$AG326)</f>
        <v>0</v>
      </c>
      <c r="AG326" s="85">
        <f>HLOOKUP(A_Stammdaten!$C$12,$AH$4:$AN$390,ROW(C326)-3,FALSE)</f>
        <v>0</v>
      </c>
      <c r="AH326" s="85">
        <f t="shared" si="69"/>
        <v>0</v>
      </c>
      <c r="AI326" s="85">
        <f t="shared" si="70"/>
        <v>0</v>
      </c>
      <c r="AJ326" s="85">
        <f t="shared" si="71"/>
        <v>0</v>
      </c>
      <c r="AK326" s="85">
        <f t="shared" si="72"/>
        <v>0</v>
      </c>
      <c r="AL326" s="85">
        <f t="shared" si="73"/>
        <v>0</v>
      </c>
      <c r="AM326" s="85">
        <f t="shared" si="74"/>
        <v>0</v>
      </c>
      <c r="AN326" s="85">
        <f t="shared" si="75"/>
        <v>0</v>
      </c>
    </row>
    <row r="327" spans="1:40" s="32" customFormat="1" x14ac:dyDescent="0.25">
      <c r="A327" s="18"/>
      <c r="B327" s="18"/>
      <c r="C327" s="34"/>
      <c r="D327" s="18"/>
      <c r="E327" s="18"/>
      <c r="F327" s="18"/>
      <c r="G327" s="80">
        <f t="shared" si="65"/>
        <v>0</v>
      </c>
      <c r="H327" s="18"/>
      <c r="I327" s="18"/>
      <c r="J327" s="18"/>
      <c r="K327" s="18"/>
      <c r="L327" s="18"/>
      <c r="M327" s="18"/>
      <c r="N327" s="18"/>
      <c r="O327" s="18"/>
      <c r="P327" s="18"/>
      <c r="Q327" s="80">
        <f>IF(C327&gt;A_Stammdaten!$C$12,0,SUM(G327,H327,J327,K327,M327,N327)-SUM(I327,L327,O327,P327))</f>
        <v>0</v>
      </c>
      <c r="R327" s="18"/>
      <c r="S327" s="18"/>
      <c r="T327" s="18"/>
      <c r="U327" s="80">
        <f t="shared" si="66"/>
        <v>0</v>
      </c>
      <c r="V327" s="81">
        <f>IF(ISBLANK($B327),0,VLOOKUP($B327,Listen!$A$2:$C$44,2,FALSE))</f>
        <v>0</v>
      </c>
      <c r="W327" s="81">
        <f>IF(ISBLANK($B327),0,VLOOKUP($B327,Listen!$A$2:$C$44,3,FALSE))</f>
        <v>0</v>
      </c>
      <c r="X327" s="49">
        <f t="shared" si="64"/>
        <v>0</v>
      </c>
      <c r="Y327" s="49">
        <f t="shared" si="68"/>
        <v>0</v>
      </c>
      <c r="Z327" s="49">
        <f t="shared" si="68"/>
        <v>0</v>
      </c>
      <c r="AA327" s="49">
        <f t="shared" si="68"/>
        <v>0</v>
      </c>
      <c r="AB327" s="49">
        <f t="shared" si="68"/>
        <v>0</v>
      </c>
      <c r="AC327" s="49">
        <f t="shared" si="68"/>
        <v>0</v>
      </c>
      <c r="AD327" s="49">
        <f t="shared" si="68"/>
        <v>0</v>
      </c>
      <c r="AE327" s="85">
        <f t="shared" si="67"/>
        <v>0</v>
      </c>
      <c r="AF327" s="85">
        <f>IF(C327=A_Stammdaten!$C$12,D_SAV!$U327-D_SAV!$AG327,HLOOKUP(A_Stammdaten!$C$12-1,$AH$4:$AN$390,ROW(C327)-3,FALSE)-$AG327)</f>
        <v>0</v>
      </c>
      <c r="AG327" s="85">
        <f>HLOOKUP(A_Stammdaten!$C$12,$AH$4:$AN$390,ROW(C327)-3,FALSE)</f>
        <v>0</v>
      </c>
      <c r="AH327" s="85">
        <f t="shared" si="69"/>
        <v>0</v>
      </c>
      <c r="AI327" s="85">
        <f t="shared" si="70"/>
        <v>0</v>
      </c>
      <c r="AJ327" s="85">
        <f t="shared" si="71"/>
        <v>0</v>
      </c>
      <c r="AK327" s="85">
        <f t="shared" si="72"/>
        <v>0</v>
      </c>
      <c r="AL327" s="85">
        <f t="shared" si="73"/>
        <v>0</v>
      </c>
      <c r="AM327" s="85">
        <f t="shared" si="74"/>
        <v>0</v>
      </c>
      <c r="AN327" s="85">
        <f t="shared" si="75"/>
        <v>0</v>
      </c>
    </row>
    <row r="328" spans="1:40" s="32" customFormat="1" x14ac:dyDescent="0.25">
      <c r="A328" s="18"/>
      <c r="B328" s="18"/>
      <c r="C328" s="34"/>
      <c r="D328" s="18"/>
      <c r="E328" s="18"/>
      <c r="F328" s="18"/>
      <c r="G328" s="80">
        <f t="shared" si="65"/>
        <v>0</v>
      </c>
      <c r="H328" s="18"/>
      <c r="I328" s="18"/>
      <c r="J328" s="18"/>
      <c r="K328" s="18"/>
      <c r="L328" s="18"/>
      <c r="M328" s="18"/>
      <c r="N328" s="18"/>
      <c r="O328" s="18"/>
      <c r="P328" s="18"/>
      <c r="Q328" s="80">
        <f>IF(C328&gt;A_Stammdaten!$C$12,0,SUM(G328,H328,J328,K328,M328,N328)-SUM(I328,L328,O328,P328))</f>
        <v>0</v>
      </c>
      <c r="R328" s="18"/>
      <c r="S328" s="18"/>
      <c r="T328" s="18"/>
      <c r="U328" s="80">
        <f t="shared" si="66"/>
        <v>0</v>
      </c>
      <c r="V328" s="81">
        <f>IF(ISBLANK($B328),0,VLOOKUP($B328,Listen!$A$2:$C$44,2,FALSE))</f>
        <v>0</v>
      </c>
      <c r="W328" s="81">
        <f>IF(ISBLANK($B328),0,VLOOKUP($B328,Listen!$A$2:$C$44,3,FALSE))</f>
        <v>0</v>
      </c>
      <c r="X328" s="49">
        <f t="shared" si="64"/>
        <v>0</v>
      </c>
      <c r="Y328" s="49">
        <f t="shared" si="68"/>
        <v>0</v>
      </c>
      <c r="Z328" s="49">
        <f t="shared" si="68"/>
        <v>0</v>
      </c>
      <c r="AA328" s="49">
        <f t="shared" si="68"/>
        <v>0</v>
      </c>
      <c r="AB328" s="49">
        <f t="shared" si="68"/>
        <v>0</v>
      </c>
      <c r="AC328" s="49">
        <f t="shared" si="68"/>
        <v>0</v>
      </c>
      <c r="AD328" s="49">
        <f t="shared" si="68"/>
        <v>0</v>
      </c>
      <c r="AE328" s="85">
        <f t="shared" si="67"/>
        <v>0</v>
      </c>
      <c r="AF328" s="85">
        <f>IF(C328=A_Stammdaten!$C$12,D_SAV!$U328-D_SAV!$AG328,HLOOKUP(A_Stammdaten!$C$12-1,$AH$4:$AN$390,ROW(C328)-3,FALSE)-$AG328)</f>
        <v>0</v>
      </c>
      <c r="AG328" s="85">
        <f>HLOOKUP(A_Stammdaten!$C$12,$AH$4:$AN$390,ROW(C328)-3,FALSE)</f>
        <v>0</v>
      </c>
      <c r="AH328" s="85">
        <f t="shared" si="69"/>
        <v>0</v>
      </c>
      <c r="AI328" s="85">
        <f t="shared" si="70"/>
        <v>0</v>
      </c>
      <c r="AJ328" s="85">
        <f t="shared" si="71"/>
        <v>0</v>
      </c>
      <c r="AK328" s="85">
        <f t="shared" si="72"/>
        <v>0</v>
      </c>
      <c r="AL328" s="85">
        <f t="shared" si="73"/>
        <v>0</v>
      </c>
      <c r="AM328" s="85">
        <f t="shared" si="74"/>
        <v>0</v>
      </c>
      <c r="AN328" s="85">
        <f t="shared" si="75"/>
        <v>0</v>
      </c>
    </row>
    <row r="329" spans="1:40" s="32" customFormat="1" x14ac:dyDescent="0.25">
      <c r="A329" s="18"/>
      <c r="B329" s="18"/>
      <c r="C329" s="34"/>
      <c r="D329" s="18"/>
      <c r="E329" s="18"/>
      <c r="F329" s="18"/>
      <c r="G329" s="80">
        <f t="shared" si="65"/>
        <v>0</v>
      </c>
      <c r="H329" s="18"/>
      <c r="I329" s="18"/>
      <c r="J329" s="18"/>
      <c r="K329" s="18"/>
      <c r="L329" s="18"/>
      <c r="M329" s="18"/>
      <c r="N329" s="18"/>
      <c r="O329" s="18"/>
      <c r="P329" s="18"/>
      <c r="Q329" s="80">
        <f>IF(C329&gt;A_Stammdaten!$C$12,0,SUM(G329,H329,J329,K329,M329,N329)-SUM(I329,L329,O329,P329))</f>
        <v>0</v>
      </c>
      <c r="R329" s="18"/>
      <c r="S329" s="18"/>
      <c r="T329" s="18"/>
      <c r="U329" s="80">
        <f t="shared" si="66"/>
        <v>0</v>
      </c>
      <c r="V329" s="81">
        <f>IF(ISBLANK($B329),0,VLOOKUP($B329,Listen!$A$2:$C$44,2,FALSE))</f>
        <v>0</v>
      </c>
      <c r="W329" s="81">
        <f>IF(ISBLANK($B329),0,VLOOKUP($B329,Listen!$A$2:$C$44,3,FALSE))</f>
        <v>0</v>
      </c>
      <c r="X329" s="49">
        <f t="shared" si="64"/>
        <v>0</v>
      </c>
      <c r="Y329" s="49">
        <f t="shared" si="68"/>
        <v>0</v>
      </c>
      <c r="Z329" s="49">
        <f t="shared" si="68"/>
        <v>0</v>
      </c>
      <c r="AA329" s="49">
        <f t="shared" si="68"/>
        <v>0</v>
      </c>
      <c r="AB329" s="49">
        <f t="shared" si="68"/>
        <v>0</v>
      </c>
      <c r="AC329" s="49">
        <f t="shared" si="68"/>
        <v>0</v>
      </c>
      <c r="AD329" s="49">
        <f t="shared" si="68"/>
        <v>0</v>
      </c>
      <c r="AE329" s="85">
        <f t="shared" si="67"/>
        <v>0</v>
      </c>
      <c r="AF329" s="85">
        <f>IF(C329=A_Stammdaten!$C$12,D_SAV!$U329-D_SAV!$AG329,HLOOKUP(A_Stammdaten!$C$12-1,$AH$4:$AN$390,ROW(C329)-3,FALSE)-$AG329)</f>
        <v>0</v>
      </c>
      <c r="AG329" s="85">
        <f>HLOOKUP(A_Stammdaten!$C$12,$AH$4:$AN$390,ROW(C329)-3,FALSE)</f>
        <v>0</v>
      </c>
      <c r="AH329" s="85">
        <f t="shared" si="69"/>
        <v>0</v>
      </c>
      <c r="AI329" s="85">
        <f t="shared" si="70"/>
        <v>0</v>
      </c>
      <c r="AJ329" s="85">
        <f t="shared" si="71"/>
        <v>0</v>
      </c>
      <c r="AK329" s="85">
        <f t="shared" si="72"/>
        <v>0</v>
      </c>
      <c r="AL329" s="85">
        <f t="shared" si="73"/>
        <v>0</v>
      </c>
      <c r="AM329" s="85">
        <f t="shared" si="74"/>
        <v>0</v>
      </c>
      <c r="AN329" s="85">
        <f t="shared" si="75"/>
        <v>0</v>
      </c>
    </row>
    <row r="330" spans="1:40" s="32" customFormat="1" x14ac:dyDescent="0.25">
      <c r="A330" s="18"/>
      <c r="B330" s="18"/>
      <c r="C330" s="34"/>
      <c r="D330" s="18"/>
      <c r="E330" s="18"/>
      <c r="F330" s="18"/>
      <c r="G330" s="80">
        <f t="shared" si="65"/>
        <v>0</v>
      </c>
      <c r="H330" s="18"/>
      <c r="I330" s="18"/>
      <c r="J330" s="18"/>
      <c r="K330" s="18"/>
      <c r="L330" s="18"/>
      <c r="M330" s="18"/>
      <c r="N330" s="18"/>
      <c r="O330" s="18"/>
      <c r="P330" s="18"/>
      <c r="Q330" s="80">
        <f>IF(C330&gt;A_Stammdaten!$C$12,0,SUM(G330,H330,J330,K330,M330,N330)-SUM(I330,L330,O330,P330))</f>
        <v>0</v>
      </c>
      <c r="R330" s="18"/>
      <c r="S330" s="18"/>
      <c r="T330" s="18"/>
      <c r="U330" s="80">
        <f t="shared" si="66"/>
        <v>0</v>
      </c>
      <c r="V330" s="81">
        <f>IF(ISBLANK($B330),0,VLOOKUP($B330,Listen!$A$2:$C$44,2,FALSE))</f>
        <v>0</v>
      </c>
      <c r="W330" s="81">
        <f>IF(ISBLANK($B330),0,VLOOKUP($B330,Listen!$A$2:$C$44,3,FALSE))</f>
        <v>0</v>
      </c>
      <c r="X330" s="49">
        <f t="shared" si="64"/>
        <v>0</v>
      </c>
      <c r="Y330" s="49">
        <f t="shared" si="68"/>
        <v>0</v>
      </c>
      <c r="Z330" s="49">
        <f t="shared" si="68"/>
        <v>0</v>
      </c>
      <c r="AA330" s="49">
        <f t="shared" si="68"/>
        <v>0</v>
      </c>
      <c r="AB330" s="49">
        <f t="shared" si="68"/>
        <v>0</v>
      </c>
      <c r="AC330" s="49">
        <f t="shared" si="68"/>
        <v>0</v>
      </c>
      <c r="AD330" s="49">
        <f t="shared" si="68"/>
        <v>0</v>
      </c>
      <c r="AE330" s="85">
        <f t="shared" si="67"/>
        <v>0</v>
      </c>
      <c r="AF330" s="85">
        <f>IF(C330=A_Stammdaten!$C$12,D_SAV!$U330-D_SAV!$AG330,HLOOKUP(A_Stammdaten!$C$12-1,$AH$4:$AN$390,ROW(C330)-3,FALSE)-$AG330)</f>
        <v>0</v>
      </c>
      <c r="AG330" s="85">
        <f>HLOOKUP(A_Stammdaten!$C$12,$AH$4:$AN$390,ROW(C330)-3,FALSE)</f>
        <v>0</v>
      </c>
      <c r="AH330" s="85">
        <f t="shared" si="69"/>
        <v>0</v>
      </c>
      <c r="AI330" s="85">
        <f t="shared" si="70"/>
        <v>0</v>
      </c>
      <c r="AJ330" s="85">
        <f t="shared" si="71"/>
        <v>0</v>
      </c>
      <c r="AK330" s="85">
        <f t="shared" si="72"/>
        <v>0</v>
      </c>
      <c r="AL330" s="85">
        <f t="shared" si="73"/>
        <v>0</v>
      </c>
      <c r="AM330" s="85">
        <f t="shared" si="74"/>
        <v>0</v>
      </c>
      <c r="AN330" s="85">
        <f t="shared" si="75"/>
        <v>0</v>
      </c>
    </row>
    <row r="331" spans="1:40" s="32" customFormat="1" x14ac:dyDescent="0.25">
      <c r="A331" s="18"/>
      <c r="B331" s="18"/>
      <c r="C331" s="34"/>
      <c r="D331" s="18"/>
      <c r="E331" s="18"/>
      <c r="F331" s="18"/>
      <c r="G331" s="80">
        <f t="shared" si="65"/>
        <v>0</v>
      </c>
      <c r="H331" s="18"/>
      <c r="I331" s="18"/>
      <c r="J331" s="18"/>
      <c r="K331" s="18"/>
      <c r="L331" s="18"/>
      <c r="M331" s="18"/>
      <c r="N331" s="18"/>
      <c r="O331" s="18"/>
      <c r="P331" s="18"/>
      <c r="Q331" s="80">
        <f>IF(C331&gt;A_Stammdaten!$C$12,0,SUM(G331,H331,J331,K331,M331,N331)-SUM(I331,L331,O331,P331))</f>
        <v>0</v>
      </c>
      <c r="R331" s="18"/>
      <c r="S331" s="18"/>
      <c r="T331" s="18"/>
      <c r="U331" s="80">
        <f t="shared" si="66"/>
        <v>0</v>
      </c>
      <c r="V331" s="81">
        <f>IF(ISBLANK($B331),0,VLOOKUP($B331,Listen!$A$2:$C$44,2,FALSE))</f>
        <v>0</v>
      </c>
      <c r="W331" s="81">
        <f>IF(ISBLANK($B331),0,VLOOKUP($B331,Listen!$A$2:$C$44,3,FALSE))</f>
        <v>0</v>
      </c>
      <c r="X331" s="49">
        <f t="shared" si="64"/>
        <v>0</v>
      </c>
      <c r="Y331" s="49">
        <f t="shared" si="68"/>
        <v>0</v>
      </c>
      <c r="Z331" s="49">
        <f t="shared" si="68"/>
        <v>0</v>
      </c>
      <c r="AA331" s="49">
        <f t="shared" si="68"/>
        <v>0</v>
      </c>
      <c r="AB331" s="49">
        <f t="shared" si="68"/>
        <v>0</v>
      </c>
      <c r="AC331" s="49">
        <f t="shared" si="68"/>
        <v>0</v>
      </c>
      <c r="AD331" s="49">
        <f t="shared" si="68"/>
        <v>0</v>
      </c>
      <c r="AE331" s="85">
        <f t="shared" si="67"/>
        <v>0</v>
      </c>
      <c r="AF331" s="85">
        <f>IF(C331=A_Stammdaten!$C$12,D_SAV!$U331-D_SAV!$AG331,HLOOKUP(A_Stammdaten!$C$12-1,$AH$4:$AN$390,ROW(C331)-3,FALSE)-$AG331)</f>
        <v>0</v>
      </c>
      <c r="AG331" s="85">
        <f>HLOOKUP(A_Stammdaten!$C$12,$AH$4:$AN$390,ROW(C331)-3,FALSE)</f>
        <v>0</v>
      </c>
      <c r="AH331" s="85">
        <f t="shared" si="69"/>
        <v>0</v>
      </c>
      <c r="AI331" s="85">
        <f t="shared" si="70"/>
        <v>0</v>
      </c>
      <c r="AJ331" s="85">
        <f t="shared" si="71"/>
        <v>0</v>
      </c>
      <c r="AK331" s="85">
        <f t="shared" si="72"/>
        <v>0</v>
      </c>
      <c r="AL331" s="85">
        <f t="shared" si="73"/>
        <v>0</v>
      </c>
      <c r="AM331" s="85">
        <f t="shared" si="74"/>
        <v>0</v>
      </c>
      <c r="AN331" s="85">
        <f t="shared" si="75"/>
        <v>0</v>
      </c>
    </row>
    <row r="332" spans="1:40" s="32" customFormat="1" x14ac:dyDescent="0.25">
      <c r="A332" s="18"/>
      <c r="B332" s="18"/>
      <c r="C332" s="34"/>
      <c r="D332" s="18"/>
      <c r="E332" s="18"/>
      <c r="F332" s="18"/>
      <c r="G332" s="80">
        <f t="shared" si="65"/>
        <v>0</v>
      </c>
      <c r="H332" s="18"/>
      <c r="I332" s="18"/>
      <c r="J332" s="18"/>
      <c r="K332" s="18"/>
      <c r="L332" s="18"/>
      <c r="M332" s="18"/>
      <c r="N332" s="18"/>
      <c r="O332" s="18"/>
      <c r="P332" s="18"/>
      <c r="Q332" s="80">
        <f>IF(C332&gt;A_Stammdaten!$C$12,0,SUM(G332,H332,J332,K332,M332,N332)-SUM(I332,L332,O332,P332))</f>
        <v>0</v>
      </c>
      <c r="R332" s="18"/>
      <c r="S332" s="18"/>
      <c r="T332" s="18"/>
      <c r="U332" s="80">
        <f t="shared" si="66"/>
        <v>0</v>
      </c>
      <c r="V332" s="81">
        <f>IF(ISBLANK($B332),0,VLOOKUP($B332,Listen!$A$2:$C$44,2,FALSE))</f>
        <v>0</v>
      </c>
      <c r="W332" s="81">
        <f>IF(ISBLANK($B332),0,VLOOKUP($B332,Listen!$A$2:$C$44,3,FALSE))</f>
        <v>0</v>
      </c>
      <c r="X332" s="49">
        <f t="shared" si="64"/>
        <v>0</v>
      </c>
      <c r="Y332" s="49">
        <f t="shared" si="68"/>
        <v>0</v>
      </c>
      <c r="Z332" s="49">
        <f t="shared" si="68"/>
        <v>0</v>
      </c>
      <c r="AA332" s="49">
        <f t="shared" si="68"/>
        <v>0</v>
      </c>
      <c r="AB332" s="49">
        <f t="shared" si="68"/>
        <v>0</v>
      </c>
      <c r="AC332" s="49">
        <f t="shared" si="68"/>
        <v>0</v>
      </c>
      <c r="AD332" s="49">
        <f t="shared" si="68"/>
        <v>0</v>
      </c>
      <c r="AE332" s="85">
        <f t="shared" si="67"/>
        <v>0</v>
      </c>
      <c r="AF332" s="85">
        <f>IF(C332=A_Stammdaten!$C$12,D_SAV!$U332-D_SAV!$AG332,HLOOKUP(A_Stammdaten!$C$12-1,$AH$4:$AN$390,ROW(C332)-3,FALSE)-$AG332)</f>
        <v>0</v>
      </c>
      <c r="AG332" s="85">
        <f>HLOOKUP(A_Stammdaten!$C$12,$AH$4:$AN$390,ROW(C332)-3,FALSE)</f>
        <v>0</v>
      </c>
      <c r="AH332" s="85">
        <f t="shared" si="69"/>
        <v>0</v>
      </c>
      <c r="AI332" s="85">
        <f t="shared" si="70"/>
        <v>0</v>
      </c>
      <c r="AJ332" s="85">
        <f t="shared" si="71"/>
        <v>0</v>
      </c>
      <c r="AK332" s="85">
        <f t="shared" si="72"/>
        <v>0</v>
      </c>
      <c r="AL332" s="85">
        <f t="shared" si="73"/>
        <v>0</v>
      </c>
      <c r="AM332" s="85">
        <f t="shared" si="74"/>
        <v>0</v>
      </c>
      <c r="AN332" s="85">
        <f t="shared" si="75"/>
        <v>0</v>
      </c>
    </row>
    <row r="333" spans="1:40" s="32" customFormat="1" x14ac:dyDescent="0.25">
      <c r="A333" s="18"/>
      <c r="B333" s="18"/>
      <c r="C333" s="34"/>
      <c r="D333" s="18"/>
      <c r="E333" s="18"/>
      <c r="F333" s="18"/>
      <c r="G333" s="80">
        <f t="shared" si="65"/>
        <v>0</v>
      </c>
      <c r="H333" s="18"/>
      <c r="I333" s="18"/>
      <c r="J333" s="18"/>
      <c r="K333" s="18"/>
      <c r="L333" s="18"/>
      <c r="M333" s="18"/>
      <c r="N333" s="18"/>
      <c r="O333" s="18"/>
      <c r="P333" s="18"/>
      <c r="Q333" s="80">
        <f>IF(C333&gt;A_Stammdaten!$C$12,0,SUM(G333,H333,J333,K333,M333,N333)-SUM(I333,L333,O333,P333))</f>
        <v>0</v>
      </c>
      <c r="R333" s="18"/>
      <c r="S333" s="18"/>
      <c r="T333" s="18"/>
      <c r="U333" s="80">
        <f t="shared" si="66"/>
        <v>0</v>
      </c>
      <c r="V333" s="81">
        <f>IF(ISBLANK($B333),0,VLOOKUP($B333,Listen!$A$2:$C$44,2,FALSE))</f>
        <v>0</v>
      </c>
      <c r="W333" s="81">
        <f>IF(ISBLANK($B333),0,VLOOKUP($B333,Listen!$A$2:$C$44,3,FALSE))</f>
        <v>0</v>
      </c>
      <c r="X333" s="49">
        <f t="shared" si="64"/>
        <v>0</v>
      </c>
      <c r="Y333" s="49">
        <f t="shared" si="68"/>
        <v>0</v>
      </c>
      <c r="Z333" s="49">
        <f t="shared" si="68"/>
        <v>0</v>
      </c>
      <c r="AA333" s="49">
        <f t="shared" si="68"/>
        <v>0</v>
      </c>
      <c r="AB333" s="49">
        <f t="shared" si="68"/>
        <v>0</v>
      </c>
      <c r="AC333" s="49">
        <f t="shared" si="68"/>
        <v>0</v>
      </c>
      <c r="AD333" s="49">
        <f t="shared" si="68"/>
        <v>0</v>
      </c>
      <c r="AE333" s="85">
        <f t="shared" si="67"/>
        <v>0</v>
      </c>
      <c r="AF333" s="85">
        <f>IF(C333=A_Stammdaten!$C$12,D_SAV!$U333-D_SAV!$AG333,HLOOKUP(A_Stammdaten!$C$12-1,$AH$4:$AN$390,ROW(C333)-3,FALSE)-$AG333)</f>
        <v>0</v>
      </c>
      <c r="AG333" s="85">
        <f>HLOOKUP(A_Stammdaten!$C$12,$AH$4:$AN$390,ROW(C333)-3,FALSE)</f>
        <v>0</v>
      </c>
      <c r="AH333" s="85">
        <f t="shared" si="69"/>
        <v>0</v>
      </c>
      <c r="AI333" s="85">
        <f t="shared" si="70"/>
        <v>0</v>
      </c>
      <c r="AJ333" s="85">
        <f t="shared" si="71"/>
        <v>0</v>
      </c>
      <c r="AK333" s="85">
        <f t="shared" si="72"/>
        <v>0</v>
      </c>
      <c r="AL333" s="85">
        <f t="shared" si="73"/>
        <v>0</v>
      </c>
      <c r="AM333" s="85">
        <f t="shared" si="74"/>
        <v>0</v>
      </c>
      <c r="AN333" s="85">
        <f t="shared" si="75"/>
        <v>0</v>
      </c>
    </row>
    <row r="334" spans="1:40" s="32" customFormat="1" x14ac:dyDescent="0.25">
      <c r="A334" s="18"/>
      <c r="B334" s="18"/>
      <c r="C334" s="34"/>
      <c r="D334" s="18"/>
      <c r="E334" s="18"/>
      <c r="F334" s="18"/>
      <c r="G334" s="80">
        <f t="shared" si="65"/>
        <v>0</v>
      </c>
      <c r="H334" s="18"/>
      <c r="I334" s="18"/>
      <c r="J334" s="18"/>
      <c r="K334" s="18"/>
      <c r="L334" s="18"/>
      <c r="M334" s="18"/>
      <c r="N334" s="18"/>
      <c r="O334" s="18"/>
      <c r="P334" s="18"/>
      <c r="Q334" s="80">
        <f>IF(C334&gt;A_Stammdaten!$C$12,0,SUM(G334,H334,J334,K334,M334,N334)-SUM(I334,L334,O334,P334))</f>
        <v>0</v>
      </c>
      <c r="R334" s="18"/>
      <c r="S334" s="18"/>
      <c r="T334" s="18"/>
      <c r="U334" s="80">
        <f t="shared" si="66"/>
        <v>0</v>
      </c>
      <c r="V334" s="81">
        <f>IF(ISBLANK($B334),0,VLOOKUP($B334,Listen!$A$2:$C$44,2,FALSE))</f>
        <v>0</v>
      </c>
      <c r="W334" s="81">
        <f>IF(ISBLANK($B334),0,VLOOKUP($B334,Listen!$A$2:$C$44,3,FALSE))</f>
        <v>0</v>
      </c>
      <c r="X334" s="49">
        <f t="shared" si="64"/>
        <v>0</v>
      </c>
      <c r="Y334" s="49">
        <f t="shared" si="68"/>
        <v>0</v>
      </c>
      <c r="Z334" s="49">
        <f t="shared" si="68"/>
        <v>0</v>
      </c>
      <c r="AA334" s="49">
        <f t="shared" si="68"/>
        <v>0</v>
      </c>
      <c r="AB334" s="49">
        <f t="shared" si="68"/>
        <v>0</v>
      </c>
      <c r="AC334" s="49">
        <f t="shared" si="68"/>
        <v>0</v>
      </c>
      <c r="AD334" s="49">
        <f t="shared" si="68"/>
        <v>0</v>
      </c>
      <c r="AE334" s="85">
        <f t="shared" si="67"/>
        <v>0</v>
      </c>
      <c r="AF334" s="85">
        <f>IF(C334=A_Stammdaten!$C$12,D_SAV!$U334-D_SAV!$AG334,HLOOKUP(A_Stammdaten!$C$12-1,$AH$4:$AN$390,ROW(C334)-3,FALSE)-$AG334)</f>
        <v>0</v>
      </c>
      <c r="AG334" s="85">
        <f>HLOOKUP(A_Stammdaten!$C$12,$AH$4:$AN$390,ROW(C334)-3,FALSE)</f>
        <v>0</v>
      </c>
      <c r="AH334" s="85">
        <f t="shared" si="69"/>
        <v>0</v>
      </c>
      <c r="AI334" s="85">
        <f t="shared" si="70"/>
        <v>0</v>
      </c>
      <c r="AJ334" s="85">
        <f t="shared" si="71"/>
        <v>0</v>
      </c>
      <c r="AK334" s="85">
        <f t="shared" si="72"/>
        <v>0</v>
      </c>
      <c r="AL334" s="85">
        <f t="shared" si="73"/>
        <v>0</v>
      </c>
      <c r="AM334" s="85">
        <f t="shared" si="74"/>
        <v>0</v>
      </c>
      <c r="AN334" s="85">
        <f t="shared" si="75"/>
        <v>0</v>
      </c>
    </row>
    <row r="335" spans="1:40" s="32" customFormat="1" x14ac:dyDescent="0.25">
      <c r="A335" s="18"/>
      <c r="B335" s="18"/>
      <c r="C335" s="34"/>
      <c r="D335" s="18"/>
      <c r="E335" s="18"/>
      <c r="F335" s="18"/>
      <c r="G335" s="80">
        <f t="shared" si="65"/>
        <v>0</v>
      </c>
      <c r="H335" s="18"/>
      <c r="I335" s="18"/>
      <c r="J335" s="18"/>
      <c r="K335" s="18"/>
      <c r="L335" s="18"/>
      <c r="M335" s="18"/>
      <c r="N335" s="18"/>
      <c r="O335" s="18"/>
      <c r="P335" s="18"/>
      <c r="Q335" s="80">
        <f>IF(C335&gt;A_Stammdaten!$C$12,0,SUM(G335,H335,J335,K335,M335,N335)-SUM(I335,L335,O335,P335))</f>
        <v>0</v>
      </c>
      <c r="R335" s="18"/>
      <c r="S335" s="18"/>
      <c r="T335" s="18"/>
      <c r="U335" s="80">
        <f t="shared" si="66"/>
        <v>0</v>
      </c>
      <c r="V335" s="81">
        <f>IF(ISBLANK($B335),0,VLOOKUP($B335,Listen!$A$2:$C$44,2,FALSE))</f>
        <v>0</v>
      </c>
      <c r="W335" s="81">
        <f>IF(ISBLANK($B335),0,VLOOKUP($B335,Listen!$A$2:$C$44,3,FALSE))</f>
        <v>0</v>
      </c>
      <c r="X335" s="49">
        <f t="shared" si="64"/>
        <v>0</v>
      </c>
      <c r="Y335" s="49">
        <f t="shared" si="68"/>
        <v>0</v>
      </c>
      <c r="Z335" s="49">
        <f t="shared" si="68"/>
        <v>0</v>
      </c>
      <c r="AA335" s="49">
        <f t="shared" si="68"/>
        <v>0</v>
      </c>
      <c r="AB335" s="49">
        <f t="shared" si="68"/>
        <v>0</v>
      </c>
      <c r="AC335" s="49">
        <f t="shared" si="68"/>
        <v>0</v>
      </c>
      <c r="AD335" s="49">
        <f t="shared" si="68"/>
        <v>0</v>
      </c>
      <c r="AE335" s="85">
        <f t="shared" si="67"/>
        <v>0</v>
      </c>
      <c r="AF335" s="85">
        <f>IF(C335=A_Stammdaten!$C$12,D_SAV!$U335-D_SAV!$AG335,HLOOKUP(A_Stammdaten!$C$12-1,$AH$4:$AN$390,ROW(C335)-3,FALSE)-$AG335)</f>
        <v>0</v>
      </c>
      <c r="AG335" s="85">
        <f>HLOOKUP(A_Stammdaten!$C$12,$AH$4:$AN$390,ROW(C335)-3,FALSE)</f>
        <v>0</v>
      </c>
      <c r="AH335" s="85">
        <f t="shared" si="69"/>
        <v>0</v>
      </c>
      <c r="AI335" s="85">
        <f t="shared" si="70"/>
        <v>0</v>
      </c>
      <c r="AJ335" s="85">
        <f t="shared" si="71"/>
        <v>0</v>
      </c>
      <c r="AK335" s="85">
        <f t="shared" si="72"/>
        <v>0</v>
      </c>
      <c r="AL335" s="85">
        <f t="shared" si="73"/>
        <v>0</v>
      </c>
      <c r="AM335" s="85">
        <f t="shared" si="74"/>
        <v>0</v>
      </c>
      <c r="AN335" s="85">
        <f t="shared" si="75"/>
        <v>0</v>
      </c>
    </row>
    <row r="336" spans="1:40" s="32" customFormat="1" x14ac:dyDescent="0.25">
      <c r="A336" s="18"/>
      <c r="B336" s="18"/>
      <c r="C336" s="34"/>
      <c r="D336" s="18"/>
      <c r="E336" s="18"/>
      <c r="F336" s="18"/>
      <c r="G336" s="80">
        <f t="shared" si="65"/>
        <v>0</v>
      </c>
      <c r="H336" s="18"/>
      <c r="I336" s="18"/>
      <c r="J336" s="18"/>
      <c r="K336" s="18"/>
      <c r="L336" s="18"/>
      <c r="M336" s="18"/>
      <c r="N336" s="18"/>
      <c r="O336" s="18"/>
      <c r="P336" s="18"/>
      <c r="Q336" s="80">
        <f>IF(C336&gt;A_Stammdaten!$C$12,0,SUM(G336,H336,J336,K336,M336,N336)-SUM(I336,L336,O336,P336))</f>
        <v>0</v>
      </c>
      <c r="R336" s="18"/>
      <c r="S336" s="18"/>
      <c r="T336" s="18"/>
      <c r="U336" s="80">
        <f t="shared" si="66"/>
        <v>0</v>
      </c>
      <c r="V336" s="81">
        <f>IF(ISBLANK($B336),0,VLOOKUP($B336,Listen!$A$2:$C$44,2,FALSE))</f>
        <v>0</v>
      </c>
      <c r="W336" s="81">
        <f>IF(ISBLANK($B336),0,VLOOKUP($B336,Listen!$A$2:$C$44,3,FALSE))</f>
        <v>0</v>
      </c>
      <c r="X336" s="49">
        <f t="shared" si="64"/>
        <v>0</v>
      </c>
      <c r="Y336" s="49">
        <f t="shared" si="68"/>
        <v>0</v>
      </c>
      <c r="Z336" s="49">
        <f t="shared" si="68"/>
        <v>0</v>
      </c>
      <c r="AA336" s="49">
        <f t="shared" si="68"/>
        <v>0</v>
      </c>
      <c r="AB336" s="49">
        <f t="shared" si="68"/>
        <v>0</v>
      </c>
      <c r="AC336" s="49">
        <f t="shared" si="68"/>
        <v>0</v>
      </c>
      <c r="AD336" s="49">
        <f t="shared" si="68"/>
        <v>0</v>
      </c>
      <c r="AE336" s="85">
        <f t="shared" si="67"/>
        <v>0</v>
      </c>
      <c r="AF336" s="85">
        <f>IF(C336=A_Stammdaten!$C$12,D_SAV!$U336-D_SAV!$AG336,HLOOKUP(A_Stammdaten!$C$12-1,$AH$4:$AN$390,ROW(C336)-3,FALSE)-$AG336)</f>
        <v>0</v>
      </c>
      <c r="AG336" s="85">
        <f>HLOOKUP(A_Stammdaten!$C$12,$AH$4:$AN$390,ROW(C336)-3,FALSE)</f>
        <v>0</v>
      </c>
      <c r="AH336" s="85">
        <f t="shared" si="69"/>
        <v>0</v>
      </c>
      <c r="AI336" s="85">
        <f t="shared" si="70"/>
        <v>0</v>
      </c>
      <c r="AJ336" s="85">
        <f t="shared" si="71"/>
        <v>0</v>
      </c>
      <c r="AK336" s="85">
        <f t="shared" si="72"/>
        <v>0</v>
      </c>
      <c r="AL336" s="85">
        <f t="shared" si="73"/>
        <v>0</v>
      </c>
      <c r="AM336" s="85">
        <f t="shared" si="74"/>
        <v>0</v>
      </c>
      <c r="AN336" s="85">
        <f t="shared" si="75"/>
        <v>0</v>
      </c>
    </row>
    <row r="337" spans="1:40" s="32" customFormat="1" x14ac:dyDescent="0.25">
      <c r="A337" s="18"/>
      <c r="B337" s="18"/>
      <c r="C337" s="34"/>
      <c r="D337" s="18"/>
      <c r="E337" s="18"/>
      <c r="F337" s="18"/>
      <c r="G337" s="80">
        <f t="shared" si="65"/>
        <v>0</v>
      </c>
      <c r="H337" s="18"/>
      <c r="I337" s="18"/>
      <c r="J337" s="18"/>
      <c r="K337" s="18"/>
      <c r="L337" s="18"/>
      <c r="M337" s="18"/>
      <c r="N337" s="18"/>
      <c r="O337" s="18"/>
      <c r="P337" s="18"/>
      <c r="Q337" s="80">
        <f>IF(C337&gt;A_Stammdaten!$C$12,0,SUM(G337,H337,J337,K337,M337,N337)-SUM(I337,L337,O337,P337))</f>
        <v>0</v>
      </c>
      <c r="R337" s="18"/>
      <c r="S337" s="18"/>
      <c r="T337" s="18"/>
      <c r="U337" s="80">
        <f t="shared" si="66"/>
        <v>0</v>
      </c>
      <c r="V337" s="81">
        <f>IF(ISBLANK($B337),0,VLOOKUP($B337,Listen!$A$2:$C$44,2,FALSE))</f>
        <v>0</v>
      </c>
      <c r="W337" s="81">
        <f>IF(ISBLANK($B337),0,VLOOKUP($B337,Listen!$A$2:$C$44,3,FALSE))</f>
        <v>0</v>
      </c>
      <c r="X337" s="49">
        <f t="shared" si="64"/>
        <v>0</v>
      </c>
      <c r="Y337" s="49">
        <f t="shared" si="68"/>
        <v>0</v>
      </c>
      <c r="Z337" s="49">
        <f t="shared" si="68"/>
        <v>0</v>
      </c>
      <c r="AA337" s="49">
        <f t="shared" si="68"/>
        <v>0</v>
      </c>
      <c r="AB337" s="49">
        <f t="shared" si="68"/>
        <v>0</v>
      </c>
      <c r="AC337" s="49">
        <f t="shared" si="68"/>
        <v>0</v>
      </c>
      <c r="AD337" s="49">
        <f t="shared" si="68"/>
        <v>0</v>
      </c>
      <c r="AE337" s="85">
        <f t="shared" si="67"/>
        <v>0</v>
      </c>
      <c r="AF337" s="85">
        <f>IF(C337=A_Stammdaten!$C$12,D_SAV!$U337-D_SAV!$AG337,HLOOKUP(A_Stammdaten!$C$12-1,$AH$4:$AN$390,ROW(C337)-3,FALSE)-$AG337)</f>
        <v>0</v>
      </c>
      <c r="AG337" s="85">
        <f>HLOOKUP(A_Stammdaten!$C$12,$AH$4:$AN$390,ROW(C337)-3,FALSE)</f>
        <v>0</v>
      </c>
      <c r="AH337" s="85">
        <f t="shared" si="69"/>
        <v>0</v>
      </c>
      <c r="AI337" s="85">
        <f t="shared" si="70"/>
        <v>0</v>
      </c>
      <c r="AJ337" s="85">
        <f t="shared" si="71"/>
        <v>0</v>
      </c>
      <c r="AK337" s="85">
        <f t="shared" si="72"/>
        <v>0</v>
      </c>
      <c r="AL337" s="85">
        <f t="shared" si="73"/>
        <v>0</v>
      </c>
      <c r="AM337" s="85">
        <f t="shared" si="74"/>
        <v>0</v>
      </c>
      <c r="AN337" s="85">
        <f t="shared" si="75"/>
        <v>0</v>
      </c>
    </row>
    <row r="338" spans="1:40" s="32" customFormat="1" x14ac:dyDescent="0.25">
      <c r="A338" s="18"/>
      <c r="B338" s="18"/>
      <c r="C338" s="34"/>
      <c r="D338" s="18"/>
      <c r="E338" s="18"/>
      <c r="F338" s="18"/>
      <c r="G338" s="80">
        <f t="shared" si="65"/>
        <v>0</v>
      </c>
      <c r="H338" s="18"/>
      <c r="I338" s="18"/>
      <c r="J338" s="18"/>
      <c r="K338" s="18"/>
      <c r="L338" s="18"/>
      <c r="M338" s="18"/>
      <c r="N338" s="18"/>
      <c r="O338" s="18"/>
      <c r="P338" s="18"/>
      <c r="Q338" s="80">
        <f>IF(C338&gt;A_Stammdaten!$C$12,0,SUM(G338,H338,J338,K338,M338,N338)-SUM(I338,L338,O338,P338))</f>
        <v>0</v>
      </c>
      <c r="R338" s="18"/>
      <c r="S338" s="18"/>
      <c r="T338" s="18"/>
      <c r="U338" s="80">
        <f t="shared" si="66"/>
        <v>0</v>
      </c>
      <c r="V338" s="81">
        <f>IF(ISBLANK($B338),0,VLOOKUP($B338,Listen!$A$2:$C$44,2,FALSE))</f>
        <v>0</v>
      </c>
      <c r="W338" s="81">
        <f>IF(ISBLANK($B338),0,VLOOKUP($B338,Listen!$A$2:$C$44,3,FALSE))</f>
        <v>0</v>
      </c>
      <c r="X338" s="49">
        <f t="shared" si="64"/>
        <v>0</v>
      </c>
      <c r="Y338" s="49">
        <f t="shared" si="68"/>
        <v>0</v>
      </c>
      <c r="Z338" s="49">
        <f t="shared" si="68"/>
        <v>0</v>
      </c>
      <c r="AA338" s="49">
        <f t="shared" si="68"/>
        <v>0</v>
      </c>
      <c r="AB338" s="49">
        <f t="shared" si="68"/>
        <v>0</v>
      </c>
      <c r="AC338" s="49">
        <f t="shared" si="68"/>
        <v>0</v>
      </c>
      <c r="AD338" s="49">
        <f t="shared" si="68"/>
        <v>0</v>
      </c>
      <c r="AE338" s="85">
        <f t="shared" si="67"/>
        <v>0</v>
      </c>
      <c r="AF338" s="85">
        <f>IF(C338=A_Stammdaten!$C$12,D_SAV!$U338-D_SAV!$AG338,HLOOKUP(A_Stammdaten!$C$12-1,$AH$4:$AN$390,ROW(C338)-3,FALSE)-$AG338)</f>
        <v>0</v>
      </c>
      <c r="AG338" s="85">
        <f>HLOOKUP(A_Stammdaten!$C$12,$AH$4:$AN$390,ROW(C338)-3,FALSE)</f>
        <v>0</v>
      </c>
      <c r="AH338" s="85">
        <f t="shared" si="69"/>
        <v>0</v>
      </c>
      <c r="AI338" s="85">
        <f t="shared" si="70"/>
        <v>0</v>
      </c>
      <c r="AJ338" s="85">
        <f t="shared" si="71"/>
        <v>0</v>
      </c>
      <c r="AK338" s="85">
        <f t="shared" si="72"/>
        <v>0</v>
      </c>
      <c r="AL338" s="85">
        <f t="shared" si="73"/>
        <v>0</v>
      </c>
      <c r="AM338" s="85">
        <f t="shared" si="74"/>
        <v>0</v>
      </c>
      <c r="AN338" s="85">
        <f t="shared" si="75"/>
        <v>0</v>
      </c>
    </row>
    <row r="339" spans="1:40" s="32" customFormat="1" x14ac:dyDescent="0.25">
      <c r="A339" s="18"/>
      <c r="B339" s="18"/>
      <c r="C339" s="34"/>
      <c r="D339" s="18"/>
      <c r="E339" s="18"/>
      <c r="F339" s="18"/>
      <c r="G339" s="80">
        <f t="shared" si="65"/>
        <v>0</v>
      </c>
      <c r="H339" s="18"/>
      <c r="I339" s="18"/>
      <c r="J339" s="18"/>
      <c r="K339" s="18"/>
      <c r="L339" s="18"/>
      <c r="M339" s="18"/>
      <c r="N339" s="18"/>
      <c r="O339" s="18"/>
      <c r="P339" s="18"/>
      <c r="Q339" s="80">
        <f>IF(C339&gt;A_Stammdaten!$C$12,0,SUM(G339,H339,J339,K339,M339,N339)-SUM(I339,L339,O339,P339))</f>
        <v>0</v>
      </c>
      <c r="R339" s="18"/>
      <c r="S339" s="18"/>
      <c r="T339" s="18"/>
      <c r="U339" s="80">
        <f t="shared" si="66"/>
        <v>0</v>
      </c>
      <c r="V339" s="81">
        <f>IF(ISBLANK($B339),0,VLOOKUP($B339,Listen!$A$2:$C$44,2,FALSE))</f>
        <v>0</v>
      </c>
      <c r="W339" s="81">
        <f>IF(ISBLANK($B339),0,VLOOKUP($B339,Listen!$A$2:$C$44,3,FALSE))</f>
        <v>0</v>
      </c>
      <c r="X339" s="49">
        <f t="shared" si="64"/>
        <v>0</v>
      </c>
      <c r="Y339" s="49">
        <f t="shared" si="68"/>
        <v>0</v>
      </c>
      <c r="Z339" s="49">
        <f t="shared" si="68"/>
        <v>0</v>
      </c>
      <c r="AA339" s="49">
        <f t="shared" si="68"/>
        <v>0</v>
      </c>
      <c r="AB339" s="49">
        <f t="shared" si="68"/>
        <v>0</v>
      </c>
      <c r="AC339" s="49">
        <f t="shared" si="68"/>
        <v>0</v>
      </c>
      <c r="AD339" s="49">
        <f t="shared" si="68"/>
        <v>0</v>
      </c>
      <c r="AE339" s="85">
        <f t="shared" si="67"/>
        <v>0</v>
      </c>
      <c r="AF339" s="85">
        <f>IF(C339=A_Stammdaten!$C$12,D_SAV!$U339-D_SAV!$AG339,HLOOKUP(A_Stammdaten!$C$12-1,$AH$4:$AN$390,ROW(C339)-3,FALSE)-$AG339)</f>
        <v>0</v>
      </c>
      <c r="AG339" s="85">
        <f>HLOOKUP(A_Stammdaten!$C$12,$AH$4:$AN$390,ROW(C339)-3,FALSE)</f>
        <v>0</v>
      </c>
      <c r="AH339" s="85">
        <f t="shared" si="69"/>
        <v>0</v>
      </c>
      <c r="AI339" s="85">
        <f t="shared" si="70"/>
        <v>0</v>
      </c>
      <c r="AJ339" s="85">
        <f t="shared" si="71"/>
        <v>0</v>
      </c>
      <c r="AK339" s="85">
        <f t="shared" si="72"/>
        <v>0</v>
      </c>
      <c r="AL339" s="85">
        <f t="shared" si="73"/>
        <v>0</v>
      </c>
      <c r="AM339" s="85">
        <f t="shared" si="74"/>
        <v>0</v>
      </c>
      <c r="AN339" s="85">
        <f t="shared" si="75"/>
        <v>0</v>
      </c>
    </row>
    <row r="340" spans="1:40" s="32" customFormat="1" x14ac:dyDescent="0.25">
      <c r="A340" s="18"/>
      <c r="B340" s="18"/>
      <c r="C340" s="34"/>
      <c r="D340" s="18"/>
      <c r="E340" s="18"/>
      <c r="F340" s="18"/>
      <c r="G340" s="80">
        <f t="shared" si="65"/>
        <v>0</v>
      </c>
      <c r="H340" s="18"/>
      <c r="I340" s="18"/>
      <c r="J340" s="18"/>
      <c r="K340" s="18"/>
      <c r="L340" s="18"/>
      <c r="M340" s="18"/>
      <c r="N340" s="18"/>
      <c r="O340" s="18"/>
      <c r="P340" s="18"/>
      <c r="Q340" s="80">
        <f>IF(C340&gt;A_Stammdaten!$C$12,0,SUM(G340,H340,J340,K340,M340,N340)-SUM(I340,L340,O340,P340))</f>
        <v>0</v>
      </c>
      <c r="R340" s="18"/>
      <c r="S340" s="18"/>
      <c r="T340" s="18"/>
      <c r="U340" s="80">
        <f t="shared" si="66"/>
        <v>0</v>
      </c>
      <c r="V340" s="81">
        <f>IF(ISBLANK($B340),0,VLOOKUP($B340,Listen!$A$2:$C$44,2,FALSE))</f>
        <v>0</v>
      </c>
      <c r="W340" s="81">
        <f>IF(ISBLANK($B340),0,VLOOKUP($B340,Listen!$A$2:$C$44,3,FALSE))</f>
        <v>0</v>
      </c>
      <c r="X340" s="49">
        <f t="shared" si="64"/>
        <v>0</v>
      </c>
      <c r="Y340" s="49">
        <f t="shared" si="68"/>
        <v>0</v>
      </c>
      <c r="Z340" s="49">
        <f t="shared" si="68"/>
        <v>0</v>
      </c>
      <c r="AA340" s="49">
        <f t="shared" si="68"/>
        <v>0</v>
      </c>
      <c r="AB340" s="49">
        <f t="shared" si="68"/>
        <v>0</v>
      </c>
      <c r="AC340" s="49">
        <f t="shared" si="68"/>
        <v>0</v>
      </c>
      <c r="AD340" s="49">
        <f t="shared" si="68"/>
        <v>0</v>
      </c>
      <c r="AE340" s="85">
        <f t="shared" si="67"/>
        <v>0</v>
      </c>
      <c r="AF340" s="85">
        <f>IF(C340=A_Stammdaten!$C$12,D_SAV!$U340-D_SAV!$AG340,HLOOKUP(A_Stammdaten!$C$12-1,$AH$4:$AN$390,ROW(C340)-3,FALSE)-$AG340)</f>
        <v>0</v>
      </c>
      <c r="AG340" s="85">
        <f>HLOOKUP(A_Stammdaten!$C$12,$AH$4:$AN$390,ROW(C340)-3,FALSE)</f>
        <v>0</v>
      </c>
      <c r="AH340" s="85">
        <f t="shared" si="69"/>
        <v>0</v>
      </c>
      <c r="AI340" s="85">
        <f t="shared" si="70"/>
        <v>0</v>
      </c>
      <c r="AJ340" s="85">
        <f t="shared" si="71"/>
        <v>0</v>
      </c>
      <c r="AK340" s="85">
        <f t="shared" si="72"/>
        <v>0</v>
      </c>
      <c r="AL340" s="85">
        <f t="shared" si="73"/>
        <v>0</v>
      </c>
      <c r="AM340" s="85">
        <f t="shared" si="74"/>
        <v>0</v>
      </c>
      <c r="AN340" s="85">
        <f t="shared" si="75"/>
        <v>0</v>
      </c>
    </row>
    <row r="341" spans="1:40" s="32" customFormat="1" x14ac:dyDescent="0.25">
      <c r="A341" s="18"/>
      <c r="B341" s="18"/>
      <c r="C341" s="34"/>
      <c r="D341" s="18"/>
      <c r="E341" s="18"/>
      <c r="F341" s="18"/>
      <c r="G341" s="80">
        <f t="shared" si="65"/>
        <v>0</v>
      </c>
      <c r="H341" s="18"/>
      <c r="I341" s="18"/>
      <c r="J341" s="18"/>
      <c r="K341" s="18"/>
      <c r="L341" s="18"/>
      <c r="M341" s="18"/>
      <c r="N341" s="18"/>
      <c r="O341" s="18"/>
      <c r="P341" s="18"/>
      <c r="Q341" s="80">
        <f>IF(C341&gt;A_Stammdaten!$C$12,0,SUM(G341,H341,J341,K341,M341,N341)-SUM(I341,L341,O341,P341))</f>
        <v>0</v>
      </c>
      <c r="R341" s="18"/>
      <c r="S341" s="18"/>
      <c r="T341" s="18"/>
      <c r="U341" s="80">
        <f t="shared" si="66"/>
        <v>0</v>
      </c>
      <c r="V341" s="81">
        <f>IF(ISBLANK($B341),0,VLOOKUP($B341,Listen!$A$2:$C$44,2,FALSE))</f>
        <v>0</v>
      </c>
      <c r="W341" s="81">
        <f>IF(ISBLANK($B341),0,VLOOKUP($B341,Listen!$A$2:$C$44,3,FALSE))</f>
        <v>0</v>
      </c>
      <c r="X341" s="49">
        <f t="shared" si="64"/>
        <v>0</v>
      </c>
      <c r="Y341" s="49">
        <f t="shared" si="68"/>
        <v>0</v>
      </c>
      <c r="Z341" s="49">
        <f t="shared" si="68"/>
        <v>0</v>
      </c>
      <c r="AA341" s="49">
        <f t="shared" si="68"/>
        <v>0</v>
      </c>
      <c r="AB341" s="49">
        <f t="shared" si="68"/>
        <v>0</v>
      </c>
      <c r="AC341" s="49">
        <f t="shared" si="68"/>
        <v>0</v>
      </c>
      <c r="AD341" s="49">
        <f t="shared" si="68"/>
        <v>0</v>
      </c>
      <c r="AE341" s="85">
        <f t="shared" si="67"/>
        <v>0</v>
      </c>
      <c r="AF341" s="85">
        <f>IF(C341=A_Stammdaten!$C$12,D_SAV!$U341-D_SAV!$AG341,HLOOKUP(A_Stammdaten!$C$12-1,$AH$4:$AN$390,ROW(C341)-3,FALSE)-$AG341)</f>
        <v>0</v>
      </c>
      <c r="AG341" s="85">
        <f>HLOOKUP(A_Stammdaten!$C$12,$AH$4:$AN$390,ROW(C341)-3,FALSE)</f>
        <v>0</v>
      </c>
      <c r="AH341" s="85">
        <f t="shared" si="69"/>
        <v>0</v>
      </c>
      <c r="AI341" s="85">
        <f t="shared" si="70"/>
        <v>0</v>
      </c>
      <c r="AJ341" s="85">
        <f t="shared" si="71"/>
        <v>0</v>
      </c>
      <c r="AK341" s="85">
        <f t="shared" si="72"/>
        <v>0</v>
      </c>
      <c r="AL341" s="85">
        <f t="shared" si="73"/>
        <v>0</v>
      </c>
      <c r="AM341" s="85">
        <f t="shared" si="74"/>
        <v>0</v>
      </c>
      <c r="AN341" s="85">
        <f t="shared" si="75"/>
        <v>0</v>
      </c>
    </row>
    <row r="342" spans="1:40" s="32" customFormat="1" x14ac:dyDescent="0.25">
      <c r="A342" s="18"/>
      <c r="B342" s="18"/>
      <c r="C342" s="34"/>
      <c r="D342" s="18"/>
      <c r="E342" s="18"/>
      <c r="F342" s="18"/>
      <c r="G342" s="80">
        <f t="shared" si="65"/>
        <v>0</v>
      </c>
      <c r="H342" s="18"/>
      <c r="I342" s="18"/>
      <c r="J342" s="18"/>
      <c r="K342" s="18"/>
      <c r="L342" s="18"/>
      <c r="M342" s="18"/>
      <c r="N342" s="18"/>
      <c r="O342" s="18"/>
      <c r="P342" s="18"/>
      <c r="Q342" s="80">
        <f>IF(C342&gt;A_Stammdaten!$C$12,0,SUM(G342,H342,J342,K342,M342,N342)-SUM(I342,L342,O342,P342))</f>
        <v>0</v>
      </c>
      <c r="R342" s="18"/>
      <c r="S342" s="18"/>
      <c r="T342" s="18"/>
      <c r="U342" s="80">
        <f t="shared" si="66"/>
        <v>0</v>
      </c>
      <c r="V342" s="81">
        <f>IF(ISBLANK($B342),0,VLOOKUP($B342,Listen!$A$2:$C$44,2,FALSE))</f>
        <v>0</v>
      </c>
      <c r="W342" s="81">
        <f>IF(ISBLANK($B342),0,VLOOKUP($B342,Listen!$A$2:$C$44,3,FALSE))</f>
        <v>0</v>
      </c>
      <c r="X342" s="49">
        <f t="shared" ref="X342:X349" si="76">$V342</f>
        <v>0</v>
      </c>
      <c r="Y342" s="49">
        <f t="shared" si="68"/>
        <v>0</v>
      </c>
      <c r="Z342" s="49">
        <f t="shared" si="68"/>
        <v>0</v>
      </c>
      <c r="AA342" s="49">
        <f t="shared" si="68"/>
        <v>0</v>
      </c>
      <c r="AB342" s="49">
        <f t="shared" si="68"/>
        <v>0</v>
      </c>
      <c r="AC342" s="49">
        <f t="shared" si="68"/>
        <v>0</v>
      </c>
      <c r="AD342" s="49">
        <f t="shared" si="68"/>
        <v>0</v>
      </c>
      <c r="AE342" s="85">
        <f t="shared" si="67"/>
        <v>0</v>
      </c>
      <c r="AF342" s="85">
        <f>IF(C342=A_Stammdaten!$C$12,D_SAV!$U342-D_SAV!$AG342,HLOOKUP(A_Stammdaten!$C$12-1,$AH$4:$AN$390,ROW(C342)-3,FALSE)-$AG342)</f>
        <v>0</v>
      </c>
      <c r="AG342" s="85">
        <f>HLOOKUP(A_Stammdaten!$C$12,$AH$4:$AN$390,ROW(C342)-3,FALSE)</f>
        <v>0</v>
      </c>
      <c r="AH342" s="85">
        <f t="shared" si="69"/>
        <v>0</v>
      </c>
      <c r="AI342" s="85">
        <f t="shared" si="70"/>
        <v>0</v>
      </c>
      <c r="AJ342" s="85">
        <f t="shared" si="71"/>
        <v>0</v>
      </c>
      <c r="AK342" s="85">
        <f t="shared" si="72"/>
        <v>0</v>
      </c>
      <c r="AL342" s="85">
        <f t="shared" si="73"/>
        <v>0</v>
      </c>
      <c r="AM342" s="85">
        <f t="shared" si="74"/>
        <v>0</v>
      </c>
      <c r="AN342" s="85">
        <f t="shared" si="75"/>
        <v>0</v>
      </c>
    </row>
    <row r="343" spans="1:40" s="32" customFormat="1" x14ac:dyDescent="0.25">
      <c r="A343" s="18"/>
      <c r="B343" s="18"/>
      <c r="C343" s="34"/>
      <c r="D343" s="18"/>
      <c r="E343" s="18"/>
      <c r="F343" s="18"/>
      <c r="G343" s="80">
        <f t="shared" si="65"/>
        <v>0</v>
      </c>
      <c r="H343" s="18"/>
      <c r="I343" s="18"/>
      <c r="J343" s="18"/>
      <c r="K343" s="18"/>
      <c r="L343" s="18"/>
      <c r="M343" s="18"/>
      <c r="N343" s="18"/>
      <c r="O343" s="18"/>
      <c r="P343" s="18"/>
      <c r="Q343" s="80">
        <f>IF(C343&gt;A_Stammdaten!$C$12,0,SUM(G343,H343,J343,K343,M343,N343)-SUM(I343,L343,O343,P343))</f>
        <v>0</v>
      </c>
      <c r="R343" s="18"/>
      <c r="S343" s="18"/>
      <c r="T343" s="18"/>
      <c r="U343" s="80">
        <f t="shared" si="66"/>
        <v>0</v>
      </c>
      <c r="V343" s="81">
        <f>IF(ISBLANK($B343),0,VLOOKUP($B343,Listen!$A$2:$C$44,2,FALSE))</f>
        <v>0</v>
      </c>
      <c r="W343" s="81">
        <f>IF(ISBLANK($B343),0,VLOOKUP($B343,Listen!$A$2:$C$44,3,FALSE))</f>
        <v>0</v>
      </c>
      <c r="X343" s="49">
        <f t="shared" si="76"/>
        <v>0</v>
      </c>
      <c r="Y343" s="49">
        <f t="shared" si="68"/>
        <v>0</v>
      </c>
      <c r="Z343" s="49">
        <f t="shared" si="68"/>
        <v>0</v>
      </c>
      <c r="AA343" s="49">
        <f t="shared" si="68"/>
        <v>0</v>
      </c>
      <c r="AB343" s="49">
        <f t="shared" si="68"/>
        <v>0</v>
      </c>
      <c r="AC343" s="49">
        <f t="shared" si="68"/>
        <v>0</v>
      </c>
      <c r="AD343" s="49">
        <f t="shared" si="68"/>
        <v>0</v>
      </c>
      <c r="AE343" s="85">
        <f t="shared" si="67"/>
        <v>0</v>
      </c>
      <c r="AF343" s="85">
        <f>IF(C343=A_Stammdaten!$C$12,D_SAV!$U343-D_SAV!$AG343,HLOOKUP(A_Stammdaten!$C$12-1,$AH$4:$AN$390,ROW(C343)-3,FALSE)-$AG343)</f>
        <v>0</v>
      </c>
      <c r="AG343" s="85">
        <f>HLOOKUP(A_Stammdaten!$C$12,$AH$4:$AN$390,ROW(C343)-3,FALSE)</f>
        <v>0</v>
      </c>
      <c r="AH343" s="85">
        <f t="shared" si="69"/>
        <v>0</v>
      </c>
      <c r="AI343" s="85">
        <f t="shared" si="70"/>
        <v>0</v>
      </c>
      <c r="AJ343" s="85">
        <f t="shared" si="71"/>
        <v>0</v>
      </c>
      <c r="AK343" s="85">
        <f t="shared" si="72"/>
        <v>0</v>
      </c>
      <c r="AL343" s="85">
        <f t="shared" si="73"/>
        <v>0</v>
      </c>
      <c r="AM343" s="85">
        <f t="shared" si="74"/>
        <v>0</v>
      </c>
      <c r="AN343" s="85">
        <f t="shared" si="75"/>
        <v>0</v>
      </c>
    </row>
    <row r="344" spans="1:40" s="32" customFormat="1" x14ac:dyDescent="0.25">
      <c r="A344" s="18"/>
      <c r="B344" s="18"/>
      <c r="C344" s="34"/>
      <c r="D344" s="18"/>
      <c r="E344" s="18"/>
      <c r="F344" s="18"/>
      <c r="G344" s="80">
        <f t="shared" si="65"/>
        <v>0</v>
      </c>
      <c r="H344" s="18"/>
      <c r="I344" s="18"/>
      <c r="J344" s="18"/>
      <c r="K344" s="18"/>
      <c r="L344" s="18"/>
      <c r="M344" s="18"/>
      <c r="N344" s="18"/>
      <c r="O344" s="18"/>
      <c r="P344" s="18"/>
      <c r="Q344" s="80">
        <f>IF(C344&gt;A_Stammdaten!$C$12,0,SUM(G344,H344,J344,K344,M344,N344)-SUM(I344,L344,O344,P344))</f>
        <v>0</v>
      </c>
      <c r="R344" s="18"/>
      <c r="S344" s="18"/>
      <c r="T344" s="18"/>
      <c r="U344" s="80">
        <f t="shared" si="66"/>
        <v>0</v>
      </c>
      <c r="V344" s="81">
        <f>IF(ISBLANK($B344),0,VLOOKUP($B344,Listen!$A$2:$C$44,2,FALSE))</f>
        <v>0</v>
      </c>
      <c r="W344" s="81">
        <f>IF(ISBLANK($B344),0,VLOOKUP($B344,Listen!$A$2:$C$44,3,FALSE))</f>
        <v>0</v>
      </c>
      <c r="X344" s="49">
        <f t="shared" si="76"/>
        <v>0</v>
      </c>
      <c r="Y344" s="49">
        <f t="shared" si="68"/>
        <v>0</v>
      </c>
      <c r="Z344" s="49">
        <f t="shared" si="68"/>
        <v>0</v>
      </c>
      <c r="AA344" s="49">
        <f t="shared" si="68"/>
        <v>0</v>
      </c>
      <c r="AB344" s="49">
        <f t="shared" si="68"/>
        <v>0</v>
      </c>
      <c r="AC344" s="49">
        <f t="shared" si="68"/>
        <v>0</v>
      </c>
      <c r="AD344" s="49">
        <f t="shared" si="68"/>
        <v>0</v>
      </c>
      <c r="AE344" s="85">
        <f t="shared" si="67"/>
        <v>0</v>
      </c>
      <c r="AF344" s="85">
        <f>IF(C344=A_Stammdaten!$C$12,D_SAV!$U344-D_SAV!$AG344,HLOOKUP(A_Stammdaten!$C$12-1,$AH$4:$AN$390,ROW(C344)-3,FALSE)-$AG344)</f>
        <v>0</v>
      </c>
      <c r="AG344" s="85">
        <f>HLOOKUP(A_Stammdaten!$C$12,$AH$4:$AN$390,ROW(C344)-3,FALSE)</f>
        <v>0</v>
      </c>
      <c r="AH344" s="85">
        <f t="shared" si="69"/>
        <v>0</v>
      </c>
      <c r="AI344" s="85">
        <f t="shared" si="70"/>
        <v>0</v>
      </c>
      <c r="AJ344" s="85">
        <f t="shared" si="71"/>
        <v>0</v>
      </c>
      <c r="AK344" s="85">
        <f t="shared" si="72"/>
        <v>0</v>
      </c>
      <c r="AL344" s="85">
        <f t="shared" si="73"/>
        <v>0</v>
      </c>
      <c r="AM344" s="85">
        <f t="shared" si="74"/>
        <v>0</v>
      </c>
      <c r="AN344" s="85">
        <f t="shared" si="75"/>
        <v>0</v>
      </c>
    </row>
    <row r="345" spans="1:40" s="32" customFormat="1" x14ac:dyDescent="0.25">
      <c r="A345" s="18"/>
      <c r="B345" s="18"/>
      <c r="C345" s="34"/>
      <c r="D345" s="18"/>
      <c r="E345" s="18"/>
      <c r="F345" s="18"/>
      <c r="G345" s="80">
        <f t="shared" si="65"/>
        <v>0</v>
      </c>
      <c r="H345" s="18"/>
      <c r="I345" s="18"/>
      <c r="J345" s="18"/>
      <c r="K345" s="18"/>
      <c r="L345" s="18"/>
      <c r="M345" s="18"/>
      <c r="N345" s="18"/>
      <c r="O345" s="18"/>
      <c r="P345" s="18"/>
      <c r="Q345" s="80">
        <f>IF(C345&gt;A_Stammdaten!$C$12,0,SUM(G345,H345,J345,K345,M345,N345)-SUM(I345,L345,O345,P345))</f>
        <v>0</v>
      </c>
      <c r="R345" s="18"/>
      <c r="S345" s="18"/>
      <c r="T345" s="18"/>
      <c r="U345" s="80">
        <f t="shared" si="66"/>
        <v>0</v>
      </c>
      <c r="V345" s="81">
        <f>IF(ISBLANK($B345),0,VLOOKUP($B345,Listen!$A$2:$C$44,2,FALSE))</f>
        <v>0</v>
      </c>
      <c r="W345" s="81">
        <f>IF(ISBLANK($B345),0,VLOOKUP($B345,Listen!$A$2:$C$44,3,FALSE))</f>
        <v>0</v>
      </c>
      <c r="X345" s="49">
        <f t="shared" si="76"/>
        <v>0</v>
      </c>
      <c r="Y345" s="49">
        <f t="shared" si="68"/>
        <v>0</v>
      </c>
      <c r="Z345" s="49">
        <f t="shared" si="68"/>
        <v>0</v>
      </c>
      <c r="AA345" s="49">
        <f t="shared" si="68"/>
        <v>0</v>
      </c>
      <c r="AB345" s="49">
        <f t="shared" si="68"/>
        <v>0</v>
      </c>
      <c r="AC345" s="49">
        <f t="shared" si="68"/>
        <v>0</v>
      </c>
      <c r="AD345" s="49">
        <f t="shared" si="68"/>
        <v>0</v>
      </c>
      <c r="AE345" s="85">
        <f t="shared" si="67"/>
        <v>0</v>
      </c>
      <c r="AF345" s="85">
        <f>IF(C345=A_Stammdaten!$C$12,D_SAV!$U345-D_SAV!$AG345,HLOOKUP(A_Stammdaten!$C$12-1,$AH$4:$AN$390,ROW(C345)-3,FALSE)-$AG345)</f>
        <v>0</v>
      </c>
      <c r="AG345" s="85">
        <f>HLOOKUP(A_Stammdaten!$C$12,$AH$4:$AN$390,ROW(C345)-3,FALSE)</f>
        <v>0</v>
      </c>
      <c r="AH345" s="85">
        <f t="shared" si="69"/>
        <v>0</v>
      </c>
      <c r="AI345" s="85">
        <f t="shared" si="70"/>
        <v>0</v>
      </c>
      <c r="AJ345" s="85">
        <f t="shared" si="71"/>
        <v>0</v>
      </c>
      <c r="AK345" s="85">
        <f t="shared" si="72"/>
        <v>0</v>
      </c>
      <c r="AL345" s="85">
        <f t="shared" si="73"/>
        <v>0</v>
      </c>
      <c r="AM345" s="85">
        <f t="shared" si="74"/>
        <v>0</v>
      </c>
      <c r="AN345" s="85">
        <f t="shared" si="75"/>
        <v>0</v>
      </c>
    </row>
    <row r="346" spans="1:40" s="32" customFormat="1" x14ac:dyDescent="0.25">
      <c r="A346" s="18"/>
      <c r="B346" s="18"/>
      <c r="C346" s="34"/>
      <c r="D346" s="18"/>
      <c r="E346" s="18"/>
      <c r="F346" s="18"/>
      <c r="G346" s="80">
        <f t="shared" si="65"/>
        <v>0</v>
      </c>
      <c r="H346" s="18"/>
      <c r="I346" s="18"/>
      <c r="J346" s="18"/>
      <c r="K346" s="18"/>
      <c r="L346" s="18"/>
      <c r="M346" s="18"/>
      <c r="N346" s="18"/>
      <c r="O346" s="18"/>
      <c r="P346" s="18"/>
      <c r="Q346" s="80">
        <f>IF(C346&gt;A_Stammdaten!$C$12,0,SUM(G346,H346,J346,K346,M346,N346)-SUM(I346,L346,O346,P346))</f>
        <v>0</v>
      </c>
      <c r="R346" s="18"/>
      <c r="S346" s="18"/>
      <c r="T346" s="18"/>
      <c r="U346" s="80">
        <f t="shared" si="66"/>
        <v>0</v>
      </c>
      <c r="V346" s="81">
        <f>IF(ISBLANK($B346),0,VLOOKUP($B346,Listen!$A$2:$C$44,2,FALSE))</f>
        <v>0</v>
      </c>
      <c r="W346" s="81">
        <f>IF(ISBLANK($B346),0,VLOOKUP($B346,Listen!$A$2:$C$44,3,FALSE))</f>
        <v>0</v>
      </c>
      <c r="X346" s="49">
        <f t="shared" si="76"/>
        <v>0</v>
      </c>
      <c r="Y346" s="49">
        <f t="shared" si="68"/>
        <v>0</v>
      </c>
      <c r="Z346" s="49">
        <f t="shared" si="68"/>
        <v>0</v>
      </c>
      <c r="AA346" s="49">
        <f t="shared" si="68"/>
        <v>0</v>
      </c>
      <c r="AB346" s="49">
        <f t="shared" si="68"/>
        <v>0</v>
      </c>
      <c r="AC346" s="49">
        <f t="shared" si="68"/>
        <v>0</v>
      </c>
      <c r="AD346" s="49">
        <f t="shared" si="68"/>
        <v>0</v>
      </c>
      <c r="AE346" s="85">
        <f t="shared" si="67"/>
        <v>0</v>
      </c>
      <c r="AF346" s="85">
        <f>IF(C346=A_Stammdaten!$C$12,D_SAV!$U346-D_SAV!$AG346,HLOOKUP(A_Stammdaten!$C$12-1,$AH$4:$AN$390,ROW(C346)-3,FALSE)-$AG346)</f>
        <v>0</v>
      </c>
      <c r="AG346" s="85">
        <f>HLOOKUP(A_Stammdaten!$C$12,$AH$4:$AN$390,ROW(C346)-3,FALSE)</f>
        <v>0</v>
      </c>
      <c r="AH346" s="85">
        <f t="shared" si="69"/>
        <v>0</v>
      </c>
      <c r="AI346" s="85">
        <f t="shared" si="70"/>
        <v>0</v>
      </c>
      <c r="AJ346" s="85">
        <f t="shared" si="71"/>
        <v>0</v>
      </c>
      <c r="AK346" s="85">
        <f t="shared" si="72"/>
        <v>0</v>
      </c>
      <c r="AL346" s="85">
        <f t="shared" si="73"/>
        <v>0</v>
      </c>
      <c r="AM346" s="85">
        <f t="shared" si="74"/>
        <v>0</v>
      </c>
      <c r="AN346" s="85">
        <f t="shared" si="75"/>
        <v>0</v>
      </c>
    </row>
    <row r="347" spans="1:40" s="32" customFormat="1" x14ac:dyDescent="0.25">
      <c r="A347" s="18"/>
      <c r="B347" s="18"/>
      <c r="C347" s="34"/>
      <c r="D347" s="18"/>
      <c r="E347" s="18"/>
      <c r="F347" s="18"/>
      <c r="G347" s="80">
        <f t="shared" si="65"/>
        <v>0</v>
      </c>
      <c r="H347" s="18"/>
      <c r="I347" s="18"/>
      <c r="J347" s="18"/>
      <c r="K347" s="18"/>
      <c r="L347" s="18"/>
      <c r="M347" s="18"/>
      <c r="N347" s="18"/>
      <c r="O347" s="18"/>
      <c r="P347" s="18"/>
      <c r="Q347" s="80">
        <f>IF(C347&gt;A_Stammdaten!$C$12,0,SUM(G347,H347,J347,K347,M347,N347)-SUM(I347,L347,O347,P347))</f>
        <v>0</v>
      </c>
      <c r="R347" s="18"/>
      <c r="S347" s="18"/>
      <c r="T347" s="18"/>
      <c r="U347" s="80">
        <f t="shared" si="66"/>
        <v>0</v>
      </c>
      <c r="V347" s="81">
        <f>IF(ISBLANK($B347),0,VLOOKUP($B347,Listen!$A$2:$C$44,2,FALSE))</f>
        <v>0</v>
      </c>
      <c r="W347" s="81">
        <f>IF(ISBLANK($B347),0,VLOOKUP($B347,Listen!$A$2:$C$44,3,FALSE))</f>
        <v>0</v>
      </c>
      <c r="X347" s="49">
        <f t="shared" si="76"/>
        <v>0</v>
      </c>
      <c r="Y347" s="49">
        <f t="shared" si="68"/>
        <v>0</v>
      </c>
      <c r="Z347" s="49">
        <f t="shared" si="68"/>
        <v>0</v>
      </c>
      <c r="AA347" s="49">
        <f t="shared" si="68"/>
        <v>0</v>
      </c>
      <c r="AB347" s="49">
        <f t="shared" si="68"/>
        <v>0</v>
      </c>
      <c r="AC347" s="49">
        <f t="shared" si="68"/>
        <v>0</v>
      </c>
      <c r="AD347" s="49">
        <f t="shared" si="68"/>
        <v>0</v>
      </c>
      <c r="AE347" s="85">
        <f t="shared" si="67"/>
        <v>0</v>
      </c>
      <c r="AF347" s="85">
        <f>IF(C347=A_Stammdaten!$C$12,D_SAV!$U347-D_SAV!$AG347,HLOOKUP(A_Stammdaten!$C$12-1,$AH$4:$AN$390,ROW(C347)-3,FALSE)-$AG347)</f>
        <v>0</v>
      </c>
      <c r="AG347" s="85">
        <f>HLOOKUP(A_Stammdaten!$C$12,$AH$4:$AN$390,ROW(C347)-3,FALSE)</f>
        <v>0</v>
      </c>
      <c r="AH347" s="85">
        <f t="shared" si="69"/>
        <v>0</v>
      </c>
      <c r="AI347" s="85">
        <f t="shared" si="70"/>
        <v>0</v>
      </c>
      <c r="AJ347" s="85">
        <f t="shared" si="71"/>
        <v>0</v>
      </c>
      <c r="AK347" s="85">
        <f t="shared" si="72"/>
        <v>0</v>
      </c>
      <c r="AL347" s="85">
        <f t="shared" si="73"/>
        <v>0</v>
      </c>
      <c r="AM347" s="85">
        <f t="shared" si="74"/>
        <v>0</v>
      </c>
      <c r="AN347" s="85">
        <f t="shared" si="75"/>
        <v>0</v>
      </c>
    </row>
    <row r="348" spans="1:40" s="32" customFormat="1" x14ac:dyDescent="0.25">
      <c r="A348" s="18"/>
      <c r="B348" s="18"/>
      <c r="C348" s="34"/>
      <c r="D348" s="18"/>
      <c r="E348" s="18"/>
      <c r="F348" s="18"/>
      <c r="G348" s="80">
        <f t="shared" si="65"/>
        <v>0</v>
      </c>
      <c r="H348" s="18"/>
      <c r="I348" s="18"/>
      <c r="J348" s="18"/>
      <c r="K348" s="18"/>
      <c r="L348" s="18"/>
      <c r="M348" s="18"/>
      <c r="N348" s="18"/>
      <c r="O348" s="18"/>
      <c r="P348" s="18"/>
      <c r="Q348" s="80">
        <f>IF(C348&gt;A_Stammdaten!$C$12,0,SUM(G348,H348,J348,K348,M348,N348)-SUM(I348,L348,O348,P348))</f>
        <v>0</v>
      </c>
      <c r="R348" s="18"/>
      <c r="S348" s="18"/>
      <c r="T348" s="18"/>
      <c r="U348" s="80">
        <f t="shared" si="66"/>
        <v>0</v>
      </c>
      <c r="V348" s="81">
        <f>IF(ISBLANK($B348),0,VLOOKUP($B348,Listen!$A$2:$C$44,2,FALSE))</f>
        <v>0</v>
      </c>
      <c r="W348" s="81">
        <f>IF(ISBLANK($B348),0,VLOOKUP($B348,Listen!$A$2:$C$44,3,FALSE))</f>
        <v>0</v>
      </c>
      <c r="X348" s="49">
        <f t="shared" si="76"/>
        <v>0</v>
      </c>
      <c r="Y348" s="49">
        <f t="shared" si="68"/>
        <v>0</v>
      </c>
      <c r="Z348" s="49">
        <f t="shared" si="68"/>
        <v>0</v>
      </c>
      <c r="AA348" s="49">
        <f t="shared" si="68"/>
        <v>0</v>
      </c>
      <c r="AB348" s="49">
        <f t="shared" si="68"/>
        <v>0</v>
      </c>
      <c r="AC348" s="49">
        <f t="shared" si="68"/>
        <v>0</v>
      </c>
      <c r="AD348" s="49">
        <f t="shared" si="68"/>
        <v>0</v>
      </c>
      <c r="AE348" s="85">
        <f t="shared" si="67"/>
        <v>0</v>
      </c>
      <c r="AF348" s="85">
        <f>IF(C348=A_Stammdaten!$C$12,D_SAV!$U348-D_SAV!$AG348,HLOOKUP(A_Stammdaten!$C$12-1,$AH$4:$AN$390,ROW(C348)-3,FALSE)-$AG348)</f>
        <v>0</v>
      </c>
      <c r="AG348" s="85">
        <f>HLOOKUP(A_Stammdaten!$C$12,$AH$4:$AN$390,ROW(C348)-3,FALSE)</f>
        <v>0</v>
      </c>
      <c r="AH348" s="85">
        <f t="shared" si="69"/>
        <v>0</v>
      </c>
      <c r="AI348" s="85">
        <f t="shared" si="70"/>
        <v>0</v>
      </c>
      <c r="AJ348" s="85">
        <f t="shared" si="71"/>
        <v>0</v>
      </c>
      <c r="AK348" s="85">
        <f t="shared" si="72"/>
        <v>0</v>
      </c>
      <c r="AL348" s="85">
        <f t="shared" si="73"/>
        <v>0</v>
      </c>
      <c r="AM348" s="85">
        <f t="shared" si="74"/>
        <v>0</v>
      </c>
      <c r="AN348" s="85">
        <f t="shared" si="75"/>
        <v>0</v>
      </c>
    </row>
    <row r="349" spans="1:40" s="32" customFormat="1" x14ac:dyDescent="0.25">
      <c r="A349" s="18"/>
      <c r="B349" s="18"/>
      <c r="C349" s="34"/>
      <c r="D349" s="18"/>
      <c r="E349" s="18"/>
      <c r="F349" s="18"/>
      <c r="G349" s="80">
        <f t="shared" si="65"/>
        <v>0</v>
      </c>
      <c r="H349" s="18"/>
      <c r="I349" s="18"/>
      <c r="J349" s="18"/>
      <c r="K349" s="18"/>
      <c r="L349" s="18"/>
      <c r="M349" s="18"/>
      <c r="N349" s="18"/>
      <c r="O349" s="18"/>
      <c r="P349" s="18"/>
      <c r="Q349" s="80">
        <f>IF(C349&gt;A_Stammdaten!$C$12,0,SUM(G349,H349,J349,K349,M349,N349)-SUM(I349,L349,O349,P349))</f>
        <v>0</v>
      </c>
      <c r="R349" s="18"/>
      <c r="S349" s="18"/>
      <c r="T349" s="18"/>
      <c r="U349" s="80">
        <f t="shared" si="66"/>
        <v>0</v>
      </c>
      <c r="V349" s="81">
        <f>IF(ISBLANK($B349),0,VLOOKUP($B349,Listen!$A$2:$C$44,2,FALSE))</f>
        <v>0</v>
      </c>
      <c r="W349" s="81">
        <f>IF(ISBLANK($B349),0,VLOOKUP($B349,Listen!$A$2:$C$44,3,FALSE))</f>
        <v>0</v>
      </c>
      <c r="X349" s="49">
        <f t="shared" si="76"/>
        <v>0</v>
      </c>
      <c r="Y349" s="49">
        <f t="shared" si="68"/>
        <v>0</v>
      </c>
      <c r="Z349" s="49">
        <f t="shared" si="68"/>
        <v>0</v>
      </c>
      <c r="AA349" s="49">
        <f t="shared" si="68"/>
        <v>0</v>
      </c>
      <c r="AB349" s="49">
        <f t="shared" si="68"/>
        <v>0</v>
      </c>
      <c r="AC349" s="49">
        <f t="shared" si="68"/>
        <v>0</v>
      </c>
      <c r="AD349" s="49">
        <f t="shared" si="68"/>
        <v>0</v>
      </c>
      <c r="AE349" s="85">
        <f t="shared" si="67"/>
        <v>0</v>
      </c>
      <c r="AF349" s="85">
        <f>IF(C349=A_Stammdaten!$C$12,D_SAV!$U349-D_SAV!$AG349,HLOOKUP(A_Stammdaten!$C$12-1,$AH$4:$AN$390,ROW(C349)-3,FALSE)-$AG349)</f>
        <v>0</v>
      </c>
      <c r="AG349" s="85">
        <f>HLOOKUP(A_Stammdaten!$C$12,$AH$4:$AN$390,ROW(C349)-3,FALSE)</f>
        <v>0</v>
      </c>
      <c r="AH349" s="85">
        <f t="shared" si="69"/>
        <v>0</v>
      </c>
      <c r="AI349" s="85">
        <f t="shared" si="70"/>
        <v>0</v>
      </c>
      <c r="AJ349" s="85">
        <f t="shared" si="71"/>
        <v>0</v>
      </c>
      <c r="AK349" s="85">
        <f t="shared" si="72"/>
        <v>0</v>
      </c>
      <c r="AL349" s="85">
        <f t="shared" si="73"/>
        <v>0</v>
      </c>
      <c r="AM349" s="85">
        <f t="shared" si="74"/>
        <v>0</v>
      </c>
      <c r="AN349" s="85">
        <f t="shared" si="75"/>
        <v>0</v>
      </c>
    </row>
    <row r="350" spans="1:40" s="32" customFormat="1" x14ac:dyDescent="0.25">
      <c r="A350" s="18"/>
      <c r="B350" s="18"/>
      <c r="C350" s="34"/>
      <c r="D350" s="18"/>
      <c r="E350" s="18"/>
      <c r="F350" s="18"/>
      <c r="G350" s="80">
        <f t="shared" si="48"/>
        <v>0</v>
      </c>
      <c r="H350" s="18"/>
      <c r="I350" s="18"/>
      <c r="J350" s="18"/>
      <c r="K350" s="18"/>
      <c r="L350" s="18"/>
      <c r="M350" s="18"/>
      <c r="N350" s="18"/>
      <c r="O350" s="18"/>
      <c r="P350" s="18"/>
      <c r="Q350" s="80">
        <f>IF(C350&gt;A_Stammdaten!$C$12,0,SUM(G350,H350,J350,K350,M350,N350)-SUM(I350,L350,O350,P350))</f>
        <v>0</v>
      </c>
      <c r="R350" s="18"/>
      <c r="S350" s="18"/>
      <c r="T350" s="18"/>
      <c r="U350" s="80">
        <f t="shared" si="49"/>
        <v>0</v>
      </c>
      <c r="V350" s="81">
        <f>IF(ISBLANK($B350),0,VLOOKUP($B350,Listen!$A$2:$C$44,2,FALSE))</f>
        <v>0</v>
      </c>
      <c r="W350" s="81">
        <f>IF(ISBLANK($B350),0,VLOOKUP($B350,Listen!$A$2:$C$44,3,FALSE))</f>
        <v>0</v>
      </c>
      <c r="X350" s="49">
        <f t="shared" si="51"/>
        <v>0</v>
      </c>
      <c r="Y350" s="49">
        <f t="shared" ref="Y350:AD390" si="77">$V350</f>
        <v>0</v>
      </c>
      <c r="Z350" s="49">
        <f t="shared" si="77"/>
        <v>0</v>
      </c>
      <c r="AA350" s="49">
        <f t="shared" si="77"/>
        <v>0</v>
      </c>
      <c r="AB350" s="49">
        <f t="shared" si="77"/>
        <v>0</v>
      </c>
      <c r="AC350" s="49">
        <f t="shared" si="77"/>
        <v>0</v>
      </c>
      <c r="AD350" s="49">
        <f t="shared" si="77"/>
        <v>0</v>
      </c>
      <c r="AE350" s="85">
        <f t="shared" si="52"/>
        <v>0</v>
      </c>
      <c r="AF350" s="85">
        <f>IF(C350=A_Stammdaten!$C$12,D_SAV!$U350-D_SAV!$AG350,HLOOKUP(A_Stammdaten!$C$12-1,$AH$4:$AN$390,ROW(C350)-3,FALSE)-$AG350)</f>
        <v>0</v>
      </c>
      <c r="AG350" s="85">
        <f>HLOOKUP(A_Stammdaten!$C$12,$AH$4:$AN$390,ROW(C350)-3,FALSE)</f>
        <v>0</v>
      </c>
      <c r="AH350" s="85">
        <f t="shared" ref="AH350:AH390" si="78">IF(OR($C350=0,$U350=0),0,IF($C350&lt;=AH$4,$U350-$U350/X350*(AH$4-$C350+1),0))</f>
        <v>0</v>
      </c>
      <c r="AI350" s="85">
        <f t="shared" ref="AI350:AI390" si="79">IF(OR($C350=0,$U350=0,Y350-(AI$4-$C350)=0),0,IF($C350&lt;AI$4,AH350-AH350/(Y350-(AI$4-$C350)),IF($C350=AI$4,$U350-$U350/Y350,0)))</f>
        <v>0</v>
      </c>
      <c r="AJ350" s="85">
        <f t="shared" ref="AJ350:AJ390" si="80">IF(OR($C350=0,$U350=0,Z350-(AJ$4-$C350)=0),0,IF($C350&lt;AJ$4,AI350-AI350/(Z350-(AJ$4-$C350)),IF($C350=AJ$4,$U350-$U350/Z350,0)))</f>
        <v>0</v>
      </c>
      <c r="AK350" s="85">
        <f t="shared" ref="AK350:AK390" si="81">IF(OR($C350=0,$U350=0,AA350-(AK$4-$C350)=0),0,IF($C350&lt;AK$4,AJ350-AJ350/(AA350-(AK$4-$C350)),IF($C350=AK$4,$U350-$U350/AA350,0)))</f>
        <v>0</v>
      </c>
      <c r="AL350" s="85">
        <f t="shared" ref="AL350:AL390" si="82">IF(OR($C350=0,$U350=0,AB350-(AL$4-$C350)=0),0,IF($C350&lt;AL$4,AK350-AK350/(AB350-(AL$4-$C350)),IF($C350=AL$4,$U350-$U350/AB350,0)))</f>
        <v>0</v>
      </c>
      <c r="AM350" s="85">
        <f t="shared" ref="AM350:AM390" si="83">IF(OR($C350=0,$U350=0,AC350-(AM$4-$C350)=0),0,IF($C350&lt;AM$4,AL350-AL350/(AC350-(AM$4-$C350)),IF($C350=AM$4,$U350-$U350/AC350,0)))</f>
        <v>0</v>
      </c>
      <c r="AN350" s="85">
        <f t="shared" ref="AN350:AN390" si="84">IF(OR($C350=0,$U350=0,AD350-(AN$4-$C350)=0),0,IF($C350&lt;AN$4,AM350-AM350/(AD350-(AN$4-$C350)),IF($C350=AN$4,$U350-$U350/AD350,0)))</f>
        <v>0</v>
      </c>
    </row>
    <row r="351" spans="1:40" s="32" customFormat="1" x14ac:dyDescent="0.25">
      <c r="A351" s="18"/>
      <c r="B351" s="18"/>
      <c r="C351" s="34"/>
      <c r="D351" s="18"/>
      <c r="E351" s="18"/>
      <c r="F351" s="18"/>
      <c r="G351" s="80">
        <f t="shared" si="48"/>
        <v>0</v>
      </c>
      <c r="H351" s="18"/>
      <c r="I351" s="18"/>
      <c r="J351" s="18"/>
      <c r="K351" s="18"/>
      <c r="L351" s="18"/>
      <c r="M351" s="18"/>
      <c r="N351" s="18"/>
      <c r="O351" s="18"/>
      <c r="P351" s="18"/>
      <c r="Q351" s="80">
        <f>IF(C351&gt;A_Stammdaten!$C$12,0,SUM(G351,H351,J351,K351,M351,N351)-SUM(I351,L351,O351,P351))</f>
        <v>0</v>
      </c>
      <c r="R351" s="18"/>
      <c r="S351" s="18"/>
      <c r="T351" s="18"/>
      <c r="U351" s="80">
        <f t="shared" si="49"/>
        <v>0</v>
      </c>
      <c r="V351" s="81">
        <f>IF(ISBLANK($B351),0,VLOOKUP($B351,Listen!$A$2:$C$44,2,FALSE))</f>
        <v>0</v>
      </c>
      <c r="W351" s="81">
        <f>IF(ISBLANK($B351),0,VLOOKUP($B351,Listen!$A$2:$C$44,3,FALSE))</f>
        <v>0</v>
      </c>
      <c r="X351" s="49">
        <f t="shared" si="51"/>
        <v>0</v>
      </c>
      <c r="Y351" s="49">
        <f t="shared" si="77"/>
        <v>0</v>
      </c>
      <c r="Z351" s="49">
        <f t="shared" si="77"/>
        <v>0</v>
      </c>
      <c r="AA351" s="49">
        <f t="shared" si="77"/>
        <v>0</v>
      </c>
      <c r="AB351" s="49">
        <f t="shared" si="77"/>
        <v>0</v>
      </c>
      <c r="AC351" s="49">
        <f t="shared" si="77"/>
        <v>0</v>
      </c>
      <c r="AD351" s="49">
        <f t="shared" si="77"/>
        <v>0</v>
      </c>
      <c r="AE351" s="85">
        <f t="shared" si="52"/>
        <v>0</v>
      </c>
      <c r="AF351" s="85">
        <f>IF(C351=A_Stammdaten!$C$12,D_SAV!$U351-D_SAV!$AG351,HLOOKUP(A_Stammdaten!$C$12-1,$AH$4:$AN$390,ROW(C351)-3,FALSE)-$AG351)</f>
        <v>0</v>
      </c>
      <c r="AG351" s="85">
        <f>HLOOKUP(A_Stammdaten!$C$12,$AH$4:$AN$390,ROW(C351)-3,FALSE)</f>
        <v>0</v>
      </c>
      <c r="AH351" s="85">
        <f t="shared" si="78"/>
        <v>0</v>
      </c>
      <c r="AI351" s="85">
        <f t="shared" si="79"/>
        <v>0</v>
      </c>
      <c r="AJ351" s="85">
        <f t="shared" si="80"/>
        <v>0</v>
      </c>
      <c r="AK351" s="85">
        <f t="shared" si="81"/>
        <v>0</v>
      </c>
      <c r="AL351" s="85">
        <f t="shared" si="82"/>
        <v>0</v>
      </c>
      <c r="AM351" s="85">
        <f t="shared" si="83"/>
        <v>0</v>
      </c>
      <c r="AN351" s="85">
        <f t="shared" si="84"/>
        <v>0</v>
      </c>
    </row>
    <row r="352" spans="1:40" s="32" customFormat="1" x14ac:dyDescent="0.25">
      <c r="A352" s="18"/>
      <c r="B352" s="18"/>
      <c r="C352" s="34"/>
      <c r="D352" s="18"/>
      <c r="E352" s="18"/>
      <c r="F352" s="18"/>
      <c r="G352" s="80">
        <f t="shared" ref="G352:G390" si="85">D352*E352/100</f>
        <v>0</v>
      </c>
      <c r="H352" s="18"/>
      <c r="I352" s="18"/>
      <c r="J352" s="18"/>
      <c r="K352" s="18"/>
      <c r="L352" s="18"/>
      <c r="M352" s="18"/>
      <c r="N352" s="18"/>
      <c r="O352" s="18"/>
      <c r="P352" s="18"/>
      <c r="Q352" s="80">
        <f>IF(C352&gt;A_Stammdaten!$C$12,0,SUM(G352,H352,J352,K352,M352,N352)-SUM(I352,L352,O352,P352))</f>
        <v>0</v>
      </c>
      <c r="R352" s="18"/>
      <c r="S352" s="18"/>
      <c r="T352" s="18"/>
      <c r="U352" s="80">
        <f t="shared" ref="U352:U389" si="86">Q352-R352-S352-T352</f>
        <v>0</v>
      </c>
      <c r="V352" s="81">
        <f>IF(ISBLANK($B352),0,VLOOKUP($B352,Listen!$A$2:$C$44,2,FALSE))</f>
        <v>0</v>
      </c>
      <c r="W352" s="81">
        <f>IF(ISBLANK($B352),0,VLOOKUP($B352,Listen!$A$2:$C$44,3,FALSE))</f>
        <v>0</v>
      </c>
      <c r="X352" s="49">
        <f t="shared" si="51"/>
        <v>0</v>
      </c>
      <c r="Y352" s="49">
        <f t="shared" si="77"/>
        <v>0</v>
      </c>
      <c r="Z352" s="49">
        <f t="shared" si="77"/>
        <v>0</v>
      </c>
      <c r="AA352" s="49">
        <f t="shared" si="77"/>
        <v>0</v>
      </c>
      <c r="AB352" s="49">
        <f t="shared" si="77"/>
        <v>0</v>
      </c>
      <c r="AC352" s="49">
        <f t="shared" si="77"/>
        <v>0</v>
      </c>
      <c r="AD352" s="49">
        <f t="shared" si="77"/>
        <v>0</v>
      </c>
      <c r="AE352" s="85">
        <f t="shared" si="52"/>
        <v>0</v>
      </c>
      <c r="AF352" s="85">
        <f>IF(C352=A_Stammdaten!$C$12,D_SAV!$U352-D_SAV!$AG352,HLOOKUP(A_Stammdaten!$C$12-1,$AH$4:$AN$390,ROW(C352)-3,FALSE)-$AG352)</f>
        <v>0</v>
      </c>
      <c r="AG352" s="85">
        <f>HLOOKUP(A_Stammdaten!$C$12,$AH$4:$AN$390,ROW(C352)-3,FALSE)</f>
        <v>0</v>
      </c>
      <c r="AH352" s="85">
        <f t="shared" si="78"/>
        <v>0</v>
      </c>
      <c r="AI352" s="85">
        <f t="shared" si="79"/>
        <v>0</v>
      </c>
      <c r="AJ352" s="85">
        <f t="shared" si="80"/>
        <v>0</v>
      </c>
      <c r="AK352" s="85">
        <f t="shared" si="81"/>
        <v>0</v>
      </c>
      <c r="AL352" s="85">
        <f t="shared" si="82"/>
        <v>0</v>
      </c>
      <c r="AM352" s="85">
        <f t="shared" si="83"/>
        <v>0</v>
      </c>
      <c r="AN352" s="85">
        <f t="shared" si="84"/>
        <v>0</v>
      </c>
    </row>
    <row r="353" spans="1:40" s="32" customFormat="1" x14ac:dyDescent="0.25">
      <c r="A353" s="18"/>
      <c r="B353" s="18"/>
      <c r="C353" s="34"/>
      <c r="D353" s="18"/>
      <c r="E353" s="18"/>
      <c r="F353" s="18"/>
      <c r="G353" s="80">
        <f t="shared" si="85"/>
        <v>0</v>
      </c>
      <c r="H353" s="18"/>
      <c r="I353" s="18"/>
      <c r="J353" s="18"/>
      <c r="K353" s="18"/>
      <c r="L353" s="18"/>
      <c r="M353" s="18"/>
      <c r="N353" s="18"/>
      <c r="O353" s="18"/>
      <c r="P353" s="18"/>
      <c r="Q353" s="80">
        <f>IF(C353&gt;A_Stammdaten!$C$12,0,SUM(G353,H353,J353,K353,M353,N353)-SUM(I353,L353,O353,P353))</f>
        <v>0</v>
      </c>
      <c r="R353" s="18"/>
      <c r="S353" s="18"/>
      <c r="T353" s="18"/>
      <c r="U353" s="80">
        <f t="shared" si="86"/>
        <v>0</v>
      </c>
      <c r="V353" s="81">
        <f>IF(ISBLANK($B353),0,VLOOKUP($B353,Listen!$A$2:$C$44,2,FALSE))</f>
        <v>0</v>
      </c>
      <c r="W353" s="81">
        <f>IF(ISBLANK($B353),0,VLOOKUP($B353,Listen!$A$2:$C$44,3,FALSE))</f>
        <v>0</v>
      </c>
      <c r="X353" s="49">
        <f t="shared" si="51"/>
        <v>0</v>
      </c>
      <c r="Y353" s="49">
        <f t="shared" si="77"/>
        <v>0</v>
      </c>
      <c r="Z353" s="49">
        <f t="shared" si="77"/>
        <v>0</v>
      </c>
      <c r="AA353" s="49">
        <f t="shared" si="77"/>
        <v>0</v>
      </c>
      <c r="AB353" s="49">
        <f t="shared" si="77"/>
        <v>0</v>
      </c>
      <c r="AC353" s="49">
        <f t="shared" si="77"/>
        <v>0</v>
      </c>
      <c r="AD353" s="49">
        <f t="shared" si="77"/>
        <v>0</v>
      </c>
      <c r="AE353" s="85">
        <f t="shared" si="52"/>
        <v>0</v>
      </c>
      <c r="AF353" s="85">
        <f>IF(C353=A_Stammdaten!$C$12,D_SAV!$U353-D_SAV!$AG353,HLOOKUP(A_Stammdaten!$C$12-1,$AH$4:$AN$390,ROW(C353)-3,FALSE)-$AG353)</f>
        <v>0</v>
      </c>
      <c r="AG353" s="85">
        <f>HLOOKUP(A_Stammdaten!$C$12,$AH$4:$AN$390,ROW(C353)-3,FALSE)</f>
        <v>0</v>
      </c>
      <c r="AH353" s="85">
        <f t="shared" si="78"/>
        <v>0</v>
      </c>
      <c r="AI353" s="85">
        <f t="shared" si="79"/>
        <v>0</v>
      </c>
      <c r="AJ353" s="85">
        <f t="shared" si="80"/>
        <v>0</v>
      </c>
      <c r="AK353" s="85">
        <f t="shared" si="81"/>
        <v>0</v>
      </c>
      <c r="AL353" s="85">
        <f t="shared" si="82"/>
        <v>0</v>
      </c>
      <c r="AM353" s="85">
        <f t="shared" si="83"/>
        <v>0</v>
      </c>
      <c r="AN353" s="85">
        <f t="shared" si="84"/>
        <v>0</v>
      </c>
    </row>
    <row r="354" spans="1:40" s="32" customFormat="1" x14ac:dyDescent="0.25">
      <c r="A354" s="18"/>
      <c r="B354" s="18"/>
      <c r="C354" s="34"/>
      <c r="D354" s="18"/>
      <c r="E354" s="18"/>
      <c r="F354" s="18"/>
      <c r="G354" s="80">
        <f t="shared" si="85"/>
        <v>0</v>
      </c>
      <c r="H354" s="18"/>
      <c r="I354" s="18"/>
      <c r="J354" s="18"/>
      <c r="K354" s="18"/>
      <c r="L354" s="18"/>
      <c r="M354" s="18"/>
      <c r="N354" s="18"/>
      <c r="O354" s="18"/>
      <c r="P354" s="18"/>
      <c r="Q354" s="80">
        <f>IF(C354&gt;A_Stammdaten!$C$12,0,SUM(G354,H354,J354,K354,M354,N354)-SUM(I354,L354,O354,P354))</f>
        <v>0</v>
      </c>
      <c r="R354" s="18"/>
      <c r="S354" s="18"/>
      <c r="T354" s="18"/>
      <c r="U354" s="80">
        <f t="shared" si="86"/>
        <v>0</v>
      </c>
      <c r="V354" s="81">
        <f>IF(ISBLANK($B354),0,VLOOKUP($B354,Listen!$A$2:$C$44,2,FALSE))</f>
        <v>0</v>
      </c>
      <c r="W354" s="81">
        <f>IF(ISBLANK($B354),0,VLOOKUP($B354,Listen!$A$2:$C$44,3,FALSE))</f>
        <v>0</v>
      </c>
      <c r="X354" s="49">
        <f t="shared" si="51"/>
        <v>0</v>
      </c>
      <c r="Y354" s="49">
        <f t="shared" si="77"/>
        <v>0</v>
      </c>
      <c r="Z354" s="49">
        <f t="shared" si="77"/>
        <v>0</v>
      </c>
      <c r="AA354" s="49">
        <f t="shared" si="77"/>
        <v>0</v>
      </c>
      <c r="AB354" s="49">
        <f t="shared" si="77"/>
        <v>0</v>
      </c>
      <c r="AC354" s="49">
        <f t="shared" si="77"/>
        <v>0</v>
      </c>
      <c r="AD354" s="49">
        <f t="shared" si="77"/>
        <v>0</v>
      </c>
      <c r="AE354" s="85">
        <f t="shared" si="52"/>
        <v>0</v>
      </c>
      <c r="AF354" s="85">
        <f>IF(C354=A_Stammdaten!$C$12,D_SAV!$U354-D_SAV!$AG354,HLOOKUP(A_Stammdaten!$C$12-1,$AH$4:$AN$390,ROW(C354)-3,FALSE)-$AG354)</f>
        <v>0</v>
      </c>
      <c r="AG354" s="85">
        <f>HLOOKUP(A_Stammdaten!$C$12,$AH$4:$AN$390,ROW(C354)-3,FALSE)</f>
        <v>0</v>
      </c>
      <c r="AH354" s="85">
        <f t="shared" si="78"/>
        <v>0</v>
      </c>
      <c r="AI354" s="85">
        <f t="shared" si="79"/>
        <v>0</v>
      </c>
      <c r="AJ354" s="85">
        <f t="shared" si="80"/>
        <v>0</v>
      </c>
      <c r="AK354" s="85">
        <f t="shared" si="81"/>
        <v>0</v>
      </c>
      <c r="AL354" s="85">
        <f t="shared" si="82"/>
        <v>0</v>
      </c>
      <c r="AM354" s="85">
        <f t="shared" si="83"/>
        <v>0</v>
      </c>
      <c r="AN354" s="85">
        <f t="shared" si="84"/>
        <v>0</v>
      </c>
    </row>
    <row r="355" spans="1:40" s="32" customFormat="1" x14ac:dyDescent="0.25">
      <c r="A355" s="18"/>
      <c r="B355" s="18"/>
      <c r="C355" s="34"/>
      <c r="D355" s="18"/>
      <c r="E355" s="18"/>
      <c r="F355" s="18"/>
      <c r="G355" s="80">
        <f t="shared" si="85"/>
        <v>0</v>
      </c>
      <c r="H355" s="18"/>
      <c r="I355" s="18"/>
      <c r="J355" s="18"/>
      <c r="K355" s="18"/>
      <c r="L355" s="18"/>
      <c r="M355" s="18"/>
      <c r="N355" s="18"/>
      <c r="O355" s="18"/>
      <c r="P355" s="18"/>
      <c r="Q355" s="80">
        <f>IF(C355&gt;A_Stammdaten!$C$12,0,SUM(G355,H355,J355,K355,M355,N355)-SUM(I355,L355,O355,P355))</f>
        <v>0</v>
      </c>
      <c r="R355" s="18"/>
      <c r="S355" s="18"/>
      <c r="T355" s="18"/>
      <c r="U355" s="80">
        <f t="shared" si="86"/>
        <v>0</v>
      </c>
      <c r="V355" s="81">
        <f>IF(ISBLANK($B355),0,VLOOKUP($B355,Listen!$A$2:$C$44,2,FALSE))</f>
        <v>0</v>
      </c>
      <c r="W355" s="81">
        <f>IF(ISBLANK($B355),0,VLOOKUP($B355,Listen!$A$2:$C$44,3,FALSE))</f>
        <v>0</v>
      </c>
      <c r="X355" s="49">
        <f t="shared" si="51"/>
        <v>0</v>
      </c>
      <c r="Y355" s="49">
        <f t="shared" si="77"/>
        <v>0</v>
      </c>
      <c r="Z355" s="49">
        <f t="shared" si="77"/>
        <v>0</v>
      </c>
      <c r="AA355" s="49">
        <f t="shared" si="77"/>
        <v>0</v>
      </c>
      <c r="AB355" s="49">
        <f t="shared" si="77"/>
        <v>0</v>
      </c>
      <c r="AC355" s="49">
        <f t="shared" si="77"/>
        <v>0</v>
      </c>
      <c r="AD355" s="49">
        <f t="shared" si="77"/>
        <v>0</v>
      </c>
      <c r="AE355" s="85">
        <f t="shared" si="52"/>
        <v>0</v>
      </c>
      <c r="AF355" s="85">
        <f>IF(C355=A_Stammdaten!$C$12,D_SAV!$U355-D_SAV!$AG355,HLOOKUP(A_Stammdaten!$C$12-1,$AH$4:$AN$390,ROW(C355)-3,FALSE)-$AG355)</f>
        <v>0</v>
      </c>
      <c r="AG355" s="85">
        <f>HLOOKUP(A_Stammdaten!$C$12,$AH$4:$AN$390,ROW(C355)-3,FALSE)</f>
        <v>0</v>
      </c>
      <c r="AH355" s="85">
        <f t="shared" si="78"/>
        <v>0</v>
      </c>
      <c r="AI355" s="85">
        <f t="shared" si="79"/>
        <v>0</v>
      </c>
      <c r="AJ355" s="85">
        <f t="shared" si="80"/>
        <v>0</v>
      </c>
      <c r="AK355" s="85">
        <f t="shared" si="81"/>
        <v>0</v>
      </c>
      <c r="AL355" s="85">
        <f t="shared" si="82"/>
        <v>0</v>
      </c>
      <c r="AM355" s="85">
        <f t="shared" si="83"/>
        <v>0</v>
      </c>
      <c r="AN355" s="85">
        <f t="shared" si="84"/>
        <v>0</v>
      </c>
    </row>
    <row r="356" spans="1:40" s="32" customFormat="1" x14ac:dyDescent="0.25">
      <c r="A356" s="18"/>
      <c r="B356" s="18"/>
      <c r="C356" s="34"/>
      <c r="D356" s="18"/>
      <c r="E356" s="18"/>
      <c r="F356" s="18"/>
      <c r="G356" s="80">
        <f t="shared" si="85"/>
        <v>0</v>
      </c>
      <c r="H356" s="18"/>
      <c r="I356" s="18"/>
      <c r="J356" s="18"/>
      <c r="K356" s="18"/>
      <c r="L356" s="18"/>
      <c r="M356" s="18"/>
      <c r="N356" s="18"/>
      <c r="O356" s="18"/>
      <c r="P356" s="18"/>
      <c r="Q356" s="80">
        <f>IF(C356&gt;A_Stammdaten!$C$12,0,SUM(G356,H356,J356,K356,M356,N356)-SUM(I356,L356,O356,P356))</f>
        <v>0</v>
      </c>
      <c r="R356" s="18"/>
      <c r="S356" s="18"/>
      <c r="T356" s="18"/>
      <c r="U356" s="80">
        <f t="shared" si="86"/>
        <v>0</v>
      </c>
      <c r="V356" s="81">
        <f>IF(ISBLANK($B356),0,VLOOKUP($B356,Listen!$A$2:$C$44,2,FALSE))</f>
        <v>0</v>
      </c>
      <c r="W356" s="81">
        <f>IF(ISBLANK($B356),0,VLOOKUP($B356,Listen!$A$2:$C$44,3,FALSE))</f>
        <v>0</v>
      </c>
      <c r="X356" s="49">
        <f t="shared" si="51"/>
        <v>0</v>
      </c>
      <c r="Y356" s="49">
        <f t="shared" si="77"/>
        <v>0</v>
      </c>
      <c r="Z356" s="49">
        <f t="shared" si="77"/>
        <v>0</v>
      </c>
      <c r="AA356" s="49">
        <f t="shared" si="77"/>
        <v>0</v>
      </c>
      <c r="AB356" s="49">
        <f t="shared" si="77"/>
        <v>0</v>
      </c>
      <c r="AC356" s="49">
        <f t="shared" si="77"/>
        <v>0</v>
      </c>
      <c r="AD356" s="49">
        <f t="shared" si="77"/>
        <v>0</v>
      </c>
      <c r="AE356" s="85">
        <f t="shared" si="52"/>
        <v>0</v>
      </c>
      <c r="AF356" s="85">
        <f>IF(C356=A_Stammdaten!$C$12,D_SAV!$U356-D_SAV!$AG356,HLOOKUP(A_Stammdaten!$C$12-1,$AH$4:$AN$390,ROW(C356)-3,FALSE)-$AG356)</f>
        <v>0</v>
      </c>
      <c r="AG356" s="85">
        <f>HLOOKUP(A_Stammdaten!$C$12,$AH$4:$AN$390,ROW(C356)-3,FALSE)</f>
        <v>0</v>
      </c>
      <c r="AH356" s="85">
        <f t="shared" si="78"/>
        <v>0</v>
      </c>
      <c r="AI356" s="85">
        <f t="shared" si="79"/>
        <v>0</v>
      </c>
      <c r="AJ356" s="85">
        <f t="shared" si="80"/>
        <v>0</v>
      </c>
      <c r="AK356" s="85">
        <f t="shared" si="81"/>
        <v>0</v>
      </c>
      <c r="AL356" s="85">
        <f t="shared" si="82"/>
        <v>0</v>
      </c>
      <c r="AM356" s="85">
        <f t="shared" si="83"/>
        <v>0</v>
      </c>
      <c r="AN356" s="85">
        <f t="shared" si="84"/>
        <v>0</v>
      </c>
    </row>
    <row r="357" spans="1:40" s="32" customFormat="1" x14ac:dyDescent="0.25">
      <c r="A357" s="18"/>
      <c r="B357" s="18"/>
      <c r="C357" s="34"/>
      <c r="D357" s="18"/>
      <c r="E357" s="18"/>
      <c r="F357" s="18"/>
      <c r="G357" s="80">
        <f t="shared" si="85"/>
        <v>0</v>
      </c>
      <c r="H357" s="18"/>
      <c r="I357" s="18"/>
      <c r="J357" s="18"/>
      <c r="K357" s="18"/>
      <c r="L357" s="18"/>
      <c r="M357" s="18"/>
      <c r="N357" s="18"/>
      <c r="O357" s="18"/>
      <c r="P357" s="18"/>
      <c r="Q357" s="80">
        <f>IF(C357&gt;A_Stammdaten!$C$12,0,SUM(G357,H357,J357,K357,M357,N357)-SUM(I357,L357,O357,P357))</f>
        <v>0</v>
      </c>
      <c r="R357" s="18"/>
      <c r="S357" s="18"/>
      <c r="T357" s="18"/>
      <c r="U357" s="80">
        <f t="shared" si="86"/>
        <v>0</v>
      </c>
      <c r="V357" s="81">
        <f>IF(ISBLANK($B357),0,VLOOKUP($B357,Listen!$A$2:$C$44,2,FALSE))</f>
        <v>0</v>
      </c>
      <c r="W357" s="81">
        <f>IF(ISBLANK($B357),0,VLOOKUP($B357,Listen!$A$2:$C$44,3,FALSE))</f>
        <v>0</v>
      </c>
      <c r="X357" s="49">
        <f t="shared" si="51"/>
        <v>0</v>
      </c>
      <c r="Y357" s="49">
        <f t="shared" si="77"/>
        <v>0</v>
      </c>
      <c r="Z357" s="49">
        <f t="shared" si="77"/>
        <v>0</v>
      </c>
      <c r="AA357" s="49">
        <f t="shared" si="77"/>
        <v>0</v>
      </c>
      <c r="AB357" s="49">
        <f t="shared" si="77"/>
        <v>0</v>
      </c>
      <c r="AC357" s="49">
        <f t="shared" si="77"/>
        <v>0</v>
      </c>
      <c r="AD357" s="49">
        <f t="shared" si="77"/>
        <v>0</v>
      </c>
      <c r="AE357" s="85">
        <f t="shared" si="52"/>
        <v>0</v>
      </c>
      <c r="AF357" s="85">
        <f>IF(C357=A_Stammdaten!$C$12,D_SAV!$U357-D_SAV!$AG357,HLOOKUP(A_Stammdaten!$C$12-1,$AH$4:$AN$390,ROW(C357)-3,FALSE)-$AG357)</f>
        <v>0</v>
      </c>
      <c r="AG357" s="85">
        <f>HLOOKUP(A_Stammdaten!$C$12,$AH$4:$AN$390,ROW(C357)-3,FALSE)</f>
        <v>0</v>
      </c>
      <c r="AH357" s="85">
        <f t="shared" si="78"/>
        <v>0</v>
      </c>
      <c r="AI357" s="85">
        <f t="shared" si="79"/>
        <v>0</v>
      </c>
      <c r="AJ357" s="85">
        <f t="shared" si="80"/>
        <v>0</v>
      </c>
      <c r="AK357" s="85">
        <f t="shared" si="81"/>
        <v>0</v>
      </c>
      <c r="AL357" s="85">
        <f t="shared" si="82"/>
        <v>0</v>
      </c>
      <c r="AM357" s="85">
        <f t="shared" si="83"/>
        <v>0</v>
      </c>
      <c r="AN357" s="85">
        <f t="shared" si="84"/>
        <v>0</v>
      </c>
    </row>
    <row r="358" spans="1:40" s="32" customFormat="1" x14ac:dyDescent="0.25">
      <c r="A358" s="18"/>
      <c r="B358" s="18"/>
      <c r="C358" s="34"/>
      <c r="D358" s="18"/>
      <c r="E358" s="18"/>
      <c r="F358" s="18"/>
      <c r="G358" s="80">
        <f t="shared" si="85"/>
        <v>0</v>
      </c>
      <c r="H358" s="18"/>
      <c r="I358" s="18"/>
      <c r="J358" s="18"/>
      <c r="K358" s="18"/>
      <c r="L358" s="18"/>
      <c r="M358" s="18"/>
      <c r="N358" s="18"/>
      <c r="O358" s="18"/>
      <c r="P358" s="18"/>
      <c r="Q358" s="80">
        <f>IF(C358&gt;A_Stammdaten!$C$12,0,SUM(G358,H358,J358,K358,M358,N358)-SUM(I358,L358,O358,P358))</f>
        <v>0</v>
      </c>
      <c r="R358" s="18"/>
      <c r="S358" s="18"/>
      <c r="T358" s="18"/>
      <c r="U358" s="80">
        <f t="shared" si="86"/>
        <v>0</v>
      </c>
      <c r="V358" s="81">
        <f>IF(ISBLANK($B358),0,VLOOKUP($B358,Listen!$A$2:$C$44,2,FALSE))</f>
        <v>0</v>
      </c>
      <c r="W358" s="81">
        <f>IF(ISBLANK($B358),0,VLOOKUP($B358,Listen!$A$2:$C$44,3,FALSE))</f>
        <v>0</v>
      </c>
      <c r="X358" s="49">
        <f t="shared" si="51"/>
        <v>0</v>
      </c>
      <c r="Y358" s="49">
        <f t="shared" si="77"/>
        <v>0</v>
      </c>
      <c r="Z358" s="49">
        <f t="shared" si="77"/>
        <v>0</v>
      </c>
      <c r="AA358" s="49">
        <f t="shared" si="77"/>
        <v>0</v>
      </c>
      <c r="AB358" s="49">
        <f t="shared" si="77"/>
        <v>0</v>
      </c>
      <c r="AC358" s="49">
        <f t="shared" si="77"/>
        <v>0</v>
      </c>
      <c r="AD358" s="49">
        <f t="shared" si="77"/>
        <v>0</v>
      </c>
      <c r="AE358" s="85">
        <f t="shared" si="52"/>
        <v>0</v>
      </c>
      <c r="AF358" s="85">
        <f>IF(C358=A_Stammdaten!$C$12,D_SAV!$U358-D_SAV!$AG358,HLOOKUP(A_Stammdaten!$C$12-1,$AH$4:$AN$390,ROW(C358)-3,FALSE)-$AG358)</f>
        <v>0</v>
      </c>
      <c r="AG358" s="85">
        <f>HLOOKUP(A_Stammdaten!$C$12,$AH$4:$AN$390,ROW(C358)-3,FALSE)</f>
        <v>0</v>
      </c>
      <c r="AH358" s="85">
        <f t="shared" si="78"/>
        <v>0</v>
      </c>
      <c r="AI358" s="85">
        <f t="shared" si="79"/>
        <v>0</v>
      </c>
      <c r="AJ358" s="85">
        <f t="shared" si="80"/>
        <v>0</v>
      </c>
      <c r="AK358" s="85">
        <f t="shared" si="81"/>
        <v>0</v>
      </c>
      <c r="AL358" s="85">
        <f t="shared" si="82"/>
        <v>0</v>
      </c>
      <c r="AM358" s="85">
        <f t="shared" si="83"/>
        <v>0</v>
      </c>
      <c r="AN358" s="85">
        <f t="shared" si="84"/>
        <v>0</v>
      </c>
    </row>
    <row r="359" spans="1:40" s="32" customFormat="1" x14ac:dyDescent="0.25">
      <c r="A359" s="18"/>
      <c r="B359" s="18"/>
      <c r="C359" s="34"/>
      <c r="D359" s="18"/>
      <c r="E359" s="18"/>
      <c r="F359" s="18"/>
      <c r="G359" s="80">
        <f t="shared" si="85"/>
        <v>0</v>
      </c>
      <c r="H359" s="18"/>
      <c r="I359" s="18"/>
      <c r="J359" s="18"/>
      <c r="K359" s="18"/>
      <c r="L359" s="18"/>
      <c r="M359" s="18"/>
      <c r="N359" s="18"/>
      <c r="O359" s="18"/>
      <c r="P359" s="18"/>
      <c r="Q359" s="80">
        <f>IF(C359&gt;A_Stammdaten!$C$12,0,SUM(G359,H359,J359,K359,M359,N359)-SUM(I359,L359,O359,P359))</f>
        <v>0</v>
      </c>
      <c r="R359" s="18"/>
      <c r="S359" s="18"/>
      <c r="T359" s="18"/>
      <c r="U359" s="80">
        <f t="shared" si="86"/>
        <v>0</v>
      </c>
      <c r="V359" s="81">
        <f>IF(ISBLANK($B359),0,VLOOKUP($B359,Listen!$A$2:$C$44,2,FALSE))</f>
        <v>0</v>
      </c>
      <c r="W359" s="81">
        <f>IF(ISBLANK($B359),0,VLOOKUP($B359,Listen!$A$2:$C$44,3,FALSE))</f>
        <v>0</v>
      </c>
      <c r="X359" s="49">
        <f t="shared" si="51"/>
        <v>0</v>
      </c>
      <c r="Y359" s="49">
        <f t="shared" si="77"/>
        <v>0</v>
      </c>
      <c r="Z359" s="49">
        <f t="shared" si="77"/>
        <v>0</v>
      </c>
      <c r="AA359" s="49">
        <f t="shared" si="77"/>
        <v>0</v>
      </c>
      <c r="AB359" s="49">
        <f t="shared" si="77"/>
        <v>0</v>
      </c>
      <c r="AC359" s="49">
        <f t="shared" si="77"/>
        <v>0</v>
      </c>
      <c r="AD359" s="49">
        <f t="shared" si="77"/>
        <v>0</v>
      </c>
      <c r="AE359" s="85">
        <f t="shared" si="52"/>
        <v>0</v>
      </c>
      <c r="AF359" s="85">
        <f>IF(C359=A_Stammdaten!$C$12,D_SAV!$U359-D_SAV!$AG359,HLOOKUP(A_Stammdaten!$C$12-1,$AH$4:$AN$390,ROW(C359)-3,FALSE)-$AG359)</f>
        <v>0</v>
      </c>
      <c r="AG359" s="85">
        <f>HLOOKUP(A_Stammdaten!$C$12,$AH$4:$AN$390,ROW(C359)-3,FALSE)</f>
        <v>0</v>
      </c>
      <c r="AH359" s="85">
        <f t="shared" si="78"/>
        <v>0</v>
      </c>
      <c r="AI359" s="85">
        <f t="shared" si="79"/>
        <v>0</v>
      </c>
      <c r="AJ359" s="85">
        <f t="shared" si="80"/>
        <v>0</v>
      </c>
      <c r="AK359" s="85">
        <f t="shared" si="81"/>
        <v>0</v>
      </c>
      <c r="AL359" s="85">
        <f t="shared" si="82"/>
        <v>0</v>
      </c>
      <c r="AM359" s="85">
        <f t="shared" si="83"/>
        <v>0</v>
      </c>
      <c r="AN359" s="85">
        <f t="shared" si="84"/>
        <v>0</v>
      </c>
    </row>
    <row r="360" spans="1:40" s="32" customFormat="1" x14ac:dyDescent="0.25">
      <c r="A360" s="18"/>
      <c r="B360" s="18"/>
      <c r="C360" s="34"/>
      <c r="D360" s="18"/>
      <c r="E360" s="18"/>
      <c r="F360" s="18"/>
      <c r="G360" s="80">
        <f t="shared" si="85"/>
        <v>0</v>
      </c>
      <c r="H360" s="18"/>
      <c r="I360" s="18"/>
      <c r="J360" s="18"/>
      <c r="K360" s="18"/>
      <c r="L360" s="18"/>
      <c r="M360" s="18"/>
      <c r="N360" s="18"/>
      <c r="O360" s="18"/>
      <c r="P360" s="18"/>
      <c r="Q360" s="80">
        <f>IF(C360&gt;A_Stammdaten!$C$12,0,SUM(G360,H360,J360,K360,M360,N360)-SUM(I360,L360,O360,P360))</f>
        <v>0</v>
      </c>
      <c r="R360" s="18"/>
      <c r="S360" s="18"/>
      <c r="T360" s="18"/>
      <c r="U360" s="80">
        <f t="shared" si="86"/>
        <v>0</v>
      </c>
      <c r="V360" s="81">
        <f>IF(ISBLANK($B360),0,VLOOKUP($B360,Listen!$A$2:$C$44,2,FALSE))</f>
        <v>0</v>
      </c>
      <c r="W360" s="81">
        <f>IF(ISBLANK($B360),0,VLOOKUP($B360,Listen!$A$2:$C$44,3,FALSE))</f>
        <v>0</v>
      </c>
      <c r="X360" s="49">
        <f t="shared" si="51"/>
        <v>0</v>
      </c>
      <c r="Y360" s="49">
        <f t="shared" si="77"/>
        <v>0</v>
      </c>
      <c r="Z360" s="49">
        <f t="shared" si="77"/>
        <v>0</v>
      </c>
      <c r="AA360" s="49">
        <f t="shared" si="77"/>
        <v>0</v>
      </c>
      <c r="AB360" s="49">
        <f t="shared" si="77"/>
        <v>0</v>
      </c>
      <c r="AC360" s="49">
        <f t="shared" si="77"/>
        <v>0</v>
      </c>
      <c r="AD360" s="49">
        <f t="shared" si="77"/>
        <v>0</v>
      </c>
      <c r="AE360" s="85">
        <f t="shared" si="52"/>
        <v>0</v>
      </c>
      <c r="AF360" s="85">
        <f>IF(C360=A_Stammdaten!$C$12,D_SAV!$U360-D_SAV!$AG360,HLOOKUP(A_Stammdaten!$C$12-1,$AH$4:$AN$390,ROW(C360)-3,FALSE)-$AG360)</f>
        <v>0</v>
      </c>
      <c r="AG360" s="85">
        <f>HLOOKUP(A_Stammdaten!$C$12,$AH$4:$AN$390,ROW(C360)-3,FALSE)</f>
        <v>0</v>
      </c>
      <c r="AH360" s="85">
        <f t="shared" si="78"/>
        <v>0</v>
      </c>
      <c r="AI360" s="85">
        <f t="shared" si="79"/>
        <v>0</v>
      </c>
      <c r="AJ360" s="85">
        <f t="shared" si="80"/>
        <v>0</v>
      </c>
      <c r="AK360" s="85">
        <f t="shared" si="81"/>
        <v>0</v>
      </c>
      <c r="AL360" s="85">
        <f t="shared" si="82"/>
        <v>0</v>
      </c>
      <c r="AM360" s="85">
        <f t="shared" si="83"/>
        <v>0</v>
      </c>
      <c r="AN360" s="85">
        <f t="shared" si="84"/>
        <v>0</v>
      </c>
    </row>
    <row r="361" spans="1:40" s="32" customFormat="1" x14ac:dyDescent="0.25">
      <c r="A361" s="18"/>
      <c r="B361" s="18"/>
      <c r="C361" s="34"/>
      <c r="D361" s="18"/>
      <c r="E361" s="18"/>
      <c r="F361" s="18"/>
      <c r="G361" s="80">
        <f t="shared" si="85"/>
        <v>0</v>
      </c>
      <c r="H361" s="18"/>
      <c r="I361" s="18"/>
      <c r="J361" s="18"/>
      <c r="K361" s="18"/>
      <c r="L361" s="18"/>
      <c r="M361" s="18"/>
      <c r="N361" s="18"/>
      <c r="O361" s="18"/>
      <c r="P361" s="18"/>
      <c r="Q361" s="80">
        <f>IF(C361&gt;A_Stammdaten!$C$12,0,SUM(G361,H361,J361,K361,M361,N361)-SUM(I361,L361,O361,P361))</f>
        <v>0</v>
      </c>
      <c r="R361" s="18"/>
      <c r="S361" s="18"/>
      <c r="T361" s="18"/>
      <c r="U361" s="80">
        <f t="shared" si="86"/>
        <v>0</v>
      </c>
      <c r="V361" s="81">
        <f>IF(ISBLANK($B361),0,VLOOKUP($B361,Listen!$A$2:$C$44,2,FALSE))</f>
        <v>0</v>
      </c>
      <c r="W361" s="81">
        <f>IF(ISBLANK($B361),0,VLOOKUP($B361,Listen!$A$2:$C$44,3,FALSE))</f>
        <v>0</v>
      </c>
      <c r="X361" s="49">
        <f t="shared" si="51"/>
        <v>0</v>
      </c>
      <c r="Y361" s="49">
        <f t="shared" si="77"/>
        <v>0</v>
      </c>
      <c r="Z361" s="49">
        <f t="shared" si="77"/>
        <v>0</v>
      </c>
      <c r="AA361" s="49">
        <f t="shared" si="77"/>
        <v>0</v>
      </c>
      <c r="AB361" s="49">
        <f t="shared" si="77"/>
        <v>0</v>
      </c>
      <c r="AC361" s="49">
        <f t="shared" si="77"/>
        <v>0</v>
      </c>
      <c r="AD361" s="49">
        <f t="shared" si="77"/>
        <v>0</v>
      </c>
      <c r="AE361" s="85">
        <f t="shared" si="52"/>
        <v>0</v>
      </c>
      <c r="AF361" s="85">
        <f>IF(C361=A_Stammdaten!$C$12,D_SAV!$U361-D_SAV!$AG361,HLOOKUP(A_Stammdaten!$C$12-1,$AH$4:$AN$390,ROW(C361)-3,FALSE)-$AG361)</f>
        <v>0</v>
      </c>
      <c r="AG361" s="85">
        <f>HLOOKUP(A_Stammdaten!$C$12,$AH$4:$AN$390,ROW(C361)-3,FALSE)</f>
        <v>0</v>
      </c>
      <c r="AH361" s="85">
        <f t="shared" si="78"/>
        <v>0</v>
      </c>
      <c r="AI361" s="85">
        <f t="shared" si="79"/>
        <v>0</v>
      </c>
      <c r="AJ361" s="85">
        <f t="shared" si="80"/>
        <v>0</v>
      </c>
      <c r="AK361" s="85">
        <f t="shared" si="81"/>
        <v>0</v>
      </c>
      <c r="AL361" s="85">
        <f t="shared" si="82"/>
        <v>0</v>
      </c>
      <c r="AM361" s="85">
        <f t="shared" si="83"/>
        <v>0</v>
      </c>
      <c r="AN361" s="85">
        <f t="shared" si="84"/>
        <v>0</v>
      </c>
    </row>
    <row r="362" spans="1:40" s="32" customFormat="1" x14ac:dyDescent="0.25">
      <c r="A362" s="18"/>
      <c r="B362" s="18"/>
      <c r="C362" s="34"/>
      <c r="D362" s="18"/>
      <c r="E362" s="18"/>
      <c r="F362" s="18"/>
      <c r="G362" s="80">
        <f t="shared" si="85"/>
        <v>0</v>
      </c>
      <c r="H362" s="18"/>
      <c r="I362" s="18"/>
      <c r="J362" s="18"/>
      <c r="K362" s="18"/>
      <c r="L362" s="18"/>
      <c r="M362" s="18"/>
      <c r="N362" s="18"/>
      <c r="O362" s="18"/>
      <c r="P362" s="18"/>
      <c r="Q362" s="80">
        <f>IF(C362&gt;A_Stammdaten!$C$12,0,SUM(G362,H362,J362,K362,M362,N362)-SUM(I362,L362,O362,P362))</f>
        <v>0</v>
      </c>
      <c r="R362" s="18"/>
      <c r="S362" s="18"/>
      <c r="T362" s="18"/>
      <c r="U362" s="80">
        <f t="shared" si="86"/>
        <v>0</v>
      </c>
      <c r="V362" s="81">
        <f>IF(ISBLANK($B362),0,VLOOKUP($B362,Listen!$A$2:$C$44,2,FALSE))</f>
        <v>0</v>
      </c>
      <c r="W362" s="81">
        <f>IF(ISBLANK($B362),0,VLOOKUP($B362,Listen!$A$2:$C$44,3,FALSE))</f>
        <v>0</v>
      </c>
      <c r="X362" s="49">
        <f t="shared" si="51"/>
        <v>0</v>
      </c>
      <c r="Y362" s="49">
        <f t="shared" si="77"/>
        <v>0</v>
      </c>
      <c r="Z362" s="49">
        <f t="shared" si="77"/>
        <v>0</v>
      </c>
      <c r="AA362" s="49">
        <f t="shared" si="77"/>
        <v>0</v>
      </c>
      <c r="AB362" s="49">
        <f t="shared" si="77"/>
        <v>0</v>
      </c>
      <c r="AC362" s="49">
        <f t="shared" si="77"/>
        <v>0</v>
      </c>
      <c r="AD362" s="49">
        <f t="shared" si="77"/>
        <v>0</v>
      </c>
      <c r="AE362" s="85">
        <f t="shared" si="52"/>
        <v>0</v>
      </c>
      <c r="AF362" s="85">
        <f>IF(C362=A_Stammdaten!$C$12,D_SAV!$U362-D_SAV!$AG362,HLOOKUP(A_Stammdaten!$C$12-1,$AH$4:$AN$390,ROW(C362)-3,FALSE)-$AG362)</f>
        <v>0</v>
      </c>
      <c r="AG362" s="85">
        <f>HLOOKUP(A_Stammdaten!$C$12,$AH$4:$AN$390,ROW(C362)-3,FALSE)</f>
        <v>0</v>
      </c>
      <c r="AH362" s="85">
        <f t="shared" si="78"/>
        <v>0</v>
      </c>
      <c r="AI362" s="85">
        <f t="shared" si="79"/>
        <v>0</v>
      </c>
      <c r="AJ362" s="85">
        <f t="shared" si="80"/>
        <v>0</v>
      </c>
      <c r="AK362" s="85">
        <f t="shared" si="81"/>
        <v>0</v>
      </c>
      <c r="AL362" s="85">
        <f t="shared" si="82"/>
        <v>0</v>
      </c>
      <c r="AM362" s="85">
        <f t="shared" si="83"/>
        <v>0</v>
      </c>
      <c r="AN362" s="85">
        <f t="shared" si="84"/>
        <v>0</v>
      </c>
    </row>
    <row r="363" spans="1:40" s="32" customFormat="1" x14ac:dyDescent="0.25">
      <c r="A363" s="18"/>
      <c r="B363" s="18"/>
      <c r="C363" s="34"/>
      <c r="D363" s="18"/>
      <c r="E363" s="18"/>
      <c r="F363" s="18"/>
      <c r="G363" s="80">
        <f t="shared" si="85"/>
        <v>0</v>
      </c>
      <c r="H363" s="18"/>
      <c r="I363" s="18"/>
      <c r="J363" s="18"/>
      <c r="K363" s="18"/>
      <c r="L363" s="18"/>
      <c r="M363" s="18"/>
      <c r="N363" s="18"/>
      <c r="O363" s="18"/>
      <c r="P363" s="18"/>
      <c r="Q363" s="80">
        <f>IF(C363&gt;A_Stammdaten!$C$12,0,SUM(G363,H363,J363,K363,M363,N363)-SUM(I363,L363,O363,P363))</f>
        <v>0</v>
      </c>
      <c r="R363" s="18"/>
      <c r="S363" s="18"/>
      <c r="T363" s="18"/>
      <c r="U363" s="80">
        <f t="shared" si="86"/>
        <v>0</v>
      </c>
      <c r="V363" s="81">
        <f>IF(ISBLANK($B363),0,VLOOKUP($B363,Listen!$A$2:$C$44,2,FALSE))</f>
        <v>0</v>
      </c>
      <c r="W363" s="81">
        <f>IF(ISBLANK($B363),0,VLOOKUP($B363,Listen!$A$2:$C$44,3,FALSE))</f>
        <v>0</v>
      </c>
      <c r="X363" s="49">
        <f t="shared" si="51"/>
        <v>0</v>
      </c>
      <c r="Y363" s="49">
        <f t="shared" si="77"/>
        <v>0</v>
      </c>
      <c r="Z363" s="49">
        <f t="shared" si="77"/>
        <v>0</v>
      </c>
      <c r="AA363" s="49">
        <f t="shared" si="77"/>
        <v>0</v>
      </c>
      <c r="AB363" s="49">
        <f t="shared" si="77"/>
        <v>0</v>
      </c>
      <c r="AC363" s="49">
        <f t="shared" si="77"/>
        <v>0</v>
      </c>
      <c r="AD363" s="49">
        <f t="shared" si="77"/>
        <v>0</v>
      </c>
      <c r="AE363" s="85">
        <f t="shared" si="52"/>
        <v>0</v>
      </c>
      <c r="AF363" s="85">
        <f>IF(C363=A_Stammdaten!$C$12,D_SAV!$U363-D_SAV!$AG363,HLOOKUP(A_Stammdaten!$C$12-1,$AH$4:$AN$390,ROW(C363)-3,FALSE)-$AG363)</f>
        <v>0</v>
      </c>
      <c r="AG363" s="85">
        <f>HLOOKUP(A_Stammdaten!$C$12,$AH$4:$AN$390,ROW(C363)-3,FALSE)</f>
        <v>0</v>
      </c>
      <c r="AH363" s="85">
        <f t="shared" si="78"/>
        <v>0</v>
      </c>
      <c r="AI363" s="85">
        <f t="shared" si="79"/>
        <v>0</v>
      </c>
      <c r="AJ363" s="85">
        <f t="shared" si="80"/>
        <v>0</v>
      </c>
      <c r="AK363" s="85">
        <f t="shared" si="81"/>
        <v>0</v>
      </c>
      <c r="AL363" s="85">
        <f t="shared" si="82"/>
        <v>0</v>
      </c>
      <c r="AM363" s="85">
        <f t="shared" si="83"/>
        <v>0</v>
      </c>
      <c r="AN363" s="85">
        <f t="shared" si="84"/>
        <v>0</v>
      </c>
    </row>
    <row r="364" spans="1:40" s="32" customFormat="1" x14ac:dyDescent="0.25">
      <c r="A364" s="18"/>
      <c r="B364" s="18"/>
      <c r="C364" s="34"/>
      <c r="D364" s="18"/>
      <c r="E364" s="18"/>
      <c r="F364" s="18"/>
      <c r="G364" s="80">
        <f t="shared" si="85"/>
        <v>0</v>
      </c>
      <c r="H364" s="18"/>
      <c r="I364" s="18"/>
      <c r="J364" s="18"/>
      <c r="K364" s="18"/>
      <c r="L364" s="18"/>
      <c r="M364" s="18"/>
      <c r="N364" s="18"/>
      <c r="O364" s="18"/>
      <c r="P364" s="18"/>
      <c r="Q364" s="80">
        <f>IF(C364&gt;A_Stammdaten!$C$12,0,SUM(G364,H364,J364,K364,M364,N364)-SUM(I364,L364,O364,P364))</f>
        <v>0</v>
      </c>
      <c r="R364" s="18"/>
      <c r="S364" s="18"/>
      <c r="T364" s="18"/>
      <c r="U364" s="80">
        <f t="shared" si="86"/>
        <v>0</v>
      </c>
      <c r="V364" s="81">
        <f>IF(ISBLANK($B364),0,VLOOKUP($B364,Listen!$A$2:$C$44,2,FALSE))</f>
        <v>0</v>
      </c>
      <c r="W364" s="81">
        <f>IF(ISBLANK($B364),0,VLOOKUP($B364,Listen!$A$2:$C$44,3,FALSE))</f>
        <v>0</v>
      </c>
      <c r="X364" s="49">
        <f t="shared" si="51"/>
        <v>0</v>
      </c>
      <c r="Y364" s="49">
        <f t="shared" si="77"/>
        <v>0</v>
      </c>
      <c r="Z364" s="49">
        <f t="shared" si="77"/>
        <v>0</v>
      </c>
      <c r="AA364" s="49">
        <f t="shared" si="77"/>
        <v>0</v>
      </c>
      <c r="AB364" s="49">
        <f t="shared" si="77"/>
        <v>0</v>
      </c>
      <c r="AC364" s="49">
        <f t="shared" si="77"/>
        <v>0</v>
      </c>
      <c r="AD364" s="49">
        <f t="shared" si="77"/>
        <v>0</v>
      </c>
      <c r="AE364" s="85">
        <f t="shared" si="52"/>
        <v>0</v>
      </c>
      <c r="AF364" s="85">
        <f>IF(C364=A_Stammdaten!$C$12,D_SAV!$U364-D_SAV!$AG364,HLOOKUP(A_Stammdaten!$C$12-1,$AH$4:$AN$390,ROW(C364)-3,FALSE)-$AG364)</f>
        <v>0</v>
      </c>
      <c r="AG364" s="85">
        <f>HLOOKUP(A_Stammdaten!$C$12,$AH$4:$AN$390,ROW(C364)-3,FALSE)</f>
        <v>0</v>
      </c>
      <c r="AH364" s="85">
        <f t="shared" si="78"/>
        <v>0</v>
      </c>
      <c r="AI364" s="85">
        <f t="shared" si="79"/>
        <v>0</v>
      </c>
      <c r="AJ364" s="85">
        <f t="shared" si="80"/>
        <v>0</v>
      </c>
      <c r="AK364" s="85">
        <f t="shared" si="81"/>
        <v>0</v>
      </c>
      <c r="AL364" s="85">
        <f t="shared" si="82"/>
        <v>0</v>
      </c>
      <c r="AM364" s="85">
        <f t="shared" si="83"/>
        <v>0</v>
      </c>
      <c r="AN364" s="85">
        <f t="shared" si="84"/>
        <v>0</v>
      </c>
    </row>
    <row r="365" spans="1:40" s="32" customFormat="1" x14ac:dyDescent="0.25">
      <c r="A365" s="18"/>
      <c r="B365" s="18"/>
      <c r="C365" s="34"/>
      <c r="D365" s="18"/>
      <c r="E365" s="18"/>
      <c r="F365" s="18"/>
      <c r="G365" s="80">
        <f t="shared" si="85"/>
        <v>0</v>
      </c>
      <c r="H365" s="18"/>
      <c r="I365" s="18"/>
      <c r="J365" s="18"/>
      <c r="K365" s="18"/>
      <c r="L365" s="18"/>
      <c r="M365" s="18"/>
      <c r="N365" s="18"/>
      <c r="O365" s="18"/>
      <c r="P365" s="18"/>
      <c r="Q365" s="80">
        <f>IF(C365&gt;A_Stammdaten!$C$12,0,SUM(G365,H365,J365,K365,M365,N365)-SUM(I365,L365,O365,P365))</f>
        <v>0</v>
      </c>
      <c r="R365" s="18"/>
      <c r="S365" s="18"/>
      <c r="T365" s="18"/>
      <c r="U365" s="80">
        <f t="shared" si="86"/>
        <v>0</v>
      </c>
      <c r="V365" s="81">
        <f>IF(ISBLANK($B365),0,VLOOKUP($B365,Listen!$A$2:$C$44,2,FALSE))</f>
        <v>0</v>
      </c>
      <c r="W365" s="81">
        <f>IF(ISBLANK($B365),0,VLOOKUP($B365,Listen!$A$2:$C$44,3,FALSE))</f>
        <v>0</v>
      </c>
      <c r="X365" s="49">
        <f t="shared" si="51"/>
        <v>0</v>
      </c>
      <c r="Y365" s="49">
        <f t="shared" si="77"/>
        <v>0</v>
      </c>
      <c r="Z365" s="49">
        <f t="shared" si="77"/>
        <v>0</v>
      </c>
      <c r="AA365" s="49">
        <f t="shared" si="77"/>
        <v>0</v>
      </c>
      <c r="AB365" s="49">
        <f t="shared" si="77"/>
        <v>0</v>
      </c>
      <c r="AC365" s="49">
        <f t="shared" si="77"/>
        <v>0</v>
      </c>
      <c r="AD365" s="49">
        <f t="shared" si="77"/>
        <v>0</v>
      </c>
      <c r="AE365" s="85">
        <f t="shared" si="52"/>
        <v>0</v>
      </c>
      <c r="AF365" s="85">
        <f>IF(C365=A_Stammdaten!$C$12,D_SAV!$U365-D_SAV!$AG365,HLOOKUP(A_Stammdaten!$C$12-1,$AH$4:$AN$390,ROW(C365)-3,FALSE)-$AG365)</f>
        <v>0</v>
      </c>
      <c r="AG365" s="85">
        <f>HLOOKUP(A_Stammdaten!$C$12,$AH$4:$AN$390,ROW(C365)-3,FALSE)</f>
        <v>0</v>
      </c>
      <c r="AH365" s="85">
        <f t="shared" si="78"/>
        <v>0</v>
      </c>
      <c r="AI365" s="85">
        <f t="shared" si="79"/>
        <v>0</v>
      </c>
      <c r="AJ365" s="85">
        <f t="shared" si="80"/>
        <v>0</v>
      </c>
      <c r="AK365" s="85">
        <f t="shared" si="81"/>
        <v>0</v>
      </c>
      <c r="AL365" s="85">
        <f t="shared" si="82"/>
        <v>0</v>
      </c>
      <c r="AM365" s="85">
        <f t="shared" si="83"/>
        <v>0</v>
      </c>
      <c r="AN365" s="85">
        <f t="shared" si="84"/>
        <v>0</v>
      </c>
    </row>
    <row r="366" spans="1:40" s="32" customFormat="1" x14ac:dyDescent="0.25">
      <c r="A366" s="18"/>
      <c r="B366" s="18"/>
      <c r="C366" s="34"/>
      <c r="D366" s="18"/>
      <c r="E366" s="18"/>
      <c r="F366" s="18"/>
      <c r="G366" s="80">
        <f t="shared" si="85"/>
        <v>0</v>
      </c>
      <c r="H366" s="18"/>
      <c r="I366" s="18"/>
      <c r="J366" s="18"/>
      <c r="K366" s="18"/>
      <c r="L366" s="18"/>
      <c r="M366" s="18"/>
      <c r="N366" s="18"/>
      <c r="O366" s="18"/>
      <c r="P366" s="18"/>
      <c r="Q366" s="80">
        <f>IF(C366&gt;A_Stammdaten!$C$12,0,SUM(G366,H366,J366,K366,M366,N366)-SUM(I366,L366,O366,P366))</f>
        <v>0</v>
      </c>
      <c r="R366" s="18"/>
      <c r="S366" s="18"/>
      <c r="T366" s="18"/>
      <c r="U366" s="80">
        <f t="shared" si="86"/>
        <v>0</v>
      </c>
      <c r="V366" s="81">
        <f>IF(ISBLANK($B366),0,VLOOKUP($B366,Listen!$A$2:$C$44,2,FALSE))</f>
        <v>0</v>
      </c>
      <c r="W366" s="81">
        <f>IF(ISBLANK($B366),0,VLOOKUP($B366,Listen!$A$2:$C$44,3,FALSE))</f>
        <v>0</v>
      </c>
      <c r="X366" s="49">
        <f t="shared" si="51"/>
        <v>0</v>
      </c>
      <c r="Y366" s="49">
        <f t="shared" si="77"/>
        <v>0</v>
      </c>
      <c r="Z366" s="49">
        <f t="shared" si="77"/>
        <v>0</v>
      </c>
      <c r="AA366" s="49">
        <f t="shared" si="77"/>
        <v>0</v>
      </c>
      <c r="AB366" s="49">
        <f t="shared" si="77"/>
        <v>0</v>
      </c>
      <c r="AC366" s="49">
        <f t="shared" si="77"/>
        <v>0</v>
      </c>
      <c r="AD366" s="49">
        <f t="shared" si="77"/>
        <v>0</v>
      </c>
      <c r="AE366" s="85">
        <f t="shared" si="52"/>
        <v>0</v>
      </c>
      <c r="AF366" s="85">
        <f>IF(C366=A_Stammdaten!$C$12,D_SAV!$U366-D_SAV!$AG366,HLOOKUP(A_Stammdaten!$C$12-1,$AH$4:$AN$390,ROW(C366)-3,FALSE)-$AG366)</f>
        <v>0</v>
      </c>
      <c r="AG366" s="85">
        <f>HLOOKUP(A_Stammdaten!$C$12,$AH$4:$AN$390,ROW(C366)-3,FALSE)</f>
        <v>0</v>
      </c>
      <c r="AH366" s="85">
        <f t="shared" si="78"/>
        <v>0</v>
      </c>
      <c r="AI366" s="85">
        <f t="shared" si="79"/>
        <v>0</v>
      </c>
      <c r="AJ366" s="85">
        <f t="shared" si="80"/>
        <v>0</v>
      </c>
      <c r="AK366" s="85">
        <f t="shared" si="81"/>
        <v>0</v>
      </c>
      <c r="AL366" s="85">
        <f t="shared" si="82"/>
        <v>0</v>
      </c>
      <c r="AM366" s="85">
        <f t="shared" si="83"/>
        <v>0</v>
      </c>
      <c r="AN366" s="85">
        <f t="shared" si="84"/>
        <v>0</v>
      </c>
    </row>
    <row r="367" spans="1:40" s="32" customFormat="1" x14ac:dyDescent="0.25">
      <c r="A367" s="18"/>
      <c r="B367" s="18"/>
      <c r="C367" s="34"/>
      <c r="D367" s="18"/>
      <c r="E367" s="18"/>
      <c r="F367" s="18"/>
      <c r="G367" s="80">
        <f t="shared" si="85"/>
        <v>0</v>
      </c>
      <c r="H367" s="18"/>
      <c r="I367" s="18"/>
      <c r="J367" s="18"/>
      <c r="K367" s="18"/>
      <c r="L367" s="18"/>
      <c r="M367" s="18"/>
      <c r="N367" s="18"/>
      <c r="O367" s="18"/>
      <c r="P367" s="18"/>
      <c r="Q367" s="80">
        <f>IF(C367&gt;A_Stammdaten!$C$12,0,SUM(G367,H367,J367,K367,M367,N367)-SUM(I367,L367,O367,P367))</f>
        <v>0</v>
      </c>
      <c r="R367" s="18"/>
      <c r="S367" s="18"/>
      <c r="T367" s="18"/>
      <c r="U367" s="80">
        <f t="shared" si="86"/>
        <v>0</v>
      </c>
      <c r="V367" s="81">
        <f>IF(ISBLANK($B367),0,VLOOKUP($B367,Listen!$A$2:$C$44,2,FALSE))</f>
        <v>0</v>
      </c>
      <c r="W367" s="81">
        <f>IF(ISBLANK($B367),0,VLOOKUP($B367,Listen!$A$2:$C$44,3,FALSE))</f>
        <v>0</v>
      </c>
      <c r="X367" s="49">
        <f t="shared" ref="X367:X390" si="87">$V367</f>
        <v>0</v>
      </c>
      <c r="Y367" s="49">
        <f t="shared" si="77"/>
        <v>0</v>
      </c>
      <c r="Z367" s="49">
        <f t="shared" si="77"/>
        <v>0</v>
      </c>
      <c r="AA367" s="49">
        <f t="shared" si="77"/>
        <v>0</v>
      </c>
      <c r="AB367" s="49">
        <f t="shared" si="77"/>
        <v>0</v>
      </c>
      <c r="AC367" s="49">
        <f t="shared" si="77"/>
        <v>0</v>
      </c>
      <c r="AD367" s="49">
        <f t="shared" si="77"/>
        <v>0</v>
      </c>
      <c r="AE367" s="85">
        <f t="shared" si="52"/>
        <v>0</v>
      </c>
      <c r="AF367" s="85">
        <f>IF(C367=A_Stammdaten!$C$12,D_SAV!$U367-D_SAV!$AG367,HLOOKUP(A_Stammdaten!$C$12-1,$AH$4:$AN$390,ROW(C367)-3,FALSE)-$AG367)</f>
        <v>0</v>
      </c>
      <c r="AG367" s="85">
        <f>HLOOKUP(A_Stammdaten!$C$12,$AH$4:$AN$390,ROW(C367)-3,FALSE)</f>
        <v>0</v>
      </c>
      <c r="AH367" s="85">
        <f t="shared" si="78"/>
        <v>0</v>
      </c>
      <c r="AI367" s="85">
        <f t="shared" si="79"/>
        <v>0</v>
      </c>
      <c r="AJ367" s="85">
        <f t="shared" si="80"/>
        <v>0</v>
      </c>
      <c r="AK367" s="85">
        <f t="shared" si="81"/>
        <v>0</v>
      </c>
      <c r="AL367" s="85">
        <f t="shared" si="82"/>
        <v>0</v>
      </c>
      <c r="AM367" s="85">
        <f t="shared" si="83"/>
        <v>0</v>
      </c>
      <c r="AN367" s="85">
        <f t="shared" si="84"/>
        <v>0</v>
      </c>
    </row>
    <row r="368" spans="1:40" s="32" customFormat="1" x14ac:dyDescent="0.25">
      <c r="A368" s="18"/>
      <c r="B368" s="18"/>
      <c r="C368" s="34"/>
      <c r="D368" s="18"/>
      <c r="E368" s="18"/>
      <c r="F368" s="18"/>
      <c r="G368" s="80">
        <f t="shared" si="85"/>
        <v>0</v>
      </c>
      <c r="H368" s="18"/>
      <c r="I368" s="18"/>
      <c r="J368" s="18"/>
      <c r="K368" s="18"/>
      <c r="L368" s="18"/>
      <c r="M368" s="18"/>
      <c r="N368" s="18"/>
      <c r="O368" s="18"/>
      <c r="P368" s="18"/>
      <c r="Q368" s="80">
        <f>IF(C368&gt;A_Stammdaten!$C$12,0,SUM(G368,H368,J368,K368,M368,N368)-SUM(I368,L368,O368,P368))</f>
        <v>0</v>
      </c>
      <c r="R368" s="18"/>
      <c r="S368" s="18"/>
      <c r="T368" s="18"/>
      <c r="U368" s="80">
        <f t="shared" si="86"/>
        <v>0</v>
      </c>
      <c r="V368" s="81">
        <f>IF(ISBLANK($B368),0,VLOOKUP($B368,Listen!$A$2:$C$44,2,FALSE))</f>
        <v>0</v>
      </c>
      <c r="W368" s="81">
        <f>IF(ISBLANK($B368),0,VLOOKUP($B368,Listen!$A$2:$C$44,3,FALSE))</f>
        <v>0</v>
      </c>
      <c r="X368" s="49">
        <f t="shared" si="87"/>
        <v>0</v>
      </c>
      <c r="Y368" s="49">
        <f t="shared" si="77"/>
        <v>0</v>
      </c>
      <c r="Z368" s="49">
        <f t="shared" si="77"/>
        <v>0</v>
      </c>
      <c r="AA368" s="49">
        <f t="shared" si="77"/>
        <v>0</v>
      </c>
      <c r="AB368" s="49">
        <f t="shared" si="77"/>
        <v>0</v>
      </c>
      <c r="AC368" s="49">
        <f t="shared" si="77"/>
        <v>0</v>
      </c>
      <c r="AD368" s="49">
        <f t="shared" si="77"/>
        <v>0</v>
      </c>
      <c r="AE368" s="85">
        <f t="shared" si="52"/>
        <v>0</v>
      </c>
      <c r="AF368" s="85">
        <f>IF(C368=A_Stammdaten!$C$12,D_SAV!$U368-D_SAV!$AG368,HLOOKUP(A_Stammdaten!$C$12-1,$AH$4:$AN$390,ROW(C368)-3,FALSE)-$AG368)</f>
        <v>0</v>
      </c>
      <c r="AG368" s="85">
        <f>HLOOKUP(A_Stammdaten!$C$12,$AH$4:$AN$390,ROW(C368)-3,FALSE)</f>
        <v>0</v>
      </c>
      <c r="AH368" s="85">
        <f t="shared" si="78"/>
        <v>0</v>
      </c>
      <c r="AI368" s="85">
        <f t="shared" si="79"/>
        <v>0</v>
      </c>
      <c r="AJ368" s="85">
        <f t="shared" si="80"/>
        <v>0</v>
      </c>
      <c r="AK368" s="85">
        <f t="shared" si="81"/>
        <v>0</v>
      </c>
      <c r="AL368" s="85">
        <f t="shared" si="82"/>
        <v>0</v>
      </c>
      <c r="AM368" s="85">
        <f t="shared" si="83"/>
        <v>0</v>
      </c>
      <c r="AN368" s="85">
        <f t="shared" si="84"/>
        <v>0</v>
      </c>
    </row>
    <row r="369" spans="1:40" s="32" customFormat="1" x14ac:dyDescent="0.25">
      <c r="A369" s="18"/>
      <c r="B369" s="18"/>
      <c r="C369" s="34"/>
      <c r="D369" s="18"/>
      <c r="E369" s="18"/>
      <c r="F369" s="18"/>
      <c r="G369" s="80">
        <f t="shared" si="85"/>
        <v>0</v>
      </c>
      <c r="H369" s="18"/>
      <c r="I369" s="18"/>
      <c r="J369" s="18"/>
      <c r="K369" s="18"/>
      <c r="L369" s="18"/>
      <c r="M369" s="18"/>
      <c r="N369" s="18"/>
      <c r="O369" s="18"/>
      <c r="P369" s="18"/>
      <c r="Q369" s="80">
        <f>IF(C369&gt;A_Stammdaten!$C$12,0,SUM(G369,H369,J369,K369,M369,N369)-SUM(I369,L369,O369,P369))</f>
        <v>0</v>
      </c>
      <c r="R369" s="18"/>
      <c r="S369" s="18"/>
      <c r="T369" s="18"/>
      <c r="U369" s="80">
        <f t="shared" si="86"/>
        <v>0</v>
      </c>
      <c r="V369" s="81">
        <f>IF(ISBLANK($B369),0,VLOOKUP($B369,Listen!$A$2:$C$44,2,FALSE))</f>
        <v>0</v>
      </c>
      <c r="W369" s="81">
        <f>IF(ISBLANK($B369),0,VLOOKUP($B369,Listen!$A$2:$C$44,3,FALSE))</f>
        <v>0</v>
      </c>
      <c r="X369" s="49">
        <f t="shared" si="87"/>
        <v>0</v>
      </c>
      <c r="Y369" s="49">
        <f t="shared" si="77"/>
        <v>0</v>
      </c>
      <c r="Z369" s="49">
        <f t="shared" si="77"/>
        <v>0</v>
      </c>
      <c r="AA369" s="49">
        <f t="shared" si="77"/>
        <v>0</v>
      </c>
      <c r="AB369" s="49">
        <f t="shared" si="77"/>
        <v>0</v>
      </c>
      <c r="AC369" s="49">
        <f t="shared" si="77"/>
        <v>0</v>
      </c>
      <c r="AD369" s="49">
        <f t="shared" si="77"/>
        <v>0</v>
      </c>
      <c r="AE369" s="85">
        <f t="shared" si="52"/>
        <v>0</v>
      </c>
      <c r="AF369" s="85">
        <f>IF(C369=A_Stammdaten!$C$12,D_SAV!$U369-D_SAV!$AG369,HLOOKUP(A_Stammdaten!$C$12-1,$AH$4:$AN$390,ROW(C369)-3,FALSE)-$AG369)</f>
        <v>0</v>
      </c>
      <c r="AG369" s="85">
        <f>HLOOKUP(A_Stammdaten!$C$12,$AH$4:$AN$390,ROW(C369)-3,FALSE)</f>
        <v>0</v>
      </c>
      <c r="AH369" s="85">
        <f t="shared" si="78"/>
        <v>0</v>
      </c>
      <c r="AI369" s="85">
        <f t="shared" si="79"/>
        <v>0</v>
      </c>
      <c r="AJ369" s="85">
        <f t="shared" si="80"/>
        <v>0</v>
      </c>
      <c r="AK369" s="85">
        <f t="shared" si="81"/>
        <v>0</v>
      </c>
      <c r="AL369" s="85">
        <f t="shared" si="82"/>
        <v>0</v>
      </c>
      <c r="AM369" s="85">
        <f t="shared" si="83"/>
        <v>0</v>
      </c>
      <c r="AN369" s="85">
        <f t="shared" si="84"/>
        <v>0</v>
      </c>
    </row>
    <row r="370" spans="1:40" s="32" customFormat="1" x14ac:dyDescent="0.25">
      <c r="A370" s="18"/>
      <c r="B370" s="18"/>
      <c r="C370" s="34"/>
      <c r="D370" s="18"/>
      <c r="E370" s="18"/>
      <c r="F370" s="18"/>
      <c r="G370" s="80">
        <f t="shared" si="85"/>
        <v>0</v>
      </c>
      <c r="H370" s="18"/>
      <c r="I370" s="18"/>
      <c r="J370" s="18"/>
      <c r="K370" s="18"/>
      <c r="L370" s="18"/>
      <c r="M370" s="18"/>
      <c r="N370" s="18"/>
      <c r="O370" s="18"/>
      <c r="P370" s="18"/>
      <c r="Q370" s="80">
        <f>IF(C370&gt;A_Stammdaten!$C$12,0,SUM(G370,H370,J370,K370,M370,N370)-SUM(I370,L370,O370,P370))</f>
        <v>0</v>
      </c>
      <c r="R370" s="18"/>
      <c r="S370" s="18"/>
      <c r="T370" s="18"/>
      <c r="U370" s="80">
        <f t="shared" si="86"/>
        <v>0</v>
      </c>
      <c r="V370" s="81">
        <f>IF(ISBLANK($B370),0,VLOOKUP($B370,Listen!$A$2:$C$44,2,FALSE))</f>
        <v>0</v>
      </c>
      <c r="W370" s="81">
        <f>IF(ISBLANK($B370),0,VLOOKUP($B370,Listen!$A$2:$C$44,3,FALSE))</f>
        <v>0</v>
      </c>
      <c r="X370" s="49">
        <f t="shared" si="87"/>
        <v>0</v>
      </c>
      <c r="Y370" s="49">
        <f t="shared" si="77"/>
        <v>0</v>
      </c>
      <c r="Z370" s="49">
        <f t="shared" si="77"/>
        <v>0</v>
      </c>
      <c r="AA370" s="49">
        <f t="shared" si="77"/>
        <v>0</v>
      </c>
      <c r="AB370" s="49">
        <f t="shared" si="77"/>
        <v>0</v>
      </c>
      <c r="AC370" s="49">
        <f t="shared" si="77"/>
        <v>0</v>
      </c>
      <c r="AD370" s="49">
        <f t="shared" si="77"/>
        <v>0</v>
      </c>
      <c r="AE370" s="85">
        <f t="shared" si="52"/>
        <v>0</v>
      </c>
      <c r="AF370" s="85">
        <f>IF(C370=A_Stammdaten!$C$12,D_SAV!$U370-D_SAV!$AG370,HLOOKUP(A_Stammdaten!$C$12-1,$AH$4:$AN$390,ROW(C370)-3,FALSE)-$AG370)</f>
        <v>0</v>
      </c>
      <c r="AG370" s="85">
        <f>HLOOKUP(A_Stammdaten!$C$12,$AH$4:$AN$390,ROW(C370)-3,FALSE)</f>
        <v>0</v>
      </c>
      <c r="AH370" s="85">
        <f t="shared" si="78"/>
        <v>0</v>
      </c>
      <c r="AI370" s="85">
        <f t="shared" si="79"/>
        <v>0</v>
      </c>
      <c r="AJ370" s="85">
        <f t="shared" si="80"/>
        <v>0</v>
      </c>
      <c r="AK370" s="85">
        <f t="shared" si="81"/>
        <v>0</v>
      </c>
      <c r="AL370" s="85">
        <f t="shared" si="82"/>
        <v>0</v>
      </c>
      <c r="AM370" s="85">
        <f t="shared" si="83"/>
        <v>0</v>
      </c>
      <c r="AN370" s="85">
        <f t="shared" si="84"/>
        <v>0</v>
      </c>
    </row>
    <row r="371" spans="1:40" s="32" customFormat="1" x14ac:dyDescent="0.25">
      <c r="A371" s="18"/>
      <c r="B371" s="18"/>
      <c r="C371" s="34"/>
      <c r="D371" s="18"/>
      <c r="E371" s="18"/>
      <c r="F371" s="18"/>
      <c r="G371" s="80">
        <f t="shared" si="85"/>
        <v>0</v>
      </c>
      <c r="H371" s="18"/>
      <c r="I371" s="18"/>
      <c r="J371" s="18"/>
      <c r="K371" s="18"/>
      <c r="L371" s="18"/>
      <c r="M371" s="18"/>
      <c r="N371" s="18"/>
      <c r="O371" s="18"/>
      <c r="P371" s="18"/>
      <c r="Q371" s="80">
        <f>IF(C371&gt;A_Stammdaten!$C$12,0,SUM(G371,H371,J371,K371,M371,N371)-SUM(I371,L371,O371,P371))</f>
        <v>0</v>
      </c>
      <c r="R371" s="18"/>
      <c r="S371" s="18"/>
      <c r="T371" s="18"/>
      <c r="U371" s="80">
        <f t="shared" si="86"/>
        <v>0</v>
      </c>
      <c r="V371" s="81">
        <f>IF(ISBLANK($B371),0,VLOOKUP($B371,Listen!$A$2:$C$44,2,FALSE))</f>
        <v>0</v>
      </c>
      <c r="W371" s="81">
        <f>IF(ISBLANK($B371),0,VLOOKUP($B371,Listen!$A$2:$C$44,3,FALSE))</f>
        <v>0</v>
      </c>
      <c r="X371" s="49">
        <f t="shared" si="87"/>
        <v>0</v>
      </c>
      <c r="Y371" s="49">
        <f t="shared" si="77"/>
        <v>0</v>
      </c>
      <c r="Z371" s="49">
        <f t="shared" si="77"/>
        <v>0</v>
      </c>
      <c r="AA371" s="49">
        <f t="shared" si="77"/>
        <v>0</v>
      </c>
      <c r="AB371" s="49">
        <f t="shared" si="77"/>
        <v>0</v>
      </c>
      <c r="AC371" s="49">
        <f t="shared" si="77"/>
        <v>0</v>
      </c>
      <c r="AD371" s="49">
        <f t="shared" si="77"/>
        <v>0</v>
      </c>
      <c r="AE371" s="85">
        <f t="shared" si="52"/>
        <v>0</v>
      </c>
      <c r="AF371" s="85">
        <f>IF(C371=A_Stammdaten!$C$12,D_SAV!$U371-D_SAV!$AG371,HLOOKUP(A_Stammdaten!$C$12-1,$AH$4:$AN$390,ROW(C371)-3,FALSE)-$AG371)</f>
        <v>0</v>
      </c>
      <c r="AG371" s="85">
        <f>HLOOKUP(A_Stammdaten!$C$12,$AH$4:$AN$390,ROW(C371)-3,FALSE)</f>
        <v>0</v>
      </c>
      <c r="AH371" s="85">
        <f t="shared" si="78"/>
        <v>0</v>
      </c>
      <c r="AI371" s="85">
        <f t="shared" si="79"/>
        <v>0</v>
      </c>
      <c r="AJ371" s="85">
        <f t="shared" si="80"/>
        <v>0</v>
      </c>
      <c r="AK371" s="85">
        <f t="shared" si="81"/>
        <v>0</v>
      </c>
      <c r="AL371" s="85">
        <f t="shared" si="82"/>
        <v>0</v>
      </c>
      <c r="AM371" s="85">
        <f t="shared" si="83"/>
        <v>0</v>
      </c>
      <c r="AN371" s="85">
        <f t="shared" si="84"/>
        <v>0</v>
      </c>
    </row>
    <row r="372" spans="1:40" s="32" customFormat="1" x14ac:dyDescent="0.25">
      <c r="A372" s="18"/>
      <c r="B372" s="18"/>
      <c r="C372" s="34"/>
      <c r="D372" s="18"/>
      <c r="E372" s="18"/>
      <c r="F372" s="18"/>
      <c r="G372" s="80">
        <f t="shared" si="85"/>
        <v>0</v>
      </c>
      <c r="H372" s="18"/>
      <c r="I372" s="18"/>
      <c r="J372" s="18"/>
      <c r="K372" s="18"/>
      <c r="L372" s="18"/>
      <c r="M372" s="18"/>
      <c r="N372" s="18"/>
      <c r="O372" s="18"/>
      <c r="P372" s="18"/>
      <c r="Q372" s="80">
        <f>IF(C372&gt;A_Stammdaten!$C$12,0,SUM(G372,H372,J372,K372,M372,N372)-SUM(I372,L372,O372,P372))</f>
        <v>0</v>
      </c>
      <c r="R372" s="18"/>
      <c r="S372" s="18"/>
      <c r="T372" s="18"/>
      <c r="U372" s="80">
        <f t="shared" si="86"/>
        <v>0</v>
      </c>
      <c r="V372" s="81">
        <f>IF(ISBLANK($B372),0,VLOOKUP($B372,Listen!$A$2:$C$44,2,FALSE))</f>
        <v>0</v>
      </c>
      <c r="W372" s="81">
        <f>IF(ISBLANK($B372),0,VLOOKUP($B372,Listen!$A$2:$C$44,3,FALSE))</f>
        <v>0</v>
      </c>
      <c r="X372" s="49">
        <f t="shared" si="87"/>
        <v>0</v>
      </c>
      <c r="Y372" s="49">
        <f t="shared" si="77"/>
        <v>0</v>
      </c>
      <c r="Z372" s="49">
        <f t="shared" si="77"/>
        <v>0</v>
      </c>
      <c r="AA372" s="49">
        <f t="shared" si="77"/>
        <v>0</v>
      </c>
      <c r="AB372" s="49">
        <f t="shared" si="77"/>
        <v>0</v>
      </c>
      <c r="AC372" s="49">
        <f t="shared" si="77"/>
        <v>0</v>
      </c>
      <c r="AD372" s="49">
        <f t="shared" si="77"/>
        <v>0</v>
      </c>
      <c r="AE372" s="85">
        <f t="shared" si="52"/>
        <v>0</v>
      </c>
      <c r="AF372" s="85">
        <f>IF(C372=A_Stammdaten!$C$12,D_SAV!$U372-D_SAV!$AG372,HLOOKUP(A_Stammdaten!$C$12-1,$AH$4:$AN$390,ROW(C372)-3,FALSE)-$AG372)</f>
        <v>0</v>
      </c>
      <c r="AG372" s="85">
        <f>HLOOKUP(A_Stammdaten!$C$12,$AH$4:$AN$390,ROW(C372)-3,FALSE)</f>
        <v>0</v>
      </c>
      <c r="AH372" s="85">
        <f t="shared" si="78"/>
        <v>0</v>
      </c>
      <c r="AI372" s="85">
        <f t="shared" si="79"/>
        <v>0</v>
      </c>
      <c r="AJ372" s="85">
        <f t="shared" si="80"/>
        <v>0</v>
      </c>
      <c r="AK372" s="85">
        <f t="shared" si="81"/>
        <v>0</v>
      </c>
      <c r="AL372" s="85">
        <f t="shared" si="82"/>
        <v>0</v>
      </c>
      <c r="AM372" s="85">
        <f t="shared" si="83"/>
        <v>0</v>
      </c>
      <c r="AN372" s="85">
        <f t="shared" si="84"/>
        <v>0</v>
      </c>
    </row>
    <row r="373" spans="1:40" s="32" customFormat="1" x14ac:dyDescent="0.25">
      <c r="A373" s="18"/>
      <c r="B373" s="18"/>
      <c r="C373" s="34"/>
      <c r="D373" s="18"/>
      <c r="E373" s="18"/>
      <c r="F373" s="18"/>
      <c r="G373" s="80">
        <f t="shared" si="85"/>
        <v>0</v>
      </c>
      <c r="H373" s="18"/>
      <c r="I373" s="18"/>
      <c r="J373" s="18"/>
      <c r="K373" s="18"/>
      <c r="L373" s="18"/>
      <c r="M373" s="18"/>
      <c r="N373" s="18"/>
      <c r="O373" s="18"/>
      <c r="P373" s="18"/>
      <c r="Q373" s="80">
        <f>IF(C373&gt;A_Stammdaten!$C$12,0,SUM(G373,H373,J373,K373,M373,N373)-SUM(I373,L373,O373,P373))</f>
        <v>0</v>
      </c>
      <c r="R373" s="18"/>
      <c r="S373" s="18"/>
      <c r="T373" s="18"/>
      <c r="U373" s="80">
        <f t="shared" si="86"/>
        <v>0</v>
      </c>
      <c r="V373" s="81">
        <f>IF(ISBLANK($B373),0,VLOOKUP($B373,Listen!$A$2:$C$44,2,FALSE))</f>
        <v>0</v>
      </c>
      <c r="W373" s="81">
        <f>IF(ISBLANK($B373),0,VLOOKUP($B373,Listen!$A$2:$C$44,3,FALSE))</f>
        <v>0</v>
      </c>
      <c r="X373" s="49">
        <f t="shared" si="87"/>
        <v>0</v>
      </c>
      <c r="Y373" s="49">
        <f t="shared" si="77"/>
        <v>0</v>
      </c>
      <c r="Z373" s="49">
        <f t="shared" si="77"/>
        <v>0</v>
      </c>
      <c r="AA373" s="49">
        <f t="shared" si="77"/>
        <v>0</v>
      </c>
      <c r="AB373" s="49">
        <f t="shared" si="77"/>
        <v>0</v>
      </c>
      <c r="AC373" s="49">
        <f t="shared" si="77"/>
        <v>0</v>
      </c>
      <c r="AD373" s="49">
        <f t="shared" si="77"/>
        <v>0</v>
      </c>
      <c r="AE373" s="85">
        <f t="shared" si="52"/>
        <v>0</v>
      </c>
      <c r="AF373" s="85">
        <f>IF(C373=A_Stammdaten!$C$12,D_SAV!$U373-D_SAV!$AG373,HLOOKUP(A_Stammdaten!$C$12-1,$AH$4:$AN$390,ROW(C373)-3,FALSE)-$AG373)</f>
        <v>0</v>
      </c>
      <c r="AG373" s="85">
        <f>HLOOKUP(A_Stammdaten!$C$12,$AH$4:$AN$390,ROW(C373)-3,FALSE)</f>
        <v>0</v>
      </c>
      <c r="AH373" s="85">
        <f t="shared" si="78"/>
        <v>0</v>
      </c>
      <c r="AI373" s="85">
        <f t="shared" si="79"/>
        <v>0</v>
      </c>
      <c r="AJ373" s="85">
        <f t="shared" si="80"/>
        <v>0</v>
      </c>
      <c r="AK373" s="85">
        <f t="shared" si="81"/>
        <v>0</v>
      </c>
      <c r="AL373" s="85">
        <f t="shared" si="82"/>
        <v>0</v>
      </c>
      <c r="AM373" s="85">
        <f t="shared" si="83"/>
        <v>0</v>
      </c>
      <c r="AN373" s="85">
        <f t="shared" si="84"/>
        <v>0</v>
      </c>
    </row>
    <row r="374" spans="1:40" s="32" customFormat="1" x14ac:dyDescent="0.25">
      <c r="A374" s="18"/>
      <c r="B374" s="18"/>
      <c r="C374" s="34"/>
      <c r="D374" s="18"/>
      <c r="E374" s="18"/>
      <c r="F374" s="18"/>
      <c r="G374" s="80">
        <f t="shared" si="85"/>
        <v>0</v>
      </c>
      <c r="H374" s="18"/>
      <c r="I374" s="18"/>
      <c r="J374" s="18"/>
      <c r="K374" s="18"/>
      <c r="L374" s="18"/>
      <c r="M374" s="18"/>
      <c r="N374" s="18"/>
      <c r="O374" s="18"/>
      <c r="P374" s="18"/>
      <c r="Q374" s="80">
        <f>IF(C374&gt;A_Stammdaten!$C$12,0,SUM(G374,H374,J374,K374,M374,N374)-SUM(I374,L374,O374,P374))</f>
        <v>0</v>
      </c>
      <c r="R374" s="18"/>
      <c r="S374" s="18"/>
      <c r="T374" s="18"/>
      <c r="U374" s="80">
        <f t="shared" si="86"/>
        <v>0</v>
      </c>
      <c r="V374" s="81">
        <f>IF(ISBLANK($B374),0,VLOOKUP($B374,Listen!$A$2:$C$44,2,FALSE))</f>
        <v>0</v>
      </c>
      <c r="W374" s="81">
        <f>IF(ISBLANK($B374),0,VLOOKUP($B374,Listen!$A$2:$C$44,3,FALSE))</f>
        <v>0</v>
      </c>
      <c r="X374" s="49">
        <f t="shared" si="87"/>
        <v>0</v>
      </c>
      <c r="Y374" s="49">
        <f t="shared" si="77"/>
        <v>0</v>
      </c>
      <c r="Z374" s="49">
        <f t="shared" si="77"/>
        <v>0</v>
      </c>
      <c r="AA374" s="49">
        <f t="shared" si="77"/>
        <v>0</v>
      </c>
      <c r="AB374" s="49">
        <f t="shared" si="77"/>
        <v>0</v>
      </c>
      <c r="AC374" s="49">
        <f t="shared" si="77"/>
        <v>0</v>
      </c>
      <c r="AD374" s="49">
        <f t="shared" si="77"/>
        <v>0</v>
      </c>
      <c r="AE374" s="85">
        <f t="shared" si="52"/>
        <v>0</v>
      </c>
      <c r="AF374" s="85">
        <f>IF(C374=A_Stammdaten!$C$12,D_SAV!$U374-D_SAV!$AG374,HLOOKUP(A_Stammdaten!$C$12-1,$AH$4:$AN$390,ROW(C374)-3,FALSE)-$AG374)</f>
        <v>0</v>
      </c>
      <c r="AG374" s="85">
        <f>HLOOKUP(A_Stammdaten!$C$12,$AH$4:$AN$390,ROW(C374)-3,FALSE)</f>
        <v>0</v>
      </c>
      <c r="AH374" s="85">
        <f t="shared" si="78"/>
        <v>0</v>
      </c>
      <c r="AI374" s="85">
        <f t="shared" si="79"/>
        <v>0</v>
      </c>
      <c r="AJ374" s="85">
        <f t="shared" si="80"/>
        <v>0</v>
      </c>
      <c r="AK374" s="85">
        <f t="shared" si="81"/>
        <v>0</v>
      </c>
      <c r="AL374" s="85">
        <f t="shared" si="82"/>
        <v>0</v>
      </c>
      <c r="AM374" s="85">
        <f t="shared" si="83"/>
        <v>0</v>
      </c>
      <c r="AN374" s="85">
        <f t="shared" si="84"/>
        <v>0</v>
      </c>
    </row>
    <row r="375" spans="1:40" s="32" customFormat="1" x14ac:dyDescent="0.25">
      <c r="A375" s="18"/>
      <c r="B375" s="18"/>
      <c r="C375" s="34"/>
      <c r="D375" s="18"/>
      <c r="E375" s="18"/>
      <c r="F375" s="18"/>
      <c r="G375" s="80">
        <f t="shared" si="85"/>
        <v>0</v>
      </c>
      <c r="H375" s="18"/>
      <c r="I375" s="18"/>
      <c r="J375" s="18"/>
      <c r="K375" s="18"/>
      <c r="L375" s="18"/>
      <c r="M375" s="18"/>
      <c r="N375" s="18"/>
      <c r="O375" s="18"/>
      <c r="P375" s="18"/>
      <c r="Q375" s="80">
        <f>IF(C375&gt;A_Stammdaten!$C$12,0,SUM(G375,H375,J375,K375,M375,N375)-SUM(I375,L375,O375,P375))</f>
        <v>0</v>
      </c>
      <c r="R375" s="18"/>
      <c r="S375" s="18"/>
      <c r="T375" s="18"/>
      <c r="U375" s="80">
        <f t="shared" si="86"/>
        <v>0</v>
      </c>
      <c r="V375" s="81">
        <f>IF(ISBLANK($B375),0,VLOOKUP($B375,Listen!$A$2:$C$44,2,FALSE))</f>
        <v>0</v>
      </c>
      <c r="W375" s="81">
        <f>IF(ISBLANK($B375),0,VLOOKUP($B375,Listen!$A$2:$C$44,3,FALSE))</f>
        <v>0</v>
      </c>
      <c r="X375" s="49">
        <f t="shared" si="87"/>
        <v>0</v>
      </c>
      <c r="Y375" s="49">
        <f t="shared" si="77"/>
        <v>0</v>
      </c>
      <c r="Z375" s="49">
        <f t="shared" si="77"/>
        <v>0</v>
      </c>
      <c r="AA375" s="49">
        <f t="shared" si="77"/>
        <v>0</v>
      </c>
      <c r="AB375" s="49">
        <f t="shared" si="77"/>
        <v>0</v>
      </c>
      <c r="AC375" s="49">
        <f t="shared" si="77"/>
        <v>0</v>
      </c>
      <c r="AD375" s="49">
        <f t="shared" si="77"/>
        <v>0</v>
      </c>
      <c r="AE375" s="85">
        <f t="shared" si="52"/>
        <v>0</v>
      </c>
      <c r="AF375" s="85">
        <f>IF(C375=A_Stammdaten!$C$12,D_SAV!$U375-D_SAV!$AG375,HLOOKUP(A_Stammdaten!$C$12-1,$AH$4:$AN$390,ROW(C375)-3,FALSE)-$AG375)</f>
        <v>0</v>
      </c>
      <c r="AG375" s="85">
        <f>HLOOKUP(A_Stammdaten!$C$12,$AH$4:$AN$390,ROW(C375)-3,FALSE)</f>
        <v>0</v>
      </c>
      <c r="AH375" s="85">
        <f t="shared" si="78"/>
        <v>0</v>
      </c>
      <c r="AI375" s="85">
        <f t="shared" si="79"/>
        <v>0</v>
      </c>
      <c r="AJ375" s="85">
        <f t="shared" si="80"/>
        <v>0</v>
      </c>
      <c r="AK375" s="85">
        <f t="shared" si="81"/>
        <v>0</v>
      </c>
      <c r="AL375" s="85">
        <f t="shared" si="82"/>
        <v>0</v>
      </c>
      <c r="AM375" s="85">
        <f t="shared" si="83"/>
        <v>0</v>
      </c>
      <c r="AN375" s="85">
        <f t="shared" si="84"/>
        <v>0</v>
      </c>
    </row>
    <row r="376" spans="1:40" s="32" customFormat="1" x14ac:dyDescent="0.25">
      <c r="A376" s="18"/>
      <c r="B376" s="18"/>
      <c r="C376" s="34"/>
      <c r="D376" s="18"/>
      <c r="E376" s="18"/>
      <c r="F376" s="18"/>
      <c r="G376" s="80">
        <f t="shared" si="85"/>
        <v>0</v>
      </c>
      <c r="H376" s="18"/>
      <c r="I376" s="18"/>
      <c r="J376" s="18"/>
      <c r="K376" s="18"/>
      <c r="L376" s="18"/>
      <c r="M376" s="18"/>
      <c r="N376" s="18"/>
      <c r="O376" s="18"/>
      <c r="P376" s="18"/>
      <c r="Q376" s="80">
        <f>IF(C376&gt;A_Stammdaten!$C$12,0,SUM(G376,H376,J376,K376,M376,N376)-SUM(I376,L376,O376,P376))</f>
        <v>0</v>
      </c>
      <c r="R376" s="18"/>
      <c r="S376" s="18"/>
      <c r="T376" s="18"/>
      <c r="U376" s="80">
        <f t="shared" si="86"/>
        <v>0</v>
      </c>
      <c r="V376" s="81">
        <f>IF(ISBLANK($B376),0,VLOOKUP($B376,Listen!$A$2:$C$44,2,FALSE))</f>
        <v>0</v>
      </c>
      <c r="W376" s="81">
        <f>IF(ISBLANK($B376),0,VLOOKUP($B376,Listen!$A$2:$C$44,3,FALSE))</f>
        <v>0</v>
      </c>
      <c r="X376" s="49">
        <f t="shared" si="87"/>
        <v>0</v>
      </c>
      <c r="Y376" s="49">
        <f t="shared" si="77"/>
        <v>0</v>
      </c>
      <c r="Z376" s="49">
        <f t="shared" si="77"/>
        <v>0</v>
      </c>
      <c r="AA376" s="49">
        <f t="shared" si="77"/>
        <v>0</v>
      </c>
      <c r="AB376" s="49">
        <f t="shared" si="77"/>
        <v>0</v>
      </c>
      <c r="AC376" s="49">
        <f t="shared" si="77"/>
        <v>0</v>
      </c>
      <c r="AD376" s="49">
        <f t="shared" si="77"/>
        <v>0</v>
      </c>
      <c r="AE376" s="85">
        <f t="shared" si="52"/>
        <v>0</v>
      </c>
      <c r="AF376" s="85">
        <f>IF(C376=A_Stammdaten!$C$12,D_SAV!$U376-D_SAV!$AG376,HLOOKUP(A_Stammdaten!$C$12-1,$AH$4:$AN$390,ROW(C376)-3,FALSE)-$AG376)</f>
        <v>0</v>
      </c>
      <c r="AG376" s="85">
        <f>HLOOKUP(A_Stammdaten!$C$12,$AH$4:$AN$390,ROW(C376)-3,FALSE)</f>
        <v>0</v>
      </c>
      <c r="AH376" s="85">
        <f t="shared" si="78"/>
        <v>0</v>
      </c>
      <c r="AI376" s="85">
        <f t="shared" si="79"/>
        <v>0</v>
      </c>
      <c r="AJ376" s="85">
        <f t="shared" si="80"/>
        <v>0</v>
      </c>
      <c r="AK376" s="85">
        <f t="shared" si="81"/>
        <v>0</v>
      </c>
      <c r="AL376" s="85">
        <f t="shared" si="82"/>
        <v>0</v>
      </c>
      <c r="AM376" s="85">
        <f t="shared" si="83"/>
        <v>0</v>
      </c>
      <c r="AN376" s="85">
        <f t="shared" si="84"/>
        <v>0</v>
      </c>
    </row>
    <row r="377" spans="1:40" s="32" customFormat="1" x14ac:dyDescent="0.25">
      <c r="A377" s="18"/>
      <c r="B377" s="18"/>
      <c r="C377" s="34"/>
      <c r="D377" s="18"/>
      <c r="E377" s="18"/>
      <c r="F377" s="18"/>
      <c r="G377" s="80">
        <f t="shared" si="85"/>
        <v>0</v>
      </c>
      <c r="H377" s="18"/>
      <c r="I377" s="18"/>
      <c r="J377" s="18"/>
      <c r="K377" s="18"/>
      <c r="L377" s="18"/>
      <c r="M377" s="18"/>
      <c r="N377" s="18"/>
      <c r="O377" s="18"/>
      <c r="P377" s="18"/>
      <c r="Q377" s="80">
        <f>IF(C377&gt;A_Stammdaten!$C$12,0,SUM(G377,H377,J377,K377,M377,N377)-SUM(I377,L377,O377,P377))</f>
        <v>0</v>
      </c>
      <c r="R377" s="18"/>
      <c r="S377" s="18"/>
      <c r="T377" s="18"/>
      <c r="U377" s="80">
        <f t="shared" si="86"/>
        <v>0</v>
      </c>
      <c r="V377" s="81">
        <f>IF(ISBLANK($B377),0,VLOOKUP($B377,Listen!$A$2:$C$44,2,FALSE))</f>
        <v>0</v>
      </c>
      <c r="W377" s="81">
        <f>IF(ISBLANK($B377),0,VLOOKUP($B377,Listen!$A$2:$C$44,3,FALSE))</f>
        <v>0</v>
      </c>
      <c r="X377" s="49">
        <f t="shared" si="87"/>
        <v>0</v>
      </c>
      <c r="Y377" s="49">
        <f t="shared" si="77"/>
        <v>0</v>
      </c>
      <c r="Z377" s="49">
        <f t="shared" si="77"/>
        <v>0</v>
      </c>
      <c r="AA377" s="49">
        <f t="shared" si="77"/>
        <v>0</v>
      </c>
      <c r="AB377" s="49">
        <f t="shared" si="77"/>
        <v>0</v>
      </c>
      <c r="AC377" s="49">
        <f t="shared" si="77"/>
        <v>0</v>
      </c>
      <c r="AD377" s="49">
        <f t="shared" si="77"/>
        <v>0</v>
      </c>
      <c r="AE377" s="85">
        <f t="shared" si="52"/>
        <v>0</v>
      </c>
      <c r="AF377" s="85">
        <f>IF(C377=A_Stammdaten!$C$12,D_SAV!$U377-D_SAV!$AG377,HLOOKUP(A_Stammdaten!$C$12-1,$AH$4:$AN$390,ROW(C377)-3,FALSE)-$AG377)</f>
        <v>0</v>
      </c>
      <c r="AG377" s="85">
        <f>HLOOKUP(A_Stammdaten!$C$12,$AH$4:$AN$390,ROW(C377)-3,FALSE)</f>
        <v>0</v>
      </c>
      <c r="AH377" s="85">
        <f t="shared" si="78"/>
        <v>0</v>
      </c>
      <c r="AI377" s="85">
        <f t="shared" si="79"/>
        <v>0</v>
      </c>
      <c r="AJ377" s="85">
        <f t="shared" si="80"/>
        <v>0</v>
      </c>
      <c r="AK377" s="85">
        <f t="shared" si="81"/>
        <v>0</v>
      </c>
      <c r="AL377" s="85">
        <f t="shared" si="82"/>
        <v>0</v>
      </c>
      <c r="AM377" s="85">
        <f t="shared" si="83"/>
        <v>0</v>
      </c>
      <c r="AN377" s="85">
        <f t="shared" si="84"/>
        <v>0</v>
      </c>
    </row>
    <row r="378" spans="1:40" s="32" customFormat="1" x14ac:dyDescent="0.25">
      <c r="A378" s="18"/>
      <c r="B378" s="18"/>
      <c r="C378" s="34"/>
      <c r="D378" s="18"/>
      <c r="E378" s="18"/>
      <c r="F378" s="18"/>
      <c r="G378" s="80">
        <f t="shared" si="85"/>
        <v>0</v>
      </c>
      <c r="H378" s="18"/>
      <c r="I378" s="18"/>
      <c r="J378" s="18"/>
      <c r="K378" s="18"/>
      <c r="L378" s="18"/>
      <c r="M378" s="18"/>
      <c r="N378" s="18"/>
      <c r="O378" s="18"/>
      <c r="P378" s="18"/>
      <c r="Q378" s="80">
        <f>IF(C378&gt;A_Stammdaten!$C$12,0,SUM(G378,H378,J378,K378,M378,N378)-SUM(I378,L378,O378,P378))</f>
        <v>0</v>
      </c>
      <c r="R378" s="18"/>
      <c r="S378" s="18"/>
      <c r="T378" s="18"/>
      <c r="U378" s="80">
        <f t="shared" si="86"/>
        <v>0</v>
      </c>
      <c r="V378" s="81">
        <f>IF(ISBLANK($B378),0,VLOOKUP($B378,Listen!$A$2:$C$44,2,FALSE))</f>
        <v>0</v>
      </c>
      <c r="W378" s="81">
        <f>IF(ISBLANK($B378),0,VLOOKUP($B378,Listen!$A$2:$C$44,3,FALSE))</f>
        <v>0</v>
      </c>
      <c r="X378" s="49">
        <f t="shared" si="87"/>
        <v>0</v>
      </c>
      <c r="Y378" s="49">
        <f t="shared" si="77"/>
        <v>0</v>
      </c>
      <c r="Z378" s="49">
        <f t="shared" si="77"/>
        <v>0</v>
      </c>
      <c r="AA378" s="49">
        <f t="shared" si="77"/>
        <v>0</v>
      </c>
      <c r="AB378" s="49">
        <f t="shared" si="77"/>
        <v>0</v>
      </c>
      <c r="AC378" s="49">
        <f t="shared" si="77"/>
        <v>0</v>
      </c>
      <c r="AD378" s="49">
        <f t="shared" si="77"/>
        <v>0</v>
      </c>
      <c r="AE378" s="85">
        <f t="shared" ref="AE378:AE383" si="88">AG378+AF378</f>
        <v>0</v>
      </c>
      <c r="AF378" s="85">
        <f>IF(C378=A_Stammdaten!$C$12,D_SAV!$U378-D_SAV!$AG378,HLOOKUP(A_Stammdaten!$C$12-1,$AH$4:$AN$390,ROW(C378)-3,FALSE)-$AG378)</f>
        <v>0</v>
      </c>
      <c r="AG378" s="85">
        <f>HLOOKUP(A_Stammdaten!$C$12,$AH$4:$AN$390,ROW(C378)-3,FALSE)</f>
        <v>0</v>
      </c>
      <c r="AH378" s="85">
        <f t="shared" si="78"/>
        <v>0</v>
      </c>
      <c r="AI378" s="85">
        <f t="shared" si="79"/>
        <v>0</v>
      </c>
      <c r="AJ378" s="85">
        <f t="shared" si="80"/>
        <v>0</v>
      </c>
      <c r="AK378" s="85">
        <f t="shared" si="81"/>
        <v>0</v>
      </c>
      <c r="AL378" s="85">
        <f t="shared" si="82"/>
        <v>0</v>
      </c>
      <c r="AM378" s="85">
        <f t="shared" si="83"/>
        <v>0</v>
      </c>
      <c r="AN378" s="85">
        <f t="shared" si="84"/>
        <v>0</v>
      </c>
    </row>
    <row r="379" spans="1:40" s="32" customFormat="1" x14ac:dyDescent="0.25">
      <c r="A379" s="18"/>
      <c r="B379" s="18"/>
      <c r="C379" s="34"/>
      <c r="D379" s="18"/>
      <c r="E379" s="18"/>
      <c r="F379" s="18"/>
      <c r="G379" s="80">
        <f t="shared" si="85"/>
        <v>0</v>
      </c>
      <c r="H379" s="18"/>
      <c r="I379" s="18"/>
      <c r="J379" s="18"/>
      <c r="K379" s="18"/>
      <c r="L379" s="18"/>
      <c r="M379" s="18"/>
      <c r="N379" s="18"/>
      <c r="O379" s="18"/>
      <c r="P379" s="18"/>
      <c r="Q379" s="80">
        <f>IF(C379&gt;A_Stammdaten!$C$12,0,SUM(G379,H379,J379,K379,M379,N379)-SUM(I379,L379,O379,P379))</f>
        <v>0</v>
      </c>
      <c r="R379" s="18"/>
      <c r="S379" s="18"/>
      <c r="T379" s="18"/>
      <c r="U379" s="80">
        <f t="shared" si="86"/>
        <v>0</v>
      </c>
      <c r="V379" s="81">
        <f>IF(ISBLANK($B379),0,VLOOKUP($B379,Listen!$A$2:$C$44,2,FALSE))</f>
        <v>0</v>
      </c>
      <c r="W379" s="81">
        <f>IF(ISBLANK($B379),0,VLOOKUP($B379,Listen!$A$2:$C$44,3,FALSE))</f>
        <v>0</v>
      </c>
      <c r="X379" s="49">
        <f t="shared" si="87"/>
        <v>0</v>
      </c>
      <c r="Y379" s="49">
        <f t="shared" si="77"/>
        <v>0</v>
      </c>
      <c r="Z379" s="49">
        <f t="shared" si="77"/>
        <v>0</v>
      </c>
      <c r="AA379" s="49">
        <f t="shared" si="77"/>
        <v>0</v>
      </c>
      <c r="AB379" s="49">
        <f t="shared" si="77"/>
        <v>0</v>
      </c>
      <c r="AC379" s="49">
        <f t="shared" si="77"/>
        <v>0</v>
      </c>
      <c r="AD379" s="49">
        <f t="shared" si="77"/>
        <v>0</v>
      </c>
      <c r="AE379" s="85">
        <f t="shared" si="88"/>
        <v>0</v>
      </c>
      <c r="AF379" s="85">
        <f>IF(C379=A_Stammdaten!$C$12,D_SAV!$U379-D_SAV!$AG379,HLOOKUP(A_Stammdaten!$C$12-1,$AH$4:$AN$390,ROW(C379)-3,FALSE)-$AG379)</f>
        <v>0</v>
      </c>
      <c r="AG379" s="85">
        <f>HLOOKUP(A_Stammdaten!$C$12,$AH$4:$AN$390,ROW(C379)-3,FALSE)</f>
        <v>0</v>
      </c>
      <c r="AH379" s="85">
        <f t="shared" si="78"/>
        <v>0</v>
      </c>
      <c r="AI379" s="85">
        <f t="shared" si="79"/>
        <v>0</v>
      </c>
      <c r="AJ379" s="85">
        <f t="shared" si="80"/>
        <v>0</v>
      </c>
      <c r="AK379" s="85">
        <f t="shared" si="81"/>
        <v>0</v>
      </c>
      <c r="AL379" s="85">
        <f t="shared" si="82"/>
        <v>0</v>
      </c>
      <c r="AM379" s="85">
        <f t="shared" si="83"/>
        <v>0</v>
      </c>
      <c r="AN379" s="85">
        <f t="shared" si="84"/>
        <v>0</v>
      </c>
    </row>
    <row r="380" spans="1:40" s="32" customFormat="1" x14ac:dyDescent="0.25">
      <c r="A380" s="18"/>
      <c r="B380" s="18"/>
      <c r="C380" s="34"/>
      <c r="D380" s="18"/>
      <c r="E380" s="18"/>
      <c r="F380" s="18"/>
      <c r="G380" s="80">
        <f t="shared" si="85"/>
        <v>0</v>
      </c>
      <c r="H380" s="18"/>
      <c r="I380" s="18"/>
      <c r="J380" s="18"/>
      <c r="K380" s="18"/>
      <c r="L380" s="18"/>
      <c r="M380" s="18"/>
      <c r="N380" s="18"/>
      <c r="O380" s="18"/>
      <c r="P380" s="18"/>
      <c r="Q380" s="80">
        <f>IF(C380&gt;A_Stammdaten!$C$12,0,SUM(G380,H380,J380,K380,M380,N380)-SUM(I380,L380,O380,P380))</f>
        <v>0</v>
      </c>
      <c r="R380" s="18"/>
      <c r="S380" s="18"/>
      <c r="T380" s="18"/>
      <c r="U380" s="80">
        <f t="shared" si="86"/>
        <v>0</v>
      </c>
      <c r="V380" s="81">
        <f>IF(ISBLANK($B380),0,VLOOKUP($B380,Listen!$A$2:$C$44,2,FALSE))</f>
        <v>0</v>
      </c>
      <c r="W380" s="81">
        <f>IF(ISBLANK($B380),0,VLOOKUP($B380,Listen!$A$2:$C$44,3,FALSE))</f>
        <v>0</v>
      </c>
      <c r="X380" s="49">
        <f t="shared" si="87"/>
        <v>0</v>
      </c>
      <c r="Y380" s="49">
        <f t="shared" si="77"/>
        <v>0</v>
      </c>
      <c r="Z380" s="49">
        <f t="shared" si="77"/>
        <v>0</v>
      </c>
      <c r="AA380" s="49">
        <f t="shared" ref="Y380:AD383" si="89">$V380</f>
        <v>0</v>
      </c>
      <c r="AB380" s="49">
        <f t="shared" si="89"/>
        <v>0</v>
      </c>
      <c r="AC380" s="49">
        <f t="shared" si="89"/>
        <v>0</v>
      </c>
      <c r="AD380" s="49">
        <f t="shared" si="89"/>
        <v>0</v>
      </c>
      <c r="AE380" s="85">
        <f t="shared" si="88"/>
        <v>0</v>
      </c>
      <c r="AF380" s="85">
        <f>IF(C380=A_Stammdaten!$C$12,D_SAV!$U380-D_SAV!$AG380,HLOOKUP(A_Stammdaten!$C$12-1,$AH$4:$AN$390,ROW(C380)-3,FALSE)-$AG380)</f>
        <v>0</v>
      </c>
      <c r="AG380" s="85">
        <f>HLOOKUP(A_Stammdaten!$C$12,$AH$4:$AN$390,ROW(C380)-3,FALSE)</f>
        <v>0</v>
      </c>
      <c r="AH380" s="85">
        <f t="shared" si="78"/>
        <v>0</v>
      </c>
      <c r="AI380" s="85">
        <f t="shared" si="79"/>
        <v>0</v>
      </c>
      <c r="AJ380" s="85">
        <f t="shared" si="80"/>
        <v>0</v>
      </c>
      <c r="AK380" s="85">
        <f t="shared" si="81"/>
        <v>0</v>
      </c>
      <c r="AL380" s="85">
        <f t="shared" si="82"/>
        <v>0</v>
      </c>
      <c r="AM380" s="85">
        <f t="shared" si="83"/>
        <v>0</v>
      </c>
      <c r="AN380" s="85">
        <f t="shared" si="84"/>
        <v>0</v>
      </c>
    </row>
    <row r="381" spans="1:40" s="32" customFormat="1" x14ac:dyDescent="0.25">
      <c r="A381" s="18"/>
      <c r="B381" s="18"/>
      <c r="C381" s="34"/>
      <c r="D381" s="18"/>
      <c r="E381" s="18"/>
      <c r="F381" s="18"/>
      <c r="G381" s="80">
        <f t="shared" si="85"/>
        <v>0</v>
      </c>
      <c r="H381" s="18"/>
      <c r="I381" s="18"/>
      <c r="J381" s="18"/>
      <c r="K381" s="18"/>
      <c r="L381" s="18"/>
      <c r="M381" s="18"/>
      <c r="N381" s="18"/>
      <c r="O381" s="18"/>
      <c r="P381" s="18"/>
      <c r="Q381" s="80">
        <f>IF(C381&gt;A_Stammdaten!$C$12,0,SUM(G381,H381,J381,K381,M381,N381)-SUM(I381,L381,O381,P381))</f>
        <v>0</v>
      </c>
      <c r="R381" s="18"/>
      <c r="S381" s="18"/>
      <c r="T381" s="18"/>
      <c r="U381" s="80">
        <f t="shared" si="86"/>
        <v>0</v>
      </c>
      <c r="V381" s="81">
        <f>IF(ISBLANK($B381),0,VLOOKUP($B381,Listen!$A$2:$C$44,2,FALSE))</f>
        <v>0</v>
      </c>
      <c r="W381" s="81">
        <f>IF(ISBLANK($B381),0,VLOOKUP($B381,Listen!$A$2:$C$44,3,FALSE))</f>
        <v>0</v>
      </c>
      <c r="X381" s="49">
        <f t="shared" si="87"/>
        <v>0</v>
      </c>
      <c r="Y381" s="49">
        <f t="shared" si="89"/>
        <v>0</v>
      </c>
      <c r="Z381" s="49">
        <f t="shared" si="89"/>
        <v>0</v>
      </c>
      <c r="AA381" s="49">
        <f t="shared" si="89"/>
        <v>0</v>
      </c>
      <c r="AB381" s="49">
        <f t="shared" si="89"/>
        <v>0</v>
      </c>
      <c r="AC381" s="49">
        <f t="shared" si="89"/>
        <v>0</v>
      </c>
      <c r="AD381" s="49">
        <f t="shared" si="89"/>
        <v>0</v>
      </c>
      <c r="AE381" s="85">
        <f t="shared" si="88"/>
        <v>0</v>
      </c>
      <c r="AF381" s="85">
        <f>IF(C381=A_Stammdaten!$C$12,D_SAV!$U381-D_SAV!$AG381,HLOOKUP(A_Stammdaten!$C$12-1,$AH$4:$AN$390,ROW(C381)-3,FALSE)-$AG381)</f>
        <v>0</v>
      </c>
      <c r="AG381" s="85">
        <f>HLOOKUP(A_Stammdaten!$C$12,$AH$4:$AN$390,ROW(C381)-3,FALSE)</f>
        <v>0</v>
      </c>
      <c r="AH381" s="85">
        <f t="shared" si="78"/>
        <v>0</v>
      </c>
      <c r="AI381" s="85">
        <f t="shared" si="79"/>
        <v>0</v>
      </c>
      <c r="AJ381" s="85">
        <f t="shared" si="80"/>
        <v>0</v>
      </c>
      <c r="AK381" s="85">
        <f t="shared" si="81"/>
        <v>0</v>
      </c>
      <c r="AL381" s="85">
        <f t="shared" si="82"/>
        <v>0</v>
      </c>
      <c r="AM381" s="85">
        <f t="shared" si="83"/>
        <v>0</v>
      </c>
      <c r="AN381" s="85">
        <f t="shared" si="84"/>
        <v>0</v>
      </c>
    </row>
    <row r="382" spans="1:40" s="32" customFormat="1" x14ac:dyDescent="0.25">
      <c r="A382" s="18"/>
      <c r="B382" s="18"/>
      <c r="C382" s="34"/>
      <c r="D382" s="18"/>
      <c r="E382" s="18"/>
      <c r="F382" s="18"/>
      <c r="G382" s="80">
        <f t="shared" si="85"/>
        <v>0</v>
      </c>
      <c r="H382" s="18"/>
      <c r="I382" s="18"/>
      <c r="J382" s="18"/>
      <c r="K382" s="18"/>
      <c r="L382" s="18"/>
      <c r="M382" s="18"/>
      <c r="N382" s="18"/>
      <c r="O382" s="18"/>
      <c r="P382" s="18"/>
      <c r="Q382" s="80">
        <f>IF(C382&gt;A_Stammdaten!$C$12,0,SUM(G382,H382,J382,K382,M382,N382)-SUM(I382,L382,O382,P382))</f>
        <v>0</v>
      </c>
      <c r="R382" s="18"/>
      <c r="S382" s="18"/>
      <c r="T382" s="18"/>
      <c r="U382" s="80">
        <f t="shared" si="86"/>
        <v>0</v>
      </c>
      <c r="V382" s="81">
        <f>IF(ISBLANK($B382),0,VLOOKUP($B382,Listen!$A$2:$C$44,2,FALSE))</f>
        <v>0</v>
      </c>
      <c r="W382" s="81">
        <f>IF(ISBLANK($B382),0,VLOOKUP($B382,Listen!$A$2:$C$44,3,FALSE))</f>
        <v>0</v>
      </c>
      <c r="X382" s="49">
        <f t="shared" si="87"/>
        <v>0</v>
      </c>
      <c r="Y382" s="49">
        <f t="shared" si="89"/>
        <v>0</v>
      </c>
      <c r="Z382" s="49">
        <f t="shared" si="89"/>
        <v>0</v>
      </c>
      <c r="AA382" s="49">
        <f t="shared" si="89"/>
        <v>0</v>
      </c>
      <c r="AB382" s="49">
        <f t="shared" si="89"/>
        <v>0</v>
      </c>
      <c r="AC382" s="49">
        <f t="shared" si="89"/>
        <v>0</v>
      </c>
      <c r="AD382" s="49">
        <f t="shared" si="89"/>
        <v>0</v>
      </c>
      <c r="AE382" s="85">
        <f t="shared" si="88"/>
        <v>0</v>
      </c>
      <c r="AF382" s="85">
        <f>IF(C382=A_Stammdaten!$C$12,D_SAV!$U382-D_SAV!$AG382,HLOOKUP(A_Stammdaten!$C$12-1,$AH$4:$AN$390,ROW(C382)-3,FALSE)-$AG382)</f>
        <v>0</v>
      </c>
      <c r="AG382" s="85">
        <f>HLOOKUP(A_Stammdaten!$C$12,$AH$4:$AN$390,ROW(C382)-3,FALSE)</f>
        <v>0</v>
      </c>
      <c r="AH382" s="85">
        <f t="shared" si="78"/>
        <v>0</v>
      </c>
      <c r="AI382" s="85">
        <f t="shared" si="79"/>
        <v>0</v>
      </c>
      <c r="AJ382" s="85">
        <f t="shared" si="80"/>
        <v>0</v>
      </c>
      <c r="AK382" s="85">
        <f t="shared" si="81"/>
        <v>0</v>
      </c>
      <c r="AL382" s="85">
        <f t="shared" si="82"/>
        <v>0</v>
      </c>
      <c r="AM382" s="85">
        <f t="shared" si="83"/>
        <v>0</v>
      </c>
      <c r="AN382" s="85">
        <f t="shared" si="84"/>
        <v>0</v>
      </c>
    </row>
    <row r="383" spans="1:40" s="32" customFormat="1" x14ac:dyDescent="0.25">
      <c r="A383" s="18"/>
      <c r="B383" s="18"/>
      <c r="C383" s="34"/>
      <c r="D383" s="18"/>
      <c r="E383" s="18"/>
      <c r="F383" s="18"/>
      <c r="G383" s="80">
        <f t="shared" si="85"/>
        <v>0</v>
      </c>
      <c r="H383" s="18"/>
      <c r="I383" s="18"/>
      <c r="J383" s="18"/>
      <c r="K383" s="18"/>
      <c r="L383" s="18"/>
      <c r="M383" s="18"/>
      <c r="N383" s="18"/>
      <c r="O383" s="18"/>
      <c r="P383" s="18"/>
      <c r="Q383" s="80">
        <f>IF(C383&gt;A_Stammdaten!$C$12,0,SUM(G383,H383,J383,K383,M383,N383)-SUM(I383,L383,O383,P383))</f>
        <v>0</v>
      </c>
      <c r="R383" s="18"/>
      <c r="S383" s="18"/>
      <c r="T383" s="18"/>
      <c r="U383" s="80">
        <f t="shared" si="86"/>
        <v>0</v>
      </c>
      <c r="V383" s="81">
        <f>IF(ISBLANK($B383),0,VLOOKUP($B383,Listen!$A$2:$C$44,2,FALSE))</f>
        <v>0</v>
      </c>
      <c r="W383" s="81">
        <f>IF(ISBLANK($B383),0,VLOOKUP($B383,Listen!$A$2:$C$44,3,FALSE))</f>
        <v>0</v>
      </c>
      <c r="X383" s="49">
        <f t="shared" si="87"/>
        <v>0</v>
      </c>
      <c r="Y383" s="49">
        <f t="shared" si="89"/>
        <v>0</v>
      </c>
      <c r="Z383" s="49">
        <f t="shared" si="89"/>
        <v>0</v>
      </c>
      <c r="AA383" s="49">
        <f t="shared" si="89"/>
        <v>0</v>
      </c>
      <c r="AB383" s="49">
        <f t="shared" si="89"/>
        <v>0</v>
      </c>
      <c r="AC383" s="49">
        <f t="shared" si="89"/>
        <v>0</v>
      </c>
      <c r="AD383" s="49">
        <f t="shared" si="89"/>
        <v>0</v>
      </c>
      <c r="AE383" s="85">
        <f t="shared" si="88"/>
        <v>0</v>
      </c>
      <c r="AF383" s="85">
        <f>IF(C383=A_Stammdaten!$C$12,D_SAV!$U383-D_SAV!$AG383,HLOOKUP(A_Stammdaten!$C$12-1,$AH$4:$AN$390,ROW(C383)-3,FALSE)-$AG383)</f>
        <v>0</v>
      </c>
      <c r="AG383" s="85">
        <f>HLOOKUP(A_Stammdaten!$C$12,$AH$4:$AN$390,ROW(C383)-3,FALSE)</f>
        <v>0</v>
      </c>
      <c r="AH383" s="85">
        <f t="shared" si="78"/>
        <v>0</v>
      </c>
      <c r="AI383" s="85">
        <f t="shared" si="79"/>
        <v>0</v>
      </c>
      <c r="AJ383" s="85">
        <f t="shared" si="80"/>
        <v>0</v>
      </c>
      <c r="AK383" s="85">
        <f t="shared" si="81"/>
        <v>0</v>
      </c>
      <c r="AL383" s="85">
        <f t="shared" si="82"/>
        <v>0</v>
      </c>
      <c r="AM383" s="85">
        <f t="shared" si="83"/>
        <v>0</v>
      </c>
      <c r="AN383" s="85">
        <f t="shared" si="84"/>
        <v>0</v>
      </c>
    </row>
    <row r="384" spans="1:40" s="32" customFormat="1" x14ac:dyDescent="0.25">
      <c r="A384" s="18"/>
      <c r="B384" s="18"/>
      <c r="C384" s="34"/>
      <c r="D384" s="18"/>
      <c r="E384" s="18"/>
      <c r="F384" s="18"/>
      <c r="G384" s="80">
        <f t="shared" si="85"/>
        <v>0</v>
      </c>
      <c r="H384" s="18"/>
      <c r="I384" s="18"/>
      <c r="J384" s="18"/>
      <c r="K384" s="18"/>
      <c r="L384" s="18"/>
      <c r="M384" s="18"/>
      <c r="N384" s="18"/>
      <c r="O384" s="18"/>
      <c r="P384" s="18"/>
      <c r="Q384" s="80">
        <f>IF(C384&gt;A_Stammdaten!$C$12,0,SUM(G384,H384,J384,K384,M384,N384)-SUM(I384,L384,O384,P384))</f>
        <v>0</v>
      </c>
      <c r="R384" s="18"/>
      <c r="S384" s="18"/>
      <c r="T384" s="18"/>
      <c r="U384" s="80">
        <f t="shared" si="86"/>
        <v>0</v>
      </c>
      <c r="V384" s="81">
        <f>IF(ISBLANK($B384),0,VLOOKUP($B384,Listen!$A$2:$C$44,2,FALSE))</f>
        <v>0</v>
      </c>
      <c r="W384" s="81">
        <f>IF(ISBLANK($B384),0,VLOOKUP($B384,Listen!$A$2:$C$44,3,FALSE))</f>
        <v>0</v>
      </c>
      <c r="X384" s="49">
        <f t="shared" si="87"/>
        <v>0</v>
      </c>
      <c r="Y384" s="49">
        <f t="shared" si="77"/>
        <v>0</v>
      </c>
      <c r="Z384" s="49">
        <f t="shared" si="77"/>
        <v>0</v>
      </c>
      <c r="AA384" s="49">
        <f t="shared" si="77"/>
        <v>0</v>
      </c>
      <c r="AB384" s="49">
        <f t="shared" si="77"/>
        <v>0</v>
      </c>
      <c r="AC384" s="49">
        <f t="shared" si="77"/>
        <v>0</v>
      </c>
      <c r="AD384" s="49">
        <f t="shared" si="77"/>
        <v>0</v>
      </c>
      <c r="AE384" s="85">
        <f t="shared" si="52"/>
        <v>0</v>
      </c>
      <c r="AF384" s="85">
        <f>IF(C384=A_Stammdaten!$C$12,D_SAV!$U384-D_SAV!$AG384,HLOOKUP(A_Stammdaten!$C$12-1,$AH$4:$AN$390,ROW(C384)-3,FALSE)-$AG384)</f>
        <v>0</v>
      </c>
      <c r="AG384" s="85">
        <f>HLOOKUP(A_Stammdaten!$C$12,$AH$4:$AN$390,ROW(C384)-3,FALSE)</f>
        <v>0</v>
      </c>
      <c r="AH384" s="85">
        <f t="shared" si="78"/>
        <v>0</v>
      </c>
      <c r="AI384" s="85">
        <f t="shared" si="79"/>
        <v>0</v>
      </c>
      <c r="AJ384" s="85">
        <f t="shared" si="80"/>
        <v>0</v>
      </c>
      <c r="AK384" s="85">
        <f t="shared" si="81"/>
        <v>0</v>
      </c>
      <c r="AL384" s="85">
        <f t="shared" si="82"/>
        <v>0</v>
      </c>
      <c r="AM384" s="85">
        <f t="shared" si="83"/>
        <v>0</v>
      </c>
      <c r="AN384" s="85">
        <f t="shared" si="84"/>
        <v>0</v>
      </c>
    </row>
    <row r="385" spans="1:40" s="32" customFormat="1" x14ac:dyDescent="0.25">
      <c r="A385" s="18"/>
      <c r="B385" s="18"/>
      <c r="C385" s="34"/>
      <c r="D385" s="18"/>
      <c r="E385" s="18"/>
      <c r="F385" s="18"/>
      <c r="G385" s="80">
        <f t="shared" si="85"/>
        <v>0</v>
      </c>
      <c r="H385" s="18"/>
      <c r="I385" s="18"/>
      <c r="J385" s="18"/>
      <c r="K385" s="18"/>
      <c r="L385" s="18"/>
      <c r="M385" s="18"/>
      <c r="N385" s="18"/>
      <c r="O385" s="18"/>
      <c r="P385" s="18"/>
      <c r="Q385" s="80">
        <f>IF(C385&gt;A_Stammdaten!$C$12,0,SUM(G385,H385,J385,K385,M385,N385)-SUM(I385,L385,O385,P385))</f>
        <v>0</v>
      </c>
      <c r="R385" s="18"/>
      <c r="S385" s="18"/>
      <c r="T385" s="18"/>
      <c r="U385" s="80">
        <f t="shared" si="86"/>
        <v>0</v>
      </c>
      <c r="V385" s="81">
        <f>IF(ISBLANK($B385),0,VLOOKUP($B385,Listen!$A$2:$C$44,2,FALSE))</f>
        <v>0</v>
      </c>
      <c r="W385" s="81">
        <f>IF(ISBLANK($B385),0,VLOOKUP($B385,Listen!$A$2:$C$44,3,FALSE))</f>
        <v>0</v>
      </c>
      <c r="X385" s="49">
        <f t="shared" si="87"/>
        <v>0</v>
      </c>
      <c r="Y385" s="49">
        <f t="shared" si="77"/>
        <v>0</v>
      </c>
      <c r="Z385" s="49">
        <f t="shared" si="77"/>
        <v>0</v>
      </c>
      <c r="AA385" s="49">
        <f t="shared" si="77"/>
        <v>0</v>
      </c>
      <c r="AB385" s="49">
        <f t="shared" si="77"/>
        <v>0</v>
      </c>
      <c r="AC385" s="49">
        <f t="shared" si="77"/>
        <v>0</v>
      </c>
      <c r="AD385" s="49">
        <f t="shared" si="77"/>
        <v>0</v>
      </c>
      <c r="AE385" s="85">
        <f t="shared" si="52"/>
        <v>0</v>
      </c>
      <c r="AF385" s="85">
        <f>IF(C385=A_Stammdaten!$C$12,D_SAV!$U385-D_SAV!$AG385,HLOOKUP(A_Stammdaten!$C$12-1,$AH$4:$AN$390,ROW(C385)-3,FALSE)-$AG385)</f>
        <v>0</v>
      </c>
      <c r="AG385" s="85">
        <f>HLOOKUP(A_Stammdaten!$C$12,$AH$4:$AN$390,ROW(C385)-3,FALSE)</f>
        <v>0</v>
      </c>
      <c r="AH385" s="85">
        <f t="shared" si="78"/>
        <v>0</v>
      </c>
      <c r="AI385" s="85">
        <f t="shared" si="79"/>
        <v>0</v>
      </c>
      <c r="AJ385" s="85">
        <f t="shared" si="80"/>
        <v>0</v>
      </c>
      <c r="AK385" s="85">
        <f t="shared" si="81"/>
        <v>0</v>
      </c>
      <c r="AL385" s="85">
        <f t="shared" si="82"/>
        <v>0</v>
      </c>
      <c r="AM385" s="85">
        <f t="shared" si="83"/>
        <v>0</v>
      </c>
      <c r="AN385" s="85">
        <f t="shared" si="84"/>
        <v>0</v>
      </c>
    </row>
    <row r="386" spans="1:40" s="32" customFormat="1" x14ac:dyDescent="0.25">
      <c r="A386" s="18"/>
      <c r="B386" s="18"/>
      <c r="C386" s="34"/>
      <c r="D386" s="18"/>
      <c r="E386" s="18"/>
      <c r="F386" s="18"/>
      <c r="G386" s="80">
        <f t="shared" si="85"/>
        <v>0</v>
      </c>
      <c r="H386" s="18"/>
      <c r="I386" s="18"/>
      <c r="J386" s="18"/>
      <c r="K386" s="18"/>
      <c r="L386" s="18"/>
      <c r="M386" s="18"/>
      <c r="N386" s="18"/>
      <c r="O386" s="18"/>
      <c r="P386" s="18"/>
      <c r="Q386" s="80">
        <f>IF(C386&gt;A_Stammdaten!$C$12,0,SUM(G386,H386,J386,K386,M386,N386)-SUM(I386,L386,O386,P386))</f>
        <v>0</v>
      </c>
      <c r="R386" s="18"/>
      <c r="S386" s="18"/>
      <c r="T386" s="18"/>
      <c r="U386" s="80">
        <f t="shared" si="86"/>
        <v>0</v>
      </c>
      <c r="V386" s="81">
        <f>IF(ISBLANK($B386),0,VLOOKUP($B386,Listen!$A$2:$C$44,2,FALSE))</f>
        <v>0</v>
      </c>
      <c r="W386" s="81">
        <f>IF(ISBLANK($B386),0,VLOOKUP($B386,Listen!$A$2:$C$44,3,FALSE))</f>
        <v>0</v>
      </c>
      <c r="X386" s="49">
        <f t="shared" si="87"/>
        <v>0</v>
      </c>
      <c r="Y386" s="49">
        <f t="shared" si="77"/>
        <v>0</v>
      </c>
      <c r="Z386" s="49">
        <f t="shared" si="77"/>
        <v>0</v>
      </c>
      <c r="AA386" s="49">
        <f t="shared" si="77"/>
        <v>0</v>
      </c>
      <c r="AB386" s="49">
        <f t="shared" si="77"/>
        <v>0</v>
      </c>
      <c r="AC386" s="49">
        <f t="shared" si="77"/>
        <v>0</v>
      </c>
      <c r="AD386" s="49">
        <f t="shared" si="77"/>
        <v>0</v>
      </c>
      <c r="AE386" s="85">
        <f t="shared" si="52"/>
        <v>0</v>
      </c>
      <c r="AF386" s="85">
        <f>IF(C386=A_Stammdaten!$C$12,D_SAV!$U386-D_SAV!$AG386,HLOOKUP(A_Stammdaten!$C$12-1,$AH$4:$AN$390,ROW(C386)-3,FALSE)-$AG386)</f>
        <v>0</v>
      </c>
      <c r="AG386" s="85">
        <f>HLOOKUP(A_Stammdaten!$C$12,$AH$4:$AN$390,ROW(C386)-3,FALSE)</f>
        <v>0</v>
      </c>
      <c r="AH386" s="85">
        <f t="shared" si="78"/>
        <v>0</v>
      </c>
      <c r="AI386" s="85">
        <f t="shared" si="79"/>
        <v>0</v>
      </c>
      <c r="AJ386" s="85">
        <f t="shared" si="80"/>
        <v>0</v>
      </c>
      <c r="AK386" s="85">
        <f t="shared" si="81"/>
        <v>0</v>
      </c>
      <c r="AL386" s="85">
        <f t="shared" si="82"/>
        <v>0</v>
      </c>
      <c r="AM386" s="85">
        <f t="shared" si="83"/>
        <v>0</v>
      </c>
      <c r="AN386" s="85">
        <f t="shared" si="84"/>
        <v>0</v>
      </c>
    </row>
    <row r="387" spans="1:40" s="32" customFormat="1" x14ac:dyDescent="0.25">
      <c r="A387" s="18"/>
      <c r="B387" s="18"/>
      <c r="C387" s="34"/>
      <c r="D387" s="18"/>
      <c r="E387" s="18"/>
      <c r="F387" s="18"/>
      <c r="G387" s="80">
        <f t="shared" si="85"/>
        <v>0</v>
      </c>
      <c r="H387" s="18"/>
      <c r="I387" s="18"/>
      <c r="J387" s="18"/>
      <c r="K387" s="18"/>
      <c r="L387" s="18"/>
      <c r="M387" s="18"/>
      <c r="N387" s="18"/>
      <c r="O387" s="18"/>
      <c r="P387" s="18"/>
      <c r="Q387" s="80">
        <f>IF(C387&gt;A_Stammdaten!$C$12,0,SUM(G387,H387,J387,K387,M387,N387)-SUM(I387,L387,O387,P387))</f>
        <v>0</v>
      </c>
      <c r="R387" s="18"/>
      <c r="S387" s="18"/>
      <c r="T387" s="18"/>
      <c r="U387" s="80">
        <f t="shared" si="86"/>
        <v>0</v>
      </c>
      <c r="V387" s="81">
        <f>IF(ISBLANK($B387),0,VLOOKUP($B387,Listen!$A$2:$C$44,2,FALSE))</f>
        <v>0</v>
      </c>
      <c r="W387" s="81">
        <f>IF(ISBLANK($B387),0,VLOOKUP($B387,Listen!$A$2:$C$44,3,FALSE))</f>
        <v>0</v>
      </c>
      <c r="X387" s="49">
        <f t="shared" si="87"/>
        <v>0</v>
      </c>
      <c r="Y387" s="49">
        <f t="shared" si="77"/>
        <v>0</v>
      </c>
      <c r="Z387" s="49">
        <f t="shared" si="77"/>
        <v>0</v>
      </c>
      <c r="AA387" s="49">
        <f t="shared" si="77"/>
        <v>0</v>
      </c>
      <c r="AB387" s="49">
        <f t="shared" si="77"/>
        <v>0</v>
      </c>
      <c r="AC387" s="49">
        <f t="shared" si="77"/>
        <v>0</v>
      </c>
      <c r="AD387" s="49">
        <f t="shared" si="77"/>
        <v>0</v>
      </c>
      <c r="AE387" s="85">
        <f t="shared" si="52"/>
        <v>0</v>
      </c>
      <c r="AF387" s="85">
        <f>IF(C387=A_Stammdaten!$C$12,D_SAV!$U387-D_SAV!$AG387,HLOOKUP(A_Stammdaten!$C$12-1,$AH$4:$AN$390,ROW(C387)-3,FALSE)-$AG387)</f>
        <v>0</v>
      </c>
      <c r="AG387" s="85">
        <f>HLOOKUP(A_Stammdaten!$C$12,$AH$4:$AN$390,ROW(C387)-3,FALSE)</f>
        <v>0</v>
      </c>
      <c r="AH387" s="85">
        <f t="shared" si="78"/>
        <v>0</v>
      </c>
      <c r="AI387" s="85">
        <f t="shared" si="79"/>
        <v>0</v>
      </c>
      <c r="AJ387" s="85">
        <f t="shared" si="80"/>
        <v>0</v>
      </c>
      <c r="AK387" s="85">
        <f t="shared" si="81"/>
        <v>0</v>
      </c>
      <c r="AL387" s="85">
        <f t="shared" si="82"/>
        <v>0</v>
      </c>
      <c r="AM387" s="85">
        <f t="shared" si="83"/>
        <v>0</v>
      </c>
      <c r="AN387" s="85">
        <f t="shared" si="84"/>
        <v>0</v>
      </c>
    </row>
    <row r="388" spans="1:40" s="32" customFormat="1" x14ac:dyDescent="0.25">
      <c r="A388" s="18"/>
      <c r="B388" s="18"/>
      <c r="C388" s="34"/>
      <c r="D388" s="18"/>
      <c r="E388" s="18"/>
      <c r="F388" s="18"/>
      <c r="G388" s="80">
        <f t="shared" si="85"/>
        <v>0</v>
      </c>
      <c r="H388" s="18"/>
      <c r="I388" s="18"/>
      <c r="J388" s="18"/>
      <c r="K388" s="18"/>
      <c r="L388" s="18"/>
      <c r="M388" s="18"/>
      <c r="N388" s="18"/>
      <c r="O388" s="18"/>
      <c r="P388" s="18"/>
      <c r="Q388" s="80">
        <f>IF(C388&gt;A_Stammdaten!$C$12,0,SUM(G388,H388,J388,K388,M388,N388)-SUM(I388,L388,O388,P388))</f>
        <v>0</v>
      </c>
      <c r="R388" s="18"/>
      <c r="S388" s="18"/>
      <c r="T388" s="18"/>
      <c r="U388" s="80">
        <f t="shared" si="86"/>
        <v>0</v>
      </c>
      <c r="V388" s="81">
        <f>IF(ISBLANK($B388),0,VLOOKUP($B388,Listen!$A$2:$C$44,2,FALSE))</f>
        <v>0</v>
      </c>
      <c r="W388" s="81">
        <f>IF(ISBLANK($B388),0,VLOOKUP($B388,Listen!$A$2:$C$44,3,FALSE))</f>
        <v>0</v>
      </c>
      <c r="X388" s="49">
        <f t="shared" si="87"/>
        <v>0</v>
      </c>
      <c r="Y388" s="49">
        <f t="shared" si="77"/>
        <v>0</v>
      </c>
      <c r="Z388" s="49">
        <f t="shared" si="77"/>
        <v>0</v>
      </c>
      <c r="AA388" s="49">
        <f t="shared" si="77"/>
        <v>0</v>
      </c>
      <c r="AB388" s="49">
        <f t="shared" si="77"/>
        <v>0</v>
      </c>
      <c r="AC388" s="49">
        <f t="shared" si="77"/>
        <v>0</v>
      </c>
      <c r="AD388" s="49">
        <f t="shared" si="77"/>
        <v>0</v>
      </c>
      <c r="AE388" s="85">
        <f t="shared" si="52"/>
        <v>0</v>
      </c>
      <c r="AF388" s="85">
        <f>IF(C388=A_Stammdaten!$C$12,D_SAV!$U388-D_SAV!$AG388,HLOOKUP(A_Stammdaten!$C$12-1,$AH$4:$AN$390,ROW(C388)-3,FALSE)-$AG388)</f>
        <v>0</v>
      </c>
      <c r="AG388" s="85">
        <f>HLOOKUP(A_Stammdaten!$C$12,$AH$4:$AN$390,ROW(C388)-3,FALSE)</f>
        <v>0</v>
      </c>
      <c r="AH388" s="85">
        <f t="shared" si="78"/>
        <v>0</v>
      </c>
      <c r="AI388" s="85">
        <f t="shared" si="79"/>
        <v>0</v>
      </c>
      <c r="AJ388" s="85">
        <f t="shared" si="80"/>
        <v>0</v>
      </c>
      <c r="AK388" s="85">
        <f t="shared" si="81"/>
        <v>0</v>
      </c>
      <c r="AL388" s="85">
        <f t="shared" si="82"/>
        <v>0</v>
      </c>
      <c r="AM388" s="85">
        <f t="shared" si="83"/>
        <v>0</v>
      </c>
      <c r="AN388" s="85">
        <f t="shared" si="84"/>
        <v>0</v>
      </c>
    </row>
    <row r="389" spans="1:40" s="32" customFormat="1" x14ac:dyDescent="0.25">
      <c r="A389" s="18"/>
      <c r="B389" s="18"/>
      <c r="C389" s="34"/>
      <c r="D389" s="18"/>
      <c r="E389" s="18"/>
      <c r="F389" s="18"/>
      <c r="G389" s="80">
        <f t="shared" si="85"/>
        <v>0</v>
      </c>
      <c r="H389" s="18"/>
      <c r="I389" s="18"/>
      <c r="J389" s="18"/>
      <c r="K389" s="18"/>
      <c r="L389" s="18"/>
      <c r="M389" s="18"/>
      <c r="N389" s="18"/>
      <c r="O389" s="18"/>
      <c r="P389" s="18"/>
      <c r="Q389" s="80">
        <f>IF(C389&gt;A_Stammdaten!$C$12,0,SUM(G389,H389,J389,K389,M389,N389)-SUM(I389,L389,O389,P389))</f>
        <v>0</v>
      </c>
      <c r="R389" s="18"/>
      <c r="S389" s="18"/>
      <c r="T389" s="18"/>
      <c r="U389" s="80">
        <f t="shared" si="86"/>
        <v>0</v>
      </c>
      <c r="V389" s="81">
        <f>IF(ISBLANK($B389),0,VLOOKUP($B389,Listen!$A$2:$C$44,2,FALSE))</f>
        <v>0</v>
      </c>
      <c r="W389" s="81">
        <f>IF(ISBLANK($B389),0,VLOOKUP($B389,Listen!$A$2:$C$44,3,FALSE))</f>
        <v>0</v>
      </c>
      <c r="X389" s="49">
        <f t="shared" si="87"/>
        <v>0</v>
      </c>
      <c r="Y389" s="49">
        <f t="shared" si="77"/>
        <v>0</v>
      </c>
      <c r="Z389" s="49">
        <f t="shared" si="77"/>
        <v>0</v>
      </c>
      <c r="AA389" s="49">
        <f t="shared" si="77"/>
        <v>0</v>
      </c>
      <c r="AB389" s="49">
        <f t="shared" si="77"/>
        <v>0</v>
      </c>
      <c r="AC389" s="49">
        <f t="shared" si="77"/>
        <v>0</v>
      </c>
      <c r="AD389" s="49">
        <f t="shared" si="77"/>
        <v>0</v>
      </c>
      <c r="AE389" s="85">
        <f t="shared" si="52"/>
        <v>0</v>
      </c>
      <c r="AF389" s="85">
        <f>IF(C389=A_Stammdaten!$C$12,D_SAV!$U389-D_SAV!$AG389,HLOOKUP(A_Stammdaten!$C$12-1,$AH$4:$AN$390,ROW(C389)-3,FALSE)-$AG389)</f>
        <v>0</v>
      </c>
      <c r="AG389" s="85">
        <f>HLOOKUP(A_Stammdaten!$C$12,$AH$4:$AN$390,ROW(C389)-3,FALSE)</f>
        <v>0</v>
      </c>
      <c r="AH389" s="85">
        <f t="shared" si="78"/>
        <v>0</v>
      </c>
      <c r="AI389" s="85">
        <f t="shared" si="79"/>
        <v>0</v>
      </c>
      <c r="AJ389" s="85">
        <f t="shared" si="80"/>
        <v>0</v>
      </c>
      <c r="AK389" s="85">
        <f t="shared" si="81"/>
        <v>0</v>
      </c>
      <c r="AL389" s="85">
        <f t="shared" si="82"/>
        <v>0</v>
      </c>
      <c r="AM389" s="85">
        <f t="shared" si="83"/>
        <v>0</v>
      </c>
      <c r="AN389" s="85">
        <f t="shared" si="84"/>
        <v>0</v>
      </c>
    </row>
    <row r="390" spans="1:40" s="32" customFormat="1" x14ac:dyDescent="0.25">
      <c r="A390" s="18"/>
      <c r="B390" s="18"/>
      <c r="C390" s="34"/>
      <c r="D390" s="18"/>
      <c r="E390" s="18"/>
      <c r="F390" s="18"/>
      <c r="G390" s="80">
        <f t="shared" si="85"/>
        <v>0</v>
      </c>
      <c r="H390" s="18"/>
      <c r="I390" s="18"/>
      <c r="J390" s="18"/>
      <c r="K390" s="18"/>
      <c r="L390" s="18"/>
      <c r="M390" s="18"/>
      <c r="N390" s="18"/>
      <c r="O390" s="18"/>
      <c r="P390" s="18"/>
      <c r="Q390" s="80">
        <f>IF(C390&gt;A_Stammdaten!$C$12,0,SUM(G390,H390,J390,K390,M390,N390)-SUM(I390,L390,O390,P390))</f>
        <v>0</v>
      </c>
      <c r="R390" s="18"/>
      <c r="S390" s="18"/>
      <c r="T390" s="18"/>
      <c r="U390" s="80">
        <f>Q390-R390-S390-T390</f>
        <v>0</v>
      </c>
      <c r="V390" s="81">
        <f>IF(ISBLANK($B390),0,VLOOKUP($B390,Listen!$A$2:$C$44,2,FALSE))</f>
        <v>0</v>
      </c>
      <c r="W390" s="81">
        <f>IF(ISBLANK($B390),0,VLOOKUP($B390,Listen!$A$2:$C$44,3,FALSE))</f>
        <v>0</v>
      </c>
      <c r="X390" s="49">
        <f t="shared" si="87"/>
        <v>0</v>
      </c>
      <c r="Y390" s="49">
        <f t="shared" si="77"/>
        <v>0</v>
      </c>
      <c r="Z390" s="49">
        <f t="shared" si="77"/>
        <v>0</v>
      </c>
      <c r="AA390" s="49">
        <f t="shared" si="77"/>
        <v>0</v>
      </c>
      <c r="AB390" s="49">
        <f t="shared" si="77"/>
        <v>0</v>
      </c>
      <c r="AC390" s="49">
        <f t="shared" si="77"/>
        <v>0</v>
      </c>
      <c r="AD390" s="49">
        <f t="shared" si="77"/>
        <v>0</v>
      </c>
      <c r="AE390" s="85">
        <f t="shared" si="52"/>
        <v>0</v>
      </c>
      <c r="AF390" s="85">
        <f>IF(C390=A_Stammdaten!$C$12,D_SAV!$U390-D_SAV!$AG390,HLOOKUP(A_Stammdaten!$C$12-1,$AH$4:$AN$390,ROW(C390)-3,FALSE)-$AG390)</f>
        <v>0</v>
      </c>
      <c r="AG390" s="85">
        <f>HLOOKUP(A_Stammdaten!$C$12,$AH$4:$AN$390,ROW(C390)-3,FALSE)</f>
        <v>0</v>
      </c>
      <c r="AH390" s="85">
        <f t="shared" si="78"/>
        <v>0</v>
      </c>
      <c r="AI390" s="85">
        <f t="shared" si="79"/>
        <v>0</v>
      </c>
      <c r="AJ390" s="85">
        <f t="shared" si="80"/>
        <v>0</v>
      </c>
      <c r="AK390" s="85">
        <f t="shared" si="81"/>
        <v>0</v>
      </c>
      <c r="AL390" s="85">
        <f t="shared" si="82"/>
        <v>0</v>
      </c>
      <c r="AM390" s="85">
        <f t="shared" si="83"/>
        <v>0</v>
      </c>
      <c r="AN390" s="85">
        <f t="shared" si="84"/>
        <v>0</v>
      </c>
    </row>
  </sheetData>
  <autoFilter ref="A4:AD390"/>
  <dataValidations count="2">
    <dataValidation type="list" allowBlank="1" showInputMessage="1" showErrorMessage="1" sqref="B5:B390">
      <formula1>Anlagengruppen</formula1>
    </dataValidation>
    <dataValidation type="whole" errorStyle="warning" allowBlank="1" showErrorMessage="1" errorTitle="Nutzungsdauer" error="Die angegebene Nutzungsdauer liegt außerhalb der betriebsgewöhnlichen Nutzungsdauern gemäß Anlage zur GasNEV._x000a_Wollen Sie trotzdem fortfahren?" sqref="X5:AD390">
      <formula1>$V5</formula1>
      <formula2>$W5</formula2>
    </dataValidation>
  </dataValidations>
  <pageMargins left="0.51181102362204722" right="0.31496062992125984" top="0.47244094488188981" bottom="0.31496062992125984" header="0.31496062992125984" footer="0.15748031496062992"/>
  <pageSetup paperSize="9" scale="43" fitToWidth="3" fitToHeight="2" orientation="landscape" r:id="rId1"/>
  <headerFooter>
    <oddFooter>&amp;L&amp;D&amp;C&amp;P/&amp;N&amp;R&amp;A_&amp;F</oddFooter>
  </headerFooter>
  <extLst>
    <ext xmlns:x14="http://schemas.microsoft.com/office/spreadsheetml/2009/9/main" uri="{CCE6A557-97BC-4b89-ADB6-D9C93CAAB3DF}">
      <x14:dataValidations xmlns:xm="http://schemas.microsoft.com/office/excel/2006/main" count="2">
        <x14:dataValidation type="list" errorStyle="warning" allowBlank="1" showErrorMessage="1">
          <x14:formula1>
            <xm:f>Listen!$H$2:$H$8</xm:f>
          </x14:formula1>
          <xm:sqref>C5:C390</xm:sqref>
        </x14:dataValidation>
        <x14:dataValidation type="list" showInputMessage="1" showErrorMessage="1">
          <x14:formula1>
            <xm:f>A_Stammdaten!$B$16:$B$25</xm:f>
          </x14:formula1>
          <xm:sqref>A5:A390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59999389629810485"/>
    <pageSetUpPr fitToPage="1"/>
  </sheetPr>
  <dimension ref="B5"/>
  <sheetViews>
    <sheetView zoomScaleNormal="100" workbookViewId="0"/>
  </sheetViews>
  <sheetFormatPr baseColWidth="10" defaultRowHeight="15" x14ac:dyDescent="0.25"/>
  <sheetData>
    <row r="5" spans="2:2" x14ac:dyDescent="0.25">
      <c r="B5" s="83" t="s">
        <v>175</v>
      </c>
    </row>
  </sheetData>
  <printOptions horizontalCentered="1" verticalCentered="1"/>
  <pageMargins left="0.70866141732283472" right="0.70866141732283472" top="0.78740157480314965" bottom="0.78740157480314965" header="0.31496062992125984" footer="0.31496062992125984"/>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5" tint="0.39997558519241921"/>
    <pageSetUpPr fitToPage="1"/>
  </sheetPr>
  <dimension ref="A1:R40"/>
  <sheetViews>
    <sheetView zoomScaleNormal="100" zoomScaleSheetLayoutView="100" workbookViewId="0">
      <pane ySplit="4" topLeftCell="A5" activePane="bottomLeft" state="frozen"/>
      <selection pane="bottomLeft" activeCell="F11" sqref="F11"/>
    </sheetView>
  </sheetViews>
  <sheetFormatPr baseColWidth="10" defaultColWidth="11.42578125" defaultRowHeight="15" x14ac:dyDescent="0.25"/>
  <cols>
    <col min="1" max="1" width="11.42578125" style="6"/>
    <col min="2" max="2" width="11.85546875" style="6" customWidth="1"/>
    <col min="3" max="8" width="17.85546875" style="6" customWidth="1"/>
    <col min="9" max="9" width="20" style="6" customWidth="1"/>
    <col min="10" max="16384" width="11.42578125" style="6"/>
  </cols>
  <sheetData>
    <row r="1" spans="1:18" ht="24.95" customHeight="1" x14ac:dyDescent="0.25">
      <c r="A1" s="14" t="s">
        <v>179</v>
      </c>
      <c r="C1" s="7"/>
      <c r="D1" s="7"/>
      <c r="E1" s="7"/>
      <c r="F1" s="7"/>
      <c r="G1" s="7"/>
      <c r="H1" s="7"/>
      <c r="I1" s="7"/>
    </row>
    <row r="2" spans="1:18" ht="15" customHeight="1" x14ac:dyDescent="0.25">
      <c r="A2" s="10" t="s">
        <v>66</v>
      </c>
      <c r="B2" s="10" t="s">
        <v>67</v>
      </c>
      <c r="C2" s="9" t="s">
        <v>68</v>
      </c>
      <c r="D2" s="9" t="s">
        <v>69</v>
      </c>
      <c r="E2" s="9" t="s">
        <v>70</v>
      </c>
      <c r="F2" s="9" t="s">
        <v>71</v>
      </c>
      <c r="G2" s="9" t="s">
        <v>72</v>
      </c>
      <c r="H2" s="10" t="s">
        <v>73</v>
      </c>
      <c r="I2" s="10" t="s">
        <v>74</v>
      </c>
      <c r="J2" s="10" t="s">
        <v>75</v>
      </c>
      <c r="K2" s="10" t="s">
        <v>76</v>
      </c>
      <c r="L2" s="10" t="s">
        <v>77</v>
      </c>
      <c r="M2" s="10" t="s">
        <v>78</v>
      </c>
      <c r="N2" s="9" t="s">
        <v>79</v>
      </c>
      <c r="O2" s="10" t="s">
        <v>80</v>
      </c>
      <c r="P2" s="10" t="s">
        <v>81</v>
      </c>
      <c r="Q2" s="10" t="s">
        <v>82</v>
      </c>
      <c r="R2" s="10" t="s">
        <v>83</v>
      </c>
    </row>
    <row r="3" spans="1:18" s="13" customFormat="1" ht="39.950000000000003" customHeight="1" x14ac:dyDescent="0.3">
      <c r="A3" s="11"/>
      <c r="B3" s="11"/>
      <c r="C3" s="12" t="s">
        <v>178</v>
      </c>
      <c r="D3" s="12"/>
      <c r="E3" s="12"/>
      <c r="F3" s="12"/>
      <c r="G3" s="12"/>
      <c r="H3" s="12"/>
      <c r="I3" s="12"/>
      <c r="J3" s="141" t="s">
        <v>134</v>
      </c>
      <c r="K3" s="142"/>
      <c r="L3" s="70" t="s">
        <v>125</v>
      </c>
      <c r="M3" s="28"/>
      <c r="N3" s="28"/>
      <c r="O3" s="28"/>
      <c r="P3" s="28"/>
      <c r="Q3" s="28"/>
      <c r="R3" s="50"/>
    </row>
    <row r="4" spans="1:18" ht="75" x14ac:dyDescent="0.25">
      <c r="A4" s="1" t="s">
        <v>63</v>
      </c>
      <c r="B4" s="15" t="s">
        <v>99</v>
      </c>
      <c r="C4" s="2" t="s">
        <v>148</v>
      </c>
      <c r="D4" s="2" t="s">
        <v>129</v>
      </c>
      <c r="E4" s="2" t="s">
        <v>130</v>
      </c>
      <c r="F4" s="2" t="s">
        <v>131</v>
      </c>
      <c r="G4" s="2" t="s">
        <v>15</v>
      </c>
      <c r="H4" s="2" t="s">
        <v>9</v>
      </c>
      <c r="I4" s="2" t="str">
        <f>"(Erwarteter) Stand zum 31.12."&amp;A_Stammdaten!C12</f>
        <v>(Erwarteter) Stand zum 31.12.2022</v>
      </c>
      <c r="J4" s="1" t="str">
        <f>"Restwert zum 01.01."&amp;A_Stammdaten!C12</f>
        <v>Restwert zum 01.01.2022</v>
      </c>
      <c r="K4" s="1" t="str">
        <f>"Restwert zum 31.12."&amp;A_Stammdaten!C12</f>
        <v>Restwert zum 31.12.2022</v>
      </c>
      <c r="L4" s="1">
        <v>2016</v>
      </c>
      <c r="M4" s="1">
        <v>2017</v>
      </c>
      <c r="N4" s="1">
        <v>2018</v>
      </c>
      <c r="O4" s="1">
        <v>2019</v>
      </c>
      <c r="P4" s="1">
        <v>2020</v>
      </c>
      <c r="Q4" s="1">
        <v>2021</v>
      </c>
      <c r="R4" s="1">
        <v>2022</v>
      </c>
    </row>
    <row r="5" spans="1:18" x14ac:dyDescent="0.25">
      <c r="A5" s="18"/>
      <c r="B5" s="51"/>
      <c r="C5" s="18"/>
      <c r="D5" s="18"/>
      <c r="E5" s="18"/>
      <c r="F5" s="18"/>
      <c r="G5" s="18"/>
      <c r="H5" s="18"/>
      <c r="I5" s="17">
        <f>IF(B5&gt;A_Stammdaten!$C$12,0,SUM(C5,D5,F5,G5)-SUM(E5,H5))</f>
        <v>0</v>
      </c>
      <c r="J5" s="85">
        <f>HLOOKUP(A_Stammdaten!$C$12,$L$4:$R$40,ROW(B5)-3,FALSE)+IF(OR(B5=0,A_Stammdaten!$C$12&lt;B5),0,I5*1/20)</f>
        <v>0</v>
      </c>
      <c r="K5" s="85">
        <f>HLOOKUP(A_Stammdaten!$C$12,$L$4:$R$40,ROW(B5)-3,FALSE)</f>
        <v>0</v>
      </c>
      <c r="L5" s="85">
        <f t="shared" ref="L5:R34" si="0">IF(OR($I5=0,L$4&lt;$B5,$B5=0,20-(L$4-$B5)=0),0,$I5*(19-(L$4-$B5))/20)</f>
        <v>0</v>
      </c>
      <c r="M5" s="85">
        <f t="shared" si="0"/>
        <v>0</v>
      </c>
      <c r="N5" s="85">
        <f t="shared" si="0"/>
        <v>0</v>
      </c>
      <c r="O5" s="85">
        <f t="shared" si="0"/>
        <v>0</v>
      </c>
      <c r="P5" s="85">
        <f t="shared" si="0"/>
        <v>0</v>
      </c>
      <c r="Q5" s="85">
        <f t="shared" si="0"/>
        <v>0</v>
      </c>
      <c r="R5" s="85">
        <f t="shared" si="0"/>
        <v>0</v>
      </c>
    </row>
    <row r="6" spans="1:18" x14ac:dyDescent="0.25">
      <c r="A6" s="18"/>
      <c r="B6" s="51"/>
      <c r="C6" s="18"/>
      <c r="D6" s="18"/>
      <c r="E6" s="18"/>
      <c r="F6" s="18"/>
      <c r="G6" s="18"/>
      <c r="H6" s="18"/>
      <c r="I6" s="17">
        <f>IF(B6&gt;A_Stammdaten!$C$12,0,SUM(C6,D6,F6,G6)-SUM(E6,H6))</f>
        <v>0</v>
      </c>
      <c r="J6" s="85">
        <f>HLOOKUP(A_Stammdaten!$C$12,$L$4:$R$40,ROW(B6)-3,FALSE)+IF(OR(B6=0,A_Stammdaten!$C$12&lt;B6),0,I6*1/20)</f>
        <v>0</v>
      </c>
      <c r="K6" s="85">
        <f>HLOOKUP(A_Stammdaten!$C$12,$L$4:$R$40,ROW(B6)-3,FALSE)</f>
        <v>0</v>
      </c>
      <c r="L6" s="85">
        <f t="shared" si="0"/>
        <v>0</v>
      </c>
      <c r="M6" s="85">
        <f t="shared" si="0"/>
        <v>0</v>
      </c>
      <c r="N6" s="85">
        <f t="shared" si="0"/>
        <v>0</v>
      </c>
      <c r="O6" s="85">
        <f t="shared" si="0"/>
        <v>0</v>
      </c>
      <c r="P6" s="85">
        <f t="shared" si="0"/>
        <v>0</v>
      </c>
      <c r="Q6" s="85">
        <f t="shared" si="0"/>
        <v>0</v>
      </c>
      <c r="R6" s="85">
        <f t="shared" si="0"/>
        <v>0</v>
      </c>
    </row>
    <row r="7" spans="1:18" x14ac:dyDescent="0.25">
      <c r="A7" s="18"/>
      <c r="B7" s="51"/>
      <c r="C7" s="18"/>
      <c r="D7" s="18"/>
      <c r="E7" s="18"/>
      <c r="F7" s="18"/>
      <c r="G7" s="18"/>
      <c r="H7" s="18"/>
      <c r="I7" s="17">
        <f>IF(B7&gt;A_Stammdaten!$C$12,0,SUM(C7,D7,F7,G7)-SUM(E7,H7))</f>
        <v>0</v>
      </c>
      <c r="J7" s="85">
        <f>HLOOKUP(A_Stammdaten!$C$12,$L$4:$R$40,ROW(B7)-3,FALSE)+IF(OR(B7=0,A_Stammdaten!$C$12&lt;B7),0,I7*1/20)</f>
        <v>0</v>
      </c>
      <c r="K7" s="85">
        <f>HLOOKUP(A_Stammdaten!$C$12,$L$4:$R$40,ROW(B7)-3,FALSE)</f>
        <v>0</v>
      </c>
      <c r="L7" s="85">
        <f t="shared" si="0"/>
        <v>0</v>
      </c>
      <c r="M7" s="85">
        <f t="shared" si="0"/>
        <v>0</v>
      </c>
      <c r="N7" s="85">
        <f t="shared" si="0"/>
        <v>0</v>
      </c>
      <c r="O7" s="85">
        <f t="shared" si="0"/>
        <v>0</v>
      </c>
      <c r="P7" s="85">
        <f t="shared" si="0"/>
        <v>0</v>
      </c>
      <c r="Q7" s="85">
        <f t="shared" si="0"/>
        <v>0</v>
      </c>
      <c r="R7" s="85">
        <f t="shared" si="0"/>
        <v>0</v>
      </c>
    </row>
    <row r="8" spans="1:18" x14ac:dyDescent="0.25">
      <c r="A8" s="18"/>
      <c r="B8" s="51"/>
      <c r="C8" s="18"/>
      <c r="D8" s="18"/>
      <c r="E8" s="18"/>
      <c r="F8" s="18"/>
      <c r="G8" s="18"/>
      <c r="H8" s="18"/>
      <c r="I8" s="17">
        <f>IF(B8&gt;A_Stammdaten!$C$12,0,SUM(C8,D8,F8,G8)-SUM(E8,H8))</f>
        <v>0</v>
      </c>
      <c r="J8" s="85">
        <f>HLOOKUP(A_Stammdaten!$C$12,$L$4:$R$40,ROW(B8)-3,FALSE)+IF(OR(B8=0,A_Stammdaten!$C$12&lt;B8),0,I8*1/20)</f>
        <v>0</v>
      </c>
      <c r="K8" s="85">
        <f>HLOOKUP(A_Stammdaten!$C$12,$L$4:$R$40,ROW(B8)-3,FALSE)</f>
        <v>0</v>
      </c>
      <c r="L8" s="85">
        <f t="shared" si="0"/>
        <v>0</v>
      </c>
      <c r="M8" s="85">
        <f t="shared" si="0"/>
        <v>0</v>
      </c>
      <c r="N8" s="85">
        <f t="shared" si="0"/>
        <v>0</v>
      </c>
      <c r="O8" s="85">
        <f t="shared" si="0"/>
        <v>0</v>
      </c>
      <c r="P8" s="85">
        <f t="shared" si="0"/>
        <v>0</v>
      </c>
      <c r="Q8" s="85">
        <f t="shared" si="0"/>
        <v>0</v>
      </c>
      <c r="R8" s="85">
        <f t="shared" si="0"/>
        <v>0</v>
      </c>
    </row>
    <row r="9" spans="1:18" x14ac:dyDescent="0.25">
      <c r="A9" s="18"/>
      <c r="B9" s="51"/>
      <c r="C9" s="18"/>
      <c r="D9" s="18"/>
      <c r="E9" s="18"/>
      <c r="F9" s="18"/>
      <c r="G9" s="18"/>
      <c r="H9" s="18"/>
      <c r="I9" s="17">
        <f>IF(B9&gt;A_Stammdaten!$C$12,0,SUM(C9,D9,F9,G9)-SUM(E9,H9))</f>
        <v>0</v>
      </c>
      <c r="J9" s="85">
        <f>HLOOKUP(A_Stammdaten!$C$12,$L$4:$R$40,ROW(B9)-3,FALSE)+IF(OR(B9=0,A_Stammdaten!$C$12&lt;B9),0,I9*1/20)</f>
        <v>0</v>
      </c>
      <c r="K9" s="85">
        <f>HLOOKUP(A_Stammdaten!$C$12,$L$4:$R$40,ROW(B9)-3,FALSE)</f>
        <v>0</v>
      </c>
      <c r="L9" s="85">
        <f t="shared" si="0"/>
        <v>0</v>
      </c>
      <c r="M9" s="85">
        <f t="shared" si="0"/>
        <v>0</v>
      </c>
      <c r="N9" s="85">
        <f t="shared" si="0"/>
        <v>0</v>
      </c>
      <c r="O9" s="85">
        <f t="shared" si="0"/>
        <v>0</v>
      </c>
      <c r="P9" s="85">
        <f t="shared" si="0"/>
        <v>0</v>
      </c>
      <c r="Q9" s="85">
        <f t="shared" si="0"/>
        <v>0</v>
      </c>
      <c r="R9" s="85">
        <f t="shared" si="0"/>
        <v>0</v>
      </c>
    </row>
    <row r="10" spans="1:18" x14ac:dyDescent="0.25">
      <c r="A10" s="18"/>
      <c r="B10" s="51"/>
      <c r="C10" s="18"/>
      <c r="D10" s="18"/>
      <c r="E10" s="18"/>
      <c r="F10" s="18"/>
      <c r="G10" s="18"/>
      <c r="H10" s="18"/>
      <c r="I10" s="17">
        <f>IF(B10&gt;A_Stammdaten!$C$12,0,SUM(C10,D10,F10,G10)-SUM(E10,H10))</f>
        <v>0</v>
      </c>
      <c r="J10" s="85">
        <f>HLOOKUP(A_Stammdaten!$C$12,$L$4:$R$40,ROW(B10)-3,FALSE)+IF(OR(B10=0,A_Stammdaten!$C$12&lt;B10),0,I10*1/20)</f>
        <v>0</v>
      </c>
      <c r="K10" s="85">
        <f>HLOOKUP(A_Stammdaten!$C$12,$L$4:$R$40,ROW(B10)-3,FALSE)</f>
        <v>0</v>
      </c>
      <c r="L10" s="85">
        <f t="shared" si="0"/>
        <v>0</v>
      </c>
      <c r="M10" s="85">
        <f t="shared" si="0"/>
        <v>0</v>
      </c>
      <c r="N10" s="85">
        <f t="shared" si="0"/>
        <v>0</v>
      </c>
      <c r="O10" s="85">
        <f t="shared" si="0"/>
        <v>0</v>
      </c>
      <c r="P10" s="85">
        <f t="shared" si="0"/>
        <v>0</v>
      </c>
      <c r="Q10" s="85">
        <f t="shared" si="0"/>
        <v>0</v>
      </c>
      <c r="R10" s="85">
        <f t="shared" si="0"/>
        <v>0</v>
      </c>
    </row>
    <row r="11" spans="1:18" x14ac:dyDescent="0.25">
      <c r="A11" s="18"/>
      <c r="B11" s="51"/>
      <c r="C11" s="18"/>
      <c r="D11" s="18"/>
      <c r="E11" s="18"/>
      <c r="F11" s="18"/>
      <c r="G11" s="18"/>
      <c r="H11" s="18"/>
      <c r="I11" s="17">
        <f>IF(B11&gt;A_Stammdaten!$C$12,0,SUM(C11,D11,F11,G11)-SUM(E11,H11))</f>
        <v>0</v>
      </c>
      <c r="J11" s="85">
        <f>HLOOKUP(A_Stammdaten!$C$12,$L$4:$R$40,ROW(B11)-3,FALSE)+IF(OR(B11=0,A_Stammdaten!$C$12&lt;B11),0,I11*1/20)</f>
        <v>0</v>
      </c>
      <c r="K11" s="85">
        <f>HLOOKUP(A_Stammdaten!$C$12,$L$4:$R$40,ROW(B11)-3,FALSE)</f>
        <v>0</v>
      </c>
      <c r="L11" s="85">
        <f t="shared" si="0"/>
        <v>0</v>
      </c>
      <c r="M11" s="85">
        <f t="shared" si="0"/>
        <v>0</v>
      </c>
      <c r="N11" s="85">
        <f t="shared" si="0"/>
        <v>0</v>
      </c>
      <c r="O11" s="85">
        <f t="shared" si="0"/>
        <v>0</v>
      </c>
      <c r="P11" s="85">
        <f t="shared" si="0"/>
        <v>0</v>
      </c>
      <c r="Q11" s="85">
        <f t="shared" si="0"/>
        <v>0</v>
      </c>
      <c r="R11" s="85">
        <f t="shared" si="0"/>
        <v>0</v>
      </c>
    </row>
    <row r="12" spans="1:18" x14ac:dyDescent="0.25">
      <c r="A12" s="18"/>
      <c r="B12" s="51"/>
      <c r="C12" s="18"/>
      <c r="D12" s="18"/>
      <c r="E12" s="18"/>
      <c r="F12" s="18"/>
      <c r="G12" s="18"/>
      <c r="H12" s="18"/>
      <c r="I12" s="17">
        <f>IF(B12&gt;A_Stammdaten!$C$12,0,SUM(C12,D12,F12,G12)-SUM(E12,H12))</f>
        <v>0</v>
      </c>
      <c r="J12" s="85">
        <f>HLOOKUP(A_Stammdaten!$C$12,$L$4:$R$40,ROW(B12)-3,FALSE)+IF(OR(B12=0,A_Stammdaten!$C$12&lt;B12),0,I12*1/20)</f>
        <v>0</v>
      </c>
      <c r="K12" s="85">
        <f>HLOOKUP(A_Stammdaten!$C$12,$L$4:$R$40,ROW(B12)-3,FALSE)</f>
        <v>0</v>
      </c>
      <c r="L12" s="85">
        <f t="shared" si="0"/>
        <v>0</v>
      </c>
      <c r="M12" s="85">
        <f t="shared" si="0"/>
        <v>0</v>
      </c>
      <c r="N12" s="85">
        <f t="shared" si="0"/>
        <v>0</v>
      </c>
      <c r="O12" s="85">
        <f t="shared" si="0"/>
        <v>0</v>
      </c>
      <c r="P12" s="85">
        <f t="shared" si="0"/>
        <v>0</v>
      </c>
      <c r="Q12" s="85">
        <f t="shared" si="0"/>
        <v>0</v>
      </c>
      <c r="R12" s="85">
        <f t="shared" si="0"/>
        <v>0</v>
      </c>
    </row>
    <row r="13" spans="1:18" x14ac:dyDescent="0.25">
      <c r="A13" s="18"/>
      <c r="B13" s="51"/>
      <c r="C13" s="18"/>
      <c r="D13" s="18"/>
      <c r="E13" s="18"/>
      <c r="F13" s="18"/>
      <c r="G13" s="18"/>
      <c r="H13" s="18"/>
      <c r="I13" s="17">
        <f>IF(B13&gt;A_Stammdaten!$C$12,0,SUM(C13,D13,F13,G13)-SUM(E13,H13))</f>
        <v>0</v>
      </c>
      <c r="J13" s="85">
        <f>HLOOKUP(A_Stammdaten!$C$12,$L$4:$R$40,ROW(B13)-3,FALSE)+IF(OR(B13=0,A_Stammdaten!$C$12&lt;B13),0,I13*1/20)</f>
        <v>0</v>
      </c>
      <c r="K13" s="85">
        <f>HLOOKUP(A_Stammdaten!$C$12,$L$4:$R$40,ROW(B13)-3,FALSE)</f>
        <v>0</v>
      </c>
      <c r="L13" s="85">
        <f t="shared" si="0"/>
        <v>0</v>
      </c>
      <c r="M13" s="85">
        <f t="shared" si="0"/>
        <v>0</v>
      </c>
      <c r="N13" s="85">
        <f t="shared" si="0"/>
        <v>0</v>
      </c>
      <c r="O13" s="85">
        <f t="shared" si="0"/>
        <v>0</v>
      </c>
      <c r="P13" s="85">
        <f t="shared" si="0"/>
        <v>0</v>
      </c>
      <c r="Q13" s="85">
        <f t="shared" si="0"/>
        <v>0</v>
      </c>
      <c r="R13" s="85">
        <f t="shared" si="0"/>
        <v>0</v>
      </c>
    </row>
    <row r="14" spans="1:18" x14ac:dyDescent="0.25">
      <c r="A14" s="18"/>
      <c r="B14" s="51"/>
      <c r="C14" s="18"/>
      <c r="D14" s="18"/>
      <c r="E14" s="18"/>
      <c r="F14" s="18"/>
      <c r="G14" s="18"/>
      <c r="H14" s="18"/>
      <c r="I14" s="17">
        <f>IF(B14&gt;A_Stammdaten!$C$12,0,SUM(C14,D14,F14,G14)-SUM(E14,H14))</f>
        <v>0</v>
      </c>
      <c r="J14" s="85">
        <f>HLOOKUP(A_Stammdaten!$C$12,$L$4:$R$40,ROW(B14)-3,FALSE)+IF(OR(B14=0,A_Stammdaten!$C$12&lt;B14),0,I14*1/20)</f>
        <v>0</v>
      </c>
      <c r="K14" s="85">
        <f>HLOOKUP(A_Stammdaten!$C$12,$L$4:$R$40,ROW(B14)-3,FALSE)</f>
        <v>0</v>
      </c>
      <c r="L14" s="85">
        <f t="shared" si="0"/>
        <v>0</v>
      </c>
      <c r="M14" s="85">
        <f t="shared" si="0"/>
        <v>0</v>
      </c>
      <c r="N14" s="85">
        <f t="shared" si="0"/>
        <v>0</v>
      </c>
      <c r="O14" s="85">
        <f t="shared" si="0"/>
        <v>0</v>
      </c>
      <c r="P14" s="85">
        <f t="shared" si="0"/>
        <v>0</v>
      </c>
      <c r="Q14" s="85">
        <f t="shared" si="0"/>
        <v>0</v>
      </c>
      <c r="R14" s="85">
        <f t="shared" si="0"/>
        <v>0</v>
      </c>
    </row>
    <row r="15" spans="1:18" x14ac:dyDescent="0.25">
      <c r="A15" s="18"/>
      <c r="B15" s="51"/>
      <c r="C15" s="18"/>
      <c r="D15" s="18"/>
      <c r="E15" s="18"/>
      <c r="F15" s="18"/>
      <c r="G15" s="18"/>
      <c r="H15" s="18"/>
      <c r="I15" s="17">
        <f>IF(B15&gt;A_Stammdaten!$C$12,0,SUM(C15,D15,F15,G15)-SUM(E15,H15))</f>
        <v>0</v>
      </c>
      <c r="J15" s="85">
        <f>HLOOKUP(A_Stammdaten!$C$12,$L$4:$R$40,ROW(B15)-3,FALSE)+IF(OR(B15=0,A_Stammdaten!$C$12&lt;B15),0,I15*1/20)</f>
        <v>0</v>
      </c>
      <c r="K15" s="85">
        <f>HLOOKUP(A_Stammdaten!$C$12,$L$4:$R$40,ROW(B15)-3,FALSE)</f>
        <v>0</v>
      </c>
      <c r="L15" s="85">
        <f t="shared" si="0"/>
        <v>0</v>
      </c>
      <c r="M15" s="85">
        <f t="shared" si="0"/>
        <v>0</v>
      </c>
      <c r="N15" s="85">
        <f t="shared" si="0"/>
        <v>0</v>
      </c>
      <c r="O15" s="85">
        <f t="shared" si="0"/>
        <v>0</v>
      </c>
      <c r="P15" s="85">
        <f t="shared" si="0"/>
        <v>0</v>
      </c>
      <c r="Q15" s="85">
        <f t="shared" si="0"/>
        <v>0</v>
      </c>
      <c r="R15" s="85">
        <f t="shared" si="0"/>
        <v>0</v>
      </c>
    </row>
    <row r="16" spans="1:18" x14ac:dyDescent="0.25">
      <c r="A16" s="18"/>
      <c r="B16" s="51"/>
      <c r="C16" s="18"/>
      <c r="D16" s="18"/>
      <c r="E16" s="18"/>
      <c r="F16" s="18"/>
      <c r="G16" s="18"/>
      <c r="H16" s="18"/>
      <c r="I16" s="17">
        <f>IF(B16&gt;A_Stammdaten!$C$12,0,SUM(C16,D16,F16,G16)-SUM(E16,H16))</f>
        <v>0</v>
      </c>
      <c r="J16" s="85">
        <f>HLOOKUP(A_Stammdaten!$C$12,$L$4:$R$40,ROW(B16)-3,FALSE)+IF(OR(B16=0,A_Stammdaten!$C$12&lt;B16),0,I16*1/20)</f>
        <v>0</v>
      </c>
      <c r="K16" s="85">
        <f>HLOOKUP(A_Stammdaten!$C$12,$L$4:$R$40,ROW(B16)-3,FALSE)</f>
        <v>0</v>
      </c>
      <c r="L16" s="85">
        <f t="shared" si="0"/>
        <v>0</v>
      </c>
      <c r="M16" s="85">
        <f t="shared" si="0"/>
        <v>0</v>
      </c>
      <c r="N16" s="85">
        <f t="shared" si="0"/>
        <v>0</v>
      </c>
      <c r="O16" s="85">
        <f t="shared" si="0"/>
        <v>0</v>
      </c>
      <c r="P16" s="85">
        <f t="shared" si="0"/>
        <v>0</v>
      </c>
      <c r="Q16" s="85">
        <f t="shared" si="0"/>
        <v>0</v>
      </c>
      <c r="R16" s="85">
        <f t="shared" si="0"/>
        <v>0</v>
      </c>
    </row>
    <row r="17" spans="1:18" x14ac:dyDescent="0.25">
      <c r="A17" s="18"/>
      <c r="B17" s="51"/>
      <c r="C17" s="18"/>
      <c r="D17" s="18"/>
      <c r="E17" s="18"/>
      <c r="F17" s="18"/>
      <c r="G17" s="18"/>
      <c r="H17" s="18"/>
      <c r="I17" s="17">
        <f>IF(B17&gt;A_Stammdaten!$C$12,0,SUM(C17,D17,F17,G17)-SUM(E17,H17))</f>
        <v>0</v>
      </c>
      <c r="J17" s="85">
        <f>HLOOKUP(A_Stammdaten!$C$12,$L$4:$R$40,ROW(B17)-3,FALSE)+IF(OR(B17=0,A_Stammdaten!$C$12&lt;B17),0,I17*1/20)</f>
        <v>0</v>
      </c>
      <c r="K17" s="85">
        <f>HLOOKUP(A_Stammdaten!$C$12,$L$4:$R$40,ROW(B17)-3,FALSE)</f>
        <v>0</v>
      </c>
      <c r="L17" s="85">
        <f t="shared" si="0"/>
        <v>0</v>
      </c>
      <c r="M17" s="85">
        <f t="shared" si="0"/>
        <v>0</v>
      </c>
      <c r="N17" s="85">
        <f t="shared" si="0"/>
        <v>0</v>
      </c>
      <c r="O17" s="85">
        <f t="shared" si="0"/>
        <v>0</v>
      </c>
      <c r="P17" s="85">
        <f t="shared" si="0"/>
        <v>0</v>
      </c>
      <c r="Q17" s="85">
        <f t="shared" si="0"/>
        <v>0</v>
      </c>
      <c r="R17" s="85">
        <f t="shared" si="0"/>
        <v>0</v>
      </c>
    </row>
    <row r="18" spans="1:18" x14ac:dyDescent="0.25">
      <c r="A18" s="18"/>
      <c r="B18" s="51"/>
      <c r="C18" s="18"/>
      <c r="D18" s="18"/>
      <c r="E18" s="18"/>
      <c r="F18" s="18"/>
      <c r="G18" s="18"/>
      <c r="H18" s="18"/>
      <c r="I18" s="17">
        <f>IF(B18&gt;A_Stammdaten!$C$12,0,SUM(C18,D18,F18,G18)-SUM(E18,H18))</f>
        <v>0</v>
      </c>
      <c r="J18" s="85">
        <f>HLOOKUP(A_Stammdaten!$C$12,$L$4:$R$40,ROW(B18)-3,FALSE)+IF(OR(B18=0,A_Stammdaten!$C$12&lt;B18),0,I18*1/20)</f>
        <v>0</v>
      </c>
      <c r="K18" s="85">
        <f>HLOOKUP(A_Stammdaten!$C$12,$L$4:$R$40,ROW(B18)-3,FALSE)</f>
        <v>0</v>
      </c>
      <c r="L18" s="85">
        <f t="shared" si="0"/>
        <v>0</v>
      </c>
      <c r="M18" s="85">
        <f t="shared" si="0"/>
        <v>0</v>
      </c>
      <c r="N18" s="85">
        <f t="shared" si="0"/>
        <v>0</v>
      </c>
      <c r="O18" s="85">
        <f t="shared" si="0"/>
        <v>0</v>
      </c>
      <c r="P18" s="85">
        <f t="shared" si="0"/>
        <v>0</v>
      </c>
      <c r="Q18" s="85">
        <f t="shared" si="0"/>
        <v>0</v>
      </c>
      <c r="R18" s="85">
        <f t="shared" si="0"/>
        <v>0</v>
      </c>
    </row>
    <row r="19" spans="1:18" x14ac:dyDescent="0.25">
      <c r="A19" s="18"/>
      <c r="B19" s="51"/>
      <c r="C19" s="18"/>
      <c r="D19" s="18"/>
      <c r="E19" s="18"/>
      <c r="F19" s="18"/>
      <c r="G19" s="18"/>
      <c r="H19" s="18"/>
      <c r="I19" s="17">
        <f>IF(B19&gt;A_Stammdaten!$C$12,0,SUM(C19,D19,F19,G19)-SUM(E19,H19))</f>
        <v>0</v>
      </c>
      <c r="J19" s="85">
        <f>HLOOKUP(A_Stammdaten!$C$12,$L$4:$R$40,ROW(B19)-3,FALSE)+IF(OR(B19=0,A_Stammdaten!$C$12&lt;B19),0,I19*1/20)</f>
        <v>0</v>
      </c>
      <c r="K19" s="85">
        <f>HLOOKUP(A_Stammdaten!$C$12,$L$4:$R$40,ROW(B19)-3,FALSE)</f>
        <v>0</v>
      </c>
      <c r="L19" s="85">
        <f t="shared" si="0"/>
        <v>0</v>
      </c>
      <c r="M19" s="85">
        <f t="shared" si="0"/>
        <v>0</v>
      </c>
      <c r="N19" s="85">
        <f t="shared" si="0"/>
        <v>0</v>
      </c>
      <c r="O19" s="85">
        <f t="shared" si="0"/>
        <v>0</v>
      </c>
      <c r="P19" s="85">
        <f t="shared" si="0"/>
        <v>0</v>
      </c>
      <c r="Q19" s="85">
        <f t="shared" si="0"/>
        <v>0</v>
      </c>
      <c r="R19" s="85">
        <f t="shared" si="0"/>
        <v>0</v>
      </c>
    </row>
    <row r="20" spans="1:18" ht="15" customHeight="1" x14ac:dyDescent="0.25">
      <c r="A20" s="18"/>
      <c r="B20" s="51"/>
      <c r="C20" s="18"/>
      <c r="D20" s="18"/>
      <c r="E20" s="18"/>
      <c r="F20" s="18"/>
      <c r="G20" s="18"/>
      <c r="H20" s="18"/>
      <c r="I20" s="17">
        <f>IF(B20&gt;A_Stammdaten!$C$12,0,SUM(C20,D20,F20,G20)-SUM(E20,H20))</f>
        <v>0</v>
      </c>
      <c r="J20" s="85">
        <f>HLOOKUP(A_Stammdaten!$C$12,$L$4:$R$40,ROW(B20)-3,FALSE)+IF(OR(B20=0,A_Stammdaten!$C$12&lt;B20),0,I20*1/20)</f>
        <v>0</v>
      </c>
      <c r="K20" s="85">
        <f>HLOOKUP(A_Stammdaten!$C$12,$L$4:$R$40,ROW(B20)-3,FALSE)</f>
        <v>0</v>
      </c>
      <c r="L20" s="85">
        <f t="shared" si="0"/>
        <v>0</v>
      </c>
      <c r="M20" s="85">
        <f t="shared" si="0"/>
        <v>0</v>
      </c>
      <c r="N20" s="85">
        <f t="shared" si="0"/>
        <v>0</v>
      </c>
      <c r="O20" s="85">
        <f t="shared" si="0"/>
        <v>0</v>
      </c>
      <c r="P20" s="85">
        <f t="shared" si="0"/>
        <v>0</v>
      </c>
      <c r="Q20" s="85">
        <f t="shared" si="0"/>
        <v>0</v>
      </c>
      <c r="R20" s="85">
        <f t="shared" si="0"/>
        <v>0</v>
      </c>
    </row>
    <row r="21" spans="1:18" ht="15" customHeight="1" x14ac:dyDescent="0.25">
      <c r="A21" s="18"/>
      <c r="B21" s="51"/>
      <c r="C21" s="18"/>
      <c r="D21" s="18"/>
      <c r="E21" s="18"/>
      <c r="F21" s="18"/>
      <c r="G21" s="18"/>
      <c r="H21" s="18"/>
      <c r="I21" s="17">
        <f>IF(B21&gt;A_Stammdaten!$C$12,0,SUM(C21,D21,F21,G21)-SUM(E21,H21))</f>
        <v>0</v>
      </c>
      <c r="J21" s="85">
        <f>HLOOKUP(A_Stammdaten!$C$12,$L$4:$R$40,ROW(B21)-3,FALSE)+IF(OR(B21=0,A_Stammdaten!$C$12&lt;B21),0,I21*1/20)</f>
        <v>0</v>
      </c>
      <c r="K21" s="85">
        <f>HLOOKUP(A_Stammdaten!$C$12,$L$4:$R$40,ROW(B21)-3,FALSE)</f>
        <v>0</v>
      </c>
      <c r="L21" s="85">
        <f t="shared" si="0"/>
        <v>0</v>
      </c>
      <c r="M21" s="85">
        <f t="shared" si="0"/>
        <v>0</v>
      </c>
      <c r="N21" s="85">
        <f t="shared" si="0"/>
        <v>0</v>
      </c>
      <c r="O21" s="85">
        <f t="shared" si="0"/>
        <v>0</v>
      </c>
      <c r="P21" s="85">
        <f t="shared" si="0"/>
        <v>0</v>
      </c>
      <c r="Q21" s="85">
        <f t="shared" si="0"/>
        <v>0</v>
      </c>
      <c r="R21" s="85">
        <f t="shared" si="0"/>
        <v>0</v>
      </c>
    </row>
    <row r="22" spans="1:18" ht="15" customHeight="1" x14ac:dyDescent="0.25">
      <c r="A22" s="18"/>
      <c r="B22" s="51"/>
      <c r="C22" s="18"/>
      <c r="D22" s="18"/>
      <c r="E22" s="18"/>
      <c r="F22" s="18"/>
      <c r="G22" s="18"/>
      <c r="H22" s="18"/>
      <c r="I22" s="17">
        <f>IF(B22&gt;A_Stammdaten!$C$12,0,SUM(C22,D22,F22,G22)-SUM(E22,H22))</f>
        <v>0</v>
      </c>
      <c r="J22" s="85">
        <f>HLOOKUP(A_Stammdaten!$C$12,$L$4:$R$40,ROW(B22)-3,FALSE)+IF(OR(B22=0,A_Stammdaten!$C$12&lt;B22),0,I22*1/20)</f>
        <v>0</v>
      </c>
      <c r="K22" s="85">
        <f>HLOOKUP(A_Stammdaten!$C$12,$L$4:$R$40,ROW(B22)-3,FALSE)</f>
        <v>0</v>
      </c>
      <c r="L22" s="85">
        <f t="shared" si="0"/>
        <v>0</v>
      </c>
      <c r="M22" s="85">
        <f t="shared" si="0"/>
        <v>0</v>
      </c>
      <c r="N22" s="85">
        <f t="shared" si="0"/>
        <v>0</v>
      </c>
      <c r="O22" s="85">
        <f t="shared" si="0"/>
        <v>0</v>
      </c>
      <c r="P22" s="85">
        <f t="shared" si="0"/>
        <v>0</v>
      </c>
      <c r="Q22" s="85">
        <f t="shared" si="0"/>
        <v>0</v>
      </c>
      <c r="R22" s="85">
        <f t="shared" si="0"/>
        <v>0</v>
      </c>
    </row>
    <row r="23" spans="1:18" ht="15" customHeight="1" x14ac:dyDescent="0.25">
      <c r="A23" s="18"/>
      <c r="B23" s="51"/>
      <c r="C23" s="18"/>
      <c r="D23" s="18"/>
      <c r="E23" s="18"/>
      <c r="F23" s="18"/>
      <c r="G23" s="18"/>
      <c r="H23" s="18"/>
      <c r="I23" s="17">
        <f>IF(B23&gt;A_Stammdaten!$C$12,0,SUM(C23,D23,F23,G23)-SUM(E23,H23))</f>
        <v>0</v>
      </c>
      <c r="J23" s="85">
        <f>HLOOKUP(A_Stammdaten!$C$12,$L$4:$R$40,ROW(B23)-3,FALSE)+IF(OR(B23=0,A_Stammdaten!$C$12&lt;B23),0,I23*1/20)</f>
        <v>0</v>
      </c>
      <c r="K23" s="85">
        <f>HLOOKUP(A_Stammdaten!$C$12,$L$4:$R$40,ROW(B23)-3,FALSE)</f>
        <v>0</v>
      </c>
      <c r="L23" s="85">
        <f t="shared" si="0"/>
        <v>0</v>
      </c>
      <c r="M23" s="85">
        <f t="shared" si="0"/>
        <v>0</v>
      </c>
      <c r="N23" s="85">
        <f t="shared" si="0"/>
        <v>0</v>
      </c>
      <c r="O23" s="85">
        <f t="shared" si="0"/>
        <v>0</v>
      </c>
      <c r="P23" s="85">
        <f t="shared" si="0"/>
        <v>0</v>
      </c>
      <c r="Q23" s="85">
        <f t="shared" si="0"/>
        <v>0</v>
      </c>
      <c r="R23" s="85">
        <f t="shared" si="0"/>
        <v>0</v>
      </c>
    </row>
    <row r="24" spans="1:18" ht="15" customHeight="1" x14ac:dyDescent="0.25">
      <c r="A24" s="18"/>
      <c r="B24" s="51"/>
      <c r="C24" s="18"/>
      <c r="D24" s="18"/>
      <c r="E24" s="18"/>
      <c r="F24" s="18"/>
      <c r="G24" s="18"/>
      <c r="H24" s="18"/>
      <c r="I24" s="17">
        <f>IF(B24&gt;A_Stammdaten!$C$12,0,SUM(C24,D24,F24,G24)-SUM(E24,H24))</f>
        <v>0</v>
      </c>
      <c r="J24" s="85">
        <f>HLOOKUP(A_Stammdaten!$C$12,$L$4:$R$40,ROW(B24)-3,FALSE)+IF(OR(B24=0,A_Stammdaten!$C$12&lt;B24),0,I24*1/20)</f>
        <v>0</v>
      </c>
      <c r="K24" s="85">
        <f>HLOOKUP(A_Stammdaten!$C$12,$L$4:$R$40,ROW(B24)-3,FALSE)</f>
        <v>0</v>
      </c>
      <c r="L24" s="85">
        <f t="shared" si="0"/>
        <v>0</v>
      </c>
      <c r="M24" s="85">
        <f t="shared" si="0"/>
        <v>0</v>
      </c>
      <c r="N24" s="85">
        <f t="shared" si="0"/>
        <v>0</v>
      </c>
      <c r="O24" s="85">
        <f t="shared" si="0"/>
        <v>0</v>
      </c>
      <c r="P24" s="85">
        <f t="shared" si="0"/>
        <v>0</v>
      </c>
      <c r="Q24" s="85">
        <f t="shared" si="0"/>
        <v>0</v>
      </c>
      <c r="R24" s="85">
        <f t="shared" si="0"/>
        <v>0</v>
      </c>
    </row>
    <row r="25" spans="1:18" ht="15" customHeight="1" x14ac:dyDescent="0.25">
      <c r="A25" s="18"/>
      <c r="B25" s="51"/>
      <c r="C25" s="18"/>
      <c r="D25" s="18"/>
      <c r="E25" s="18"/>
      <c r="F25" s="18"/>
      <c r="G25" s="18"/>
      <c r="H25" s="18"/>
      <c r="I25" s="17">
        <f>IF(B25&gt;A_Stammdaten!$C$12,0,SUM(C25,D25,F25,G25)-SUM(E25,H25))</f>
        <v>0</v>
      </c>
      <c r="J25" s="85">
        <f>HLOOKUP(A_Stammdaten!$C$12,$L$4:$R$40,ROW(B25)-3,FALSE)+IF(OR(B25=0,A_Stammdaten!$C$12&lt;B25),0,I25*1/20)</f>
        <v>0</v>
      </c>
      <c r="K25" s="85">
        <f>HLOOKUP(A_Stammdaten!$C$12,$L$4:$R$40,ROW(B25)-3,FALSE)</f>
        <v>0</v>
      </c>
      <c r="L25" s="85">
        <f t="shared" si="0"/>
        <v>0</v>
      </c>
      <c r="M25" s="85">
        <f t="shared" si="0"/>
        <v>0</v>
      </c>
      <c r="N25" s="85">
        <f t="shared" si="0"/>
        <v>0</v>
      </c>
      <c r="O25" s="85">
        <f t="shared" si="0"/>
        <v>0</v>
      </c>
      <c r="P25" s="85">
        <f t="shared" si="0"/>
        <v>0</v>
      </c>
      <c r="Q25" s="85">
        <f t="shared" si="0"/>
        <v>0</v>
      </c>
      <c r="R25" s="85">
        <f t="shared" si="0"/>
        <v>0</v>
      </c>
    </row>
    <row r="26" spans="1:18" s="8" customFormat="1" ht="15" customHeight="1" x14ac:dyDescent="0.25">
      <c r="A26" s="18"/>
      <c r="B26" s="51"/>
      <c r="C26" s="18"/>
      <c r="D26" s="18"/>
      <c r="E26" s="18"/>
      <c r="F26" s="18"/>
      <c r="G26" s="18"/>
      <c r="H26" s="18"/>
      <c r="I26" s="17">
        <f>IF(B26&gt;A_Stammdaten!$C$12,0,SUM(C26,D26,F26,G26)-SUM(E26,H26))</f>
        <v>0</v>
      </c>
      <c r="J26" s="85">
        <f>HLOOKUP(A_Stammdaten!$C$12,$L$4:$R$40,ROW(B26)-3,FALSE)+IF(OR(B26=0,A_Stammdaten!$C$12&lt;B26),0,I26*1/20)</f>
        <v>0</v>
      </c>
      <c r="K26" s="85">
        <f>HLOOKUP(A_Stammdaten!$C$12,$L$4:$R$40,ROW(B26)-3,FALSE)</f>
        <v>0</v>
      </c>
      <c r="L26" s="85">
        <f t="shared" si="0"/>
        <v>0</v>
      </c>
      <c r="M26" s="85">
        <f t="shared" si="0"/>
        <v>0</v>
      </c>
      <c r="N26" s="85">
        <f t="shared" si="0"/>
        <v>0</v>
      </c>
      <c r="O26" s="85">
        <f t="shared" si="0"/>
        <v>0</v>
      </c>
      <c r="P26" s="85">
        <f t="shared" si="0"/>
        <v>0</v>
      </c>
      <c r="Q26" s="85">
        <f t="shared" si="0"/>
        <v>0</v>
      </c>
      <c r="R26" s="85">
        <f t="shared" si="0"/>
        <v>0</v>
      </c>
    </row>
    <row r="27" spans="1:18" x14ac:dyDescent="0.25">
      <c r="A27" s="18"/>
      <c r="B27" s="51"/>
      <c r="C27" s="18"/>
      <c r="D27" s="18"/>
      <c r="E27" s="18"/>
      <c r="F27" s="18"/>
      <c r="G27" s="18"/>
      <c r="H27" s="18"/>
      <c r="I27" s="17">
        <f>IF(B27&gt;A_Stammdaten!$C$12,0,SUM(C27,D27,F27,G27)-SUM(E27,H27))</f>
        <v>0</v>
      </c>
      <c r="J27" s="85">
        <f>HLOOKUP(A_Stammdaten!$C$12,$L$4:$R$40,ROW(B27)-3,FALSE)+IF(OR(B27=0,A_Stammdaten!$C$12&lt;B27),0,I27*1/20)</f>
        <v>0</v>
      </c>
      <c r="K27" s="85">
        <f>HLOOKUP(A_Stammdaten!$C$12,$L$4:$R$40,ROW(B27)-3,FALSE)</f>
        <v>0</v>
      </c>
      <c r="L27" s="85">
        <f t="shared" si="0"/>
        <v>0</v>
      </c>
      <c r="M27" s="85">
        <f t="shared" si="0"/>
        <v>0</v>
      </c>
      <c r="N27" s="85">
        <f t="shared" si="0"/>
        <v>0</v>
      </c>
      <c r="O27" s="85">
        <f t="shared" si="0"/>
        <v>0</v>
      </c>
      <c r="P27" s="85">
        <f t="shared" si="0"/>
        <v>0</v>
      </c>
      <c r="Q27" s="85">
        <f t="shared" si="0"/>
        <v>0</v>
      </c>
      <c r="R27" s="85">
        <f t="shared" si="0"/>
        <v>0</v>
      </c>
    </row>
    <row r="28" spans="1:18" x14ac:dyDescent="0.25">
      <c r="A28" s="18"/>
      <c r="B28" s="51"/>
      <c r="C28" s="18"/>
      <c r="D28" s="18"/>
      <c r="E28" s="18"/>
      <c r="F28" s="18"/>
      <c r="G28" s="18"/>
      <c r="H28" s="18"/>
      <c r="I28" s="17">
        <f>IF(B28&gt;A_Stammdaten!$C$12,0,SUM(C28,D28,F28,G28)-SUM(E28,H28))</f>
        <v>0</v>
      </c>
      <c r="J28" s="85">
        <f>HLOOKUP(A_Stammdaten!$C$12,$L$4:$R$40,ROW(B28)-3,FALSE)+IF(OR(B28=0,A_Stammdaten!$C$12&lt;B28),0,I28*1/20)</f>
        <v>0</v>
      </c>
      <c r="K28" s="85">
        <f>HLOOKUP(A_Stammdaten!$C$12,$L$4:$R$40,ROW(B28)-3,FALSE)</f>
        <v>0</v>
      </c>
      <c r="L28" s="85">
        <f t="shared" si="0"/>
        <v>0</v>
      </c>
      <c r="M28" s="85">
        <f t="shared" si="0"/>
        <v>0</v>
      </c>
      <c r="N28" s="85">
        <f t="shared" si="0"/>
        <v>0</v>
      </c>
      <c r="O28" s="85">
        <f t="shared" si="0"/>
        <v>0</v>
      </c>
      <c r="P28" s="85">
        <f t="shared" si="0"/>
        <v>0</v>
      </c>
      <c r="Q28" s="85">
        <f t="shared" si="0"/>
        <v>0</v>
      </c>
      <c r="R28" s="85">
        <f t="shared" si="0"/>
        <v>0</v>
      </c>
    </row>
    <row r="29" spans="1:18" x14ac:dyDescent="0.25">
      <c r="A29" s="18"/>
      <c r="B29" s="51"/>
      <c r="C29" s="18"/>
      <c r="D29" s="18"/>
      <c r="E29" s="18"/>
      <c r="F29" s="18"/>
      <c r="G29" s="18"/>
      <c r="H29" s="18"/>
      <c r="I29" s="17">
        <f>IF(B29&gt;A_Stammdaten!$C$12,0,SUM(C29,D29,F29,G29)-SUM(E29,H29))</f>
        <v>0</v>
      </c>
      <c r="J29" s="85">
        <f>HLOOKUP(A_Stammdaten!$C$12,$L$4:$R$40,ROW(B29)-3,FALSE)+IF(OR(B29=0,A_Stammdaten!$C$12&lt;B29),0,I29*1/20)</f>
        <v>0</v>
      </c>
      <c r="K29" s="85">
        <f>HLOOKUP(A_Stammdaten!$C$12,$L$4:$R$40,ROW(B29)-3,FALSE)</f>
        <v>0</v>
      </c>
      <c r="L29" s="85">
        <f t="shared" si="0"/>
        <v>0</v>
      </c>
      <c r="M29" s="85">
        <f t="shared" si="0"/>
        <v>0</v>
      </c>
      <c r="N29" s="85">
        <f t="shared" si="0"/>
        <v>0</v>
      </c>
      <c r="O29" s="85">
        <f t="shared" si="0"/>
        <v>0</v>
      </c>
      <c r="P29" s="85">
        <f t="shared" si="0"/>
        <v>0</v>
      </c>
      <c r="Q29" s="85">
        <f t="shared" si="0"/>
        <v>0</v>
      </c>
      <c r="R29" s="85">
        <f t="shared" si="0"/>
        <v>0</v>
      </c>
    </row>
    <row r="30" spans="1:18" x14ac:dyDescent="0.25">
      <c r="A30" s="18"/>
      <c r="B30" s="51"/>
      <c r="C30" s="18"/>
      <c r="D30" s="18"/>
      <c r="E30" s="18"/>
      <c r="F30" s="18"/>
      <c r="G30" s="18"/>
      <c r="H30" s="18"/>
      <c r="I30" s="17">
        <f>IF(B30&gt;A_Stammdaten!$C$12,0,SUM(C30,D30,F30,G30)-SUM(E30,H30))</f>
        <v>0</v>
      </c>
      <c r="J30" s="85">
        <f>HLOOKUP(A_Stammdaten!$C$12,$L$4:$R$40,ROW(B30)-3,FALSE)+IF(OR(B30=0,A_Stammdaten!$C$12&lt;B30),0,I30*1/20)</f>
        <v>0</v>
      </c>
      <c r="K30" s="85">
        <f>HLOOKUP(A_Stammdaten!$C$12,$L$4:$R$40,ROW(B30)-3,FALSE)</f>
        <v>0</v>
      </c>
      <c r="L30" s="85">
        <f t="shared" si="0"/>
        <v>0</v>
      </c>
      <c r="M30" s="85">
        <f t="shared" si="0"/>
        <v>0</v>
      </c>
      <c r="N30" s="85">
        <f t="shared" si="0"/>
        <v>0</v>
      </c>
      <c r="O30" s="85">
        <f t="shared" si="0"/>
        <v>0</v>
      </c>
      <c r="P30" s="85">
        <f t="shared" si="0"/>
        <v>0</v>
      </c>
      <c r="Q30" s="85">
        <f t="shared" si="0"/>
        <v>0</v>
      </c>
      <c r="R30" s="85">
        <f t="shared" si="0"/>
        <v>0</v>
      </c>
    </row>
    <row r="31" spans="1:18" x14ac:dyDescent="0.25">
      <c r="A31" s="18"/>
      <c r="B31" s="51"/>
      <c r="C31" s="18"/>
      <c r="D31" s="18"/>
      <c r="E31" s="18"/>
      <c r="F31" s="18"/>
      <c r="G31" s="18"/>
      <c r="H31" s="18"/>
      <c r="I31" s="17">
        <f>IF(B31&gt;A_Stammdaten!$C$12,0,SUM(C31,D31,F31,G31)-SUM(E31,H31))</f>
        <v>0</v>
      </c>
      <c r="J31" s="85">
        <f>HLOOKUP(A_Stammdaten!$C$12,$L$4:$R$40,ROW(B31)-3,FALSE)+IF(OR(B31=0,A_Stammdaten!$C$12&lt;B31),0,I31*1/20)</f>
        <v>0</v>
      </c>
      <c r="K31" s="85">
        <f>HLOOKUP(A_Stammdaten!$C$12,$L$4:$R$40,ROW(B31)-3,FALSE)</f>
        <v>0</v>
      </c>
      <c r="L31" s="85">
        <f t="shared" si="0"/>
        <v>0</v>
      </c>
      <c r="M31" s="85">
        <f t="shared" si="0"/>
        <v>0</v>
      </c>
      <c r="N31" s="85">
        <f t="shared" si="0"/>
        <v>0</v>
      </c>
      <c r="O31" s="85">
        <f t="shared" si="0"/>
        <v>0</v>
      </c>
      <c r="P31" s="85">
        <f t="shared" si="0"/>
        <v>0</v>
      </c>
      <c r="Q31" s="85">
        <f t="shared" si="0"/>
        <v>0</v>
      </c>
      <c r="R31" s="85">
        <f t="shared" si="0"/>
        <v>0</v>
      </c>
    </row>
    <row r="32" spans="1:18" x14ac:dyDescent="0.25">
      <c r="A32" s="18"/>
      <c r="B32" s="51"/>
      <c r="C32" s="18"/>
      <c r="D32" s="18"/>
      <c r="E32" s="18"/>
      <c r="F32" s="18"/>
      <c r="G32" s="18"/>
      <c r="H32" s="18"/>
      <c r="I32" s="17">
        <f>IF(B32&gt;A_Stammdaten!$C$12,0,SUM(C32,D32,F32,G32)-SUM(E32,H32))</f>
        <v>0</v>
      </c>
      <c r="J32" s="85">
        <f>HLOOKUP(A_Stammdaten!$C$12,$L$4:$R$40,ROW(B32)-3,FALSE)+IF(OR(B32=0,A_Stammdaten!$C$12&lt;B32),0,I32*1/20)</f>
        <v>0</v>
      </c>
      <c r="K32" s="85">
        <f>HLOOKUP(A_Stammdaten!$C$12,$L$4:$R$40,ROW(B32)-3,FALSE)</f>
        <v>0</v>
      </c>
      <c r="L32" s="85">
        <f t="shared" si="0"/>
        <v>0</v>
      </c>
      <c r="M32" s="85">
        <f t="shared" si="0"/>
        <v>0</v>
      </c>
      <c r="N32" s="85">
        <f t="shared" si="0"/>
        <v>0</v>
      </c>
      <c r="O32" s="85">
        <f t="shared" si="0"/>
        <v>0</v>
      </c>
      <c r="P32" s="85">
        <f t="shared" si="0"/>
        <v>0</v>
      </c>
      <c r="Q32" s="85">
        <f t="shared" si="0"/>
        <v>0</v>
      </c>
      <c r="R32" s="85">
        <f t="shared" si="0"/>
        <v>0</v>
      </c>
    </row>
    <row r="33" spans="1:18" x14ac:dyDescent="0.25">
      <c r="A33" s="18"/>
      <c r="B33" s="51"/>
      <c r="C33" s="18"/>
      <c r="D33" s="18"/>
      <c r="E33" s="18"/>
      <c r="F33" s="18"/>
      <c r="G33" s="18"/>
      <c r="H33" s="18"/>
      <c r="I33" s="17">
        <f>IF(B33&gt;A_Stammdaten!$C$12,0,SUM(C33,D33,F33,G33)-SUM(E33,H33))</f>
        <v>0</v>
      </c>
      <c r="J33" s="85">
        <f>HLOOKUP(A_Stammdaten!$C$12,$L$4:$R$40,ROW(B33)-3,FALSE)+IF(OR(B33=0,A_Stammdaten!$C$12&lt;B33),0,I33*1/20)</f>
        <v>0</v>
      </c>
      <c r="K33" s="85">
        <f>HLOOKUP(A_Stammdaten!$C$12,$L$4:$R$40,ROW(B33)-3,FALSE)</f>
        <v>0</v>
      </c>
      <c r="L33" s="85">
        <f t="shared" si="0"/>
        <v>0</v>
      </c>
      <c r="M33" s="85">
        <f t="shared" si="0"/>
        <v>0</v>
      </c>
      <c r="N33" s="85">
        <f t="shared" si="0"/>
        <v>0</v>
      </c>
      <c r="O33" s="85">
        <f t="shared" si="0"/>
        <v>0</v>
      </c>
      <c r="P33" s="85">
        <f t="shared" si="0"/>
        <v>0</v>
      </c>
      <c r="Q33" s="85">
        <f t="shared" si="0"/>
        <v>0</v>
      </c>
      <c r="R33" s="85">
        <f t="shared" si="0"/>
        <v>0</v>
      </c>
    </row>
    <row r="34" spans="1:18" x14ac:dyDescent="0.25">
      <c r="A34" s="18"/>
      <c r="B34" s="51"/>
      <c r="C34" s="18"/>
      <c r="D34" s="18"/>
      <c r="E34" s="18"/>
      <c r="F34" s="18"/>
      <c r="G34" s="18"/>
      <c r="H34" s="18"/>
      <c r="I34" s="17">
        <f>IF(B34&gt;A_Stammdaten!$C$12,0,SUM(C34,D34,F34,G34)-SUM(E34,H34))</f>
        <v>0</v>
      </c>
      <c r="J34" s="85">
        <f>HLOOKUP(A_Stammdaten!$C$12,$L$4:$R$40,ROW(B34)-3,FALSE)+IF(OR(B34=0,A_Stammdaten!$C$12&lt;B34),0,I34*1/20)</f>
        <v>0</v>
      </c>
      <c r="K34" s="85">
        <f>HLOOKUP(A_Stammdaten!$C$12,$L$4:$R$40,ROW(B34)-3,FALSE)</f>
        <v>0</v>
      </c>
      <c r="L34" s="85">
        <f t="shared" si="0"/>
        <v>0</v>
      </c>
      <c r="M34" s="85">
        <f t="shared" si="0"/>
        <v>0</v>
      </c>
      <c r="N34" s="85">
        <f t="shared" si="0"/>
        <v>0</v>
      </c>
      <c r="O34" s="85">
        <f t="shared" si="0"/>
        <v>0</v>
      </c>
      <c r="P34" s="85">
        <f t="shared" si="0"/>
        <v>0</v>
      </c>
      <c r="Q34" s="85">
        <f t="shared" si="0"/>
        <v>0</v>
      </c>
      <c r="R34" s="85">
        <f t="shared" si="0"/>
        <v>0</v>
      </c>
    </row>
    <row r="35" spans="1:18" x14ac:dyDescent="0.25">
      <c r="A35" s="18"/>
      <c r="B35" s="51"/>
      <c r="C35" s="18"/>
      <c r="D35" s="18"/>
      <c r="E35" s="18"/>
      <c r="F35" s="18"/>
      <c r="G35" s="18"/>
      <c r="H35" s="18"/>
      <c r="I35" s="17">
        <f>IF(B35&gt;A_Stammdaten!$C$12,0,SUM(C35,D35,F35,G35)-SUM(E35,H35))</f>
        <v>0</v>
      </c>
      <c r="J35" s="85">
        <f>HLOOKUP(A_Stammdaten!$C$12,$L$4:$R$40,ROW(B35)-3,FALSE)+IF(OR(B35=0,A_Stammdaten!$C$12&lt;B35),0,I35*1/20)</f>
        <v>0</v>
      </c>
      <c r="K35" s="85">
        <f>HLOOKUP(A_Stammdaten!$C$12,$L$4:$R$40,ROW(B35)-3,FALSE)</f>
        <v>0</v>
      </c>
      <c r="L35" s="85">
        <f t="shared" ref="L35:R40" si="1">IF(OR($I35=0,L$4&lt;$B35,$B35=0,20-(L$4-$B35)=0),0,$I35*(19-(L$4-$B35))/20)</f>
        <v>0</v>
      </c>
      <c r="M35" s="85">
        <f t="shared" si="1"/>
        <v>0</v>
      </c>
      <c r="N35" s="85">
        <f t="shared" si="1"/>
        <v>0</v>
      </c>
      <c r="O35" s="85">
        <f t="shared" si="1"/>
        <v>0</v>
      </c>
      <c r="P35" s="85">
        <f t="shared" si="1"/>
        <v>0</v>
      </c>
      <c r="Q35" s="85">
        <f t="shared" si="1"/>
        <v>0</v>
      </c>
      <c r="R35" s="85">
        <f t="shared" si="1"/>
        <v>0</v>
      </c>
    </row>
    <row r="36" spans="1:18" x14ac:dyDescent="0.25">
      <c r="A36" s="18"/>
      <c r="B36" s="51"/>
      <c r="C36" s="18"/>
      <c r="D36" s="18"/>
      <c r="E36" s="18"/>
      <c r="F36" s="18"/>
      <c r="G36" s="18"/>
      <c r="H36" s="18"/>
      <c r="I36" s="17">
        <f>IF(B36&gt;A_Stammdaten!$C$12,0,SUM(C36,D36,F36,G36)-SUM(E36,H36))</f>
        <v>0</v>
      </c>
      <c r="J36" s="85">
        <f>HLOOKUP(A_Stammdaten!$C$12,$L$4:$R$40,ROW(B36)-3,FALSE)+IF(OR(B36=0,A_Stammdaten!$C$12&lt;B36),0,I36*1/20)</f>
        <v>0</v>
      </c>
      <c r="K36" s="85">
        <f>HLOOKUP(A_Stammdaten!$C$12,$L$4:$R$40,ROW(B36)-3,FALSE)</f>
        <v>0</v>
      </c>
      <c r="L36" s="85">
        <f t="shared" si="1"/>
        <v>0</v>
      </c>
      <c r="M36" s="85">
        <f t="shared" si="1"/>
        <v>0</v>
      </c>
      <c r="N36" s="85">
        <f t="shared" si="1"/>
        <v>0</v>
      </c>
      <c r="O36" s="85">
        <f t="shared" si="1"/>
        <v>0</v>
      </c>
      <c r="P36" s="85">
        <f t="shared" si="1"/>
        <v>0</v>
      </c>
      <c r="Q36" s="85">
        <f t="shared" si="1"/>
        <v>0</v>
      </c>
      <c r="R36" s="85">
        <f t="shared" si="1"/>
        <v>0</v>
      </c>
    </row>
    <row r="37" spans="1:18" x14ac:dyDescent="0.25">
      <c r="A37" s="18"/>
      <c r="B37" s="51"/>
      <c r="C37" s="18"/>
      <c r="D37" s="18"/>
      <c r="E37" s="18"/>
      <c r="F37" s="18"/>
      <c r="G37" s="18"/>
      <c r="H37" s="18"/>
      <c r="I37" s="17">
        <f>IF(B37&gt;A_Stammdaten!$C$12,0,SUM(C37,D37,F37,G37)-SUM(E37,H37))</f>
        <v>0</v>
      </c>
      <c r="J37" s="85">
        <f>HLOOKUP(A_Stammdaten!$C$12,$L$4:$R$40,ROW(B37)-3,FALSE)+IF(OR(B37=0,A_Stammdaten!$C$12&lt;B37),0,I37*1/20)</f>
        <v>0</v>
      </c>
      <c r="K37" s="85">
        <f>HLOOKUP(A_Stammdaten!$C$12,$L$4:$R$40,ROW(B37)-3,FALSE)</f>
        <v>0</v>
      </c>
      <c r="L37" s="85">
        <f t="shared" si="1"/>
        <v>0</v>
      </c>
      <c r="M37" s="85">
        <f t="shared" si="1"/>
        <v>0</v>
      </c>
      <c r="N37" s="85">
        <f t="shared" si="1"/>
        <v>0</v>
      </c>
      <c r="O37" s="85">
        <f t="shared" si="1"/>
        <v>0</v>
      </c>
      <c r="P37" s="85">
        <f t="shared" si="1"/>
        <v>0</v>
      </c>
      <c r="Q37" s="85">
        <f t="shared" si="1"/>
        <v>0</v>
      </c>
      <c r="R37" s="85">
        <f t="shared" si="1"/>
        <v>0</v>
      </c>
    </row>
    <row r="38" spans="1:18" x14ac:dyDescent="0.25">
      <c r="A38" s="18"/>
      <c r="B38" s="51"/>
      <c r="C38" s="18"/>
      <c r="D38" s="18"/>
      <c r="E38" s="18"/>
      <c r="F38" s="18"/>
      <c r="G38" s="18"/>
      <c r="H38" s="18"/>
      <c r="I38" s="17">
        <f>IF(B38&gt;A_Stammdaten!$C$12,0,SUM(C38,D38,F38,G38)-SUM(E38,H38))</f>
        <v>0</v>
      </c>
      <c r="J38" s="85">
        <f>HLOOKUP(A_Stammdaten!$C$12,$L$4:$R$40,ROW(B38)-3,FALSE)+IF(OR(B38=0,A_Stammdaten!$C$12&lt;B38),0,I38*1/20)</f>
        <v>0</v>
      </c>
      <c r="K38" s="85">
        <f>HLOOKUP(A_Stammdaten!$C$12,$L$4:$R$40,ROW(B38)-3,FALSE)</f>
        <v>0</v>
      </c>
      <c r="L38" s="85">
        <f t="shared" si="1"/>
        <v>0</v>
      </c>
      <c r="M38" s="85">
        <f t="shared" si="1"/>
        <v>0</v>
      </c>
      <c r="N38" s="85">
        <f t="shared" si="1"/>
        <v>0</v>
      </c>
      <c r="O38" s="85">
        <f t="shared" si="1"/>
        <v>0</v>
      </c>
      <c r="P38" s="85">
        <f t="shared" si="1"/>
        <v>0</v>
      </c>
      <c r="Q38" s="85">
        <f t="shared" si="1"/>
        <v>0</v>
      </c>
      <c r="R38" s="85">
        <f t="shared" si="1"/>
        <v>0</v>
      </c>
    </row>
    <row r="39" spans="1:18" x14ac:dyDescent="0.25">
      <c r="A39" s="18"/>
      <c r="B39" s="51"/>
      <c r="C39" s="18"/>
      <c r="D39" s="18"/>
      <c r="E39" s="18"/>
      <c r="F39" s="18"/>
      <c r="G39" s="18"/>
      <c r="H39" s="18"/>
      <c r="I39" s="17">
        <f>IF(B39&gt;A_Stammdaten!$C$12,0,SUM(C39,D39,F39,G39)-SUM(E39,H39))</f>
        <v>0</v>
      </c>
      <c r="J39" s="85">
        <f>HLOOKUP(A_Stammdaten!$C$12,$L$4:$R$40,ROW(B39)-3,FALSE)+IF(OR(B39=0,A_Stammdaten!$C$12&lt;B39),0,I39*1/20)</f>
        <v>0</v>
      </c>
      <c r="K39" s="85">
        <f>HLOOKUP(A_Stammdaten!$C$12,$L$4:$R$40,ROW(B39)-3,FALSE)</f>
        <v>0</v>
      </c>
      <c r="L39" s="85">
        <f t="shared" si="1"/>
        <v>0</v>
      </c>
      <c r="M39" s="85">
        <f t="shared" si="1"/>
        <v>0</v>
      </c>
      <c r="N39" s="85">
        <f t="shared" si="1"/>
        <v>0</v>
      </c>
      <c r="O39" s="85">
        <f t="shared" si="1"/>
        <v>0</v>
      </c>
      <c r="P39" s="85">
        <f t="shared" si="1"/>
        <v>0</v>
      </c>
      <c r="Q39" s="85">
        <f t="shared" si="1"/>
        <v>0</v>
      </c>
      <c r="R39" s="85">
        <f t="shared" si="1"/>
        <v>0</v>
      </c>
    </row>
    <row r="40" spans="1:18" x14ac:dyDescent="0.25">
      <c r="A40" s="18"/>
      <c r="B40" s="51"/>
      <c r="C40" s="18"/>
      <c r="D40" s="18"/>
      <c r="E40" s="18"/>
      <c r="F40" s="18"/>
      <c r="G40" s="18"/>
      <c r="H40" s="18"/>
      <c r="I40" s="17">
        <f>IF(B40&gt;A_Stammdaten!$C$12,0,SUM(C40,D40,F40,G40)-SUM(E40,H40))</f>
        <v>0</v>
      </c>
      <c r="J40" s="85">
        <f>HLOOKUP(A_Stammdaten!$C$12,$L$4:$R$40,ROW(B40)-3,FALSE)+IF(OR(B40=0,A_Stammdaten!$C$12&lt;B40),0,I40*1/20)</f>
        <v>0</v>
      </c>
      <c r="K40" s="85">
        <f>HLOOKUP(A_Stammdaten!$C$12,$L$4:$R$40,ROW(B40)-3,FALSE)</f>
        <v>0</v>
      </c>
      <c r="L40" s="85">
        <f t="shared" si="1"/>
        <v>0</v>
      </c>
      <c r="M40" s="85">
        <f t="shared" si="1"/>
        <v>0</v>
      </c>
      <c r="N40" s="85">
        <f t="shared" si="1"/>
        <v>0</v>
      </c>
      <c r="O40" s="85">
        <f t="shared" si="1"/>
        <v>0</v>
      </c>
      <c r="P40" s="85">
        <f t="shared" si="1"/>
        <v>0</v>
      </c>
      <c r="Q40" s="85">
        <f t="shared" si="1"/>
        <v>0</v>
      </c>
      <c r="R40" s="85">
        <f t="shared" si="1"/>
        <v>0</v>
      </c>
    </row>
  </sheetData>
  <mergeCells count="1">
    <mergeCell ref="J3:K3"/>
  </mergeCells>
  <printOptions horizontalCentered="1"/>
  <pageMargins left="0.17" right="0.17" top="0.43307086614173229" bottom="0.39370078740157483" header="0.27559055118110237" footer="0.15748031496062992"/>
  <pageSetup paperSize="9" scale="52" fitToHeight="2" orientation="landscape" r:id="rId1"/>
  <headerFooter alignWithMargins="0">
    <oddFooter>&amp;L&amp;D&amp;C&amp;P/&amp;N&amp;R&amp;A_&amp;F</oddFooter>
  </headerFooter>
  <extLst>
    <ext xmlns:x14="http://schemas.microsoft.com/office/spreadsheetml/2009/9/main" uri="{CCE6A557-97BC-4b89-ADB6-D9C93CAAB3DF}">
      <x14:dataValidations xmlns:xm="http://schemas.microsoft.com/office/excel/2006/main" count="2">
        <x14:dataValidation type="list" errorStyle="warning" allowBlank="1" showErrorMessage="1">
          <x14:formula1>
            <xm:f>Listen!$H$2:$H$8</xm:f>
          </x14:formula1>
          <xm:sqref>B5:B40</xm:sqref>
        </x14:dataValidation>
        <x14:dataValidation type="list" allowBlank="1" showErrorMessage="1">
          <x14:formula1>
            <xm:f>A_Stammdaten!$B$16:$B$25</xm:f>
          </x14:formula1>
          <xm:sqref>A5:A40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5" tint="0.39997558519241921"/>
    <pageSetUpPr fitToPage="1"/>
  </sheetPr>
  <dimension ref="A1:AD76"/>
  <sheetViews>
    <sheetView workbookViewId="0">
      <selection activeCell="A46" sqref="A46:XFD60"/>
    </sheetView>
  </sheetViews>
  <sheetFormatPr baseColWidth="10" defaultColWidth="11.42578125" defaultRowHeight="15" x14ac:dyDescent="0.25"/>
  <cols>
    <col min="1" max="1" width="11.42578125" style="16"/>
    <col min="2" max="2" width="64.7109375" style="16" customWidth="1"/>
    <col min="3" max="3" width="40" style="16" customWidth="1"/>
    <col min="4" max="4" width="14.7109375" style="33" customWidth="1"/>
    <col min="5" max="5" width="19.5703125" style="16" customWidth="1"/>
    <col min="6" max="6" width="19.7109375" style="16" customWidth="1"/>
    <col min="7" max="8" width="19" style="16" customWidth="1"/>
    <col min="9" max="18" width="17.28515625" style="16" customWidth="1"/>
    <col min="19" max="29" width="11.42578125" style="16"/>
    <col min="30" max="30" width="0" style="16" hidden="1" customWidth="1"/>
    <col min="31" max="16384" width="11.42578125" style="16"/>
  </cols>
  <sheetData>
    <row r="1" spans="1:30" ht="18.75" x14ac:dyDescent="0.3">
      <c r="A1" s="23" t="s">
        <v>180</v>
      </c>
      <c r="D1" s="16"/>
    </row>
    <row r="2" spans="1:30" x14ac:dyDescent="0.25">
      <c r="A2" s="10" t="s">
        <v>66</v>
      </c>
      <c r="B2" s="10" t="s">
        <v>66</v>
      </c>
      <c r="C2" s="10" t="s">
        <v>67</v>
      </c>
      <c r="D2" s="9" t="s">
        <v>68</v>
      </c>
      <c r="E2" s="10" t="s">
        <v>69</v>
      </c>
      <c r="F2" s="10" t="s">
        <v>229</v>
      </c>
      <c r="G2" s="10" t="s">
        <v>230</v>
      </c>
      <c r="H2" s="10" t="s">
        <v>231</v>
      </c>
      <c r="I2" s="10" t="s">
        <v>70</v>
      </c>
      <c r="J2" s="10" t="s">
        <v>71</v>
      </c>
      <c r="K2" s="10" t="s">
        <v>72</v>
      </c>
      <c r="L2" s="10" t="s">
        <v>73</v>
      </c>
      <c r="M2" s="10" t="s">
        <v>74</v>
      </c>
      <c r="N2" s="10" t="s">
        <v>75</v>
      </c>
      <c r="O2" s="10" t="s">
        <v>76</v>
      </c>
      <c r="P2" s="9" t="s">
        <v>77</v>
      </c>
      <c r="Q2" s="9" t="s">
        <v>78</v>
      </c>
      <c r="R2" s="9" t="s">
        <v>79</v>
      </c>
    </row>
    <row r="3" spans="1:30" ht="18.75" x14ac:dyDescent="0.25">
      <c r="A3" s="24" t="s">
        <v>64</v>
      </c>
      <c r="B3" s="24" t="s">
        <v>64</v>
      </c>
      <c r="C3" s="25"/>
      <c r="D3" s="26"/>
      <c r="E3" s="24" t="s">
        <v>161</v>
      </c>
      <c r="F3" s="25"/>
      <c r="G3" s="25"/>
      <c r="H3" s="25"/>
      <c r="I3" s="25"/>
      <c r="J3" s="25"/>
      <c r="K3" s="25"/>
      <c r="L3" s="25"/>
      <c r="M3" s="25"/>
      <c r="N3" s="25"/>
      <c r="O3" s="25"/>
      <c r="P3" s="25"/>
      <c r="Q3" s="25"/>
      <c r="R3" s="26"/>
    </row>
    <row r="4" spans="1:30" ht="128.25" customHeight="1" x14ac:dyDescent="0.25">
      <c r="A4" s="1" t="s">
        <v>63</v>
      </c>
      <c r="B4" s="2" t="s">
        <v>101</v>
      </c>
      <c r="C4" s="2" t="s">
        <v>8</v>
      </c>
      <c r="D4" s="2" t="s">
        <v>116</v>
      </c>
      <c r="E4" s="2" t="s">
        <v>236</v>
      </c>
      <c r="F4" s="2" t="s">
        <v>228</v>
      </c>
      <c r="G4" s="2" t="s">
        <v>249</v>
      </c>
      <c r="H4" s="2" t="s">
        <v>227</v>
      </c>
      <c r="I4" s="2" t="s">
        <v>129</v>
      </c>
      <c r="J4" s="2" t="s">
        <v>130</v>
      </c>
      <c r="K4" s="2" t="s">
        <v>131</v>
      </c>
      <c r="L4" s="2" t="s">
        <v>15</v>
      </c>
      <c r="M4" s="2" t="s">
        <v>9</v>
      </c>
      <c r="N4" s="2" t="str">
        <f>"(Erwartete) historische AK/HK zum Stand 31.12."&amp;A_Stammdaten!C12</f>
        <v>(Erwartete) historische AK/HK zum Stand 31.12.2022</v>
      </c>
      <c r="O4" s="2" t="s">
        <v>104</v>
      </c>
      <c r="P4" s="2" t="str">
        <f>"handelsrechtlicher Wertansatz zum 01.01."&amp;A_Stammdaten!C12</f>
        <v>handelsrechtlicher Wertansatz zum 01.01.2022</v>
      </c>
      <c r="Q4" s="2" t="str">
        <f>"Abschreibungen "&amp;A_Stammdaten!C12</f>
        <v>Abschreibungen 2022</v>
      </c>
      <c r="R4" s="2" t="str">
        <f>"handelsrechtlicher Wertansatz zum 31.12."&amp;A_Stammdaten!C12</f>
        <v>handelsrechtlicher Wertansatz zum 31.12.2022</v>
      </c>
    </row>
    <row r="5" spans="1:30" x14ac:dyDescent="0.25">
      <c r="A5" s="18"/>
      <c r="B5" s="36"/>
      <c r="C5" s="18"/>
      <c r="D5" s="34"/>
      <c r="E5" s="18"/>
      <c r="F5" s="18"/>
      <c r="G5" s="18"/>
      <c r="H5" s="17">
        <f>E5*F5/100</f>
        <v>0</v>
      </c>
      <c r="I5" s="18"/>
      <c r="J5" s="18"/>
      <c r="K5" s="18"/>
      <c r="L5" s="18"/>
      <c r="M5" s="18"/>
      <c r="N5" s="17">
        <f>IF(D5&gt;A_Stammdaten!$C$12,0,SUM(H5,I5,K5,L5)-SUM(J5,M5))</f>
        <v>0</v>
      </c>
      <c r="O5" s="18"/>
      <c r="P5" s="18"/>
      <c r="Q5" s="18"/>
      <c r="R5" s="18"/>
      <c r="AD5" s="22" t="str">
        <f>IF(B5="geleistete Anzahlungen und Anlagen im Bau des Sachanlagevermögens","Zeitreihe_2","Zeitreihe_1")</f>
        <v>Zeitreihe_1</v>
      </c>
    </row>
    <row r="6" spans="1:30" x14ac:dyDescent="0.25">
      <c r="A6" s="18"/>
      <c r="B6" s="36"/>
      <c r="C6" s="18"/>
      <c r="D6" s="34"/>
      <c r="E6" s="18"/>
      <c r="F6" s="18"/>
      <c r="G6" s="18"/>
      <c r="H6" s="17">
        <f t="shared" ref="H6:H75" si="0">E6*F6/100</f>
        <v>0</v>
      </c>
      <c r="I6" s="18"/>
      <c r="J6" s="18"/>
      <c r="K6" s="18"/>
      <c r="L6" s="18"/>
      <c r="M6" s="18"/>
      <c r="N6" s="17">
        <f>IF(D6&gt;A_Stammdaten!$C$12,0,SUM(H6,I6,K6,L6)-SUM(J6,M6))</f>
        <v>0</v>
      </c>
      <c r="O6" s="18"/>
      <c r="P6" s="18"/>
      <c r="Q6" s="18"/>
      <c r="R6" s="18"/>
      <c r="AD6" s="22" t="str">
        <f t="shared" ref="AD6:AD75" si="1">IF(B6="geleistete Anzahlungen und Anlagen im Bau des Sachanlagevermögens","Zeitreihe_2","Zeitreihe_1")</f>
        <v>Zeitreihe_1</v>
      </c>
    </row>
    <row r="7" spans="1:30" x14ac:dyDescent="0.25">
      <c r="A7" s="18"/>
      <c r="B7" s="36"/>
      <c r="C7" s="18"/>
      <c r="D7" s="34"/>
      <c r="E7" s="18"/>
      <c r="F7" s="18"/>
      <c r="G7" s="18"/>
      <c r="H7" s="17">
        <f t="shared" si="0"/>
        <v>0</v>
      </c>
      <c r="I7" s="18"/>
      <c r="J7" s="18"/>
      <c r="K7" s="18"/>
      <c r="L7" s="18"/>
      <c r="M7" s="18"/>
      <c r="N7" s="17">
        <f>IF(D7&gt;A_Stammdaten!$C$12,0,SUM(H7,I7,K7,L7)-SUM(J7,M7))</f>
        <v>0</v>
      </c>
      <c r="O7" s="18"/>
      <c r="P7" s="18"/>
      <c r="Q7" s="18"/>
      <c r="R7" s="18"/>
      <c r="AD7" s="22" t="str">
        <f t="shared" si="1"/>
        <v>Zeitreihe_1</v>
      </c>
    </row>
    <row r="8" spans="1:30" x14ac:dyDescent="0.25">
      <c r="A8" s="18"/>
      <c r="B8" s="36"/>
      <c r="C8" s="18"/>
      <c r="D8" s="34"/>
      <c r="E8" s="18"/>
      <c r="F8" s="18"/>
      <c r="G8" s="18"/>
      <c r="H8" s="17">
        <f t="shared" si="0"/>
        <v>0</v>
      </c>
      <c r="I8" s="18"/>
      <c r="J8" s="18"/>
      <c r="K8" s="18"/>
      <c r="L8" s="18"/>
      <c r="M8" s="18"/>
      <c r="N8" s="17">
        <f>IF(D8&gt;A_Stammdaten!$C$12,0,SUM(H8,I8,K8,L8)-SUM(J8,M8))</f>
        <v>0</v>
      </c>
      <c r="O8" s="18"/>
      <c r="P8" s="18"/>
      <c r="Q8" s="18"/>
      <c r="R8" s="18"/>
      <c r="AD8" s="22" t="str">
        <f t="shared" si="1"/>
        <v>Zeitreihe_1</v>
      </c>
    </row>
    <row r="9" spans="1:30" x14ac:dyDescent="0.25">
      <c r="A9" s="18"/>
      <c r="B9" s="36"/>
      <c r="C9" s="18"/>
      <c r="D9" s="34"/>
      <c r="E9" s="18"/>
      <c r="F9" s="18"/>
      <c r="G9" s="18"/>
      <c r="H9" s="17">
        <f t="shared" si="0"/>
        <v>0</v>
      </c>
      <c r="I9" s="18"/>
      <c r="J9" s="18"/>
      <c r="K9" s="18"/>
      <c r="L9" s="18"/>
      <c r="M9" s="18"/>
      <c r="N9" s="17">
        <f>IF(D9&gt;A_Stammdaten!$C$12,0,SUM(H9,I9,K9,L9)-SUM(J9,M9))</f>
        <v>0</v>
      </c>
      <c r="O9" s="18"/>
      <c r="P9" s="18"/>
      <c r="Q9" s="18"/>
      <c r="R9" s="18"/>
      <c r="AD9" s="22" t="str">
        <f t="shared" si="1"/>
        <v>Zeitreihe_1</v>
      </c>
    </row>
    <row r="10" spans="1:30" x14ac:dyDescent="0.25">
      <c r="A10" s="18"/>
      <c r="B10" s="36"/>
      <c r="C10" s="18"/>
      <c r="D10" s="34"/>
      <c r="E10" s="18"/>
      <c r="F10" s="18"/>
      <c r="G10" s="18"/>
      <c r="H10" s="17">
        <f t="shared" si="0"/>
        <v>0</v>
      </c>
      <c r="I10" s="18"/>
      <c r="J10" s="18"/>
      <c r="K10" s="18"/>
      <c r="L10" s="18"/>
      <c r="M10" s="18"/>
      <c r="N10" s="17">
        <f>IF(D10&gt;A_Stammdaten!$C$12,0,SUM(H10,I10,K10,L10)-SUM(J10,M10))</f>
        <v>0</v>
      </c>
      <c r="O10" s="18"/>
      <c r="P10" s="18"/>
      <c r="Q10" s="18"/>
      <c r="R10" s="18"/>
      <c r="AD10" s="22" t="str">
        <f t="shared" si="1"/>
        <v>Zeitreihe_1</v>
      </c>
    </row>
    <row r="11" spans="1:30" x14ac:dyDescent="0.25">
      <c r="A11" s="18"/>
      <c r="B11" s="36"/>
      <c r="C11" s="18"/>
      <c r="D11" s="34"/>
      <c r="E11" s="18"/>
      <c r="F11" s="18"/>
      <c r="G11" s="18"/>
      <c r="H11" s="17">
        <f t="shared" si="0"/>
        <v>0</v>
      </c>
      <c r="I11" s="18"/>
      <c r="J11" s="18"/>
      <c r="K11" s="18"/>
      <c r="L11" s="18"/>
      <c r="M11" s="18"/>
      <c r="N11" s="17">
        <f>IF(D11&gt;A_Stammdaten!$C$12,0,SUM(H11,I11,K11,L11)-SUM(J11,M11))</f>
        <v>0</v>
      </c>
      <c r="O11" s="18"/>
      <c r="P11" s="18"/>
      <c r="Q11" s="18"/>
      <c r="R11" s="18"/>
      <c r="AD11" s="22" t="str">
        <f t="shared" si="1"/>
        <v>Zeitreihe_1</v>
      </c>
    </row>
    <row r="12" spans="1:30" x14ac:dyDescent="0.25">
      <c r="A12" s="18"/>
      <c r="B12" s="36"/>
      <c r="C12" s="18"/>
      <c r="D12" s="34"/>
      <c r="E12" s="18"/>
      <c r="F12" s="18"/>
      <c r="G12" s="36"/>
      <c r="H12" s="17">
        <f t="shared" si="0"/>
        <v>0</v>
      </c>
      <c r="I12" s="18"/>
      <c r="J12" s="18"/>
      <c r="K12" s="18"/>
      <c r="L12" s="18"/>
      <c r="M12" s="18"/>
      <c r="N12" s="17">
        <f>IF(D12&gt;A_Stammdaten!$C$12,0,SUM(H12,I12,K12,L12)-SUM(J12,M12))</f>
        <v>0</v>
      </c>
      <c r="O12" s="18"/>
      <c r="P12" s="18"/>
      <c r="Q12" s="18"/>
      <c r="R12" s="18"/>
      <c r="AD12" s="22" t="str">
        <f t="shared" si="1"/>
        <v>Zeitreihe_1</v>
      </c>
    </row>
    <row r="13" spans="1:30" x14ac:dyDescent="0.25">
      <c r="A13" s="18"/>
      <c r="B13" s="36"/>
      <c r="C13" s="18"/>
      <c r="D13" s="34"/>
      <c r="E13" s="18"/>
      <c r="F13" s="18"/>
      <c r="G13" s="18"/>
      <c r="H13" s="17">
        <f t="shared" si="0"/>
        <v>0</v>
      </c>
      <c r="I13" s="18"/>
      <c r="J13" s="18"/>
      <c r="K13" s="18"/>
      <c r="L13" s="18"/>
      <c r="M13" s="18"/>
      <c r="N13" s="17">
        <f>IF(D13&gt;A_Stammdaten!$C$12,0,SUM(H13,I13,K13,L13)-SUM(J13,M13))</f>
        <v>0</v>
      </c>
      <c r="O13" s="18"/>
      <c r="P13" s="18"/>
      <c r="Q13" s="18"/>
      <c r="R13" s="18"/>
      <c r="AD13" s="22" t="str">
        <f t="shared" si="1"/>
        <v>Zeitreihe_1</v>
      </c>
    </row>
    <row r="14" spans="1:30" x14ac:dyDescent="0.25">
      <c r="A14" s="18"/>
      <c r="B14" s="36"/>
      <c r="C14" s="18"/>
      <c r="D14" s="34"/>
      <c r="E14" s="18"/>
      <c r="F14" s="18"/>
      <c r="G14" s="18"/>
      <c r="H14" s="17">
        <f t="shared" si="0"/>
        <v>0</v>
      </c>
      <c r="I14" s="18"/>
      <c r="J14" s="18"/>
      <c r="K14" s="18"/>
      <c r="L14" s="18"/>
      <c r="M14" s="18"/>
      <c r="N14" s="17">
        <f>IF(D14&gt;A_Stammdaten!$C$12,0,SUM(H14,I14,K14,L14)-SUM(J14,M14))</f>
        <v>0</v>
      </c>
      <c r="O14" s="18"/>
      <c r="P14" s="18"/>
      <c r="Q14" s="18"/>
      <c r="R14" s="18"/>
      <c r="AD14" s="22" t="str">
        <f t="shared" si="1"/>
        <v>Zeitreihe_1</v>
      </c>
    </row>
    <row r="15" spans="1:30" x14ac:dyDescent="0.25">
      <c r="A15" s="18"/>
      <c r="B15" s="36"/>
      <c r="C15" s="18"/>
      <c r="D15" s="34"/>
      <c r="E15" s="18"/>
      <c r="F15" s="18"/>
      <c r="G15" s="18"/>
      <c r="H15" s="17">
        <f t="shared" si="0"/>
        <v>0</v>
      </c>
      <c r="I15" s="18"/>
      <c r="J15" s="18"/>
      <c r="K15" s="18"/>
      <c r="L15" s="18"/>
      <c r="M15" s="18"/>
      <c r="N15" s="17">
        <f>IF(D15&gt;A_Stammdaten!$C$12,0,SUM(H15,I15,K15,L15)-SUM(J15,M15))</f>
        <v>0</v>
      </c>
      <c r="O15" s="18"/>
      <c r="P15" s="18"/>
      <c r="Q15" s="18"/>
      <c r="R15" s="18"/>
      <c r="AD15" s="22" t="str">
        <f t="shared" si="1"/>
        <v>Zeitreihe_1</v>
      </c>
    </row>
    <row r="16" spans="1:30" x14ac:dyDescent="0.25">
      <c r="A16" s="18"/>
      <c r="B16" s="36"/>
      <c r="C16" s="18"/>
      <c r="D16" s="34"/>
      <c r="E16" s="18"/>
      <c r="F16" s="18"/>
      <c r="G16" s="18"/>
      <c r="H16" s="17">
        <f t="shared" si="0"/>
        <v>0</v>
      </c>
      <c r="I16" s="18"/>
      <c r="J16" s="18"/>
      <c r="K16" s="18"/>
      <c r="L16" s="18"/>
      <c r="M16" s="18"/>
      <c r="N16" s="17">
        <f>IF(D16&gt;A_Stammdaten!$C$12,0,SUM(H16,I16,K16,L16)-SUM(J16,M16))</f>
        <v>0</v>
      </c>
      <c r="O16" s="18"/>
      <c r="P16" s="18"/>
      <c r="Q16" s="18"/>
      <c r="R16" s="18"/>
      <c r="AD16" s="22" t="str">
        <f t="shared" si="1"/>
        <v>Zeitreihe_1</v>
      </c>
    </row>
    <row r="17" spans="1:30" x14ac:dyDescent="0.25">
      <c r="A17" s="18"/>
      <c r="B17" s="36"/>
      <c r="C17" s="18"/>
      <c r="D17" s="34"/>
      <c r="E17" s="18"/>
      <c r="F17" s="18"/>
      <c r="G17" s="18"/>
      <c r="H17" s="17">
        <f t="shared" si="0"/>
        <v>0</v>
      </c>
      <c r="I17" s="18"/>
      <c r="J17" s="18"/>
      <c r="K17" s="18"/>
      <c r="L17" s="18"/>
      <c r="M17" s="18"/>
      <c r="N17" s="17">
        <f>IF(D17&gt;A_Stammdaten!$C$12,0,SUM(H17,I17,K17,L17)-SUM(J17,M17))</f>
        <v>0</v>
      </c>
      <c r="O17" s="18"/>
      <c r="P17" s="18"/>
      <c r="Q17" s="18"/>
      <c r="R17" s="18"/>
      <c r="AD17" s="22" t="str">
        <f t="shared" si="1"/>
        <v>Zeitreihe_1</v>
      </c>
    </row>
    <row r="18" spans="1:30" x14ac:dyDescent="0.25">
      <c r="A18" s="18"/>
      <c r="B18" s="36"/>
      <c r="C18" s="18"/>
      <c r="D18" s="34"/>
      <c r="E18" s="18"/>
      <c r="F18" s="18"/>
      <c r="G18" s="18"/>
      <c r="H18" s="17">
        <f t="shared" si="0"/>
        <v>0</v>
      </c>
      <c r="I18" s="18"/>
      <c r="J18" s="18"/>
      <c r="K18" s="18"/>
      <c r="L18" s="18"/>
      <c r="M18" s="18"/>
      <c r="N18" s="17">
        <f>IF(D18&gt;A_Stammdaten!$C$12,0,SUM(H18,I18,K18,L18)-SUM(J18,M18))</f>
        <v>0</v>
      </c>
      <c r="O18" s="18"/>
      <c r="P18" s="18"/>
      <c r="Q18" s="18"/>
      <c r="R18" s="18"/>
      <c r="AD18" s="22" t="str">
        <f t="shared" si="1"/>
        <v>Zeitreihe_1</v>
      </c>
    </row>
    <row r="19" spans="1:30" x14ac:dyDescent="0.25">
      <c r="A19" s="18"/>
      <c r="B19" s="36"/>
      <c r="C19" s="18"/>
      <c r="D19" s="34"/>
      <c r="E19" s="18"/>
      <c r="F19" s="18"/>
      <c r="G19" s="18"/>
      <c r="H19" s="17">
        <f t="shared" si="0"/>
        <v>0</v>
      </c>
      <c r="I19" s="18"/>
      <c r="J19" s="18"/>
      <c r="K19" s="18"/>
      <c r="L19" s="18"/>
      <c r="M19" s="18"/>
      <c r="N19" s="17">
        <f>IF(D19&gt;A_Stammdaten!$C$12,0,SUM(H19,I19,K19,L19)-SUM(J19,M19))</f>
        <v>0</v>
      </c>
      <c r="O19" s="18"/>
      <c r="P19" s="18"/>
      <c r="Q19" s="18"/>
      <c r="R19" s="18"/>
      <c r="AD19" s="22" t="str">
        <f t="shared" si="1"/>
        <v>Zeitreihe_1</v>
      </c>
    </row>
    <row r="20" spans="1:30" x14ac:dyDescent="0.25">
      <c r="A20" s="18"/>
      <c r="B20" s="36"/>
      <c r="C20" s="18"/>
      <c r="D20" s="34"/>
      <c r="E20" s="18"/>
      <c r="F20" s="18"/>
      <c r="G20" s="18"/>
      <c r="H20" s="17">
        <f t="shared" si="0"/>
        <v>0</v>
      </c>
      <c r="I20" s="18"/>
      <c r="J20" s="18"/>
      <c r="K20" s="18"/>
      <c r="L20" s="18"/>
      <c r="M20" s="18"/>
      <c r="N20" s="17">
        <f>IF(D20&gt;A_Stammdaten!$C$12,0,SUM(H20,I20,K20,L20)-SUM(J20,M20))</f>
        <v>0</v>
      </c>
      <c r="O20" s="18"/>
      <c r="P20" s="18"/>
      <c r="Q20" s="18"/>
      <c r="R20" s="18"/>
      <c r="AD20" s="22" t="str">
        <f t="shared" si="1"/>
        <v>Zeitreihe_1</v>
      </c>
    </row>
    <row r="21" spans="1:30" x14ac:dyDescent="0.25">
      <c r="A21" s="18"/>
      <c r="B21" s="36"/>
      <c r="C21" s="18"/>
      <c r="D21" s="34"/>
      <c r="E21" s="18"/>
      <c r="F21" s="18"/>
      <c r="G21" s="18"/>
      <c r="H21" s="17">
        <f t="shared" si="0"/>
        <v>0</v>
      </c>
      <c r="I21" s="18"/>
      <c r="J21" s="18"/>
      <c r="K21" s="18"/>
      <c r="L21" s="18"/>
      <c r="M21" s="18"/>
      <c r="N21" s="17">
        <f>IF(D21&gt;A_Stammdaten!$C$12,0,SUM(H21,I21,K21,L21)-SUM(J21,M21))</f>
        <v>0</v>
      </c>
      <c r="O21" s="18"/>
      <c r="P21" s="18"/>
      <c r="Q21" s="18"/>
      <c r="R21" s="18"/>
      <c r="AD21" s="22" t="str">
        <f t="shared" si="1"/>
        <v>Zeitreihe_1</v>
      </c>
    </row>
    <row r="22" spans="1:30" x14ac:dyDescent="0.25">
      <c r="A22" s="18"/>
      <c r="B22" s="36"/>
      <c r="C22" s="18"/>
      <c r="D22" s="34"/>
      <c r="E22" s="18"/>
      <c r="F22" s="18"/>
      <c r="G22" s="18"/>
      <c r="H22" s="17">
        <f t="shared" si="0"/>
        <v>0</v>
      </c>
      <c r="I22" s="18"/>
      <c r="J22" s="18"/>
      <c r="K22" s="18"/>
      <c r="L22" s="18"/>
      <c r="M22" s="18"/>
      <c r="N22" s="17">
        <f>IF(D22&gt;A_Stammdaten!$C$12,0,SUM(H22,I22,K22,L22)-SUM(J22,M22))</f>
        <v>0</v>
      </c>
      <c r="O22" s="18"/>
      <c r="P22" s="18"/>
      <c r="Q22" s="18"/>
      <c r="R22" s="18"/>
      <c r="AD22" s="22" t="str">
        <f t="shared" si="1"/>
        <v>Zeitreihe_1</v>
      </c>
    </row>
    <row r="23" spans="1:30" x14ac:dyDescent="0.25">
      <c r="A23" s="18"/>
      <c r="B23" s="36"/>
      <c r="C23" s="18"/>
      <c r="D23" s="34"/>
      <c r="E23" s="18"/>
      <c r="F23" s="18"/>
      <c r="G23" s="18"/>
      <c r="H23" s="17">
        <f t="shared" si="0"/>
        <v>0</v>
      </c>
      <c r="I23" s="18"/>
      <c r="J23" s="18"/>
      <c r="K23" s="18"/>
      <c r="L23" s="18"/>
      <c r="M23" s="18"/>
      <c r="N23" s="17">
        <f>IF(D23&gt;A_Stammdaten!$C$12,0,SUM(H23,I23,K23,L23)-SUM(J23,M23))</f>
        <v>0</v>
      </c>
      <c r="O23" s="18"/>
      <c r="P23" s="18"/>
      <c r="Q23" s="18"/>
      <c r="R23" s="18"/>
      <c r="AD23" s="22" t="str">
        <f t="shared" si="1"/>
        <v>Zeitreihe_1</v>
      </c>
    </row>
    <row r="24" spans="1:30" x14ac:dyDescent="0.25">
      <c r="A24" s="18"/>
      <c r="B24" s="36"/>
      <c r="C24" s="18"/>
      <c r="D24" s="34"/>
      <c r="E24" s="18"/>
      <c r="F24" s="18"/>
      <c r="G24" s="18"/>
      <c r="H24" s="17">
        <f t="shared" si="0"/>
        <v>0</v>
      </c>
      <c r="I24" s="18"/>
      <c r="J24" s="18"/>
      <c r="K24" s="18"/>
      <c r="L24" s="18"/>
      <c r="M24" s="18"/>
      <c r="N24" s="17">
        <f>IF(D24&gt;A_Stammdaten!$C$12,0,SUM(H24,I24,K24,L24)-SUM(J24,M24))</f>
        <v>0</v>
      </c>
      <c r="O24" s="18"/>
      <c r="P24" s="18"/>
      <c r="Q24" s="18"/>
      <c r="R24" s="18"/>
      <c r="AD24" s="22" t="str">
        <f t="shared" si="1"/>
        <v>Zeitreihe_1</v>
      </c>
    </row>
    <row r="25" spans="1:30" x14ac:dyDescent="0.25">
      <c r="A25" s="18"/>
      <c r="B25" s="36"/>
      <c r="C25" s="18"/>
      <c r="D25" s="34"/>
      <c r="E25" s="18"/>
      <c r="F25" s="18"/>
      <c r="G25" s="18"/>
      <c r="H25" s="17">
        <f t="shared" si="0"/>
        <v>0</v>
      </c>
      <c r="I25" s="18"/>
      <c r="J25" s="18"/>
      <c r="K25" s="18"/>
      <c r="L25" s="18"/>
      <c r="M25" s="18"/>
      <c r="N25" s="17">
        <f>IF(D25&gt;A_Stammdaten!$C$12,0,SUM(H25,I25,K25,L25)-SUM(J25,M25))</f>
        <v>0</v>
      </c>
      <c r="O25" s="18"/>
      <c r="P25" s="18"/>
      <c r="Q25" s="18"/>
      <c r="R25" s="18"/>
      <c r="AD25" s="22" t="str">
        <f t="shared" si="1"/>
        <v>Zeitreihe_1</v>
      </c>
    </row>
    <row r="26" spans="1:30" x14ac:dyDescent="0.25">
      <c r="A26" s="18"/>
      <c r="B26" s="36"/>
      <c r="C26" s="18"/>
      <c r="D26" s="34"/>
      <c r="E26" s="18"/>
      <c r="F26" s="18"/>
      <c r="G26" s="18"/>
      <c r="H26" s="17">
        <f t="shared" si="0"/>
        <v>0</v>
      </c>
      <c r="I26" s="18"/>
      <c r="J26" s="18"/>
      <c r="K26" s="18"/>
      <c r="L26" s="18"/>
      <c r="M26" s="18"/>
      <c r="N26" s="17">
        <f>IF(D26&gt;A_Stammdaten!$C$12,0,SUM(H26,I26,K26,L26)-SUM(J26,M26))</f>
        <v>0</v>
      </c>
      <c r="O26" s="18"/>
      <c r="P26" s="18"/>
      <c r="Q26" s="18"/>
      <c r="R26" s="18"/>
      <c r="AD26" s="22" t="str">
        <f t="shared" si="1"/>
        <v>Zeitreihe_1</v>
      </c>
    </row>
    <row r="27" spans="1:30" x14ac:dyDescent="0.25">
      <c r="A27" s="18"/>
      <c r="B27" s="36"/>
      <c r="C27" s="18"/>
      <c r="D27" s="34"/>
      <c r="E27" s="18"/>
      <c r="F27" s="18"/>
      <c r="G27" s="18"/>
      <c r="H27" s="17">
        <f t="shared" si="0"/>
        <v>0</v>
      </c>
      <c r="I27" s="18"/>
      <c r="J27" s="18"/>
      <c r="K27" s="18"/>
      <c r="L27" s="18"/>
      <c r="M27" s="18"/>
      <c r="N27" s="17">
        <f>IF(D27&gt;A_Stammdaten!$C$12,0,SUM(H27,I27,K27,L27)-SUM(J27,M27))</f>
        <v>0</v>
      </c>
      <c r="O27" s="18"/>
      <c r="P27" s="18"/>
      <c r="Q27" s="18"/>
      <c r="R27" s="18"/>
      <c r="AD27" s="22" t="str">
        <f t="shared" si="1"/>
        <v>Zeitreihe_1</v>
      </c>
    </row>
    <row r="28" spans="1:30" x14ac:dyDescent="0.25">
      <c r="A28" s="18"/>
      <c r="B28" s="36"/>
      <c r="C28" s="18"/>
      <c r="D28" s="34"/>
      <c r="E28" s="18"/>
      <c r="F28" s="18"/>
      <c r="G28" s="18"/>
      <c r="H28" s="17">
        <f t="shared" si="0"/>
        <v>0</v>
      </c>
      <c r="I28" s="18"/>
      <c r="J28" s="18"/>
      <c r="K28" s="18"/>
      <c r="L28" s="18"/>
      <c r="M28" s="18"/>
      <c r="N28" s="17">
        <f>IF(D28&gt;A_Stammdaten!$C$12,0,SUM(H28,I28,K28,L28)-SUM(J28,M28))</f>
        <v>0</v>
      </c>
      <c r="O28" s="18"/>
      <c r="P28" s="18"/>
      <c r="Q28" s="18"/>
      <c r="R28" s="18"/>
      <c r="AD28" s="22" t="str">
        <f t="shared" si="1"/>
        <v>Zeitreihe_1</v>
      </c>
    </row>
    <row r="29" spans="1:30" x14ac:dyDescent="0.25">
      <c r="A29" s="18"/>
      <c r="B29" s="36"/>
      <c r="C29" s="18"/>
      <c r="D29" s="34"/>
      <c r="E29" s="18"/>
      <c r="F29" s="18"/>
      <c r="G29" s="18"/>
      <c r="H29" s="17">
        <f t="shared" si="0"/>
        <v>0</v>
      </c>
      <c r="I29" s="18"/>
      <c r="J29" s="18"/>
      <c r="K29" s="18"/>
      <c r="L29" s="18"/>
      <c r="M29" s="18"/>
      <c r="N29" s="17">
        <f>IF(D29&gt;A_Stammdaten!$C$12,0,SUM(H29,I29,K29,L29)-SUM(J29,M29))</f>
        <v>0</v>
      </c>
      <c r="O29" s="18"/>
      <c r="P29" s="18"/>
      <c r="Q29" s="18"/>
      <c r="R29" s="18"/>
      <c r="AD29" s="22" t="str">
        <f t="shared" si="1"/>
        <v>Zeitreihe_1</v>
      </c>
    </row>
    <row r="30" spans="1:30" x14ac:dyDescent="0.25">
      <c r="A30" s="18"/>
      <c r="B30" s="36"/>
      <c r="C30" s="18"/>
      <c r="D30" s="34"/>
      <c r="E30" s="18"/>
      <c r="F30" s="18"/>
      <c r="G30" s="18"/>
      <c r="H30" s="17">
        <f t="shared" si="0"/>
        <v>0</v>
      </c>
      <c r="I30" s="18"/>
      <c r="J30" s="18"/>
      <c r="K30" s="18"/>
      <c r="L30" s="18"/>
      <c r="M30" s="18"/>
      <c r="N30" s="17">
        <f>IF(D30&gt;A_Stammdaten!$C$12,0,SUM(H30,I30,K30,L30)-SUM(J30,M30))</f>
        <v>0</v>
      </c>
      <c r="O30" s="18"/>
      <c r="P30" s="18"/>
      <c r="Q30" s="18"/>
      <c r="R30" s="18"/>
      <c r="AD30" s="22" t="str">
        <f t="shared" si="1"/>
        <v>Zeitreihe_1</v>
      </c>
    </row>
    <row r="31" spans="1:30" x14ac:dyDescent="0.25">
      <c r="A31" s="18"/>
      <c r="B31" s="36"/>
      <c r="C31" s="18"/>
      <c r="D31" s="34"/>
      <c r="E31" s="18"/>
      <c r="F31" s="18"/>
      <c r="G31" s="18"/>
      <c r="H31" s="17">
        <f t="shared" si="0"/>
        <v>0</v>
      </c>
      <c r="I31" s="18"/>
      <c r="J31" s="18"/>
      <c r="K31" s="18"/>
      <c r="L31" s="18"/>
      <c r="M31" s="18"/>
      <c r="N31" s="17">
        <f>IF(D31&gt;A_Stammdaten!$C$12,0,SUM(H31,I31,K31,L31)-SUM(J31,M31))</f>
        <v>0</v>
      </c>
      <c r="O31" s="18"/>
      <c r="P31" s="18"/>
      <c r="Q31" s="18"/>
      <c r="R31" s="18"/>
      <c r="AD31" s="22" t="str">
        <f t="shared" si="1"/>
        <v>Zeitreihe_1</v>
      </c>
    </row>
    <row r="32" spans="1:30" x14ac:dyDescent="0.25">
      <c r="A32" s="18"/>
      <c r="B32" s="36"/>
      <c r="C32" s="18"/>
      <c r="D32" s="34"/>
      <c r="E32" s="18"/>
      <c r="F32" s="18"/>
      <c r="G32" s="18"/>
      <c r="H32" s="17">
        <f t="shared" si="0"/>
        <v>0</v>
      </c>
      <c r="I32" s="18"/>
      <c r="J32" s="18"/>
      <c r="K32" s="18"/>
      <c r="L32" s="18"/>
      <c r="M32" s="18"/>
      <c r="N32" s="17">
        <f>IF(D32&gt;A_Stammdaten!$C$12,0,SUM(H32,I32,K32,L32)-SUM(J32,M32))</f>
        <v>0</v>
      </c>
      <c r="O32" s="18"/>
      <c r="P32" s="18"/>
      <c r="Q32" s="18"/>
      <c r="R32" s="18"/>
      <c r="AD32" s="22" t="str">
        <f t="shared" si="1"/>
        <v>Zeitreihe_1</v>
      </c>
    </row>
    <row r="33" spans="1:30" x14ac:dyDescent="0.25">
      <c r="A33" s="18"/>
      <c r="B33" s="36"/>
      <c r="C33" s="18"/>
      <c r="D33" s="34"/>
      <c r="E33" s="18"/>
      <c r="F33" s="18"/>
      <c r="G33" s="18"/>
      <c r="H33" s="17">
        <f t="shared" si="0"/>
        <v>0</v>
      </c>
      <c r="I33" s="18"/>
      <c r="J33" s="18"/>
      <c r="K33" s="18"/>
      <c r="L33" s="18"/>
      <c r="M33" s="18"/>
      <c r="N33" s="17">
        <f>IF(D33&gt;A_Stammdaten!$C$12,0,SUM(H33,I33,K33,L33)-SUM(J33,M33))</f>
        <v>0</v>
      </c>
      <c r="O33" s="18"/>
      <c r="P33" s="18"/>
      <c r="Q33" s="18"/>
      <c r="R33" s="18"/>
      <c r="AD33" s="22" t="str">
        <f t="shared" si="1"/>
        <v>Zeitreihe_1</v>
      </c>
    </row>
    <row r="34" spans="1:30" x14ac:dyDescent="0.25">
      <c r="A34" s="18"/>
      <c r="B34" s="36"/>
      <c r="C34" s="18"/>
      <c r="D34" s="34"/>
      <c r="E34" s="18"/>
      <c r="F34" s="18"/>
      <c r="G34" s="18"/>
      <c r="H34" s="17">
        <f t="shared" si="0"/>
        <v>0</v>
      </c>
      <c r="I34" s="18"/>
      <c r="J34" s="18"/>
      <c r="K34" s="18"/>
      <c r="L34" s="18"/>
      <c r="M34" s="18"/>
      <c r="N34" s="17">
        <f>IF(D34&gt;A_Stammdaten!$C$12,0,SUM(H34,I34,K34,L34)-SUM(J34,M34))</f>
        <v>0</v>
      </c>
      <c r="O34" s="18"/>
      <c r="P34" s="18"/>
      <c r="Q34" s="18"/>
      <c r="R34" s="18"/>
      <c r="AD34" s="22" t="str">
        <f t="shared" si="1"/>
        <v>Zeitreihe_1</v>
      </c>
    </row>
    <row r="35" spans="1:30" x14ac:dyDescent="0.25">
      <c r="A35" s="18"/>
      <c r="B35" s="36"/>
      <c r="C35" s="18"/>
      <c r="D35" s="34"/>
      <c r="E35" s="18"/>
      <c r="F35" s="18"/>
      <c r="G35" s="18"/>
      <c r="H35" s="17">
        <f t="shared" si="0"/>
        <v>0</v>
      </c>
      <c r="I35" s="18"/>
      <c r="J35" s="18"/>
      <c r="K35" s="18"/>
      <c r="L35" s="18"/>
      <c r="M35" s="18"/>
      <c r="N35" s="17">
        <f>IF(D35&gt;A_Stammdaten!$C$12,0,SUM(H35,I35,K35,L35)-SUM(J35,M35))</f>
        <v>0</v>
      </c>
      <c r="O35" s="18"/>
      <c r="P35" s="18"/>
      <c r="Q35" s="18"/>
      <c r="R35" s="18"/>
      <c r="AD35" s="22" t="str">
        <f t="shared" si="1"/>
        <v>Zeitreihe_1</v>
      </c>
    </row>
    <row r="36" spans="1:30" x14ac:dyDescent="0.25">
      <c r="A36" s="18"/>
      <c r="B36" s="36"/>
      <c r="C36" s="18"/>
      <c r="D36" s="34"/>
      <c r="E36" s="18"/>
      <c r="F36" s="18"/>
      <c r="G36" s="18"/>
      <c r="H36" s="17">
        <f t="shared" si="0"/>
        <v>0</v>
      </c>
      <c r="I36" s="18"/>
      <c r="J36" s="18"/>
      <c r="K36" s="18"/>
      <c r="L36" s="18"/>
      <c r="M36" s="18"/>
      <c r="N36" s="17">
        <f>IF(D36&gt;A_Stammdaten!$C$12,0,SUM(H36,I36,K36,L36)-SUM(J36,M36))</f>
        <v>0</v>
      </c>
      <c r="O36" s="18"/>
      <c r="P36" s="18"/>
      <c r="Q36" s="18"/>
      <c r="R36" s="18"/>
      <c r="AD36" s="22" t="str">
        <f t="shared" si="1"/>
        <v>Zeitreihe_1</v>
      </c>
    </row>
    <row r="37" spans="1:30" x14ac:dyDescent="0.25">
      <c r="A37" s="18"/>
      <c r="B37" s="36"/>
      <c r="C37" s="18"/>
      <c r="D37" s="34"/>
      <c r="E37" s="18"/>
      <c r="F37" s="18"/>
      <c r="G37" s="18"/>
      <c r="H37" s="17">
        <f t="shared" si="0"/>
        <v>0</v>
      </c>
      <c r="I37" s="18"/>
      <c r="J37" s="18"/>
      <c r="K37" s="18"/>
      <c r="L37" s="18"/>
      <c r="M37" s="18"/>
      <c r="N37" s="17">
        <f>IF(D37&gt;A_Stammdaten!$C$12,0,SUM(H37,I37,K37,L37)-SUM(J37,M37))</f>
        <v>0</v>
      </c>
      <c r="O37" s="18"/>
      <c r="P37" s="18"/>
      <c r="Q37" s="18"/>
      <c r="R37" s="18"/>
      <c r="AD37" s="22" t="str">
        <f t="shared" si="1"/>
        <v>Zeitreihe_1</v>
      </c>
    </row>
    <row r="38" spans="1:30" x14ac:dyDescent="0.25">
      <c r="A38" s="18"/>
      <c r="B38" s="36"/>
      <c r="C38" s="18"/>
      <c r="D38" s="34"/>
      <c r="E38" s="18"/>
      <c r="F38" s="18"/>
      <c r="G38" s="18"/>
      <c r="H38" s="17">
        <f t="shared" si="0"/>
        <v>0</v>
      </c>
      <c r="I38" s="18"/>
      <c r="J38" s="18"/>
      <c r="K38" s="18"/>
      <c r="L38" s="18"/>
      <c r="M38" s="18"/>
      <c r="N38" s="17">
        <f>IF(D38&gt;A_Stammdaten!$C$12,0,SUM(H38,I38,K38,L38)-SUM(J38,M38))</f>
        <v>0</v>
      </c>
      <c r="O38" s="18"/>
      <c r="P38" s="18"/>
      <c r="Q38" s="18"/>
      <c r="R38" s="18"/>
      <c r="AD38" s="22" t="str">
        <f t="shared" si="1"/>
        <v>Zeitreihe_1</v>
      </c>
    </row>
    <row r="39" spans="1:30" x14ac:dyDescent="0.25">
      <c r="A39" s="18"/>
      <c r="B39" s="36"/>
      <c r="C39" s="18"/>
      <c r="D39" s="34"/>
      <c r="E39" s="18"/>
      <c r="F39" s="18"/>
      <c r="G39" s="18"/>
      <c r="H39" s="17">
        <f t="shared" si="0"/>
        <v>0</v>
      </c>
      <c r="I39" s="18"/>
      <c r="J39" s="18"/>
      <c r="K39" s="18"/>
      <c r="L39" s="18"/>
      <c r="M39" s="18"/>
      <c r="N39" s="17">
        <f>IF(D39&gt;A_Stammdaten!$C$12,0,SUM(H39,I39,K39,L39)-SUM(J39,M39))</f>
        <v>0</v>
      </c>
      <c r="O39" s="18"/>
      <c r="P39" s="18"/>
      <c r="Q39" s="18"/>
      <c r="R39" s="18"/>
      <c r="AD39" s="22" t="str">
        <f t="shared" si="1"/>
        <v>Zeitreihe_1</v>
      </c>
    </row>
    <row r="40" spans="1:30" x14ac:dyDescent="0.25">
      <c r="A40" s="18"/>
      <c r="B40" s="36"/>
      <c r="C40" s="18"/>
      <c r="D40" s="34"/>
      <c r="E40" s="18"/>
      <c r="F40" s="18"/>
      <c r="G40" s="18"/>
      <c r="H40" s="17">
        <f t="shared" si="0"/>
        <v>0</v>
      </c>
      <c r="I40" s="18"/>
      <c r="J40" s="18"/>
      <c r="K40" s="18"/>
      <c r="L40" s="18"/>
      <c r="M40" s="18"/>
      <c r="N40" s="17">
        <f>IF(D40&gt;A_Stammdaten!$C$12,0,SUM(H40,I40,K40,L40)-SUM(J40,M40))</f>
        <v>0</v>
      </c>
      <c r="O40" s="18"/>
      <c r="P40" s="18"/>
      <c r="Q40" s="18"/>
      <c r="R40" s="18"/>
      <c r="AD40" s="22"/>
    </row>
    <row r="41" spans="1:30" x14ac:dyDescent="0.25">
      <c r="A41" s="18"/>
      <c r="B41" s="36"/>
      <c r="C41" s="18"/>
      <c r="D41" s="34"/>
      <c r="E41" s="18"/>
      <c r="F41" s="18"/>
      <c r="G41" s="18"/>
      <c r="H41" s="17">
        <f t="shared" si="0"/>
        <v>0</v>
      </c>
      <c r="I41" s="18"/>
      <c r="J41" s="18"/>
      <c r="K41" s="18"/>
      <c r="L41" s="18"/>
      <c r="M41" s="18"/>
      <c r="N41" s="17">
        <f>IF(D41&gt;A_Stammdaten!$C$12,0,SUM(H41,I41,K41,L41)-SUM(J41,M41))</f>
        <v>0</v>
      </c>
      <c r="O41" s="18"/>
      <c r="P41" s="18"/>
      <c r="Q41" s="18"/>
      <c r="R41" s="18"/>
      <c r="AD41" s="22"/>
    </row>
    <row r="42" spans="1:30" x14ac:dyDescent="0.25">
      <c r="A42" s="18"/>
      <c r="B42" s="36"/>
      <c r="C42" s="18"/>
      <c r="D42" s="34"/>
      <c r="E42" s="18"/>
      <c r="F42" s="18"/>
      <c r="G42" s="18"/>
      <c r="H42" s="17">
        <f t="shared" si="0"/>
        <v>0</v>
      </c>
      <c r="I42" s="18"/>
      <c r="J42" s="18"/>
      <c r="K42" s="18"/>
      <c r="L42" s="18"/>
      <c r="M42" s="18"/>
      <c r="N42" s="17">
        <f>IF(D42&gt;A_Stammdaten!$C$12,0,SUM(H42,I42,K42,L42)-SUM(J42,M42))</f>
        <v>0</v>
      </c>
      <c r="O42" s="18"/>
      <c r="P42" s="18"/>
      <c r="Q42" s="18"/>
      <c r="R42" s="18"/>
      <c r="AD42" s="22"/>
    </row>
    <row r="43" spans="1:30" x14ac:dyDescent="0.25">
      <c r="A43" s="18"/>
      <c r="B43" s="36"/>
      <c r="C43" s="18"/>
      <c r="D43" s="34"/>
      <c r="E43" s="18"/>
      <c r="F43" s="18"/>
      <c r="G43" s="18"/>
      <c r="H43" s="17">
        <f t="shared" si="0"/>
        <v>0</v>
      </c>
      <c r="I43" s="18"/>
      <c r="J43" s="18"/>
      <c r="K43" s="18"/>
      <c r="L43" s="18"/>
      <c r="M43" s="18"/>
      <c r="N43" s="17">
        <f>IF(D43&gt;A_Stammdaten!$C$12,0,SUM(H43,I43,K43,L43)-SUM(J43,M43))</f>
        <v>0</v>
      </c>
      <c r="O43" s="18"/>
      <c r="P43" s="18"/>
      <c r="Q43" s="18"/>
      <c r="R43" s="18"/>
      <c r="AD43" s="22"/>
    </row>
    <row r="44" spans="1:30" x14ac:dyDescent="0.25">
      <c r="A44" s="18"/>
      <c r="B44" s="36"/>
      <c r="C44" s="18"/>
      <c r="D44" s="34"/>
      <c r="E44" s="18"/>
      <c r="F44" s="18"/>
      <c r="G44" s="18"/>
      <c r="H44" s="17">
        <f t="shared" si="0"/>
        <v>0</v>
      </c>
      <c r="I44" s="18"/>
      <c r="J44" s="18"/>
      <c r="K44" s="18"/>
      <c r="L44" s="18"/>
      <c r="M44" s="18"/>
      <c r="N44" s="17">
        <f>IF(D44&gt;A_Stammdaten!$C$12,0,SUM(H44,I44,K44,L44)-SUM(J44,M44))</f>
        <v>0</v>
      </c>
      <c r="O44" s="18"/>
      <c r="P44" s="18"/>
      <c r="Q44" s="18"/>
      <c r="R44" s="18"/>
      <c r="AD44" s="22"/>
    </row>
    <row r="45" spans="1:30" x14ac:dyDescent="0.25">
      <c r="A45" s="18"/>
      <c r="B45" s="36"/>
      <c r="C45" s="18"/>
      <c r="D45" s="34"/>
      <c r="E45" s="18"/>
      <c r="F45" s="18"/>
      <c r="G45" s="18"/>
      <c r="H45" s="17">
        <f t="shared" si="0"/>
        <v>0</v>
      </c>
      <c r="I45" s="18"/>
      <c r="J45" s="18"/>
      <c r="K45" s="18"/>
      <c r="L45" s="18"/>
      <c r="M45" s="18"/>
      <c r="N45" s="17">
        <f>IF(D45&gt;A_Stammdaten!$C$12,0,SUM(H45,I45,K45,L45)-SUM(J45,M45))</f>
        <v>0</v>
      </c>
      <c r="O45" s="18"/>
      <c r="P45" s="18"/>
      <c r="Q45" s="18"/>
      <c r="R45" s="18"/>
      <c r="AD45" s="22"/>
    </row>
    <row r="46" spans="1:30" x14ac:dyDescent="0.25">
      <c r="A46" s="18"/>
      <c r="B46" s="36"/>
      <c r="C46" s="18"/>
      <c r="D46" s="34"/>
      <c r="E46" s="18"/>
      <c r="F46" s="18"/>
      <c r="G46" s="18"/>
      <c r="H46" s="17">
        <f t="shared" ref="H46:H60" si="2">E46*F46/100</f>
        <v>0</v>
      </c>
      <c r="I46" s="18"/>
      <c r="J46" s="18"/>
      <c r="K46" s="18"/>
      <c r="L46" s="18"/>
      <c r="M46" s="18"/>
      <c r="N46" s="17">
        <f>IF(D46&gt;A_Stammdaten!$C$12,0,SUM(H46,I46,K46,L46)-SUM(J46,M46))</f>
        <v>0</v>
      </c>
      <c r="O46" s="18"/>
      <c r="P46" s="18"/>
      <c r="Q46" s="18"/>
      <c r="R46" s="18"/>
      <c r="AD46" s="22"/>
    </row>
    <row r="47" spans="1:30" x14ac:dyDescent="0.25">
      <c r="A47" s="18"/>
      <c r="B47" s="36"/>
      <c r="C47" s="18"/>
      <c r="D47" s="34"/>
      <c r="E47" s="18"/>
      <c r="F47" s="18"/>
      <c r="G47" s="18"/>
      <c r="H47" s="17">
        <f t="shared" si="2"/>
        <v>0</v>
      </c>
      <c r="I47" s="18"/>
      <c r="J47" s="18"/>
      <c r="K47" s="18"/>
      <c r="L47" s="18"/>
      <c r="M47" s="18"/>
      <c r="N47" s="17">
        <f>IF(D47&gt;A_Stammdaten!$C$12,0,SUM(H47,I47,K47,L47)-SUM(J47,M47))</f>
        <v>0</v>
      </c>
      <c r="O47" s="18"/>
      <c r="P47" s="18"/>
      <c r="Q47" s="18"/>
      <c r="R47" s="18"/>
      <c r="AD47" s="22"/>
    </row>
    <row r="48" spans="1:30" x14ac:dyDescent="0.25">
      <c r="A48" s="18"/>
      <c r="B48" s="36"/>
      <c r="C48" s="18"/>
      <c r="D48" s="34"/>
      <c r="E48" s="18"/>
      <c r="F48" s="18"/>
      <c r="G48" s="18"/>
      <c r="H48" s="17">
        <f t="shared" si="2"/>
        <v>0</v>
      </c>
      <c r="I48" s="18"/>
      <c r="J48" s="18"/>
      <c r="K48" s="18"/>
      <c r="L48" s="18"/>
      <c r="M48" s="18"/>
      <c r="N48" s="17">
        <f>IF(D48&gt;A_Stammdaten!$C$12,0,SUM(H48,I48,K48,L48)-SUM(J48,M48))</f>
        <v>0</v>
      </c>
      <c r="O48" s="18"/>
      <c r="P48" s="18"/>
      <c r="Q48" s="18"/>
      <c r="R48" s="18"/>
      <c r="AD48" s="22"/>
    </row>
    <row r="49" spans="1:30" x14ac:dyDescent="0.25">
      <c r="A49" s="18"/>
      <c r="B49" s="36"/>
      <c r="C49" s="18"/>
      <c r="D49" s="34"/>
      <c r="E49" s="18"/>
      <c r="F49" s="18"/>
      <c r="G49" s="18"/>
      <c r="H49" s="17">
        <f t="shared" si="2"/>
        <v>0</v>
      </c>
      <c r="I49" s="18"/>
      <c r="J49" s="18"/>
      <c r="K49" s="18"/>
      <c r="L49" s="18"/>
      <c r="M49" s="18"/>
      <c r="N49" s="17">
        <f>IF(D49&gt;A_Stammdaten!$C$12,0,SUM(H49,I49,K49,L49)-SUM(J49,M49))</f>
        <v>0</v>
      </c>
      <c r="O49" s="18"/>
      <c r="P49" s="18"/>
      <c r="Q49" s="18"/>
      <c r="R49" s="18"/>
      <c r="AD49" s="22"/>
    </row>
    <row r="50" spans="1:30" x14ac:dyDescent="0.25">
      <c r="A50" s="18"/>
      <c r="B50" s="36"/>
      <c r="C50" s="18"/>
      <c r="D50" s="34"/>
      <c r="E50" s="18"/>
      <c r="F50" s="18"/>
      <c r="G50" s="18"/>
      <c r="H50" s="17">
        <f t="shared" si="2"/>
        <v>0</v>
      </c>
      <c r="I50" s="18"/>
      <c r="J50" s="18"/>
      <c r="K50" s="18"/>
      <c r="L50" s="18"/>
      <c r="M50" s="18"/>
      <c r="N50" s="17">
        <f>IF(D50&gt;A_Stammdaten!$C$12,0,SUM(H50,I50,K50,L50)-SUM(J50,M50))</f>
        <v>0</v>
      </c>
      <c r="O50" s="18"/>
      <c r="P50" s="18"/>
      <c r="Q50" s="18"/>
      <c r="R50" s="18"/>
      <c r="AD50" s="22"/>
    </row>
    <row r="51" spans="1:30" x14ac:dyDescent="0.25">
      <c r="A51" s="18"/>
      <c r="B51" s="36"/>
      <c r="C51" s="18"/>
      <c r="D51" s="34"/>
      <c r="E51" s="18"/>
      <c r="F51" s="18"/>
      <c r="G51" s="18"/>
      <c r="H51" s="17">
        <f t="shared" si="2"/>
        <v>0</v>
      </c>
      <c r="I51" s="18"/>
      <c r="J51" s="18"/>
      <c r="K51" s="18"/>
      <c r="L51" s="18"/>
      <c r="M51" s="18"/>
      <c r="N51" s="17">
        <f>IF(D51&gt;A_Stammdaten!$C$12,0,SUM(H51,I51,K51,L51)-SUM(J51,M51))</f>
        <v>0</v>
      </c>
      <c r="O51" s="18"/>
      <c r="P51" s="18"/>
      <c r="Q51" s="18"/>
      <c r="R51" s="18"/>
      <c r="AD51" s="22"/>
    </row>
    <row r="52" spans="1:30" x14ac:dyDescent="0.25">
      <c r="A52" s="18"/>
      <c r="B52" s="36"/>
      <c r="C52" s="18"/>
      <c r="D52" s="34"/>
      <c r="E52" s="18"/>
      <c r="F52" s="18"/>
      <c r="G52" s="18"/>
      <c r="H52" s="17">
        <f t="shared" si="2"/>
        <v>0</v>
      </c>
      <c r="I52" s="18"/>
      <c r="J52" s="18"/>
      <c r="K52" s="18"/>
      <c r="L52" s="18"/>
      <c r="M52" s="18"/>
      <c r="N52" s="17">
        <f>IF(D52&gt;A_Stammdaten!$C$12,0,SUM(H52,I52,K52,L52)-SUM(J52,M52))</f>
        <v>0</v>
      </c>
      <c r="O52" s="18"/>
      <c r="P52" s="18"/>
      <c r="Q52" s="18"/>
      <c r="R52" s="18"/>
      <c r="AD52" s="22"/>
    </row>
    <row r="53" spans="1:30" x14ac:dyDescent="0.25">
      <c r="A53" s="18"/>
      <c r="B53" s="36"/>
      <c r="C53" s="18"/>
      <c r="D53" s="34"/>
      <c r="E53" s="18"/>
      <c r="F53" s="18"/>
      <c r="G53" s="18"/>
      <c r="H53" s="17">
        <f t="shared" si="2"/>
        <v>0</v>
      </c>
      <c r="I53" s="18"/>
      <c r="J53" s="18"/>
      <c r="K53" s="18"/>
      <c r="L53" s="18"/>
      <c r="M53" s="18"/>
      <c r="N53" s="17">
        <f>IF(D53&gt;A_Stammdaten!$C$12,0,SUM(H53,I53,K53,L53)-SUM(J53,M53))</f>
        <v>0</v>
      </c>
      <c r="O53" s="18"/>
      <c r="P53" s="18"/>
      <c r="Q53" s="18"/>
      <c r="R53" s="18"/>
      <c r="AD53" s="22"/>
    </row>
    <row r="54" spans="1:30" x14ac:dyDescent="0.25">
      <c r="A54" s="18"/>
      <c r="B54" s="36"/>
      <c r="C54" s="18"/>
      <c r="D54" s="34"/>
      <c r="E54" s="18"/>
      <c r="F54" s="18"/>
      <c r="G54" s="18"/>
      <c r="H54" s="17">
        <f t="shared" si="2"/>
        <v>0</v>
      </c>
      <c r="I54" s="18"/>
      <c r="J54" s="18"/>
      <c r="K54" s="18"/>
      <c r="L54" s="18"/>
      <c r="M54" s="18"/>
      <c r="N54" s="17">
        <f>IF(D54&gt;A_Stammdaten!$C$12,0,SUM(H54,I54,K54,L54)-SUM(J54,M54))</f>
        <v>0</v>
      </c>
      <c r="O54" s="18"/>
      <c r="P54" s="18"/>
      <c r="Q54" s="18"/>
      <c r="R54" s="18"/>
      <c r="AD54" s="22"/>
    </row>
    <row r="55" spans="1:30" x14ac:dyDescent="0.25">
      <c r="A55" s="18"/>
      <c r="B55" s="36"/>
      <c r="C55" s="18"/>
      <c r="D55" s="34"/>
      <c r="E55" s="18"/>
      <c r="F55" s="18"/>
      <c r="G55" s="18"/>
      <c r="H55" s="17">
        <f t="shared" si="2"/>
        <v>0</v>
      </c>
      <c r="I55" s="18"/>
      <c r="J55" s="18"/>
      <c r="K55" s="18"/>
      <c r="L55" s="18"/>
      <c r="M55" s="18"/>
      <c r="N55" s="17">
        <f>IF(D55&gt;A_Stammdaten!$C$12,0,SUM(H55,I55,K55,L55)-SUM(J55,M55))</f>
        <v>0</v>
      </c>
      <c r="O55" s="18"/>
      <c r="P55" s="18"/>
      <c r="Q55" s="18"/>
      <c r="R55" s="18"/>
      <c r="AD55" s="22"/>
    </row>
    <row r="56" spans="1:30" x14ac:dyDescent="0.25">
      <c r="A56" s="18"/>
      <c r="B56" s="36"/>
      <c r="C56" s="18"/>
      <c r="D56" s="34"/>
      <c r="E56" s="18"/>
      <c r="F56" s="18"/>
      <c r="G56" s="18"/>
      <c r="H56" s="17">
        <f t="shared" si="2"/>
        <v>0</v>
      </c>
      <c r="I56" s="18"/>
      <c r="J56" s="18"/>
      <c r="K56" s="18"/>
      <c r="L56" s="18"/>
      <c r="M56" s="18"/>
      <c r="N56" s="17">
        <f>IF(D56&gt;A_Stammdaten!$C$12,0,SUM(H56,I56,K56,L56)-SUM(J56,M56))</f>
        <v>0</v>
      </c>
      <c r="O56" s="18"/>
      <c r="P56" s="18"/>
      <c r="Q56" s="18"/>
      <c r="R56" s="18"/>
      <c r="AD56" s="22"/>
    </row>
    <row r="57" spans="1:30" x14ac:dyDescent="0.25">
      <c r="A57" s="18"/>
      <c r="B57" s="36"/>
      <c r="C57" s="18"/>
      <c r="D57" s="34"/>
      <c r="E57" s="18"/>
      <c r="F57" s="18"/>
      <c r="G57" s="18"/>
      <c r="H57" s="17">
        <f t="shared" si="2"/>
        <v>0</v>
      </c>
      <c r="I57" s="18"/>
      <c r="J57" s="18"/>
      <c r="K57" s="18"/>
      <c r="L57" s="18"/>
      <c r="M57" s="18"/>
      <c r="N57" s="17">
        <f>IF(D57&gt;A_Stammdaten!$C$12,0,SUM(H57,I57,K57,L57)-SUM(J57,M57))</f>
        <v>0</v>
      </c>
      <c r="O57" s="18"/>
      <c r="P57" s="18"/>
      <c r="Q57" s="18"/>
      <c r="R57" s="18"/>
      <c r="AD57" s="22"/>
    </row>
    <row r="58" spans="1:30" x14ac:dyDescent="0.25">
      <c r="A58" s="18"/>
      <c r="B58" s="36"/>
      <c r="C58" s="18"/>
      <c r="D58" s="34"/>
      <c r="E58" s="18"/>
      <c r="F58" s="18"/>
      <c r="G58" s="18"/>
      <c r="H58" s="17">
        <f t="shared" si="2"/>
        <v>0</v>
      </c>
      <c r="I58" s="18"/>
      <c r="J58" s="18"/>
      <c r="K58" s="18"/>
      <c r="L58" s="18"/>
      <c r="M58" s="18"/>
      <c r="N58" s="17">
        <f>IF(D58&gt;A_Stammdaten!$C$12,0,SUM(H58,I58,K58,L58)-SUM(J58,M58))</f>
        <v>0</v>
      </c>
      <c r="O58" s="18"/>
      <c r="P58" s="18"/>
      <c r="Q58" s="18"/>
      <c r="R58" s="18"/>
      <c r="AD58" s="22"/>
    </row>
    <row r="59" spans="1:30" x14ac:dyDescent="0.25">
      <c r="A59" s="18"/>
      <c r="B59" s="36"/>
      <c r="C59" s="18"/>
      <c r="D59" s="34"/>
      <c r="E59" s="18"/>
      <c r="F59" s="18"/>
      <c r="G59" s="18"/>
      <c r="H59" s="17">
        <f t="shared" si="2"/>
        <v>0</v>
      </c>
      <c r="I59" s="18"/>
      <c r="J59" s="18"/>
      <c r="K59" s="18"/>
      <c r="L59" s="18"/>
      <c r="M59" s="18"/>
      <c r="N59" s="17">
        <f>IF(D59&gt;A_Stammdaten!$C$12,0,SUM(H59,I59,K59,L59)-SUM(J59,M59))</f>
        <v>0</v>
      </c>
      <c r="O59" s="18"/>
      <c r="P59" s="18"/>
      <c r="Q59" s="18"/>
      <c r="R59" s="18"/>
      <c r="AD59" s="22"/>
    </row>
    <row r="60" spans="1:30" x14ac:dyDescent="0.25">
      <c r="A60" s="18"/>
      <c r="B60" s="36"/>
      <c r="C60" s="18"/>
      <c r="D60" s="34"/>
      <c r="E60" s="18"/>
      <c r="F60" s="18"/>
      <c r="G60" s="18"/>
      <c r="H60" s="17">
        <f t="shared" si="2"/>
        <v>0</v>
      </c>
      <c r="I60" s="18"/>
      <c r="J60" s="18"/>
      <c r="K60" s="18"/>
      <c r="L60" s="18"/>
      <c r="M60" s="18"/>
      <c r="N60" s="17">
        <f>IF(D60&gt;A_Stammdaten!$C$12,0,SUM(H60,I60,K60,L60)-SUM(J60,M60))</f>
        <v>0</v>
      </c>
      <c r="O60" s="18"/>
      <c r="P60" s="18"/>
      <c r="Q60" s="18"/>
      <c r="R60" s="18"/>
      <c r="AD60" s="22"/>
    </row>
    <row r="61" spans="1:30" x14ac:dyDescent="0.25">
      <c r="A61" s="18"/>
      <c r="B61" s="36"/>
      <c r="C61" s="18"/>
      <c r="D61" s="34"/>
      <c r="E61" s="18"/>
      <c r="F61" s="18"/>
      <c r="G61" s="18"/>
      <c r="H61" s="17">
        <f t="shared" si="0"/>
        <v>0</v>
      </c>
      <c r="I61" s="18"/>
      <c r="J61" s="18"/>
      <c r="K61" s="18"/>
      <c r="L61" s="18"/>
      <c r="M61" s="18"/>
      <c r="N61" s="17">
        <f>IF(D61&gt;A_Stammdaten!$C$12,0,SUM(H61,I61,K61,L61)-SUM(J61,M61))</f>
        <v>0</v>
      </c>
      <c r="O61" s="18"/>
      <c r="P61" s="18"/>
      <c r="Q61" s="18"/>
      <c r="R61" s="18"/>
      <c r="AD61" s="22"/>
    </row>
    <row r="62" spans="1:30" x14ac:dyDescent="0.25">
      <c r="A62" s="18"/>
      <c r="B62" s="36"/>
      <c r="C62" s="18"/>
      <c r="D62" s="34"/>
      <c r="E62" s="18"/>
      <c r="F62" s="18"/>
      <c r="G62" s="18"/>
      <c r="H62" s="17">
        <f t="shared" si="0"/>
        <v>0</v>
      </c>
      <c r="I62" s="18"/>
      <c r="J62" s="18"/>
      <c r="K62" s="18"/>
      <c r="L62" s="18"/>
      <c r="M62" s="18"/>
      <c r="N62" s="17">
        <f>IF(D62&gt;A_Stammdaten!$C$12,0,SUM(H62,I62,K62,L62)-SUM(J62,M62))</f>
        <v>0</v>
      </c>
      <c r="O62" s="18"/>
      <c r="P62" s="18"/>
      <c r="Q62" s="18"/>
      <c r="R62" s="18"/>
      <c r="AD62" s="22"/>
    </row>
    <row r="63" spans="1:30" x14ac:dyDescent="0.25">
      <c r="A63" s="18"/>
      <c r="B63" s="36"/>
      <c r="C63" s="18"/>
      <c r="D63" s="34"/>
      <c r="E63" s="18"/>
      <c r="F63" s="18"/>
      <c r="G63" s="18"/>
      <c r="H63" s="17">
        <f t="shared" si="0"/>
        <v>0</v>
      </c>
      <c r="I63" s="18"/>
      <c r="J63" s="18"/>
      <c r="K63" s="18"/>
      <c r="L63" s="18"/>
      <c r="M63" s="18"/>
      <c r="N63" s="17">
        <f>IF(D63&gt;A_Stammdaten!$C$12,0,SUM(H63,I63,K63,L63)-SUM(J63,M63))</f>
        <v>0</v>
      </c>
      <c r="O63" s="18"/>
      <c r="P63" s="18"/>
      <c r="Q63" s="18"/>
      <c r="R63" s="18"/>
      <c r="AD63" s="22"/>
    </row>
    <row r="64" spans="1:30" x14ac:dyDescent="0.25">
      <c r="A64" s="18"/>
      <c r="B64" s="36"/>
      <c r="C64" s="18"/>
      <c r="D64" s="34"/>
      <c r="E64" s="18"/>
      <c r="F64" s="18"/>
      <c r="G64" s="18"/>
      <c r="H64" s="17">
        <f t="shared" si="0"/>
        <v>0</v>
      </c>
      <c r="I64" s="18"/>
      <c r="J64" s="18"/>
      <c r="K64" s="18"/>
      <c r="L64" s="18"/>
      <c r="M64" s="18"/>
      <c r="N64" s="17">
        <f>IF(D64&gt;A_Stammdaten!$C$12,0,SUM(H64,I64,K64,L64)-SUM(J64,M64))</f>
        <v>0</v>
      </c>
      <c r="O64" s="18"/>
      <c r="P64" s="18"/>
      <c r="Q64" s="18"/>
      <c r="R64" s="18"/>
      <c r="AD64" s="22"/>
    </row>
    <row r="65" spans="1:30" x14ac:dyDescent="0.25">
      <c r="A65" s="18"/>
      <c r="B65" s="36"/>
      <c r="C65" s="18"/>
      <c r="D65" s="34"/>
      <c r="E65" s="18"/>
      <c r="F65" s="18"/>
      <c r="G65" s="18"/>
      <c r="H65" s="17">
        <f t="shared" si="0"/>
        <v>0</v>
      </c>
      <c r="I65" s="18"/>
      <c r="J65" s="18"/>
      <c r="K65" s="18"/>
      <c r="L65" s="18"/>
      <c r="M65" s="18"/>
      <c r="N65" s="17">
        <f>IF(D65&gt;A_Stammdaten!$C$12,0,SUM(H65,I65,K65,L65)-SUM(J65,M65))</f>
        <v>0</v>
      </c>
      <c r="O65" s="18"/>
      <c r="P65" s="18"/>
      <c r="Q65" s="18"/>
      <c r="R65" s="18"/>
      <c r="AD65" s="22" t="str">
        <f t="shared" si="1"/>
        <v>Zeitreihe_1</v>
      </c>
    </row>
    <row r="66" spans="1:30" x14ac:dyDescent="0.25">
      <c r="A66" s="18"/>
      <c r="B66" s="36"/>
      <c r="C66" s="18"/>
      <c r="D66" s="34"/>
      <c r="E66" s="18"/>
      <c r="F66" s="18"/>
      <c r="G66" s="18"/>
      <c r="H66" s="17">
        <f t="shared" si="0"/>
        <v>0</v>
      </c>
      <c r="I66" s="18"/>
      <c r="J66" s="18"/>
      <c r="K66" s="18"/>
      <c r="L66" s="18"/>
      <c r="M66" s="18"/>
      <c r="N66" s="17">
        <f>IF(D66&gt;A_Stammdaten!$C$12,0,SUM(H66,I66,K66,L66)-SUM(J66,M66))</f>
        <v>0</v>
      </c>
      <c r="O66" s="18"/>
      <c r="P66" s="18"/>
      <c r="Q66" s="18"/>
      <c r="R66" s="18"/>
      <c r="AD66" s="22" t="str">
        <f t="shared" si="1"/>
        <v>Zeitreihe_1</v>
      </c>
    </row>
    <row r="67" spans="1:30" x14ac:dyDescent="0.25">
      <c r="A67" s="18"/>
      <c r="B67" s="36"/>
      <c r="C67" s="18"/>
      <c r="D67" s="34"/>
      <c r="E67" s="18"/>
      <c r="F67" s="18"/>
      <c r="G67" s="18"/>
      <c r="H67" s="17">
        <f t="shared" si="0"/>
        <v>0</v>
      </c>
      <c r="I67" s="18"/>
      <c r="J67" s="18"/>
      <c r="K67" s="18"/>
      <c r="L67" s="18"/>
      <c r="M67" s="18"/>
      <c r="N67" s="17">
        <f>IF(D67&gt;A_Stammdaten!$C$12,0,SUM(H67,I67,K67,L67)-SUM(J67,M67))</f>
        <v>0</v>
      </c>
      <c r="O67" s="18"/>
      <c r="P67" s="18"/>
      <c r="Q67" s="18"/>
      <c r="R67" s="18"/>
      <c r="AD67" s="22" t="str">
        <f t="shared" si="1"/>
        <v>Zeitreihe_1</v>
      </c>
    </row>
    <row r="68" spans="1:30" x14ac:dyDescent="0.25">
      <c r="A68" s="18"/>
      <c r="B68" s="36"/>
      <c r="C68" s="18"/>
      <c r="D68" s="34"/>
      <c r="E68" s="18"/>
      <c r="F68" s="18"/>
      <c r="G68" s="18"/>
      <c r="H68" s="17">
        <f t="shared" si="0"/>
        <v>0</v>
      </c>
      <c r="I68" s="18"/>
      <c r="J68" s="18"/>
      <c r="K68" s="18"/>
      <c r="L68" s="18"/>
      <c r="M68" s="18"/>
      <c r="N68" s="17">
        <f>IF(D68&gt;A_Stammdaten!$C$12,0,SUM(H68,I68,K68,L68)-SUM(J68,M68))</f>
        <v>0</v>
      </c>
      <c r="O68" s="18"/>
      <c r="P68" s="18"/>
      <c r="Q68" s="18"/>
      <c r="R68" s="18"/>
      <c r="AD68" s="22" t="str">
        <f t="shared" si="1"/>
        <v>Zeitreihe_1</v>
      </c>
    </row>
    <row r="69" spans="1:30" x14ac:dyDescent="0.25">
      <c r="A69" s="18"/>
      <c r="B69" s="36"/>
      <c r="C69" s="18"/>
      <c r="D69" s="34"/>
      <c r="E69" s="18"/>
      <c r="F69" s="18"/>
      <c r="G69" s="18"/>
      <c r="H69" s="17">
        <f t="shared" si="0"/>
        <v>0</v>
      </c>
      <c r="I69" s="18"/>
      <c r="J69" s="18"/>
      <c r="K69" s="18"/>
      <c r="L69" s="18"/>
      <c r="M69" s="18"/>
      <c r="N69" s="17">
        <f>IF(D69&gt;A_Stammdaten!$C$12,0,SUM(H69,I69,K69,L69)-SUM(J69,M69))</f>
        <v>0</v>
      </c>
      <c r="O69" s="18"/>
      <c r="P69" s="18"/>
      <c r="Q69" s="18"/>
      <c r="R69" s="18"/>
      <c r="AD69" s="22" t="str">
        <f t="shared" si="1"/>
        <v>Zeitreihe_1</v>
      </c>
    </row>
    <row r="70" spans="1:30" x14ac:dyDescent="0.25">
      <c r="A70" s="18"/>
      <c r="B70" s="36"/>
      <c r="C70" s="18"/>
      <c r="D70" s="34"/>
      <c r="E70" s="18"/>
      <c r="F70" s="18"/>
      <c r="G70" s="18"/>
      <c r="H70" s="17">
        <f t="shared" si="0"/>
        <v>0</v>
      </c>
      <c r="I70" s="18"/>
      <c r="J70" s="18"/>
      <c r="K70" s="18"/>
      <c r="L70" s="18"/>
      <c r="M70" s="18"/>
      <c r="N70" s="17">
        <f>IF(D70&gt;A_Stammdaten!$C$12,0,SUM(H70,I70,K70,L70)-SUM(J70,M70))</f>
        <v>0</v>
      </c>
      <c r="O70" s="18"/>
      <c r="P70" s="18"/>
      <c r="Q70" s="18"/>
      <c r="R70" s="18"/>
      <c r="AD70" s="22" t="str">
        <f t="shared" si="1"/>
        <v>Zeitreihe_1</v>
      </c>
    </row>
    <row r="71" spans="1:30" x14ac:dyDescent="0.25">
      <c r="A71" s="18"/>
      <c r="B71" s="36"/>
      <c r="C71" s="18"/>
      <c r="D71" s="34"/>
      <c r="E71" s="18"/>
      <c r="F71" s="18"/>
      <c r="G71" s="18"/>
      <c r="H71" s="17">
        <f t="shared" si="0"/>
        <v>0</v>
      </c>
      <c r="I71" s="18"/>
      <c r="J71" s="18"/>
      <c r="K71" s="18"/>
      <c r="L71" s="18"/>
      <c r="M71" s="18"/>
      <c r="N71" s="17">
        <f>IF(D71&gt;A_Stammdaten!$C$12,0,SUM(H71,I71,K71,L71)-SUM(J71,M71))</f>
        <v>0</v>
      </c>
      <c r="O71" s="18"/>
      <c r="P71" s="18"/>
      <c r="Q71" s="18"/>
      <c r="R71" s="18"/>
      <c r="AD71" s="22" t="str">
        <f t="shared" si="1"/>
        <v>Zeitreihe_1</v>
      </c>
    </row>
    <row r="72" spans="1:30" x14ac:dyDescent="0.25">
      <c r="A72" s="18"/>
      <c r="B72" s="36"/>
      <c r="C72" s="18"/>
      <c r="D72" s="34"/>
      <c r="E72" s="18"/>
      <c r="F72" s="18"/>
      <c r="G72" s="18"/>
      <c r="H72" s="17">
        <f t="shared" si="0"/>
        <v>0</v>
      </c>
      <c r="I72" s="18"/>
      <c r="J72" s="18"/>
      <c r="K72" s="18"/>
      <c r="L72" s="18"/>
      <c r="M72" s="18"/>
      <c r="N72" s="17">
        <f>IF(D72&gt;A_Stammdaten!$C$12,0,SUM(H72,I72,K72,L72)-SUM(J72,M72))</f>
        <v>0</v>
      </c>
      <c r="O72" s="18"/>
      <c r="P72" s="18"/>
      <c r="Q72" s="18"/>
      <c r="R72" s="18"/>
      <c r="AD72" s="22" t="str">
        <f t="shared" si="1"/>
        <v>Zeitreihe_1</v>
      </c>
    </row>
    <row r="73" spans="1:30" x14ac:dyDescent="0.25">
      <c r="A73" s="18"/>
      <c r="B73" s="36"/>
      <c r="C73" s="18"/>
      <c r="D73" s="34"/>
      <c r="E73" s="18"/>
      <c r="F73" s="18"/>
      <c r="G73" s="18"/>
      <c r="H73" s="17">
        <f t="shared" si="0"/>
        <v>0</v>
      </c>
      <c r="I73" s="18"/>
      <c r="J73" s="18"/>
      <c r="K73" s="18"/>
      <c r="L73" s="18"/>
      <c r="M73" s="18"/>
      <c r="N73" s="17">
        <f>IF(D73&gt;A_Stammdaten!$C$12,0,SUM(H73,I73,K73,L73)-SUM(J73,M73))</f>
        <v>0</v>
      </c>
      <c r="O73" s="18"/>
      <c r="P73" s="18"/>
      <c r="Q73" s="18"/>
      <c r="R73" s="18"/>
      <c r="AD73" s="22" t="str">
        <f t="shared" si="1"/>
        <v>Zeitreihe_1</v>
      </c>
    </row>
    <row r="74" spans="1:30" x14ac:dyDescent="0.25">
      <c r="A74" s="18"/>
      <c r="B74" s="36"/>
      <c r="C74" s="18"/>
      <c r="D74" s="34"/>
      <c r="E74" s="18"/>
      <c r="F74" s="18"/>
      <c r="G74" s="18"/>
      <c r="H74" s="17">
        <f t="shared" si="0"/>
        <v>0</v>
      </c>
      <c r="I74" s="18"/>
      <c r="J74" s="18"/>
      <c r="K74" s="18"/>
      <c r="L74" s="18"/>
      <c r="M74" s="18"/>
      <c r="N74" s="17">
        <f>IF(D74&gt;A_Stammdaten!$C$12,0,SUM(H74,I74,K74,L74)-SUM(J74,M74))</f>
        <v>0</v>
      </c>
      <c r="O74" s="18"/>
      <c r="P74" s="18"/>
      <c r="Q74" s="18"/>
      <c r="R74" s="18"/>
      <c r="AD74" s="22" t="str">
        <f t="shared" si="1"/>
        <v>Zeitreihe_1</v>
      </c>
    </row>
    <row r="75" spans="1:30" x14ac:dyDescent="0.25">
      <c r="A75" s="18"/>
      <c r="B75" s="36"/>
      <c r="C75" s="18"/>
      <c r="D75" s="34"/>
      <c r="E75" s="18"/>
      <c r="F75" s="18"/>
      <c r="G75" s="18"/>
      <c r="H75" s="17">
        <f t="shared" si="0"/>
        <v>0</v>
      </c>
      <c r="I75" s="18"/>
      <c r="J75" s="18"/>
      <c r="K75" s="18"/>
      <c r="L75" s="18"/>
      <c r="M75" s="18"/>
      <c r="N75" s="17">
        <f>IF(D75&gt;A_Stammdaten!$C$12,0,SUM(H75,I75,K75,L75)-SUM(J75,M75))</f>
        <v>0</v>
      </c>
      <c r="O75" s="18"/>
      <c r="P75" s="18"/>
      <c r="Q75" s="18"/>
      <c r="R75" s="18"/>
      <c r="AD75" s="22" t="str">
        <f t="shared" si="1"/>
        <v>Zeitreihe_1</v>
      </c>
    </row>
    <row r="76" spans="1:30" x14ac:dyDescent="0.25">
      <c r="AD76" s="22"/>
    </row>
  </sheetData>
  <sheetProtection formatCells="0" formatColumns="0" formatRows="0" insertRows="0" insertHyperlinks="0"/>
  <dataValidations count="2">
    <dataValidation type="list" allowBlank="1" showInputMessage="1" showErrorMessage="1" sqref="B5:B125">
      <formula1>WAV_Positionen</formula1>
    </dataValidation>
    <dataValidation type="list" allowBlank="1" showInputMessage="1" showErrorMessage="1" sqref="D5:D125">
      <formula1>INDIRECT(AD5)</formula1>
    </dataValidation>
  </dataValidations>
  <pageMargins left="0.34" right="0.34" top="0.34" bottom="0.5" header="0.26" footer="0.2"/>
  <pageSetup paperSize="9" scale="58" fitToWidth="3" fitToHeight="2" orientation="landscape" r:id="rId1"/>
  <headerFooter>
    <oddFooter>&amp;L&amp;D&amp;C&amp;P/&amp;N&amp;R&amp;A_&amp;F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A_Stammdaten!$B$16:$B$25</xm:f>
          </x14:formula1>
          <xm:sqref>A5:A125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55"/>
  <sheetViews>
    <sheetView showGridLines="0" workbookViewId="0">
      <pane ySplit="5" topLeftCell="A6" activePane="bottomLeft" state="frozen"/>
      <selection pane="bottomLeft" activeCell="F48" sqref="F48"/>
    </sheetView>
  </sheetViews>
  <sheetFormatPr baseColWidth="10" defaultRowHeight="15" x14ac:dyDescent="0.25"/>
  <cols>
    <col min="1" max="1" width="25.7109375" customWidth="1"/>
    <col min="2" max="2" width="10.7109375" customWidth="1"/>
    <col min="3" max="3" width="120.7109375" customWidth="1"/>
  </cols>
  <sheetData>
    <row r="1" spans="1:3" ht="15.75" x14ac:dyDescent="0.25">
      <c r="A1" s="128" t="s">
        <v>279</v>
      </c>
      <c r="B1" s="129"/>
      <c r="C1" s="130"/>
    </row>
    <row r="2" spans="1:3" x14ac:dyDescent="0.25">
      <c r="A2" s="131" t="s">
        <v>280</v>
      </c>
      <c r="B2" s="132"/>
      <c r="C2" s="132"/>
    </row>
    <row r="3" spans="1:3" x14ac:dyDescent="0.25">
      <c r="A3" s="131"/>
      <c r="B3" s="132"/>
      <c r="C3" s="132"/>
    </row>
    <row r="4" spans="1:3" x14ac:dyDescent="0.25">
      <c r="A4" s="132"/>
      <c r="B4" s="132"/>
      <c r="C4" s="132"/>
    </row>
    <row r="5" spans="1:3" x14ac:dyDescent="0.25">
      <c r="A5" s="133" t="s">
        <v>281</v>
      </c>
      <c r="B5" s="133" t="s">
        <v>282</v>
      </c>
      <c r="C5" s="133" t="s">
        <v>8</v>
      </c>
    </row>
    <row r="6" spans="1:3" ht="20.100000000000001" customHeight="1" x14ac:dyDescent="0.25">
      <c r="A6" s="135" t="s">
        <v>113</v>
      </c>
      <c r="B6" s="136"/>
      <c r="C6" s="137"/>
    </row>
    <row r="7" spans="1:3" ht="20.100000000000001" customHeight="1" x14ac:dyDescent="0.25">
      <c r="A7" s="135" t="s">
        <v>113</v>
      </c>
      <c r="B7" s="136"/>
      <c r="C7" s="137"/>
    </row>
    <row r="8" spans="1:3" ht="20.100000000000001" customHeight="1" x14ac:dyDescent="0.25">
      <c r="A8" s="135" t="s">
        <v>113</v>
      </c>
      <c r="B8" s="136"/>
      <c r="C8" s="137"/>
    </row>
    <row r="9" spans="1:3" ht="20.100000000000001" customHeight="1" x14ac:dyDescent="0.25">
      <c r="A9" s="135" t="s">
        <v>113</v>
      </c>
      <c r="B9" s="136"/>
      <c r="C9" s="137"/>
    </row>
    <row r="10" spans="1:3" ht="20.100000000000001" customHeight="1" x14ac:dyDescent="0.25">
      <c r="A10" s="135" t="s">
        <v>113</v>
      </c>
      <c r="B10" s="136"/>
      <c r="C10" s="137"/>
    </row>
    <row r="11" spans="1:3" ht="20.100000000000001" customHeight="1" x14ac:dyDescent="0.25">
      <c r="A11" s="135" t="s">
        <v>113</v>
      </c>
      <c r="B11" s="136"/>
      <c r="C11" s="137"/>
    </row>
    <row r="12" spans="1:3" ht="20.100000000000001" customHeight="1" x14ac:dyDescent="0.25">
      <c r="A12" s="135" t="s">
        <v>113</v>
      </c>
      <c r="B12" s="136"/>
      <c r="C12" s="137"/>
    </row>
    <row r="13" spans="1:3" ht="20.100000000000001" customHeight="1" x14ac:dyDescent="0.25">
      <c r="A13" s="135" t="s">
        <v>113</v>
      </c>
      <c r="B13" s="136"/>
      <c r="C13" s="137"/>
    </row>
    <row r="14" spans="1:3" ht="20.100000000000001" customHeight="1" x14ac:dyDescent="0.25">
      <c r="A14" s="135" t="s">
        <v>113</v>
      </c>
      <c r="B14" s="136"/>
      <c r="C14" s="137"/>
    </row>
    <row r="15" spans="1:3" ht="20.100000000000001" customHeight="1" x14ac:dyDescent="0.25">
      <c r="A15" s="135" t="s">
        <v>113</v>
      </c>
      <c r="B15" s="136"/>
      <c r="C15" s="137"/>
    </row>
    <row r="16" spans="1:3" ht="20.100000000000001" customHeight="1" x14ac:dyDescent="0.25">
      <c r="A16" s="135" t="s">
        <v>113</v>
      </c>
      <c r="B16" s="136"/>
      <c r="C16" s="137"/>
    </row>
    <row r="17" spans="1:3" ht="20.100000000000001" customHeight="1" x14ac:dyDescent="0.25">
      <c r="A17" s="135" t="s">
        <v>113</v>
      </c>
      <c r="B17" s="136"/>
      <c r="C17" s="137"/>
    </row>
    <row r="18" spans="1:3" ht="20.100000000000001" customHeight="1" x14ac:dyDescent="0.25">
      <c r="A18" s="135" t="s">
        <v>113</v>
      </c>
      <c r="B18" s="136"/>
      <c r="C18" s="137"/>
    </row>
    <row r="19" spans="1:3" ht="20.100000000000001" customHeight="1" x14ac:dyDescent="0.25">
      <c r="A19" s="135" t="s">
        <v>113</v>
      </c>
      <c r="B19" s="136"/>
      <c r="C19" s="137"/>
    </row>
    <row r="20" spans="1:3" ht="20.100000000000001" customHeight="1" x14ac:dyDescent="0.25">
      <c r="A20" s="135" t="s">
        <v>113</v>
      </c>
      <c r="B20" s="136"/>
      <c r="C20" s="137"/>
    </row>
    <row r="21" spans="1:3" ht="20.100000000000001" customHeight="1" x14ac:dyDescent="0.25">
      <c r="A21" s="135" t="s">
        <v>113</v>
      </c>
      <c r="B21" s="136"/>
      <c r="C21" s="137"/>
    </row>
    <row r="22" spans="1:3" ht="20.100000000000001" customHeight="1" x14ac:dyDescent="0.25">
      <c r="A22" s="135" t="s">
        <v>113</v>
      </c>
      <c r="B22" s="136"/>
      <c r="C22" s="137"/>
    </row>
    <row r="23" spans="1:3" ht="20.100000000000001" customHeight="1" x14ac:dyDescent="0.25">
      <c r="A23" s="135" t="s">
        <v>113</v>
      </c>
      <c r="B23" s="136"/>
      <c r="C23" s="137"/>
    </row>
    <row r="24" spans="1:3" ht="20.100000000000001" customHeight="1" x14ac:dyDescent="0.25">
      <c r="A24" s="135" t="s">
        <v>113</v>
      </c>
      <c r="B24" s="136"/>
      <c r="C24" s="137"/>
    </row>
    <row r="25" spans="1:3" ht="20.100000000000001" customHeight="1" x14ac:dyDescent="0.25">
      <c r="A25" s="135" t="s">
        <v>113</v>
      </c>
      <c r="B25" s="136"/>
      <c r="C25" s="137"/>
    </row>
    <row r="26" spans="1:3" ht="20.100000000000001" customHeight="1" x14ac:dyDescent="0.25">
      <c r="A26" s="135" t="s">
        <v>113</v>
      </c>
      <c r="B26" s="136"/>
      <c r="C26" s="137"/>
    </row>
    <row r="27" spans="1:3" ht="20.100000000000001" customHeight="1" x14ac:dyDescent="0.25">
      <c r="A27" s="135" t="s">
        <v>113</v>
      </c>
      <c r="B27" s="136"/>
      <c r="C27" s="137"/>
    </row>
    <row r="28" spans="1:3" ht="20.100000000000001" customHeight="1" x14ac:dyDescent="0.25">
      <c r="A28" s="135" t="s">
        <v>113</v>
      </c>
      <c r="B28" s="136"/>
      <c r="C28" s="137"/>
    </row>
    <row r="29" spans="1:3" ht="20.100000000000001" customHeight="1" x14ac:dyDescent="0.25">
      <c r="A29" s="135" t="s">
        <v>113</v>
      </c>
      <c r="B29" s="136"/>
      <c r="C29" s="137"/>
    </row>
    <row r="30" spans="1:3" ht="20.100000000000001" customHeight="1" x14ac:dyDescent="0.25">
      <c r="A30" s="135" t="s">
        <v>113</v>
      </c>
      <c r="B30" s="136"/>
      <c r="C30" s="137"/>
    </row>
    <row r="31" spans="1:3" ht="20.100000000000001" customHeight="1" x14ac:dyDescent="0.25">
      <c r="A31" s="135" t="s">
        <v>113</v>
      </c>
      <c r="B31" s="136"/>
      <c r="C31" s="137"/>
    </row>
    <row r="32" spans="1:3" ht="20.100000000000001" customHeight="1" x14ac:dyDescent="0.25">
      <c r="A32" s="135" t="s">
        <v>113</v>
      </c>
      <c r="B32" s="136"/>
      <c r="C32" s="137"/>
    </row>
    <row r="33" spans="1:3" ht="20.100000000000001" customHeight="1" x14ac:dyDescent="0.25">
      <c r="A33" s="135" t="s">
        <v>113</v>
      </c>
      <c r="B33" s="136"/>
      <c r="C33" s="137"/>
    </row>
    <row r="34" spans="1:3" ht="20.100000000000001" customHeight="1" x14ac:dyDescent="0.25">
      <c r="A34" s="135" t="s">
        <v>113</v>
      </c>
      <c r="B34" s="136"/>
      <c r="C34" s="137"/>
    </row>
    <row r="35" spans="1:3" ht="20.100000000000001" customHeight="1" x14ac:dyDescent="0.25">
      <c r="A35" s="135" t="s">
        <v>113</v>
      </c>
      <c r="B35" s="136"/>
      <c r="C35" s="137"/>
    </row>
    <row r="36" spans="1:3" ht="20.100000000000001" customHeight="1" x14ac:dyDescent="0.25">
      <c r="A36" s="135" t="s">
        <v>113</v>
      </c>
      <c r="B36" s="136"/>
      <c r="C36" s="137"/>
    </row>
    <row r="37" spans="1:3" ht="20.100000000000001" customHeight="1" x14ac:dyDescent="0.25">
      <c r="A37" s="135" t="s">
        <v>113</v>
      </c>
      <c r="B37" s="136"/>
      <c r="C37" s="137"/>
    </row>
    <row r="38" spans="1:3" ht="20.100000000000001" customHeight="1" x14ac:dyDescent="0.25">
      <c r="A38" s="135" t="s">
        <v>113</v>
      </c>
      <c r="B38" s="136"/>
      <c r="C38" s="137"/>
    </row>
    <row r="39" spans="1:3" ht="20.100000000000001" customHeight="1" x14ac:dyDescent="0.25">
      <c r="A39" s="135" t="s">
        <v>113</v>
      </c>
      <c r="B39" s="136"/>
      <c r="C39" s="137"/>
    </row>
    <row r="40" spans="1:3" ht="20.100000000000001" customHeight="1" x14ac:dyDescent="0.25">
      <c r="A40" s="135" t="s">
        <v>113</v>
      </c>
      <c r="B40" s="136"/>
      <c r="C40" s="137"/>
    </row>
    <row r="41" spans="1:3" ht="20.100000000000001" customHeight="1" x14ac:dyDescent="0.25">
      <c r="A41" s="135" t="s">
        <v>113</v>
      </c>
      <c r="B41" s="136"/>
      <c r="C41" s="137"/>
    </row>
    <row r="42" spans="1:3" ht="20.100000000000001" customHeight="1" x14ac:dyDescent="0.25">
      <c r="A42" s="135" t="s">
        <v>113</v>
      </c>
      <c r="B42" s="136"/>
      <c r="C42" s="137"/>
    </row>
    <row r="43" spans="1:3" ht="20.100000000000001" customHeight="1" x14ac:dyDescent="0.25">
      <c r="A43" s="135" t="s">
        <v>113</v>
      </c>
      <c r="B43" s="136"/>
      <c r="C43" s="137"/>
    </row>
    <row r="44" spans="1:3" ht="20.100000000000001" customHeight="1" x14ac:dyDescent="0.25">
      <c r="A44" s="135" t="s">
        <v>113</v>
      </c>
      <c r="B44" s="136"/>
      <c r="C44" s="137"/>
    </row>
    <row r="45" spans="1:3" ht="20.100000000000001" customHeight="1" x14ac:dyDescent="0.25">
      <c r="A45" s="135" t="s">
        <v>113</v>
      </c>
      <c r="B45" s="136"/>
      <c r="C45" s="137"/>
    </row>
    <row r="46" spans="1:3" ht="20.100000000000001" customHeight="1" x14ac:dyDescent="0.25">
      <c r="A46" s="135" t="s">
        <v>113</v>
      </c>
      <c r="B46" s="136"/>
      <c r="C46" s="137"/>
    </row>
    <row r="47" spans="1:3" ht="20.100000000000001" customHeight="1" x14ac:dyDescent="0.25">
      <c r="A47" s="135" t="s">
        <v>113</v>
      </c>
      <c r="B47" s="136"/>
      <c r="C47" s="137"/>
    </row>
    <row r="48" spans="1:3" ht="20.100000000000001" customHeight="1" x14ac:dyDescent="0.25">
      <c r="A48" s="135" t="s">
        <v>113</v>
      </c>
      <c r="B48" s="136"/>
      <c r="C48" s="137"/>
    </row>
    <row r="49" spans="1:3" ht="20.100000000000001" customHeight="1" x14ac:dyDescent="0.25">
      <c r="A49" s="135" t="s">
        <v>113</v>
      </c>
      <c r="B49" s="136"/>
      <c r="C49" s="137"/>
    </row>
    <row r="50" spans="1:3" ht="20.100000000000001" customHeight="1" x14ac:dyDescent="0.25">
      <c r="A50" s="135" t="s">
        <v>113</v>
      </c>
      <c r="B50" s="136"/>
      <c r="C50" s="137"/>
    </row>
    <row r="51" spans="1:3" ht="20.100000000000001" customHeight="1" x14ac:dyDescent="0.25">
      <c r="A51" s="135" t="s">
        <v>113</v>
      </c>
      <c r="B51" s="136"/>
      <c r="C51" s="137"/>
    </row>
    <row r="52" spans="1:3" ht="20.100000000000001" customHeight="1" x14ac:dyDescent="0.25">
      <c r="A52" s="135" t="s">
        <v>113</v>
      </c>
      <c r="B52" s="136"/>
      <c r="C52" s="137"/>
    </row>
    <row r="53" spans="1:3" ht="20.100000000000001" customHeight="1" x14ac:dyDescent="0.25">
      <c r="A53" s="135" t="s">
        <v>113</v>
      </c>
      <c r="B53" s="136"/>
      <c r="C53" s="137"/>
    </row>
    <row r="54" spans="1:3" ht="20.100000000000001" customHeight="1" x14ac:dyDescent="0.25">
      <c r="A54" s="135" t="s">
        <v>113</v>
      </c>
      <c r="B54" s="136"/>
      <c r="C54" s="137"/>
    </row>
    <row r="55" spans="1:3" ht="20.100000000000001" customHeight="1" x14ac:dyDescent="0.25">
      <c r="A55" s="135" t="s">
        <v>113</v>
      </c>
      <c r="B55" s="136"/>
      <c r="C55" s="137"/>
    </row>
  </sheetData>
  <dataValidations count="1">
    <dataValidation type="list" allowBlank="1" showInputMessage="1" showErrorMessage="1" sqref="A6:A55">
      <formula1>"bitte wählen, A_Stammdaten,B_KKAuf,D_SAV,D1_BKZ_NAKB_SoPo,D2_WAV"</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FD31"/>
  <sheetViews>
    <sheetView workbookViewId="0">
      <selection activeCell="L2" sqref="L2"/>
    </sheetView>
  </sheetViews>
  <sheetFormatPr baseColWidth="10" defaultColWidth="11.42578125" defaultRowHeight="15" x14ac:dyDescent="0.25"/>
  <cols>
    <col min="1" max="1" width="14.7109375" style="16" customWidth="1"/>
    <col min="2" max="2" width="78" style="16" customWidth="1"/>
    <col min="3" max="3" width="40" style="16" customWidth="1"/>
    <col min="4" max="4" width="14.7109375" style="33" customWidth="1"/>
    <col min="5" max="15" width="17.28515625" style="16" customWidth="1"/>
    <col min="16" max="26" width="11.42578125" style="16"/>
    <col min="27" max="27" width="0" style="16" hidden="1" customWidth="1"/>
    <col min="28" max="16384" width="11.42578125" style="16"/>
  </cols>
  <sheetData>
    <row r="1" spans="1:16384" ht="18.75" x14ac:dyDescent="0.3">
      <c r="A1" s="23" t="s">
        <v>211</v>
      </c>
      <c r="D1" s="16"/>
    </row>
    <row r="2" spans="1:16384" x14ac:dyDescent="0.25">
      <c r="A2" s="10" t="s">
        <v>66</v>
      </c>
      <c r="B2" s="10" t="s">
        <v>66</v>
      </c>
      <c r="C2" s="10" t="s">
        <v>67</v>
      </c>
      <c r="D2" s="9" t="s">
        <v>68</v>
      </c>
      <c r="E2" s="10" t="s">
        <v>69</v>
      </c>
      <c r="F2" s="10"/>
      <c r="G2" s="10"/>
      <c r="H2" s="10"/>
      <c r="I2" s="10"/>
      <c r="J2" s="10"/>
      <c r="K2" s="10"/>
      <c r="L2" s="10" t="s">
        <v>70</v>
      </c>
      <c r="M2" s="9" t="s">
        <v>71</v>
      </c>
      <c r="N2" s="9" t="s">
        <v>72</v>
      </c>
      <c r="O2" s="9" t="s">
        <v>73</v>
      </c>
    </row>
    <row r="3" spans="1:16384" ht="18.75" x14ac:dyDescent="0.25">
      <c r="A3" s="24" t="s">
        <v>64</v>
      </c>
      <c r="B3" s="24"/>
      <c r="C3" s="25"/>
      <c r="D3" s="26"/>
      <c r="E3" s="24" t="s">
        <v>161</v>
      </c>
      <c r="F3" s="25"/>
      <c r="G3" s="25"/>
      <c r="H3" s="25"/>
      <c r="I3" s="25"/>
      <c r="J3" s="25"/>
      <c r="K3" s="25"/>
      <c r="L3" s="25"/>
      <c r="M3" s="25"/>
      <c r="N3" s="25"/>
      <c r="O3" s="26"/>
    </row>
    <row r="4" spans="1:16384" s="21" customFormat="1" ht="128.25" customHeight="1" x14ac:dyDescent="0.25">
      <c r="A4" s="111" t="s">
        <v>63</v>
      </c>
      <c r="B4" s="112" t="s">
        <v>101</v>
      </c>
      <c r="C4" s="112" t="s">
        <v>8</v>
      </c>
      <c r="D4" s="2" t="s">
        <v>116</v>
      </c>
      <c r="E4" s="2" t="s">
        <v>117</v>
      </c>
      <c r="F4" s="2" t="s">
        <v>129</v>
      </c>
      <c r="G4" s="2" t="s">
        <v>130</v>
      </c>
      <c r="H4" s="2" t="s">
        <v>131</v>
      </c>
      <c r="I4" s="2" t="s">
        <v>15</v>
      </c>
      <c r="J4" s="2" t="s">
        <v>9</v>
      </c>
      <c r="K4" s="2" t="s">
        <v>212</v>
      </c>
      <c r="L4" s="2" t="s">
        <v>104</v>
      </c>
      <c r="M4" s="2" t="s">
        <v>213</v>
      </c>
      <c r="N4" s="2" t="s">
        <v>214</v>
      </c>
      <c r="O4" s="113" t="s">
        <v>215</v>
      </c>
    </row>
    <row r="5" spans="1:16384" s="21" customFormat="1" ht="60" x14ac:dyDescent="0.25">
      <c r="A5" s="114"/>
      <c r="B5" s="114" t="s">
        <v>216</v>
      </c>
      <c r="C5" s="114"/>
      <c r="D5" s="114"/>
      <c r="E5" s="114"/>
      <c r="F5" s="114"/>
      <c r="G5" s="114"/>
      <c r="H5" s="114"/>
      <c r="I5" s="114"/>
      <c r="J5" s="114"/>
      <c r="K5" s="114"/>
      <c r="L5" s="114"/>
      <c r="M5" s="114"/>
      <c r="N5" s="114"/>
      <c r="O5" s="115"/>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c r="KD5" s="116"/>
      <c r="KE5" s="116"/>
      <c r="KF5" s="116"/>
      <c r="KG5" s="116"/>
      <c r="KH5" s="116"/>
      <c r="KI5" s="116"/>
      <c r="KJ5" s="116"/>
      <c r="KK5" s="116"/>
      <c r="KL5" s="116"/>
      <c r="KM5" s="116"/>
      <c r="KN5" s="116"/>
      <c r="KO5" s="116"/>
      <c r="KP5" s="116"/>
      <c r="KQ5" s="116"/>
      <c r="KR5" s="116"/>
      <c r="KS5" s="116"/>
      <c r="KT5" s="116"/>
      <c r="KU5" s="116"/>
      <c r="KV5" s="116"/>
      <c r="KW5" s="116"/>
      <c r="KX5" s="116"/>
      <c r="KY5" s="116"/>
      <c r="KZ5" s="116"/>
      <c r="LA5" s="116"/>
      <c r="LB5" s="116"/>
      <c r="LC5" s="116"/>
      <c r="LD5" s="116"/>
      <c r="LE5" s="116"/>
      <c r="LF5" s="116"/>
      <c r="LG5" s="116"/>
      <c r="LH5" s="116"/>
      <c r="LI5" s="116"/>
      <c r="LJ5" s="116"/>
      <c r="LK5" s="116"/>
      <c r="LL5" s="116"/>
      <c r="LM5" s="116"/>
      <c r="LN5" s="116"/>
      <c r="LO5" s="116"/>
      <c r="LP5" s="116"/>
      <c r="LQ5" s="116"/>
      <c r="LR5" s="116"/>
      <c r="LS5" s="116"/>
      <c r="LT5" s="116"/>
      <c r="LU5" s="116"/>
      <c r="LV5" s="116"/>
      <c r="LW5" s="116"/>
      <c r="LX5" s="116"/>
      <c r="LY5" s="116"/>
      <c r="LZ5" s="116"/>
      <c r="MA5" s="116"/>
      <c r="MB5" s="116"/>
      <c r="MC5" s="116"/>
      <c r="MD5" s="116"/>
      <c r="ME5" s="116"/>
      <c r="MF5" s="116"/>
      <c r="MG5" s="116"/>
      <c r="MH5" s="116"/>
      <c r="MI5" s="116"/>
      <c r="MJ5" s="116"/>
      <c r="MK5" s="116"/>
      <c r="ML5" s="116"/>
      <c r="MM5" s="116"/>
      <c r="MN5" s="116"/>
      <c r="MO5" s="116"/>
      <c r="MP5" s="116"/>
      <c r="MQ5" s="116"/>
      <c r="MR5" s="116"/>
      <c r="MS5" s="116"/>
      <c r="MT5" s="116"/>
      <c r="MU5" s="116"/>
      <c r="MV5" s="116"/>
      <c r="MW5" s="116"/>
      <c r="MX5" s="116"/>
      <c r="MY5" s="116"/>
      <c r="MZ5" s="116"/>
      <c r="NA5" s="116"/>
      <c r="NB5" s="116"/>
      <c r="NC5" s="116"/>
      <c r="ND5" s="116"/>
      <c r="NE5" s="116"/>
      <c r="NF5" s="116"/>
      <c r="NG5" s="116"/>
      <c r="NH5" s="116"/>
      <c r="NI5" s="116"/>
      <c r="NJ5" s="116"/>
      <c r="NK5" s="116"/>
      <c r="NL5" s="116"/>
      <c r="NM5" s="116"/>
      <c r="NN5" s="116"/>
      <c r="NO5" s="116"/>
      <c r="NP5" s="116"/>
      <c r="NQ5" s="116"/>
      <c r="NR5" s="116"/>
      <c r="NS5" s="116"/>
      <c r="NT5" s="116"/>
      <c r="NU5" s="116"/>
      <c r="NV5" s="116"/>
      <c r="NW5" s="116"/>
      <c r="NX5" s="116"/>
      <c r="NY5" s="116"/>
      <c r="NZ5" s="116"/>
      <c r="OA5" s="116"/>
      <c r="OB5" s="116"/>
      <c r="OC5" s="116"/>
      <c r="OD5" s="116"/>
      <c r="OE5" s="116"/>
      <c r="OF5" s="116"/>
      <c r="OG5" s="116"/>
      <c r="OH5" s="116"/>
      <c r="OI5" s="116"/>
      <c r="OJ5" s="116"/>
      <c r="OK5" s="116"/>
      <c r="OL5" s="116"/>
      <c r="OM5" s="116"/>
      <c r="ON5" s="116"/>
      <c r="OO5" s="116"/>
      <c r="OP5" s="116"/>
      <c r="OQ5" s="116"/>
      <c r="OR5" s="116"/>
      <c r="OS5" s="116"/>
      <c r="OT5" s="116"/>
      <c r="OU5" s="116"/>
      <c r="OV5" s="116"/>
      <c r="OW5" s="116"/>
      <c r="OX5" s="116"/>
      <c r="OY5" s="116"/>
      <c r="OZ5" s="116"/>
      <c r="PA5" s="116"/>
      <c r="PB5" s="116"/>
      <c r="PC5" s="116"/>
      <c r="PD5" s="116"/>
      <c r="PE5" s="116"/>
      <c r="PF5" s="116"/>
      <c r="PG5" s="116"/>
      <c r="PH5" s="116"/>
      <c r="PI5" s="116"/>
      <c r="PJ5" s="116"/>
      <c r="PK5" s="116"/>
      <c r="PL5" s="116"/>
      <c r="PM5" s="116"/>
      <c r="PN5" s="116"/>
      <c r="PO5" s="116"/>
      <c r="PP5" s="116"/>
      <c r="PQ5" s="116"/>
      <c r="PR5" s="116"/>
      <c r="PS5" s="116"/>
      <c r="PT5" s="116"/>
      <c r="PU5" s="116"/>
      <c r="PV5" s="116"/>
      <c r="PW5" s="116"/>
      <c r="PX5" s="116"/>
      <c r="PY5" s="116"/>
      <c r="PZ5" s="116"/>
      <c r="QA5" s="116"/>
      <c r="QB5" s="116"/>
      <c r="QC5" s="116"/>
      <c r="QD5" s="116"/>
      <c r="QE5" s="116"/>
      <c r="QF5" s="116"/>
      <c r="QG5" s="116"/>
      <c r="QH5" s="116"/>
      <c r="QI5" s="116"/>
      <c r="QJ5" s="116"/>
      <c r="QK5" s="116"/>
      <c r="QL5" s="116"/>
      <c r="QM5" s="116"/>
      <c r="QN5" s="116"/>
      <c r="QO5" s="116"/>
      <c r="QP5" s="116"/>
      <c r="QQ5" s="116"/>
      <c r="QR5" s="116"/>
      <c r="QS5" s="116"/>
      <c r="QT5" s="116"/>
      <c r="QU5" s="116"/>
      <c r="QV5" s="116"/>
      <c r="QW5" s="116"/>
      <c r="QX5" s="116"/>
      <c r="QY5" s="116"/>
      <c r="QZ5" s="116"/>
      <c r="RA5" s="116"/>
      <c r="RB5" s="116"/>
      <c r="RC5" s="116"/>
      <c r="RD5" s="116"/>
      <c r="RE5" s="116"/>
      <c r="RF5" s="116"/>
      <c r="RG5" s="116"/>
      <c r="RH5" s="116"/>
      <c r="RI5" s="116"/>
      <c r="RJ5" s="116"/>
      <c r="RK5" s="116"/>
      <c r="RL5" s="116"/>
      <c r="RM5" s="116"/>
      <c r="RN5" s="116"/>
      <c r="RO5" s="116"/>
      <c r="RP5" s="116"/>
      <c r="RQ5" s="116"/>
      <c r="RR5" s="116"/>
      <c r="RS5" s="116"/>
      <c r="RT5" s="116"/>
      <c r="RU5" s="116"/>
      <c r="RV5" s="116"/>
      <c r="RW5" s="116"/>
      <c r="RX5" s="116"/>
      <c r="RY5" s="116"/>
      <c r="RZ5" s="116"/>
      <c r="SA5" s="116"/>
      <c r="SB5" s="116"/>
      <c r="SC5" s="116"/>
      <c r="SD5" s="116"/>
      <c r="SE5" s="116"/>
      <c r="SF5" s="116"/>
      <c r="SG5" s="116"/>
      <c r="SH5" s="116"/>
      <c r="SI5" s="116"/>
      <c r="SJ5" s="116"/>
      <c r="SK5" s="116"/>
      <c r="SL5" s="116"/>
      <c r="SM5" s="116"/>
      <c r="SN5" s="116"/>
      <c r="SO5" s="116"/>
      <c r="SP5" s="116"/>
      <c r="SQ5" s="116"/>
      <c r="SR5" s="116"/>
      <c r="SS5" s="116"/>
      <c r="ST5" s="116"/>
      <c r="SU5" s="116"/>
      <c r="SV5" s="116"/>
      <c r="SW5" s="116"/>
      <c r="SX5" s="116"/>
      <c r="SY5" s="116"/>
      <c r="SZ5" s="116"/>
      <c r="TA5" s="116"/>
      <c r="TB5" s="116"/>
      <c r="TC5" s="116"/>
      <c r="TD5" s="116"/>
      <c r="TE5" s="116"/>
      <c r="TF5" s="116"/>
      <c r="TG5" s="116"/>
      <c r="TH5" s="116"/>
      <c r="TI5" s="116"/>
      <c r="TJ5" s="116"/>
      <c r="TK5" s="116"/>
      <c r="TL5" s="116"/>
      <c r="TM5" s="116"/>
      <c r="TN5" s="116"/>
      <c r="TO5" s="116"/>
      <c r="TP5" s="116"/>
      <c r="TQ5" s="116"/>
      <c r="TR5" s="116"/>
      <c r="TS5" s="116"/>
      <c r="TT5" s="116"/>
      <c r="TU5" s="116"/>
      <c r="TV5" s="116"/>
      <c r="TW5" s="116"/>
      <c r="TX5" s="116"/>
      <c r="TY5" s="116"/>
      <c r="TZ5" s="116"/>
      <c r="UA5" s="116"/>
      <c r="UB5" s="116"/>
      <c r="UC5" s="116"/>
      <c r="UD5" s="116"/>
      <c r="UE5" s="116"/>
      <c r="UF5" s="116"/>
      <c r="UG5" s="116"/>
      <c r="UH5" s="116"/>
      <c r="UI5" s="116"/>
      <c r="UJ5" s="116"/>
      <c r="UK5" s="116"/>
      <c r="UL5" s="116"/>
      <c r="UM5" s="116"/>
      <c r="UN5" s="116"/>
      <c r="UO5" s="116"/>
      <c r="UP5" s="116"/>
      <c r="UQ5" s="116"/>
      <c r="UR5" s="116"/>
      <c r="US5" s="116"/>
      <c r="UT5" s="116"/>
      <c r="UU5" s="116"/>
      <c r="UV5" s="116"/>
      <c r="UW5" s="116"/>
      <c r="UX5" s="116"/>
      <c r="UY5" s="116"/>
      <c r="UZ5" s="116"/>
      <c r="VA5" s="116"/>
      <c r="VB5" s="116"/>
      <c r="VC5" s="116"/>
      <c r="VD5" s="116"/>
      <c r="VE5" s="116"/>
      <c r="VF5" s="116"/>
      <c r="VG5" s="116"/>
      <c r="VH5" s="116"/>
      <c r="VI5" s="116"/>
      <c r="VJ5" s="116"/>
      <c r="VK5" s="116"/>
      <c r="VL5" s="116"/>
      <c r="VM5" s="116"/>
      <c r="VN5" s="116"/>
      <c r="VO5" s="116"/>
      <c r="VP5" s="116"/>
      <c r="VQ5" s="116"/>
      <c r="VR5" s="116"/>
      <c r="VS5" s="116"/>
      <c r="VT5" s="116"/>
      <c r="VU5" s="116"/>
      <c r="VV5" s="116"/>
      <c r="VW5" s="116"/>
      <c r="VX5" s="116"/>
      <c r="VY5" s="116"/>
      <c r="VZ5" s="116"/>
      <c r="WA5" s="116"/>
      <c r="WB5" s="116"/>
      <c r="WC5" s="116"/>
      <c r="WD5" s="116"/>
      <c r="WE5" s="116"/>
      <c r="WF5" s="116"/>
      <c r="WG5" s="116"/>
      <c r="WH5" s="116"/>
      <c r="WI5" s="116"/>
      <c r="WJ5" s="116"/>
      <c r="WK5" s="116"/>
      <c r="WL5" s="116"/>
      <c r="WM5" s="116"/>
      <c r="WN5" s="116"/>
      <c r="WO5" s="116"/>
      <c r="WP5" s="116"/>
      <c r="WQ5" s="116"/>
      <c r="WR5" s="116"/>
      <c r="WS5" s="116"/>
      <c r="WT5" s="116"/>
      <c r="WU5" s="116"/>
      <c r="WV5" s="116"/>
      <c r="WW5" s="116"/>
      <c r="WX5" s="116"/>
      <c r="WY5" s="116"/>
      <c r="WZ5" s="116"/>
      <c r="XA5" s="116"/>
      <c r="XB5" s="116"/>
      <c r="XC5" s="116"/>
      <c r="XD5" s="116"/>
      <c r="XE5" s="116"/>
      <c r="XF5" s="116"/>
      <c r="XG5" s="116"/>
      <c r="XH5" s="116"/>
      <c r="XI5" s="116"/>
      <c r="XJ5" s="116"/>
      <c r="XK5" s="116"/>
      <c r="XL5" s="116"/>
      <c r="XM5" s="116"/>
      <c r="XN5" s="116"/>
      <c r="XO5" s="116"/>
      <c r="XP5" s="116"/>
      <c r="XQ5" s="116"/>
      <c r="XR5" s="116"/>
      <c r="XS5" s="116"/>
      <c r="XT5" s="116"/>
      <c r="XU5" s="116"/>
      <c r="XV5" s="116"/>
      <c r="XW5" s="116"/>
      <c r="XX5" s="116"/>
      <c r="XY5" s="116"/>
      <c r="XZ5" s="116"/>
      <c r="YA5" s="116"/>
      <c r="YB5" s="116"/>
      <c r="YC5" s="116"/>
      <c r="YD5" s="116"/>
      <c r="YE5" s="116"/>
      <c r="YF5" s="116"/>
      <c r="YG5" s="116"/>
      <c r="YH5" s="116"/>
      <c r="YI5" s="116"/>
      <c r="YJ5" s="116"/>
      <c r="YK5" s="116"/>
      <c r="YL5" s="116"/>
      <c r="YM5" s="116"/>
      <c r="YN5" s="116"/>
      <c r="YO5" s="116"/>
      <c r="YP5" s="116"/>
      <c r="YQ5" s="116"/>
      <c r="YR5" s="116"/>
      <c r="YS5" s="116"/>
      <c r="YT5" s="116"/>
      <c r="YU5" s="116"/>
      <c r="YV5" s="116"/>
      <c r="YW5" s="116"/>
      <c r="YX5" s="116"/>
      <c r="YY5" s="116"/>
      <c r="YZ5" s="116"/>
      <c r="ZA5" s="116"/>
      <c r="ZB5" s="116"/>
      <c r="ZC5" s="116"/>
      <c r="ZD5" s="116"/>
      <c r="ZE5" s="116"/>
      <c r="ZF5" s="116"/>
      <c r="ZG5" s="116"/>
      <c r="ZH5" s="116"/>
      <c r="ZI5" s="116"/>
      <c r="ZJ5" s="116"/>
      <c r="ZK5" s="116"/>
      <c r="ZL5" s="116"/>
      <c r="ZM5" s="116"/>
      <c r="ZN5" s="116"/>
      <c r="ZO5" s="116"/>
      <c r="ZP5" s="116"/>
      <c r="ZQ5" s="116"/>
      <c r="ZR5" s="116"/>
      <c r="ZS5" s="116"/>
      <c r="ZT5" s="116"/>
      <c r="ZU5" s="116"/>
      <c r="ZV5" s="116"/>
      <c r="ZW5" s="116"/>
      <c r="ZX5" s="116"/>
      <c r="ZY5" s="116"/>
      <c r="ZZ5" s="116"/>
      <c r="AAA5" s="116"/>
      <c r="AAB5" s="116"/>
      <c r="AAC5" s="116"/>
      <c r="AAD5" s="116"/>
      <c r="AAE5" s="116"/>
      <c r="AAF5" s="116"/>
      <c r="AAG5" s="116"/>
      <c r="AAH5" s="116"/>
      <c r="AAI5" s="116"/>
      <c r="AAJ5" s="116"/>
      <c r="AAK5" s="116"/>
      <c r="AAL5" s="116"/>
      <c r="AAM5" s="116"/>
      <c r="AAN5" s="116"/>
      <c r="AAO5" s="116"/>
      <c r="AAP5" s="116"/>
      <c r="AAQ5" s="116"/>
      <c r="AAR5" s="116"/>
      <c r="AAS5" s="116"/>
      <c r="AAT5" s="116"/>
      <c r="AAU5" s="116"/>
      <c r="AAV5" s="116"/>
      <c r="AAW5" s="116"/>
      <c r="AAX5" s="116"/>
      <c r="AAY5" s="116"/>
      <c r="AAZ5" s="116"/>
      <c r="ABA5" s="116"/>
      <c r="ABB5" s="116"/>
      <c r="ABC5" s="116"/>
      <c r="ABD5" s="116"/>
      <c r="ABE5" s="116"/>
      <c r="ABF5" s="116"/>
      <c r="ABG5" s="116"/>
      <c r="ABH5" s="116"/>
      <c r="ABI5" s="116"/>
      <c r="ABJ5" s="116"/>
      <c r="ABK5" s="116"/>
      <c r="ABL5" s="116"/>
      <c r="ABM5" s="116"/>
      <c r="ABN5" s="116"/>
      <c r="ABO5" s="116"/>
      <c r="ABP5" s="116"/>
      <c r="ABQ5" s="116"/>
      <c r="ABR5" s="116"/>
      <c r="ABS5" s="116"/>
      <c r="ABT5" s="116"/>
      <c r="ABU5" s="116"/>
      <c r="ABV5" s="116"/>
      <c r="ABW5" s="116"/>
      <c r="ABX5" s="116"/>
      <c r="ABY5" s="116"/>
      <c r="ABZ5" s="116"/>
      <c r="ACA5" s="116"/>
      <c r="ACB5" s="116"/>
      <c r="ACC5" s="116"/>
      <c r="ACD5" s="116"/>
      <c r="ACE5" s="116"/>
      <c r="ACF5" s="116"/>
      <c r="ACG5" s="116"/>
      <c r="ACH5" s="116"/>
      <c r="ACI5" s="116"/>
      <c r="ACJ5" s="116"/>
      <c r="ACK5" s="116"/>
      <c r="ACL5" s="116"/>
      <c r="ACM5" s="116"/>
      <c r="ACN5" s="116"/>
      <c r="ACO5" s="116"/>
      <c r="ACP5" s="116"/>
      <c r="ACQ5" s="116"/>
      <c r="ACR5" s="116"/>
      <c r="ACS5" s="116"/>
      <c r="ACT5" s="116"/>
      <c r="ACU5" s="116"/>
      <c r="ACV5" s="116"/>
      <c r="ACW5" s="116"/>
      <c r="ACX5" s="116"/>
      <c r="ACY5" s="116"/>
      <c r="ACZ5" s="116"/>
      <c r="ADA5" s="116"/>
      <c r="ADB5" s="116"/>
      <c r="ADC5" s="116"/>
      <c r="ADD5" s="116"/>
      <c r="ADE5" s="116"/>
      <c r="ADF5" s="116"/>
      <c r="ADG5" s="116"/>
      <c r="ADH5" s="116"/>
      <c r="ADI5" s="116"/>
      <c r="ADJ5" s="116"/>
      <c r="ADK5" s="116"/>
      <c r="ADL5" s="116"/>
      <c r="ADM5" s="116"/>
      <c r="ADN5" s="116"/>
      <c r="ADO5" s="116"/>
      <c r="ADP5" s="116"/>
      <c r="ADQ5" s="116"/>
      <c r="ADR5" s="116"/>
      <c r="ADS5" s="116"/>
      <c r="ADT5" s="116"/>
      <c r="ADU5" s="116"/>
      <c r="ADV5" s="116"/>
      <c r="ADW5" s="116"/>
      <c r="ADX5" s="116"/>
      <c r="ADY5" s="116"/>
      <c r="ADZ5" s="116"/>
      <c r="AEA5" s="116"/>
      <c r="AEB5" s="116"/>
      <c r="AEC5" s="116"/>
      <c r="AED5" s="116"/>
      <c r="AEE5" s="116"/>
      <c r="AEF5" s="116"/>
      <c r="AEG5" s="116"/>
      <c r="AEH5" s="116"/>
      <c r="AEI5" s="116"/>
      <c r="AEJ5" s="116"/>
      <c r="AEK5" s="116"/>
      <c r="AEL5" s="116"/>
      <c r="AEM5" s="116"/>
      <c r="AEN5" s="116"/>
      <c r="AEO5" s="116"/>
      <c r="AEP5" s="116"/>
      <c r="AEQ5" s="116"/>
      <c r="AER5" s="116"/>
      <c r="AES5" s="116"/>
      <c r="AET5" s="116"/>
      <c r="AEU5" s="116"/>
      <c r="AEV5" s="116"/>
      <c r="AEW5" s="116"/>
      <c r="AEX5" s="116"/>
      <c r="AEY5" s="116"/>
      <c r="AEZ5" s="116"/>
      <c r="AFA5" s="116"/>
      <c r="AFB5" s="116"/>
      <c r="AFC5" s="116"/>
      <c r="AFD5" s="116"/>
      <c r="AFE5" s="116"/>
      <c r="AFF5" s="116"/>
      <c r="AFG5" s="116"/>
      <c r="AFH5" s="116"/>
      <c r="AFI5" s="116"/>
      <c r="AFJ5" s="116"/>
      <c r="AFK5" s="116"/>
      <c r="AFL5" s="116"/>
      <c r="AFM5" s="116"/>
      <c r="AFN5" s="116"/>
      <c r="AFO5" s="116"/>
      <c r="AFP5" s="116"/>
      <c r="AFQ5" s="116"/>
      <c r="AFR5" s="116"/>
      <c r="AFS5" s="116"/>
      <c r="AFT5" s="116"/>
      <c r="AFU5" s="116"/>
      <c r="AFV5" s="116"/>
      <c r="AFW5" s="116"/>
      <c r="AFX5" s="116"/>
      <c r="AFY5" s="116"/>
      <c r="AFZ5" s="116"/>
      <c r="AGA5" s="116"/>
      <c r="AGB5" s="116"/>
      <c r="AGC5" s="116"/>
      <c r="AGD5" s="116"/>
      <c r="AGE5" s="116"/>
      <c r="AGF5" s="116"/>
      <c r="AGG5" s="116"/>
      <c r="AGH5" s="116"/>
      <c r="AGI5" s="116"/>
      <c r="AGJ5" s="116"/>
      <c r="AGK5" s="116"/>
      <c r="AGL5" s="116"/>
      <c r="AGM5" s="116"/>
      <c r="AGN5" s="116"/>
      <c r="AGO5" s="116"/>
      <c r="AGP5" s="116"/>
      <c r="AGQ5" s="116"/>
      <c r="AGR5" s="116"/>
      <c r="AGS5" s="116"/>
      <c r="AGT5" s="116"/>
      <c r="AGU5" s="116"/>
      <c r="AGV5" s="116"/>
      <c r="AGW5" s="116"/>
      <c r="AGX5" s="116"/>
      <c r="AGY5" s="116"/>
      <c r="AGZ5" s="116"/>
      <c r="AHA5" s="116"/>
      <c r="AHB5" s="116"/>
      <c r="AHC5" s="116"/>
      <c r="AHD5" s="116"/>
      <c r="AHE5" s="116"/>
      <c r="AHF5" s="116"/>
      <c r="AHG5" s="116"/>
      <c r="AHH5" s="116"/>
      <c r="AHI5" s="116"/>
      <c r="AHJ5" s="116"/>
      <c r="AHK5" s="116"/>
      <c r="AHL5" s="116"/>
      <c r="AHM5" s="116"/>
      <c r="AHN5" s="116"/>
      <c r="AHO5" s="116"/>
      <c r="AHP5" s="116"/>
      <c r="AHQ5" s="116"/>
      <c r="AHR5" s="116"/>
      <c r="AHS5" s="116"/>
      <c r="AHT5" s="116"/>
      <c r="AHU5" s="116"/>
      <c r="AHV5" s="116"/>
      <c r="AHW5" s="116"/>
      <c r="AHX5" s="116"/>
      <c r="AHY5" s="116"/>
      <c r="AHZ5" s="116"/>
      <c r="AIA5" s="116"/>
      <c r="AIB5" s="116"/>
      <c r="AIC5" s="116"/>
      <c r="AID5" s="116"/>
      <c r="AIE5" s="116"/>
      <c r="AIF5" s="116"/>
      <c r="AIG5" s="116"/>
      <c r="AIH5" s="116"/>
      <c r="AII5" s="116"/>
      <c r="AIJ5" s="116"/>
      <c r="AIK5" s="116"/>
      <c r="AIL5" s="116"/>
      <c r="AIM5" s="116"/>
      <c r="AIN5" s="116"/>
      <c r="AIO5" s="116"/>
      <c r="AIP5" s="116"/>
      <c r="AIQ5" s="116"/>
      <c r="AIR5" s="116"/>
      <c r="AIS5" s="116"/>
      <c r="AIT5" s="116"/>
      <c r="AIU5" s="116"/>
      <c r="AIV5" s="116"/>
      <c r="AIW5" s="116"/>
      <c r="AIX5" s="116"/>
      <c r="AIY5" s="116"/>
      <c r="AIZ5" s="116"/>
      <c r="AJA5" s="116"/>
      <c r="AJB5" s="116"/>
      <c r="AJC5" s="116"/>
      <c r="AJD5" s="116"/>
      <c r="AJE5" s="116"/>
      <c r="AJF5" s="116"/>
      <c r="AJG5" s="116"/>
      <c r="AJH5" s="116"/>
      <c r="AJI5" s="116"/>
      <c r="AJJ5" s="116"/>
      <c r="AJK5" s="116"/>
      <c r="AJL5" s="116"/>
      <c r="AJM5" s="116"/>
      <c r="AJN5" s="116"/>
      <c r="AJO5" s="116"/>
      <c r="AJP5" s="116"/>
      <c r="AJQ5" s="116"/>
      <c r="AJR5" s="116"/>
      <c r="AJS5" s="116"/>
      <c r="AJT5" s="116"/>
      <c r="AJU5" s="116"/>
      <c r="AJV5" s="116"/>
      <c r="AJW5" s="116"/>
      <c r="AJX5" s="116"/>
      <c r="AJY5" s="116"/>
      <c r="AJZ5" s="116"/>
      <c r="AKA5" s="116"/>
      <c r="AKB5" s="116"/>
      <c r="AKC5" s="116"/>
      <c r="AKD5" s="116"/>
      <c r="AKE5" s="116"/>
      <c r="AKF5" s="116"/>
      <c r="AKG5" s="116"/>
      <c r="AKH5" s="116"/>
      <c r="AKI5" s="116"/>
      <c r="AKJ5" s="116"/>
      <c r="AKK5" s="116"/>
      <c r="AKL5" s="116"/>
      <c r="AKM5" s="116"/>
      <c r="AKN5" s="116"/>
      <c r="AKO5" s="116"/>
      <c r="AKP5" s="116"/>
      <c r="AKQ5" s="116"/>
      <c r="AKR5" s="116"/>
      <c r="AKS5" s="116"/>
      <c r="AKT5" s="116"/>
      <c r="AKU5" s="116"/>
      <c r="AKV5" s="116"/>
      <c r="AKW5" s="116"/>
      <c r="AKX5" s="116"/>
      <c r="AKY5" s="116"/>
      <c r="AKZ5" s="116"/>
      <c r="ALA5" s="116"/>
      <c r="ALB5" s="116"/>
      <c r="ALC5" s="116"/>
      <c r="ALD5" s="116"/>
      <c r="ALE5" s="116"/>
      <c r="ALF5" s="116"/>
      <c r="ALG5" s="116"/>
      <c r="ALH5" s="116"/>
      <c r="ALI5" s="116"/>
      <c r="ALJ5" s="116"/>
      <c r="ALK5" s="116"/>
      <c r="ALL5" s="116"/>
      <c r="ALM5" s="116"/>
      <c r="ALN5" s="116"/>
      <c r="ALO5" s="116"/>
      <c r="ALP5" s="116"/>
      <c r="ALQ5" s="116"/>
      <c r="ALR5" s="116"/>
      <c r="ALS5" s="116"/>
      <c r="ALT5" s="116"/>
      <c r="ALU5" s="116"/>
      <c r="ALV5" s="116"/>
      <c r="ALW5" s="116"/>
      <c r="ALX5" s="116"/>
      <c r="ALY5" s="116"/>
      <c r="ALZ5" s="116"/>
      <c r="AMA5" s="116"/>
      <c r="AMB5" s="116"/>
      <c r="AMC5" s="116"/>
      <c r="AMD5" s="116"/>
      <c r="AME5" s="116"/>
      <c r="AMF5" s="116"/>
      <c r="AMG5" s="116"/>
      <c r="AMH5" s="116"/>
      <c r="AMI5" s="116"/>
      <c r="AMJ5" s="116"/>
      <c r="AMK5" s="116"/>
      <c r="AML5" s="116"/>
      <c r="AMM5" s="116"/>
      <c r="AMN5" s="116"/>
      <c r="AMO5" s="116"/>
      <c r="AMP5" s="116"/>
      <c r="AMQ5" s="116"/>
      <c r="AMR5" s="116"/>
      <c r="AMS5" s="116"/>
      <c r="AMT5" s="116"/>
      <c r="AMU5" s="116"/>
      <c r="AMV5" s="116"/>
      <c r="AMW5" s="116"/>
      <c r="AMX5" s="116"/>
      <c r="AMY5" s="116"/>
      <c r="AMZ5" s="116"/>
      <c r="ANA5" s="116"/>
      <c r="ANB5" s="116"/>
      <c r="ANC5" s="116"/>
      <c r="AND5" s="116"/>
      <c r="ANE5" s="116"/>
      <c r="ANF5" s="116"/>
      <c r="ANG5" s="116"/>
      <c r="ANH5" s="116"/>
      <c r="ANI5" s="116"/>
      <c r="ANJ5" s="116"/>
      <c r="ANK5" s="116"/>
      <c r="ANL5" s="116"/>
      <c r="ANM5" s="116"/>
      <c r="ANN5" s="116"/>
      <c r="ANO5" s="116"/>
      <c r="ANP5" s="116"/>
      <c r="ANQ5" s="116"/>
      <c r="ANR5" s="116"/>
      <c r="ANS5" s="116"/>
      <c r="ANT5" s="116"/>
      <c r="ANU5" s="116"/>
      <c r="ANV5" s="116"/>
      <c r="ANW5" s="116"/>
      <c r="ANX5" s="116"/>
      <c r="ANY5" s="116"/>
      <c r="ANZ5" s="116"/>
      <c r="AOA5" s="116"/>
      <c r="AOB5" s="116"/>
      <c r="AOC5" s="116"/>
      <c r="AOD5" s="116"/>
      <c r="AOE5" s="116"/>
      <c r="AOF5" s="116"/>
      <c r="AOG5" s="116"/>
      <c r="AOH5" s="116"/>
      <c r="AOI5" s="116"/>
      <c r="AOJ5" s="116"/>
      <c r="AOK5" s="116"/>
      <c r="AOL5" s="116"/>
      <c r="AOM5" s="116"/>
      <c r="AON5" s="116"/>
      <c r="AOO5" s="116"/>
      <c r="AOP5" s="116"/>
      <c r="AOQ5" s="116"/>
      <c r="AOR5" s="116"/>
      <c r="AOS5" s="116"/>
      <c r="AOT5" s="116"/>
      <c r="AOU5" s="116"/>
      <c r="AOV5" s="116"/>
      <c r="AOW5" s="116"/>
      <c r="AOX5" s="116"/>
      <c r="AOY5" s="116"/>
      <c r="AOZ5" s="116"/>
      <c r="APA5" s="116"/>
      <c r="APB5" s="116"/>
      <c r="APC5" s="116"/>
      <c r="APD5" s="116"/>
      <c r="APE5" s="116"/>
      <c r="APF5" s="116"/>
      <c r="APG5" s="116"/>
      <c r="APH5" s="116"/>
      <c r="API5" s="116"/>
      <c r="APJ5" s="116"/>
      <c r="APK5" s="116"/>
      <c r="APL5" s="116"/>
      <c r="APM5" s="116"/>
      <c r="APN5" s="116"/>
      <c r="APO5" s="116"/>
      <c r="APP5" s="116"/>
      <c r="APQ5" s="116"/>
      <c r="APR5" s="116"/>
      <c r="APS5" s="116"/>
      <c r="APT5" s="116"/>
      <c r="APU5" s="116"/>
      <c r="APV5" s="116"/>
      <c r="APW5" s="116"/>
      <c r="APX5" s="116"/>
      <c r="APY5" s="116"/>
      <c r="APZ5" s="116"/>
      <c r="AQA5" s="116"/>
      <c r="AQB5" s="116"/>
      <c r="AQC5" s="116"/>
      <c r="AQD5" s="116"/>
      <c r="AQE5" s="116"/>
      <c r="AQF5" s="116"/>
      <c r="AQG5" s="116"/>
      <c r="AQH5" s="116"/>
      <c r="AQI5" s="116"/>
      <c r="AQJ5" s="116"/>
      <c r="AQK5" s="116"/>
      <c r="AQL5" s="116"/>
      <c r="AQM5" s="116"/>
      <c r="AQN5" s="116"/>
      <c r="AQO5" s="116"/>
      <c r="AQP5" s="116"/>
      <c r="AQQ5" s="116"/>
      <c r="AQR5" s="116"/>
      <c r="AQS5" s="116"/>
      <c r="AQT5" s="116"/>
      <c r="AQU5" s="116"/>
      <c r="AQV5" s="116"/>
      <c r="AQW5" s="116"/>
      <c r="AQX5" s="116"/>
      <c r="AQY5" s="116"/>
      <c r="AQZ5" s="116"/>
      <c r="ARA5" s="116"/>
      <c r="ARB5" s="116"/>
      <c r="ARC5" s="116"/>
      <c r="ARD5" s="116"/>
      <c r="ARE5" s="116"/>
      <c r="ARF5" s="116"/>
      <c r="ARG5" s="116"/>
      <c r="ARH5" s="116"/>
      <c r="ARI5" s="116"/>
      <c r="ARJ5" s="116"/>
      <c r="ARK5" s="116"/>
      <c r="ARL5" s="116"/>
      <c r="ARM5" s="116"/>
      <c r="ARN5" s="116"/>
      <c r="ARO5" s="116"/>
      <c r="ARP5" s="116"/>
      <c r="ARQ5" s="116"/>
      <c r="ARR5" s="116"/>
      <c r="ARS5" s="116"/>
      <c r="ART5" s="116"/>
      <c r="ARU5" s="116"/>
      <c r="ARV5" s="116"/>
      <c r="ARW5" s="116"/>
      <c r="ARX5" s="116"/>
      <c r="ARY5" s="116"/>
      <c r="ARZ5" s="116"/>
      <c r="ASA5" s="116"/>
      <c r="ASB5" s="116"/>
      <c r="ASC5" s="116"/>
      <c r="ASD5" s="116"/>
      <c r="ASE5" s="116"/>
      <c r="ASF5" s="116"/>
      <c r="ASG5" s="116"/>
      <c r="ASH5" s="116"/>
      <c r="ASI5" s="116"/>
      <c r="ASJ5" s="116"/>
      <c r="ASK5" s="116"/>
      <c r="ASL5" s="116"/>
      <c r="ASM5" s="116"/>
      <c r="ASN5" s="116"/>
      <c r="ASO5" s="116"/>
      <c r="ASP5" s="116"/>
      <c r="ASQ5" s="116"/>
      <c r="ASR5" s="116"/>
      <c r="ASS5" s="116"/>
      <c r="AST5" s="116"/>
      <c r="ASU5" s="116"/>
      <c r="ASV5" s="116"/>
      <c r="ASW5" s="116"/>
      <c r="ASX5" s="116"/>
      <c r="ASY5" s="116"/>
      <c r="ASZ5" s="116"/>
      <c r="ATA5" s="116"/>
      <c r="ATB5" s="116"/>
      <c r="ATC5" s="116"/>
      <c r="ATD5" s="116"/>
      <c r="ATE5" s="116"/>
      <c r="ATF5" s="116"/>
      <c r="ATG5" s="116"/>
      <c r="ATH5" s="116"/>
      <c r="ATI5" s="116"/>
      <c r="ATJ5" s="116"/>
      <c r="ATK5" s="116"/>
      <c r="ATL5" s="116"/>
      <c r="ATM5" s="116"/>
      <c r="ATN5" s="116"/>
      <c r="ATO5" s="116"/>
      <c r="ATP5" s="116"/>
      <c r="ATQ5" s="116"/>
      <c r="ATR5" s="116"/>
      <c r="ATS5" s="116"/>
      <c r="ATT5" s="116"/>
      <c r="ATU5" s="116"/>
      <c r="ATV5" s="116"/>
      <c r="ATW5" s="116"/>
      <c r="ATX5" s="116"/>
      <c r="ATY5" s="116"/>
      <c r="ATZ5" s="116"/>
      <c r="AUA5" s="116"/>
      <c r="AUB5" s="116"/>
      <c r="AUC5" s="116"/>
      <c r="AUD5" s="116"/>
      <c r="AUE5" s="116"/>
      <c r="AUF5" s="116"/>
      <c r="AUG5" s="116"/>
      <c r="AUH5" s="116"/>
      <c r="AUI5" s="116"/>
      <c r="AUJ5" s="116"/>
      <c r="AUK5" s="116"/>
      <c r="AUL5" s="116"/>
      <c r="AUM5" s="116"/>
      <c r="AUN5" s="116"/>
      <c r="AUO5" s="116"/>
      <c r="AUP5" s="116"/>
      <c r="AUQ5" s="116"/>
      <c r="AUR5" s="116"/>
      <c r="AUS5" s="116"/>
      <c r="AUT5" s="116"/>
      <c r="AUU5" s="116"/>
      <c r="AUV5" s="116"/>
      <c r="AUW5" s="116"/>
      <c r="AUX5" s="116"/>
      <c r="AUY5" s="116"/>
      <c r="AUZ5" s="116"/>
      <c r="AVA5" s="116"/>
      <c r="AVB5" s="116"/>
      <c r="AVC5" s="116"/>
      <c r="AVD5" s="116"/>
      <c r="AVE5" s="116"/>
      <c r="AVF5" s="116"/>
      <c r="AVG5" s="116"/>
      <c r="AVH5" s="116"/>
      <c r="AVI5" s="116"/>
      <c r="AVJ5" s="116"/>
      <c r="AVK5" s="116"/>
      <c r="AVL5" s="116"/>
      <c r="AVM5" s="116"/>
      <c r="AVN5" s="116"/>
      <c r="AVO5" s="116"/>
      <c r="AVP5" s="116"/>
      <c r="AVQ5" s="116"/>
      <c r="AVR5" s="116"/>
      <c r="AVS5" s="116"/>
      <c r="AVT5" s="116"/>
      <c r="AVU5" s="116"/>
      <c r="AVV5" s="116"/>
      <c r="AVW5" s="116"/>
      <c r="AVX5" s="116"/>
      <c r="AVY5" s="116"/>
      <c r="AVZ5" s="116"/>
      <c r="AWA5" s="116"/>
      <c r="AWB5" s="116"/>
      <c r="AWC5" s="116"/>
      <c r="AWD5" s="116"/>
      <c r="AWE5" s="116"/>
      <c r="AWF5" s="116"/>
      <c r="AWG5" s="116"/>
      <c r="AWH5" s="116"/>
      <c r="AWI5" s="116"/>
      <c r="AWJ5" s="116"/>
      <c r="AWK5" s="116"/>
      <c r="AWL5" s="116"/>
      <c r="AWM5" s="116"/>
      <c r="AWN5" s="116"/>
      <c r="AWO5" s="116"/>
      <c r="AWP5" s="116"/>
      <c r="AWQ5" s="116"/>
      <c r="AWR5" s="116"/>
      <c r="AWS5" s="116"/>
      <c r="AWT5" s="116"/>
      <c r="AWU5" s="116"/>
      <c r="AWV5" s="116"/>
      <c r="AWW5" s="116"/>
      <c r="AWX5" s="116"/>
      <c r="AWY5" s="116"/>
      <c r="AWZ5" s="116"/>
      <c r="AXA5" s="116"/>
      <c r="AXB5" s="116"/>
      <c r="AXC5" s="116"/>
      <c r="AXD5" s="116"/>
      <c r="AXE5" s="116"/>
      <c r="AXF5" s="116"/>
      <c r="AXG5" s="116"/>
      <c r="AXH5" s="116"/>
      <c r="AXI5" s="116"/>
      <c r="AXJ5" s="116"/>
      <c r="AXK5" s="116"/>
      <c r="AXL5" s="116"/>
      <c r="AXM5" s="116"/>
      <c r="AXN5" s="116"/>
      <c r="AXO5" s="116"/>
      <c r="AXP5" s="116"/>
      <c r="AXQ5" s="116"/>
      <c r="AXR5" s="116"/>
      <c r="AXS5" s="116"/>
      <c r="AXT5" s="116"/>
      <c r="AXU5" s="116"/>
      <c r="AXV5" s="116"/>
      <c r="AXW5" s="116"/>
      <c r="AXX5" s="116"/>
      <c r="AXY5" s="116"/>
      <c r="AXZ5" s="116"/>
      <c r="AYA5" s="116"/>
      <c r="AYB5" s="116"/>
      <c r="AYC5" s="116"/>
      <c r="AYD5" s="116"/>
      <c r="AYE5" s="116"/>
      <c r="AYF5" s="116"/>
      <c r="AYG5" s="116"/>
      <c r="AYH5" s="116"/>
      <c r="AYI5" s="116"/>
      <c r="AYJ5" s="116"/>
      <c r="AYK5" s="116"/>
      <c r="AYL5" s="116"/>
      <c r="AYM5" s="116"/>
      <c r="AYN5" s="116"/>
      <c r="AYO5" s="116"/>
      <c r="AYP5" s="116"/>
      <c r="AYQ5" s="116"/>
      <c r="AYR5" s="116"/>
      <c r="AYS5" s="116"/>
      <c r="AYT5" s="116"/>
      <c r="AYU5" s="116"/>
      <c r="AYV5" s="116"/>
      <c r="AYW5" s="116"/>
      <c r="AYX5" s="116"/>
      <c r="AYY5" s="116"/>
      <c r="AYZ5" s="116"/>
      <c r="AZA5" s="116"/>
      <c r="AZB5" s="116"/>
      <c r="AZC5" s="116"/>
      <c r="AZD5" s="116"/>
      <c r="AZE5" s="116"/>
      <c r="AZF5" s="116"/>
      <c r="AZG5" s="116"/>
      <c r="AZH5" s="116"/>
      <c r="AZI5" s="116"/>
      <c r="AZJ5" s="116"/>
      <c r="AZK5" s="116"/>
      <c r="AZL5" s="116"/>
      <c r="AZM5" s="116"/>
      <c r="AZN5" s="116"/>
      <c r="AZO5" s="116"/>
      <c r="AZP5" s="116"/>
      <c r="AZQ5" s="116"/>
      <c r="AZR5" s="116"/>
      <c r="AZS5" s="116"/>
      <c r="AZT5" s="116"/>
      <c r="AZU5" s="116"/>
      <c r="AZV5" s="116"/>
      <c r="AZW5" s="116"/>
      <c r="AZX5" s="116"/>
      <c r="AZY5" s="116"/>
      <c r="AZZ5" s="116"/>
      <c r="BAA5" s="116"/>
      <c r="BAB5" s="116"/>
      <c r="BAC5" s="116"/>
      <c r="BAD5" s="116"/>
      <c r="BAE5" s="116"/>
      <c r="BAF5" s="116"/>
      <c r="BAG5" s="116"/>
      <c r="BAH5" s="116"/>
      <c r="BAI5" s="116"/>
      <c r="BAJ5" s="116"/>
      <c r="BAK5" s="116"/>
      <c r="BAL5" s="116"/>
      <c r="BAM5" s="116"/>
      <c r="BAN5" s="116"/>
      <c r="BAO5" s="116"/>
      <c r="BAP5" s="116"/>
      <c r="BAQ5" s="116"/>
      <c r="BAR5" s="116"/>
      <c r="BAS5" s="116"/>
      <c r="BAT5" s="116"/>
      <c r="BAU5" s="116"/>
      <c r="BAV5" s="116"/>
      <c r="BAW5" s="116"/>
      <c r="BAX5" s="116"/>
      <c r="BAY5" s="116"/>
      <c r="BAZ5" s="116"/>
      <c r="BBA5" s="116"/>
      <c r="BBB5" s="116"/>
      <c r="BBC5" s="116"/>
      <c r="BBD5" s="116"/>
      <c r="BBE5" s="116"/>
      <c r="BBF5" s="116"/>
      <c r="BBG5" s="116"/>
      <c r="BBH5" s="116"/>
      <c r="BBI5" s="116"/>
      <c r="BBJ5" s="116"/>
      <c r="BBK5" s="116"/>
      <c r="BBL5" s="116"/>
      <c r="BBM5" s="116"/>
      <c r="BBN5" s="116"/>
      <c r="BBO5" s="116"/>
      <c r="BBP5" s="116"/>
      <c r="BBQ5" s="116"/>
      <c r="BBR5" s="116"/>
      <c r="BBS5" s="116"/>
      <c r="BBT5" s="116"/>
      <c r="BBU5" s="116"/>
      <c r="BBV5" s="116"/>
      <c r="BBW5" s="116"/>
      <c r="BBX5" s="116"/>
      <c r="BBY5" s="116"/>
      <c r="BBZ5" s="116"/>
      <c r="BCA5" s="116"/>
      <c r="BCB5" s="116"/>
      <c r="BCC5" s="116"/>
      <c r="BCD5" s="116"/>
      <c r="BCE5" s="116"/>
      <c r="BCF5" s="116"/>
      <c r="BCG5" s="116"/>
      <c r="BCH5" s="116"/>
      <c r="BCI5" s="116"/>
      <c r="BCJ5" s="116"/>
      <c r="BCK5" s="116"/>
      <c r="BCL5" s="116"/>
      <c r="BCM5" s="116"/>
      <c r="BCN5" s="116"/>
      <c r="BCO5" s="116"/>
      <c r="BCP5" s="116"/>
      <c r="BCQ5" s="116"/>
      <c r="BCR5" s="116"/>
      <c r="BCS5" s="116"/>
      <c r="BCT5" s="116"/>
      <c r="BCU5" s="116"/>
      <c r="BCV5" s="116"/>
      <c r="BCW5" s="116"/>
      <c r="BCX5" s="116"/>
      <c r="BCY5" s="116"/>
      <c r="BCZ5" s="116"/>
      <c r="BDA5" s="116"/>
      <c r="BDB5" s="116"/>
      <c r="BDC5" s="116"/>
      <c r="BDD5" s="116"/>
      <c r="BDE5" s="116"/>
      <c r="BDF5" s="116"/>
      <c r="BDG5" s="116"/>
      <c r="BDH5" s="116"/>
      <c r="BDI5" s="116"/>
      <c r="BDJ5" s="116"/>
      <c r="BDK5" s="116"/>
      <c r="BDL5" s="116"/>
      <c r="BDM5" s="116"/>
      <c r="BDN5" s="116"/>
      <c r="BDO5" s="116"/>
      <c r="BDP5" s="116"/>
      <c r="BDQ5" s="116"/>
      <c r="BDR5" s="116"/>
      <c r="BDS5" s="116"/>
      <c r="BDT5" s="116"/>
      <c r="BDU5" s="116"/>
      <c r="BDV5" s="116"/>
      <c r="BDW5" s="116"/>
      <c r="BDX5" s="116"/>
      <c r="BDY5" s="116"/>
      <c r="BDZ5" s="116"/>
      <c r="BEA5" s="116"/>
      <c r="BEB5" s="116"/>
      <c r="BEC5" s="116"/>
      <c r="BED5" s="116"/>
      <c r="BEE5" s="116"/>
      <c r="BEF5" s="116"/>
      <c r="BEG5" s="116"/>
      <c r="BEH5" s="116"/>
      <c r="BEI5" s="116"/>
      <c r="BEJ5" s="116"/>
      <c r="BEK5" s="116"/>
      <c r="BEL5" s="116"/>
      <c r="BEM5" s="116"/>
      <c r="BEN5" s="116"/>
      <c r="BEO5" s="116"/>
      <c r="BEP5" s="116"/>
      <c r="BEQ5" s="116"/>
      <c r="BER5" s="116"/>
      <c r="BES5" s="116"/>
      <c r="BET5" s="116"/>
      <c r="BEU5" s="116"/>
      <c r="BEV5" s="116"/>
      <c r="BEW5" s="116"/>
      <c r="BEX5" s="116"/>
      <c r="BEY5" s="116"/>
      <c r="BEZ5" s="116"/>
      <c r="BFA5" s="116"/>
      <c r="BFB5" s="116"/>
      <c r="BFC5" s="116"/>
      <c r="BFD5" s="116"/>
      <c r="BFE5" s="116"/>
      <c r="BFF5" s="116"/>
      <c r="BFG5" s="116"/>
      <c r="BFH5" s="116"/>
      <c r="BFI5" s="116"/>
      <c r="BFJ5" s="116"/>
      <c r="BFK5" s="116"/>
      <c r="BFL5" s="116"/>
      <c r="BFM5" s="116"/>
      <c r="BFN5" s="116"/>
      <c r="BFO5" s="116"/>
      <c r="BFP5" s="116"/>
      <c r="BFQ5" s="116"/>
      <c r="BFR5" s="116"/>
      <c r="BFS5" s="116"/>
      <c r="BFT5" s="116"/>
      <c r="BFU5" s="116"/>
      <c r="BFV5" s="116"/>
      <c r="BFW5" s="116"/>
      <c r="BFX5" s="116"/>
      <c r="BFY5" s="116"/>
      <c r="BFZ5" s="116"/>
      <c r="BGA5" s="116"/>
      <c r="BGB5" s="116"/>
      <c r="BGC5" s="116"/>
      <c r="BGD5" s="116"/>
      <c r="BGE5" s="116"/>
      <c r="BGF5" s="116"/>
      <c r="BGG5" s="116"/>
      <c r="BGH5" s="116"/>
      <c r="BGI5" s="116"/>
      <c r="BGJ5" s="116"/>
      <c r="BGK5" s="116"/>
      <c r="BGL5" s="116"/>
      <c r="BGM5" s="116"/>
      <c r="BGN5" s="116"/>
      <c r="BGO5" s="116"/>
      <c r="BGP5" s="116"/>
      <c r="BGQ5" s="116"/>
      <c r="BGR5" s="116"/>
      <c r="BGS5" s="116"/>
      <c r="BGT5" s="116"/>
      <c r="BGU5" s="116"/>
      <c r="BGV5" s="116"/>
      <c r="BGW5" s="116"/>
      <c r="BGX5" s="116"/>
      <c r="BGY5" s="116"/>
      <c r="BGZ5" s="116"/>
      <c r="BHA5" s="116"/>
      <c r="BHB5" s="116"/>
      <c r="BHC5" s="116"/>
      <c r="BHD5" s="116"/>
      <c r="BHE5" s="116"/>
      <c r="BHF5" s="116"/>
      <c r="BHG5" s="116"/>
      <c r="BHH5" s="116"/>
      <c r="BHI5" s="116"/>
      <c r="BHJ5" s="116"/>
      <c r="BHK5" s="116"/>
      <c r="BHL5" s="116"/>
      <c r="BHM5" s="116"/>
      <c r="BHN5" s="116"/>
      <c r="BHO5" s="116"/>
      <c r="BHP5" s="116"/>
      <c r="BHQ5" s="116"/>
      <c r="BHR5" s="116"/>
      <c r="BHS5" s="116"/>
      <c r="BHT5" s="116"/>
      <c r="BHU5" s="116"/>
      <c r="BHV5" s="116"/>
      <c r="BHW5" s="116"/>
      <c r="BHX5" s="116"/>
      <c r="BHY5" s="116"/>
      <c r="BHZ5" s="116"/>
      <c r="BIA5" s="116"/>
      <c r="BIB5" s="116"/>
      <c r="BIC5" s="116"/>
      <c r="BID5" s="116"/>
      <c r="BIE5" s="116"/>
      <c r="BIF5" s="116"/>
      <c r="BIG5" s="116"/>
      <c r="BIH5" s="116"/>
      <c r="BII5" s="116"/>
      <c r="BIJ5" s="116"/>
      <c r="BIK5" s="116"/>
      <c r="BIL5" s="116"/>
      <c r="BIM5" s="116"/>
      <c r="BIN5" s="116"/>
      <c r="BIO5" s="116"/>
      <c r="BIP5" s="116"/>
      <c r="BIQ5" s="116"/>
      <c r="BIR5" s="116"/>
      <c r="BIS5" s="116"/>
      <c r="BIT5" s="116"/>
      <c r="BIU5" s="116"/>
      <c r="BIV5" s="116"/>
      <c r="BIW5" s="116"/>
      <c r="BIX5" s="116"/>
      <c r="BIY5" s="116"/>
      <c r="BIZ5" s="116"/>
      <c r="BJA5" s="116"/>
      <c r="BJB5" s="116"/>
      <c r="BJC5" s="116"/>
      <c r="BJD5" s="116"/>
      <c r="BJE5" s="116"/>
      <c r="BJF5" s="116"/>
      <c r="BJG5" s="116"/>
      <c r="BJH5" s="116"/>
      <c r="BJI5" s="116"/>
      <c r="BJJ5" s="116"/>
      <c r="BJK5" s="116"/>
      <c r="BJL5" s="116"/>
      <c r="BJM5" s="116"/>
      <c r="BJN5" s="116"/>
      <c r="BJO5" s="116"/>
      <c r="BJP5" s="116"/>
      <c r="BJQ5" s="116"/>
      <c r="BJR5" s="116"/>
      <c r="BJS5" s="116"/>
      <c r="BJT5" s="116"/>
      <c r="BJU5" s="116"/>
      <c r="BJV5" s="116"/>
      <c r="BJW5" s="116"/>
      <c r="BJX5" s="116"/>
      <c r="BJY5" s="116"/>
      <c r="BJZ5" s="116"/>
      <c r="BKA5" s="116"/>
      <c r="BKB5" s="116"/>
      <c r="BKC5" s="116"/>
      <c r="BKD5" s="116"/>
      <c r="BKE5" s="116"/>
      <c r="BKF5" s="116"/>
      <c r="BKG5" s="116"/>
      <c r="BKH5" s="116"/>
      <c r="BKI5" s="116"/>
      <c r="BKJ5" s="116"/>
      <c r="BKK5" s="116"/>
      <c r="BKL5" s="116"/>
      <c r="BKM5" s="116"/>
      <c r="BKN5" s="116"/>
      <c r="BKO5" s="116"/>
      <c r="BKP5" s="116"/>
      <c r="BKQ5" s="116"/>
      <c r="BKR5" s="116"/>
      <c r="BKS5" s="116"/>
      <c r="BKT5" s="116"/>
      <c r="BKU5" s="116"/>
      <c r="BKV5" s="116"/>
      <c r="BKW5" s="116"/>
      <c r="BKX5" s="116"/>
      <c r="BKY5" s="116"/>
      <c r="BKZ5" s="116"/>
      <c r="BLA5" s="116"/>
      <c r="BLB5" s="116"/>
      <c r="BLC5" s="116"/>
      <c r="BLD5" s="116"/>
      <c r="BLE5" s="116"/>
      <c r="BLF5" s="116"/>
      <c r="BLG5" s="116"/>
      <c r="BLH5" s="116"/>
      <c r="BLI5" s="116"/>
      <c r="BLJ5" s="116"/>
      <c r="BLK5" s="116"/>
      <c r="BLL5" s="116"/>
      <c r="BLM5" s="116"/>
      <c r="BLN5" s="116"/>
      <c r="BLO5" s="116"/>
      <c r="BLP5" s="116"/>
      <c r="BLQ5" s="116"/>
      <c r="BLR5" s="116"/>
      <c r="BLS5" s="116"/>
      <c r="BLT5" s="116"/>
      <c r="BLU5" s="116"/>
      <c r="BLV5" s="116"/>
      <c r="BLW5" s="116"/>
      <c r="BLX5" s="116"/>
      <c r="BLY5" s="116"/>
      <c r="BLZ5" s="116"/>
      <c r="BMA5" s="116"/>
      <c r="BMB5" s="116"/>
      <c r="BMC5" s="116"/>
      <c r="BMD5" s="116"/>
      <c r="BME5" s="116"/>
      <c r="BMF5" s="116"/>
      <c r="BMG5" s="116"/>
      <c r="BMH5" s="116"/>
      <c r="BMI5" s="116"/>
      <c r="BMJ5" s="116"/>
      <c r="BMK5" s="116"/>
      <c r="BML5" s="116"/>
      <c r="BMM5" s="116"/>
      <c r="BMN5" s="116"/>
      <c r="BMO5" s="116"/>
      <c r="BMP5" s="116"/>
      <c r="BMQ5" s="116"/>
      <c r="BMR5" s="116"/>
      <c r="BMS5" s="116"/>
      <c r="BMT5" s="116"/>
      <c r="BMU5" s="116"/>
      <c r="BMV5" s="116"/>
      <c r="BMW5" s="116"/>
      <c r="BMX5" s="116"/>
      <c r="BMY5" s="116"/>
      <c r="BMZ5" s="116"/>
      <c r="BNA5" s="116"/>
      <c r="BNB5" s="116"/>
      <c r="BNC5" s="116"/>
      <c r="BND5" s="116"/>
      <c r="BNE5" s="116"/>
      <c r="BNF5" s="116"/>
      <c r="BNG5" s="116"/>
      <c r="BNH5" s="116"/>
      <c r="BNI5" s="116"/>
      <c r="BNJ5" s="116"/>
      <c r="BNK5" s="116"/>
      <c r="BNL5" s="116"/>
      <c r="BNM5" s="116"/>
      <c r="BNN5" s="116"/>
      <c r="BNO5" s="116"/>
      <c r="BNP5" s="116"/>
      <c r="BNQ5" s="116"/>
      <c r="BNR5" s="116"/>
      <c r="BNS5" s="116"/>
      <c r="BNT5" s="116"/>
      <c r="BNU5" s="116"/>
      <c r="BNV5" s="116"/>
      <c r="BNW5" s="116"/>
      <c r="BNX5" s="116"/>
      <c r="BNY5" s="116"/>
      <c r="BNZ5" s="116"/>
      <c r="BOA5" s="116"/>
      <c r="BOB5" s="116"/>
      <c r="BOC5" s="116"/>
      <c r="BOD5" s="116"/>
      <c r="BOE5" s="116"/>
      <c r="BOF5" s="116"/>
      <c r="BOG5" s="116"/>
      <c r="BOH5" s="116"/>
      <c r="BOI5" s="116"/>
      <c r="BOJ5" s="116"/>
      <c r="BOK5" s="116"/>
      <c r="BOL5" s="116"/>
      <c r="BOM5" s="116"/>
      <c r="BON5" s="116"/>
      <c r="BOO5" s="116"/>
      <c r="BOP5" s="116"/>
      <c r="BOQ5" s="116"/>
      <c r="BOR5" s="116"/>
      <c r="BOS5" s="116"/>
      <c r="BOT5" s="116"/>
      <c r="BOU5" s="116"/>
      <c r="BOV5" s="116"/>
      <c r="BOW5" s="116"/>
      <c r="BOX5" s="116"/>
      <c r="BOY5" s="116"/>
      <c r="BOZ5" s="116"/>
      <c r="BPA5" s="116"/>
      <c r="BPB5" s="116"/>
      <c r="BPC5" s="116"/>
      <c r="BPD5" s="116"/>
      <c r="BPE5" s="116"/>
      <c r="BPF5" s="116"/>
      <c r="BPG5" s="116"/>
      <c r="BPH5" s="116"/>
      <c r="BPI5" s="116"/>
      <c r="BPJ5" s="116"/>
      <c r="BPK5" s="116"/>
      <c r="BPL5" s="116"/>
      <c r="BPM5" s="116"/>
      <c r="BPN5" s="116"/>
      <c r="BPO5" s="116"/>
      <c r="BPP5" s="116"/>
      <c r="BPQ5" s="116"/>
      <c r="BPR5" s="116"/>
      <c r="BPS5" s="116"/>
      <c r="BPT5" s="116"/>
      <c r="BPU5" s="116"/>
      <c r="BPV5" s="116"/>
      <c r="BPW5" s="116"/>
      <c r="BPX5" s="116"/>
      <c r="BPY5" s="116"/>
      <c r="BPZ5" s="116"/>
      <c r="BQA5" s="116"/>
      <c r="BQB5" s="116"/>
      <c r="BQC5" s="116"/>
      <c r="BQD5" s="116"/>
      <c r="BQE5" s="116"/>
      <c r="BQF5" s="116"/>
      <c r="BQG5" s="116"/>
      <c r="BQH5" s="116"/>
      <c r="BQI5" s="116"/>
      <c r="BQJ5" s="116"/>
      <c r="BQK5" s="116"/>
      <c r="BQL5" s="116"/>
      <c r="BQM5" s="116"/>
      <c r="BQN5" s="116"/>
      <c r="BQO5" s="116"/>
      <c r="BQP5" s="116"/>
      <c r="BQQ5" s="116"/>
      <c r="BQR5" s="116"/>
      <c r="BQS5" s="116"/>
      <c r="BQT5" s="116"/>
      <c r="BQU5" s="116"/>
      <c r="BQV5" s="116"/>
      <c r="BQW5" s="116"/>
      <c r="BQX5" s="116"/>
      <c r="BQY5" s="116"/>
      <c r="BQZ5" s="116"/>
      <c r="BRA5" s="116"/>
      <c r="BRB5" s="116"/>
      <c r="BRC5" s="116"/>
      <c r="BRD5" s="116"/>
      <c r="BRE5" s="116"/>
      <c r="BRF5" s="116"/>
      <c r="BRG5" s="116"/>
      <c r="BRH5" s="116"/>
      <c r="BRI5" s="116"/>
      <c r="BRJ5" s="116"/>
      <c r="BRK5" s="116"/>
      <c r="BRL5" s="116"/>
      <c r="BRM5" s="116"/>
      <c r="BRN5" s="116"/>
      <c r="BRO5" s="116"/>
      <c r="BRP5" s="116"/>
      <c r="BRQ5" s="116"/>
      <c r="BRR5" s="116"/>
      <c r="BRS5" s="116"/>
      <c r="BRT5" s="116"/>
      <c r="BRU5" s="116"/>
      <c r="BRV5" s="116"/>
      <c r="BRW5" s="116"/>
      <c r="BRX5" s="116"/>
      <c r="BRY5" s="116"/>
      <c r="BRZ5" s="116"/>
      <c r="BSA5" s="116"/>
      <c r="BSB5" s="116"/>
      <c r="BSC5" s="116"/>
      <c r="BSD5" s="116"/>
      <c r="BSE5" s="116"/>
      <c r="BSF5" s="116"/>
      <c r="BSG5" s="116"/>
      <c r="BSH5" s="116"/>
      <c r="BSI5" s="116"/>
      <c r="BSJ5" s="116"/>
      <c r="BSK5" s="116"/>
      <c r="BSL5" s="116"/>
      <c r="BSM5" s="116"/>
      <c r="BSN5" s="116"/>
      <c r="BSO5" s="116"/>
      <c r="BSP5" s="116"/>
      <c r="BSQ5" s="116"/>
      <c r="BSR5" s="116"/>
      <c r="BSS5" s="116"/>
      <c r="BST5" s="116"/>
      <c r="BSU5" s="116"/>
      <c r="BSV5" s="116"/>
      <c r="BSW5" s="116"/>
      <c r="BSX5" s="116"/>
      <c r="BSY5" s="116"/>
      <c r="BSZ5" s="116"/>
      <c r="BTA5" s="116"/>
      <c r="BTB5" s="116"/>
      <c r="BTC5" s="116"/>
      <c r="BTD5" s="116"/>
      <c r="BTE5" s="116"/>
      <c r="BTF5" s="116"/>
      <c r="BTG5" s="116"/>
      <c r="BTH5" s="116"/>
      <c r="BTI5" s="116"/>
      <c r="BTJ5" s="116"/>
      <c r="BTK5" s="116"/>
      <c r="BTL5" s="116"/>
      <c r="BTM5" s="116"/>
      <c r="BTN5" s="116"/>
      <c r="BTO5" s="116"/>
      <c r="BTP5" s="116"/>
      <c r="BTQ5" s="116"/>
      <c r="BTR5" s="116"/>
      <c r="BTS5" s="116"/>
      <c r="BTT5" s="116"/>
      <c r="BTU5" s="116"/>
      <c r="BTV5" s="116"/>
      <c r="BTW5" s="116"/>
      <c r="BTX5" s="116"/>
      <c r="BTY5" s="116"/>
      <c r="BTZ5" s="116"/>
      <c r="BUA5" s="116"/>
      <c r="BUB5" s="116"/>
      <c r="BUC5" s="116"/>
      <c r="BUD5" s="116"/>
      <c r="BUE5" s="116"/>
      <c r="BUF5" s="116"/>
      <c r="BUG5" s="116"/>
      <c r="BUH5" s="116"/>
      <c r="BUI5" s="116"/>
      <c r="BUJ5" s="116"/>
      <c r="BUK5" s="116"/>
      <c r="BUL5" s="116"/>
      <c r="BUM5" s="116"/>
      <c r="BUN5" s="116"/>
      <c r="BUO5" s="116"/>
      <c r="BUP5" s="116"/>
      <c r="BUQ5" s="116"/>
      <c r="BUR5" s="116"/>
      <c r="BUS5" s="116"/>
      <c r="BUT5" s="116"/>
      <c r="BUU5" s="116"/>
      <c r="BUV5" s="116"/>
      <c r="BUW5" s="116"/>
      <c r="BUX5" s="116"/>
      <c r="BUY5" s="116"/>
      <c r="BUZ5" s="116"/>
      <c r="BVA5" s="116"/>
      <c r="BVB5" s="116"/>
      <c r="BVC5" s="116"/>
      <c r="BVD5" s="116"/>
      <c r="BVE5" s="116"/>
      <c r="BVF5" s="116"/>
      <c r="BVG5" s="116"/>
      <c r="BVH5" s="116"/>
      <c r="BVI5" s="116"/>
      <c r="BVJ5" s="116"/>
      <c r="BVK5" s="116"/>
      <c r="BVL5" s="116"/>
      <c r="BVM5" s="116"/>
      <c r="BVN5" s="116"/>
      <c r="BVO5" s="116"/>
      <c r="BVP5" s="116"/>
      <c r="BVQ5" s="116"/>
      <c r="BVR5" s="116"/>
      <c r="BVS5" s="116"/>
      <c r="BVT5" s="116"/>
      <c r="BVU5" s="116"/>
      <c r="BVV5" s="116"/>
      <c r="BVW5" s="116"/>
      <c r="BVX5" s="116"/>
      <c r="BVY5" s="116"/>
      <c r="BVZ5" s="116"/>
      <c r="BWA5" s="116"/>
      <c r="BWB5" s="116"/>
      <c r="BWC5" s="116"/>
      <c r="BWD5" s="116"/>
      <c r="BWE5" s="116"/>
      <c r="BWF5" s="116"/>
      <c r="BWG5" s="116"/>
      <c r="BWH5" s="116"/>
      <c r="BWI5" s="116"/>
      <c r="BWJ5" s="116"/>
      <c r="BWK5" s="116"/>
      <c r="BWL5" s="116"/>
      <c r="BWM5" s="116"/>
      <c r="BWN5" s="116"/>
      <c r="BWO5" s="116"/>
      <c r="BWP5" s="116"/>
      <c r="BWQ5" s="116"/>
      <c r="BWR5" s="116"/>
      <c r="BWS5" s="116"/>
      <c r="BWT5" s="116"/>
      <c r="BWU5" s="116"/>
      <c r="BWV5" s="116"/>
      <c r="BWW5" s="116"/>
      <c r="BWX5" s="116"/>
      <c r="BWY5" s="116"/>
      <c r="BWZ5" s="116"/>
      <c r="BXA5" s="116"/>
      <c r="BXB5" s="116"/>
      <c r="BXC5" s="116"/>
      <c r="BXD5" s="116"/>
      <c r="BXE5" s="116"/>
      <c r="BXF5" s="116"/>
      <c r="BXG5" s="116"/>
      <c r="BXH5" s="116"/>
      <c r="BXI5" s="116"/>
      <c r="BXJ5" s="116"/>
      <c r="BXK5" s="116"/>
      <c r="BXL5" s="116"/>
      <c r="BXM5" s="116"/>
      <c r="BXN5" s="116"/>
      <c r="BXO5" s="116"/>
      <c r="BXP5" s="116"/>
      <c r="BXQ5" s="116"/>
      <c r="BXR5" s="116"/>
      <c r="BXS5" s="116"/>
      <c r="BXT5" s="116"/>
      <c r="BXU5" s="116"/>
      <c r="BXV5" s="116"/>
      <c r="BXW5" s="116"/>
      <c r="BXX5" s="116"/>
      <c r="BXY5" s="116"/>
      <c r="BXZ5" s="116"/>
      <c r="BYA5" s="116"/>
      <c r="BYB5" s="116"/>
      <c r="BYC5" s="116"/>
      <c r="BYD5" s="116"/>
      <c r="BYE5" s="116"/>
      <c r="BYF5" s="116"/>
      <c r="BYG5" s="116"/>
      <c r="BYH5" s="116"/>
      <c r="BYI5" s="116"/>
      <c r="BYJ5" s="116"/>
      <c r="BYK5" s="116"/>
      <c r="BYL5" s="116"/>
      <c r="BYM5" s="116"/>
      <c r="BYN5" s="116"/>
      <c r="BYO5" s="116"/>
      <c r="BYP5" s="116"/>
      <c r="BYQ5" s="116"/>
      <c r="BYR5" s="116"/>
      <c r="BYS5" s="116"/>
      <c r="BYT5" s="116"/>
      <c r="BYU5" s="116"/>
      <c r="BYV5" s="116"/>
      <c r="BYW5" s="116"/>
      <c r="BYX5" s="116"/>
      <c r="BYY5" s="116"/>
      <c r="BYZ5" s="116"/>
      <c r="BZA5" s="116"/>
      <c r="BZB5" s="116"/>
      <c r="BZC5" s="116"/>
      <c r="BZD5" s="116"/>
      <c r="BZE5" s="116"/>
      <c r="BZF5" s="116"/>
      <c r="BZG5" s="116"/>
      <c r="BZH5" s="116"/>
      <c r="BZI5" s="116"/>
      <c r="BZJ5" s="116"/>
      <c r="BZK5" s="116"/>
      <c r="BZL5" s="116"/>
      <c r="BZM5" s="116"/>
      <c r="BZN5" s="116"/>
      <c r="BZO5" s="116"/>
      <c r="BZP5" s="116"/>
      <c r="BZQ5" s="116"/>
      <c r="BZR5" s="116"/>
      <c r="BZS5" s="116"/>
      <c r="BZT5" s="116"/>
      <c r="BZU5" s="116"/>
      <c r="BZV5" s="116"/>
      <c r="BZW5" s="116"/>
      <c r="BZX5" s="116"/>
      <c r="BZY5" s="116"/>
      <c r="BZZ5" s="116"/>
      <c r="CAA5" s="116"/>
      <c r="CAB5" s="116"/>
      <c r="CAC5" s="116"/>
      <c r="CAD5" s="116"/>
      <c r="CAE5" s="116"/>
      <c r="CAF5" s="116"/>
      <c r="CAG5" s="116"/>
      <c r="CAH5" s="116"/>
      <c r="CAI5" s="116"/>
      <c r="CAJ5" s="116"/>
      <c r="CAK5" s="116"/>
      <c r="CAL5" s="116"/>
      <c r="CAM5" s="116"/>
      <c r="CAN5" s="116"/>
      <c r="CAO5" s="116"/>
      <c r="CAP5" s="116"/>
      <c r="CAQ5" s="116"/>
      <c r="CAR5" s="116"/>
      <c r="CAS5" s="116"/>
      <c r="CAT5" s="116"/>
      <c r="CAU5" s="116"/>
      <c r="CAV5" s="116"/>
      <c r="CAW5" s="116"/>
      <c r="CAX5" s="116"/>
      <c r="CAY5" s="116"/>
      <c r="CAZ5" s="116"/>
      <c r="CBA5" s="116"/>
      <c r="CBB5" s="116"/>
      <c r="CBC5" s="116"/>
      <c r="CBD5" s="116"/>
      <c r="CBE5" s="116"/>
      <c r="CBF5" s="116"/>
      <c r="CBG5" s="116"/>
      <c r="CBH5" s="116"/>
      <c r="CBI5" s="116"/>
      <c r="CBJ5" s="116"/>
      <c r="CBK5" s="116"/>
      <c r="CBL5" s="116"/>
      <c r="CBM5" s="116"/>
      <c r="CBN5" s="116"/>
      <c r="CBO5" s="116"/>
      <c r="CBP5" s="116"/>
      <c r="CBQ5" s="116"/>
      <c r="CBR5" s="116"/>
      <c r="CBS5" s="116"/>
      <c r="CBT5" s="116"/>
      <c r="CBU5" s="116"/>
      <c r="CBV5" s="116"/>
      <c r="CBW5" s="116"/>
      <c r="CBX5" s="116"/>
      <c r="CBY5" s="116"/>
      <c r="CBZ5" s="116"/>
      <c r="CCA5" s="116"/>
      <c r="CCB5" s="116"/>
      <c r="CCC5" s="116"/>
      <c r="CCD5" s="116"/>
      <c r="CCE5" s="116"/>
      <c r="CCF5" s="116"/>
      <c r="CCG5" s="116"/>
      <c r="CCH5" s="116"/>
      <c r="CCI5" s="116"/>
      <c r="CCJ5" s="116"/>
      <c r="CCK5" s="116"/>
      <c r="CCL5" s="116"/>
      <c r="CCM5" s="116"/>
      <c r="CCN5" s="116"/>
      <c r="CCO5" s="116"/>
      <c r="CCP5" s="116"/>
      <c r="CCQ5" s="116"/>
      <c r="CCR5" s="116"/>
      <c r="CCS5" s="116"/>
      <c r="CCT5" s="116"/>
      <c r="CCU5" s="116"/>
      <c r="CCV5" s="116"/>
      <c r="CCW5" s="116"/>
      <c r="CCX5" s="116"/>
      <c r="CCY5" s="116"/>
      <c r="CCZ5" s="116"/>
      <c r="CDA5" s="116"/>
      <c r="CDB5" s="116"/>
      <c r="CDC5" s="116"/>
      <c r="CDD5" s="116"/>
      <c r="CDE5" s="116"/>
      <c r="CDF5" s="116"/>
      <c r="CDG5" s="116"/>
      <c r="CDH5" s="116"/>
      <c r="CDI5" s="116"/>
      <c r="CDJ5" s="116"/>
      <c r="CDK5" s="116"/>
      <c r="CDL5" s="116"/>
      <c r="CDM5" s="116"/>
      <c r="CDN5" s="116"/>
      <c r="CDO5" s="116"/>
      <c r="CDP5" s="116"/>
      <c r="CDQ5" s="116"/>
      <c r="CDR5" s="116"/>
      <c r="CDS5" s="116"/>
      <c r="CDT5" s="116"/>
      <c r="CDU5" s="116"/>
      <c r="CDV5" s="116"/>
      <c r="CDW5" s="116"/>
      <c r="CDX5" s="116"/>
      <c r="CDY5" s="116"/>
      <c r="CDZ5" s="116"/>
      <c r="CEA5" s="116"/>
      <c r="CEB5" s="116"/>
      <c r="CEC5" s="116"/>
      <c r="CED5" s="116"/>
      <c r="CEE5" s="116"/>
      <c r="CEF5" s="116"/>
      <c r="CEG5" s="116"/>
      <c r="CEH5" s="116"/>
      <c r="CEI5" s="116"/>
      <c r="CEJ5" s="116"/>
      <c r="CEK5" s="116"/>
      <c r="CEL5" s="116"/>
      <c r="CEM5" s="116"/>
      <c r="CEN5" s="116"/>
      <c r="CEO5" s="116"/>
      <c r="CEP5" s="116"/>
      <c r="CEQ5" s="116"/>
      <c r="CER5" s="116"/>
      <c r="CES5" s="116"/>
      <c r="CET5" s="116"/>
      <c r="CEU5" s="116"/>
      <c r="CEV5" s="116"/>
      <c r="CEW5" s="116"/>
      <c r="CEX5" s="116"/>
      <c r="CEY5" s="116"/>
      <c r="CEZ5" s="116"/>
      <c r="CFA5" s="116"/>
      <c r="CFB5" s="116"/>
      <c r="CFC5" s="116"/>
      <c r="CFD5" s="116"/>
      <c r="CFE5" s="116"/>
      <c r="CFF5" s="116"/>
      <c r="CFG5" s="116"/>
      <c r="CFH5" s="116"/>
      <c r="CFI5" s="116"/>
      <c r="CFJ5" s="116"/>
      <c r="CFK5" s="116"/>
      <c r="CFL5" s="116"/>
      <c r="CFM5" s="116"/>
      <c r="CFN5" s="116"/>
      <c r="CFO5" s="116"/>
      <c r="CFP5" s="116"/>
      <c r="CFQ5" s="116"/>
      <c r="CFR5" s="116"/>
      <c r="CFS5" s="116"/>
      <c r="CFT5" s="116"/>
      <c r="CFU5" s="116"/>
      <c r="CFV5" s="116"/>
      <c r="CFW5" s="116"/>
      <c r="CFX5" s="116"/>
      <c r="CFY5" s="116"/>
      <c r="CFZ5" s="116"/>
      <c r="CGA5" s="116"/>
      <c r="CGB5" s="116"/>
      <c r="CGC5" s="116"/>
      <c r="CGD5" s="116"/>
      <c r="CGE5" s="116"/>
      <c r="CGF5" s="116"/>
      <c r="CGG5" s="116"/>
      <c r="CGH5" s="116"/>
      <c r="CGI5" s="116"/>
      <c r="CGJ5" s="116"/>
      <c r="CGK5" s="116"/>
      <c r="CGL5" s="116"/>
      <c r="CGM5" s="116"/>
      <c r="CGN5" s="116"/>
      <c r="CGO5" s="116"/>
      <c r="CGP5" s="116"/>
      <c r="CGQ5" s="116"/>
      <c r="CGR5" s="116"/>
      <c r="CGS5" s="116"/>
      <c r="CGT5" s="116"/>
      <c r="CGU5" s="116"/>
      <c r="CGV5" s="116"/>
      <c r="CGW5" s="116"/>
      <c r="CGX5" s="116"/>
      <c r="CGY5" s="116"/>
      <c r="CGZ5" s="116"/>
      <c r="CHA5" s="116"/>
      <c r="CHB5" s="116"/>
      <c r="CHC5" s="116"/>
      <c r="CHD5" s="116"/>
      <c r="CHE5" s="116"/>
      <c r="CHF5" s="116"/>
      <c r="CHG5" s="116"/>
      <c r="CHH5" s="116"/>
      <c r="CHI5" s="116"/>
      <c r="CHJ5" s="116"/>
      <c r="CHK5" s="116"/>
      <c r="CHL5" s="116"/>
      <c r="CHM5" s="116"/>
      <c r="CHN5" s="116"/>
      <c r="CHO5" s="116"/>
      <c r="CHP5" s="116"/>
      <c r="CHQ5" s="116"/>
      <c r="CHR5" s="116"/>
      <c r="CHS5" s="116"/>
      <c r="CHT5" s="116"/>
      <c r="CHU5" s="116"/>
      <c r="CHV5" s="116"/>
      <c r="CHW5" s="116"/>
      <c r="CHX5" s="116"/>
      <c r="CHY5" s="116"/>
      <c r="CHZ5" s="116"/>
      <c r="CIA5" s="116"/>
      <c r="CIB5" s="116"/>
      <c r="CIC5" s="116"/>
      <c r="CID5" s="116"/>
      <c r="CIE5" s="116"/>
      <c r="CIF5" s="116"/>
      <c r="CIG5" s="116"/>
      <c r="CIH5" s="116"/>
      <c r="CII5" s="116"/>
      <c r="CIJ5" s="116"/>
      <c r="CIK5" s="116"/>
      <c r="CIL5" s="116"/>
      <c r="CIM5" s="116"/>
      <c r="CIN5" s="116"/>
      <c r="CIO5" s="116"/>
      <c r="CIP5" s="116"/>
      <c r="CIQ5" s="116"/>
      <c r="CIR5" s="116"/>
      <c r="CIS5" s="116"/>
      <c r="CIT5" s="116"/>
      <c r="CIU5" s="116"/>
      <c r="CIV5" s="116"/>
      <c r="CIW5" s="116"/>
      <c r="CIX5" s="116"/>
      <c r="CIY5" s="116"/>
      <c r="CIZ5" s="116"/>
      <c r="CJA5" s="116"/>
      <c r="CJB5" s="116"/>
      <c r="CJC5" s="116"/>
      <c r="CJD5" s="116"/>
      <c r="CJE5" s="116"/>
      <c r="CJF5" s="116"/>
      <c r="CJG5" s="116"/>
      <c r="CJH5" s="116"/>
      <c r="CJI5" s="116"/>
      <c r="CJJ5" s="116"/>
      <c r="CJK5" s="116"/>
      <c r="CJL5" s="116"/>
      <c r="CJM5" s="116"/>
      <c r="CJN5" s="116"/>
      <c r="CJO5" s="116"/>
      <c r="CJP5" s="116"/>
      <c r="CJQ5" s="116"/>
      <c r="CJR5" s="116"/>
      <c r="CJS5" s="116"/>
      <c r="CJT5" s="116"/>
      <c r="CJU5" s="116"/>
      <c r="CJV5" s="116"/>
      <c r="CJW5" s="116"/>
      <c r="CJX5" s="116"/>
      <c r="CJY5" s="116"/>
      <c r="CJZ5" s="116"/>
      <c r="CKA5" s="116"/>
      <c r="CKB5" s="116"/>
      <c r="CKC5" s="116"/>
      <c r="CKD5" s="116"/>
      <c r="CKE5" s="116"/>
      <c r="CKF5" s="116"/>
      <c r="CKG5" s="116"/>
      <c r="CKH5" s="116"/>
      <c r="CKI5" s="116"/>
      <c r="CKJ5" s="116"/>
      <c r="CKK5" s="116"/>
      <c r="CKL5" s="116"/>
      <c r="CKM5" s="116"/>
      <c r="CKN5" s="116"/>
      <c r="CKO5" s="116"/>
      <c r="CKP5" s="116"/>
      <c r="CKQ5" s="116"/>
      <c r="CKR5" s="116"/>
      <c r="CKS5" s="116"/>
      <c r="CKT5" s="116"/>
      <c r="CKU5" s="116"/>
      <c r="CKV5" s="116"/>
      <c r="CKW5" s="116"/>
      <c r="CKX5" s="116"/>
      <c r="CKY5" s="116"/>
      <c r="CKZ5" s="116"/>
      <c r="CLA5" s="116"/>
      <c r="CLB5" s="116"/>
      <c r="CLC5" s="116"/>
      <c r="CLD5" s="116"/>
      <c r="CLE5" s="116"/>
      <c r="CLF5" s="116"/>
      <c r="CLG5" s="116"/>
      <c r="CLH5" s="116"/>
      <c r="CLI5" s="116"/>
      <c r="CLJ5" s="116"/>
      <c r="CLK5" s="116"/>
      <c r="CLL5" s="116"/>
      <c r="CLM5" s="116"/>
      <c r="CLN5" s="116"/>
      <c r="CLO5" s="116"/>
      <c r="CLP5" s="116"/>
      <c r="CLQ5" s="116"/>
      <c r="CLR5" s="116"/>
      <c r="CLS5" s="116"/>
      <c r="CLT5" s="116"/>
      <c r="CLU5" s="116"/>
      <c r="CLV5" s="116"/>
      <c r="CLW5" s="116"/>
      <c r="CLX5" s="116"/>
      <c r="CLY5" s="116"/>
      <c r="CLZ5" s="116"/>
      <c r="CMA5" s="116"/>
      <c r="CMB5" s="116"/>
      <c r="CMC5" s="116"/>
      <c r="CMD5" s="116"/>
      <c r="CME5" s="116"/>
      <c r="CMF5" s="116"/>
      <c r="CMG5" s="116"/>
      <c r="CMH5" s="116"/>
      <c r="CMI5" s="116"/>
      <c r="CMJ5" s="116"/>
      <c r="CMK5" s="116"/>
      <c r="CML5" s="116"/>
      <c r="CMM5" s="116"/>
      <c r="CMN5" s="116"/>
      <c r="CMO5" s="116"/>
      <c r="CMP5" s="116"/>
      <c r="CMQ5" s="116"/>
      <c r="CMR5" s="116"/>
      <c r="CMS5" s="116"/>
      <c r="CMT5" s="116"/>
      <c r="CMU5" s="116"/>
      <c r="CMV5" s="116"/>
      <c r="CMW5" s="116"/>
      <c r="CMX5" s="116"/>
      <c r="CMY5" s="116"/>
      <c r="CMZ5" s="116"/>
      <c r="CNA5" s="116"/>
      <c r="CNB5" s="116"/>
      <c r="CNC5" s="116"/>
      <c r="CND5" s="116"/>
      <c r="CNE5" s="116"/>
      <c r="CNF5" s="116"/>
      <c r="CNG5" s="116"/>
      <c r="CNH5" s="116"/>
      <c r="CNI5" s="116"/>
      <c r="CNJ5" s="116"/>
      <c r="CNK5" s="116"/>
      <c r="CNL5" s="116"/>
      <c r="CNM5" s="116"/>
      <c r="CNN5" s="116"/>
      <c r="CNO5" s="116"/>
      <c r="CNP5" s="116"/>
      <c r="CNQ5" s="116"/>
      <c r="CNR5" s="116"/>
      <c r="CNS5" s="116"/>
      <c r="CNT5" s="116"/>
      <c r="CNU5" s="116"/>
      <c r="CNV5" s="116"/>
      <c r="CNW5" s="116"/>
      <c r="CNX5" s="116"/>
      <c r="CNY5" s="116"/>
      <c r="CNZ5" s="116"/>
      <c r="COA5" s="116"/>
      <c r="COB5" s="116"/>
      <c r="COC5" s="116"/>
      <c r="COD5" s="116"/>
      <c r="COE5" s="116"/>
      <c r="COF5" s="116"/>
      <c r="COG5" s="116"/>
      <c r="COH5" s="116"/>
      <c r="COI5" s="116"/>
      <c r="COJ5" s="116"/>
      <c r="COK5" s="116"/>
      <c r="COL5" s="116"/>
      <c r="COM5" s="116"/>
      <c r="CON5" s="116"/>
      <c r="COO5" s="116"/>
      <c r="COP5" s="116"/>
      <c r="COQ5" s="116"/>
      <c r="COR5" s="116"/>
      <c r="COS5" s="116"/>
      <c r="COT5" s="116"/>
      <c r="COU5" s="116"/>
      <c r="COV5" s="116"/>
      <c r="COW5" s="116"/>
      <c r="COX5" s="116"/>
      <c r="COY5" s="116"/>
      <c r="COZ5" s="116"/>
      <c r="CPA5" s="116"/>
      <c r="CPB5" s="116"/>
      <c r="CPC5" s="116"/>
      <c r="CPD5" s="116"/>
      <c r="CPE5" s="116"/>
      <c r="CPF5" s="116"/>
      <c r="CPG5" s="116"/>
      <c r="CPH5" s="116"/>
      <c r="CPI5" s="116"/>
      <c r="CPJ5" s="116"/>
      <c r="CPK5" s="116"/>
      <c r="CPL5" s="116"/>
      <c r="CPM5" s="116"/>
      <c r="CPN5" s="116"/>
      <c r="CPO5" s="116"/>
      <c r="CPP5" s="116"/>
      <c r="CPQ5" s="116"/>
      <c r="CPR5" s="116"/>
      <c r="CPS5" s="116"/>
      <c r="CPT5" s="116"/>
      <c r="CPU5" s="116"/>
      <c r="CPV5" s="116"/>
      <c r="CPW5" s="116"/>
      <c r="CPX5" s="116"/>
      <c r="CPY5" s="116"/>
      <c r="CPZ5" s="116"/>
      <c r="CQA5" s="116"/>
      <c r="CQB5" s="116"/>
      <c r="CQC5" s="116"/>
      <c r="CQD5" s="116"/>
      <c r="CQE5" s="116"/>
      <c r="CQF5" s="116"/>
      <c r="CQG5" s="116"/>
      <c r="CQH5" s="116"/>
      <c r="CQI5" s="116"/>
      <c r="CQJ5" s="116"/>
      <c r="CQK5" s="116"/>
      <c r="CQL5" s="116"/>
      <c r="CQM5" s="116"/>
      <c r="CQN5" s="116"/>
      <c r="CQO5" s="116"/>
      <c r="CQP5" s="116"/>
      <c r="CQQ5" s="116"/>
      <c r="CQR5" s="116"/>
      <c r="CQS5" s="116"/>
      <c r="CQT5" s="116"/>
      <c r="CQU5" s="116"/>
      <c r="CQV5" s="116"/>
      <c r="CQW5" s="116"/>
      <c r="CQX5" s="116"/>
      <c r="CQY5" s="116"/>
      <c r="CQZ5" s="116"/>
      <c r="CRA5" s="116"/>
      <c r="CRB5" s="116"/>
      <c r="CRC5" s="116"/>
      <c r="CRD5" s="116"/>
      <c r="CRE5" s="116"/>
      <c r="CRF5" s="116"/>
      <c r="CRG5" s="116"/>
      <c r="CRH5" s="116"/>
      <c r="CRI5" s="116"/>
      <c r="CRJ5" s="116"/>
      <c r="CRK5" s="116"/>
      <c r="CRL5" s="116"/>
      <c r="CRM5" s="116"/>
      <c r="CRN5" s="116"/>
      <c r="CRO5" s="116"/>
      <c r="CRP5" s="116"/>
      <c r="CRQ5" s="116"/>
      <c r="CRR5" s="116"/>
      <c r="CRS5" s="116"/>
      <c r="CRT5" s="116"/>
      <c r="CRU5" s="116"/>
      <c r="CRV5" s="116"/>
      <c r="CRW5" s="116"/>
      <c r="CRX5" s="116"/>
      <c r="CRY5" s="116"/>
      <c r="CRZ5" s="116"/>
      <c r="CSA5" s="116"/>
      <c r="CSB5" s="116"/>
      <c r="CSC5" s="116"/>
      <c r="CSD5" s="116"/>
      <c r="CSE5" s="116"/>
      <c r="CSF5" s="116"/>
      <c r="CSG5" s="116"/>
      <c r="CSH5" s="116"/>
      <c r="CSI5" s="116"/>
      <c r="CSJ5" s="116"/>
      <c r="CSK5" s="116"/>
      <c r="CSL5" s="116"/>
      <c r="CSM5" s="116"/>
      <c r="CSN5" s="116"/>
      <c r="CSO5" s="116"/>
      <c r="CSP5" s="116"/>
      <c r="CSQ5" s="116"/>
      <c r="CSR5" s="116"/>
      <c r="CSS5" s="116"/>
      <c r="CST5" s="116"/>
      <c r="CSU5" s="116"/>
      <c r="CSV5" s="116"/>
      <c r="CSW5" s="116"/>
      <c r="CSX5" s="116"/>
      <c r="CSY5" s="116"/>
      <c r="CSZ5" s="116"/>
      <c r="CTA5" s="116"/>
      <c r="CTB5" s="116"/>
      <c r="CTC5" s="116"/>
      <c r="CTD5" s="116"/>
      <c r="CTE5" s="116"/>
      <c r="CTF5" s="116"/>
      <c r="CTG5" s="116"/>
      <c r="CTH5" s="116"/>
      <c r="CTI5" s="116"/>
      <c r="CTJ5" s="116"/>
      <c r="CTK5" s="116"/>
      <c r="CTL5" s="116"/>
      <c r="CTM5" s="116"/>
      <c r="CTN5" s="116"/>
      <c r="CTO5" s="116"/>
      <c r="CTP5" s="116"/>
      <c r="CTQ5" s="116"/>
      <c r="CTR5" s="116"/>
      <c r="CTS5" s="116"/>
      <c r="CTT5" s="116"/>
      <c r="CTU5" s="116"/>
      <c r="CTV5" s="116"/>
      <c r="CTW5" s="116"/>
      <c r="CTX5" s="116"/>
      <c r="CTY5" s="116"/>
      <c r="CTZ5" s="116"/>
      <c r="CUA5" s="116"/>
      <c r="CUB5" s="116"/>
      <c r="CUC5" s="116"/>
      <c r="CUD5" s="116"/>
      <c r="CUE5" s="116"/>
      <c r="CUF5" s="116"/>
      <c r="CUG5" s="116"/>
      <c r="CUH5" s="116"/>
      <c r="CUI5" s="116"/>
      <c r="CUJ5" s="116"/>
      <c r="CUK5" s="116"/>
      <c r="CUL5" s="116"/>
      <c r="CUM5" s="116"/>
      <c r="CUN5" s="116"/>
      <c r="CUO5" s="116"/>
      <c r="CUP5" s="116"/>
      <c r="CUQ5" s="116"/>
      <c r="CUR5" s="116"/>
      <c r="CUS5" s="116"/>
      <c r="CUT5" s="116"/>
      <c r="CUU5" s="116"/>
      <c r="CUV5" s="116"/>
      <c r="CUW5" s="116"/>
      <c r="CUX5" s="116"/>
      <c r="CUY5" s="116"/>
      <c r="CUZ5" s="116"/>
      <c r="CVA5" s="116"/>
      <c r="CVB5" s="116"/>
      <c r="CVC5" s="116"/>
      <c r="CVD5" s="116"/>
      <c r="CVE5" s="116"/>
      <c r="CVF5" s="116"/>
      <c r="CVG5" s="116"/>
      <c r="CVH5" s="116"/>
      <c r="CVI5" s="116"/>
      <c r="CVJ5" s="116"/>
      <c r="CVK5" s="116"/>
      <c r="CVL5" s="116"/>
      <c r="CVM5" s="116"/>
      <c r="CVN5" s="116"/>
      <c r="CVO5" s="116"/>
      <c r="CVP5" s="116"/>
      <c r="CVQ5" s="116"/>
      <c r="CVR5" s="116"/>
      <c r="CVS5" s="116"/>
      <c r="CVT5" s="116"/>
      <c r="CVU5" s="116"/>
      <c r="CVV5" s="116"/>
      <c r="CVW5" s="116"/>
      <c r="CVX5" s="116"/>
      <c r="CVY5" s="116"/>
      <c r="CVZ5" s="116"/>
      <c r="CWA5" s="116"/>
      <c r="CWB5" s="116"/>
      <c r="CWC5" s="116"/>
      <c r="CWD5" s="116"/>
      <c r="CWE5" s="116"/>
      <c r="CWF5" s="116"/>
      <c r="CWG5" s="116"/>
      <c r="CWH5" s="116"/>
      <c r="CWI5" s="116"/>
      <c r="CWJ5" s="116"/>
      <c r="CWK5" s="116"/>
      <c r="CWL5" s="116"/>
      <c r="CWM5" s="116"/>
      <c r="CWN5" s="116"/>
      <c r="CWO5" s="116"/>
      <c r="CWP5" s="116"/>
      <c r="CWQ5" s="116"/>
      <c r="CWR5" s="116"/>
      <c r="CWS5" s="116"/>
      <c r="CWT5" s="116"/>
      <c r="CWU5" s="116"/>
      <c r="CWV5" s="116"/>
      <c r="CWW5" s="116"/>
      <c r="CWX5" s="116"/>
      <c r="CWY5" s="116"/>
      <c r="CWZ5" s="116"/>
      <c r="CXA5" s="116"/>
      <c r="CXB5" s="116"/>
      <c r="CXC5" s="116"/>
      <c r="CXD5" s="116"/>
      <c r="CXE5" s="116"/>
      <c r="CXF5" s="116"/>
      <c r="CXG5" s="116"/>
      <c r="CXH5" s="116"/>
      <c r="CXI5" s="116"/>
      <c r="CXJ5" s="116"/>
      <c r="CXK5" s="116"/>
      <c r="CXL5" s="116"/>
      <c r="CXM5" s="116"/>
      <c r="CXN5" s="116"/>
      <c r="CXO5" s="116"/>
      <c r="CXP5" s="116"/>
      <c r="CXQ5" s="116"/>
      <c r="CXR5" s="116"/>
      <c r="CXS5" s="116"/>
      <c r="CXT5" s="116"/>
      <c r="CXU5" s="116"/>
      <c r="CXV5" s="116"/>
      <c r="CXW5" s="116"/>
      <c r="CXX5" s="116"/>
      <c r="CXY5" s="116"/>
      <c r="CXZ5" s="116"/>
      <c r="CYA5" s="116"/>
      <c r="CYB5" s="116"/>
      <c r="CYC5" s="116"/>
      <c r="CYD5" s="116"/>
      <c r="CYE5" s="116"/>
      <c r="CYF5" s="116"/>
      <c r="CYG5" s="116"/>
      <c r="CYH5" s="116"/>
      <c r="CYI5" s="116"/>
      <c r="CYJ5" s="116"/>
      <c r="CYK5" s="116"/>
      <c r="CYL5" s="116"/>
      <c r="CYM5" s="116"/>
      <c r="CYN5" s="116"/>
      <c r="CYO5" s="116"/>
      <c r="CYP5" s="116"/>
      <c r="CYQ5" s="116"/>
      <c r="CYR5" s="116"/>
      <c r="CYS5" s="116"/>
      <c r="CYT5" s="116"/>
      <c r="CYU5" s="116"/>
      <c r="CYV5" s="116"/>
      <c r="CYW5" s="116"/>
      <c r="CYX5" s="116"/>
      <c r="CYY5" s="116"/>
      <c r="CYZ5" s="116"/>
      <c r="CZA5" s="116"/>
      <c r="CZB5" s="116"/>
      <c r="CZC5" s="116"/>
      <c r="CZD5" s="116"/>
      <c r="CZE5" s="116"/>
      <c r="CZF5" s="116"/>
      <c r="CZG5" s="116"/>
      <c r="CZH5" s="116"/>
      <c r="CZI5" s="116"/>
      <c r="CZJ5" s="116"/>
      <c r="CZK5" s="116"/>
      <c r="CZL5" s="116"/>
      <c r="CZM5" s="116"/>
      <c r="CZN5" s="116"/>
      <c r="CZO5" s="116"/>
      <c r="CZP5" s="116"/>
      <c r="CZQ5" s="116"/>
      <c r="CZR5" s="116"/>
      <c r="CZS5" s="116"/>
      <c r="CZT5" s="116"/>
      <c r="CZU5" s="116"/>
      <c r="CZV5" s="116"/>
      <c r="CZW5" s="116"/>
      <c r="CZX5" s="116"/>
      <c r="CZY5" s="116"/>
      <c r="CZZ5" s="116"/>
      <c r="DAA5" s="116"/>
      <c r="DAB5" s="116"/>
      <c r="DAC5" s="116"/>
      <c r="DAD5" s="116"/>
      <c r="DAE5" s="116"/>
      <c r="DAF5" s="116"/>
      <c r="DAG5" s="116"/>
      <c r="DAH5" s="116"/>
      <c r="DAI5" s="116"/>
      <c r="DAJ5" s="116"/>
      <c r="DAK5" s="116"/>
      <c r="DAL5" s="116"/>
      <c r="DAM5" s="116"/>
      <c r="DAN5" s="116"/>
      <c r="DAO5" s="116"/>
      <c r="DAP5" s="116"/>
      <c r="DAQ5" s="116"/>
      <c r="DAR5" s="116"/>
      <c r="DAS5" s="116"/>
      <c r="DAT5" s="116"/>
      <c r="DAU5" s="116"/>
      <c r="DAV5" s="116"/>
      <c r="DAW5" s="116"/>
      <c r="DAX5" s="116"/>
      <c r="DAY5" s="116"/>
      <c r="DAZ5" s="116"/>
      <c r="DBA5" s="116"/>
      <c r="DBB5" s="116"/>
      <c r="DBC5" s="116"/>
      <c r="DBD5" s="116"/>
      <c r="DBE5" s="116"/>
      <c r="DBF5" s="116"/>
      <c r="DBG5" s="116"/>
      <c r="DBH5" s="116"/>
      <c r="DBI5" s="116"/>
      <c r="DBJ5" s="116"/>
      <c r="DBK5" s="116"/>
      <c r="DBL5" s="116"/>
      <c r="DBM5" s="116"/>
      <c r="DBN5" s="116"/>
      <c r="DBO5" s="116"/>
      <c r="DBP5" s="116"/>
      <c r="DBQ5" s="116"/>
      <c r="DBR5" s="116"/>
      <c r="DBS5" s="116"/>
      <c r="DBT5" s="116"/>
      <c r="DBU5" s="116"/>
      <c r="DBV5" s="116"/>
      <c r="DBW5" s="116"/>
      <c r="DBX5" s="116"/>
      <c r="DBY5" s="116"/>
      <c r="DBZ5" s="116"/>
      <c r="DCA5" s="116"/>
      <c r="DCB5" s="116"/>
      <c r="DCC5" s="116"/>
      <c r="DCD5" s="116"/>
      <c r="DCE5" s="116"/>
      <c r="DCF5" s="116"/>
      <c r="DCG5" s="116"/>
      <c r="DCH5" s="116"/>
      <c r="DCI5" s="116"/>
      <c r="DCJ5" s="116"/>
      <c r="DCK5" s="116"/>
      <c r="DCL5" s="116"/>
      <c r="DCM5" s="116"/>
      <c r="DCN5" s="116"/>
      <c r="DCO5" s="116"/>
      <c r="DCP5" s="116"/>
      <c r="DCQ5" s="116"/>
      <c r="DCR5" s="116"/>
      <c r="DCS5" s="116"/>
      <c r="DCT5" s="116"/>
      <c r="DCU5" s="116"/>
      <c r="DCV5" s="116"/>
      <c r="DCW5" s="116"/>
      <c r="DCX5" s="116"/>
      <c r="DCY5" s="116"/>
      <c r="DCZ5" s="116"/>
      <c r="DDA5" s="116"/>
      <c r="DDB5" s="116"/>
      <c r="DDC5" s="116"/>
      <c r="DDD5" s="116"/>
      <c r="DDE5" s="116"/>
      <c r="DDF5" s="116"/>
      <c r="DDG5" s="116"/>
      <c r="DDH5" s="116"/>
      <c r="DDI5" s="116"/>
      <c r="DDJ5" s="116"/>
      <c r="DDK5" s="116"/>
      <c r="DDL5" s="116"/>
      <c r="DDM5" s="116"/>
      <c r="DDN5" s="116"/>
      <c r="DDO5" s="116"/>
      <c r="DDP5" s="116"/>
      <c r="DDQ5" s="116"/>
      <c r="DDR5" s="116"/>
      <c r="DDS5" s="116"/>
      <c r="DDT5" s="116"/>
      <c r="DDU5" s="116"/>
      <c r="DDV5" s="116"/>
      <c r="DDW5" s="116"/>
      <c r="DDX5" s="116"/>
      <c r="DDY5" s="116"/>
      <c r="DDZ5" s="116"/>
      <c r="DEA5" s="116"/>
      <c r="DEB5" s="116"/>
      <c r="DEC5" s="116"/>
      <c r="DED5" s="116"/>
      <c r="DEE5" s="116"/>
      <c r="DEF5" s="116"/>
      <c r="DEG5" s="116"/>
      <c r="DEH5" s="116"/>
      <c r="DEI5" s="116"/>
      <c r="DEJ5" s="116"/>
      <c r="DEK5" s="116"/>
      <c r="DEL5" s="116"/>
      <c r="DEM5" s="116"/>
      <c r="DEN5" s="116"/>
      <c r="DEO5" s="116"/>
      <c r="DEP5" s="116"/>
      <c r="DEQ5" s="116"/>
      <c r="DER5" s="116"/>
      <c r="DES5" s="116"/>
      <c r="DET5" s="116"/>
      <c r="DEU5" s="116"/>
      <c r="DEV5" s="116"/>
      <c r="DEW5" s="116"/>
      <c r="DEX5" s="116"/>
      <c r="DEY5" s="116"/>
      <c r="DEZ5" s="116"/>
      <c r="DFA5" s="116"/>
      <c r="DFB5" s="116"/>
      <c r="DFC5" s="116"/>
      <c r="DFD5" s="116"/>
      <c r="DFE5" s="116"/>
      <c r="DFF5" s="116"/>
      <c r="DFG5" s="116"/>
      <c r="DFH5" s="116"/>
      <c r="DFI5" s="116"/>
      <c r="DFJ5" s="116"/>
      <c r="DFK5" s="116"/>
      <c r="DFL5" s="116"/>
      <c r="DFM5" s="116"/>
      <c r="DFN5" s="116"/>
      <c r="DFO5" s="116"/>
      <c r="DFP5" s="116"/>
      <c r="DFQ5" s="116"/>
      <c r="DFR5" s="116"/>
      <c r="DFS5" s="116"/>
      <c r="DFT5" s="116"/>
      <c r="DFU5" s="116"/>
      <c r="DFV5" s="116"/>
      <c r="DFW5" s="116"/>
      <c r="DFX5" s="116"/>
      <c r="DFY5" s="116"/>
      <c r="DFZ5" s="116"/>
      <c r="DGA5" s="116"/>
      <c r="DGB5" s="116"/>
      <c r="DGC5" s="116"/>
      <c r="DGD5" s="116"/>
      <c r="DGE5" s="116"/>
      <c r="DGF5" s="116"/>
      <c r="DGG5" s="116"/>
      <c r="DGH5" s="116"/>
      <c r="DGI5" s="116"/>
      <c r="DGJ5" s="116"/>
      <c r="DGK5" s="116"/>
      <c r="DGL5" s="116"/>
      <c r="DGM5" s="116"/>
      <c r="DGN5" s="116"/>
      <c r="DGO5" s="116"/>
      <c r="DGP5" s="116"/>
      <c r="DGQ5" s="116"/>
      <c r="DGR5" s="116"/>
      <c r="DGS5" s="116"/>
      <c r="DGT5" s="116"/>
      <c r="DGU5" s="116"/>
      <c r="DGV5" s="116"/>
      <c r="DGW5" s="116"/>
      <c r="DGX5" s="116"/>
      <c r="DGY5" s="116"/>
      <c r="DGZ5" s="116"/>
      <c r="DHA5" s="116"/>
      <c r="DHB5" s="116"/>
      <c r="DHC5" s="116"/>
      <c r="DHD5" s="116"/>
      <c r="DHE5" s="116"/>
      <c r="DHF5" s="116"/>
      <c r="DHG5" s="116"/>
      <c r="DHH5" s="116"/>
      <c r="DHI5" s="116"/>
      <c r="DHJ5" s="116"/>
      <c r="DHK5" s="116"/>
      <c r="DHL5" s="116"/>
      <c r="DHM5" s="116"/>
      <c r="DHN5" s="116"/>
      <c r="DHO5" s="116"/>
      <c r="DHP5" s="116"/>
      <c r="DHQ5" s="116"/>
      <c r="DHR5" s="116"/>
      <c r="DHS5" s="116"/>
      <c r="DHT5" s="116"/>
      <c r="DHU5" s="116"/>
      <c r="DHV5" s="116"/>
      <c r="DHW5" s="116"/>
      <c r="DHX5" s="116"/>
      <c r="DHY5" s="116"/>
      <c r="DHZ5" s="116"/>
      <c r="DIA5" s="116"/>
      <c r="DIB5" s="116"/>
      <c r="DIC5" s="116"/>
      <c r="DID5" s="116"/>
      <c r="DIE5" s="116"/>
      <c r="DIF5" s="116"/>
      <c r="DIG5" s="116"/>
      <c r="DIH5" s="116"/>
      <c r="DII5" s="116"/>
      <c r="DIJ5" s="116"/>
      <c r="DIK5" s="116"/>
      <c r="DIL5" s="116"/>
      <c r="DIM5" s="116"/>
      <c r="DIN5" s="116"/>
      <c r="DIO5" s="116"/>
      <c r="DIP5" s="116"/>
      <c r="DIQ5" s="116"/>
      <c r="DIR5" s="116"/>
      <c r="DIS5" s="116"/>
      <c r="DIT5" s="116"/>
      <c r="DIU5" s="116"/>
      <c r="DIV5" s="116"/>
      <c r="DIW5" s="116"/>
      <c r="DIX5" s="116"/>
      <c r="DIY5" s="116"/>
      <c r="DIZ5" s="116"/>
      <c r="DJA5" s="116"/>
      <c r="DJB5" s="116"/>
      <c r="DJC5" s="116"/>
      <c r="DJD5" s="116"/>
      <c r="DJE5" s="116"/>
      <c r="DJF5" s="116"/>
      <c r="DJG5" s="116"/>
      <c r="DJH5" s="116"/>
      <c r="DJI5" s="116"/>
      <c r="DJJ5" s="116"/>
      <c r="DJK5" s="116"/>
      <c r="DJL5" s="116"/>
      <c r="DJM5" s="116"/>
      <c r="DJN5" s="116"/>
      <c r="DJO5" s="116"/>
      <c r="DJP5" s="116"/>
      <c r="DJQ5" s="116"/>
      <c r="DJR5" s="116"/>
      <c r="DJS5" s="116"/>
      <c r="DJT5" s="116"/>
      <c r="DJU5" s="116"/>
      <c r="DJV5" s="116"/>
      <c r="DJW5" s="116"/>
      <c r="DJX5" s="116"/>
      <c r="DJY5" s="116"/>
      <c r="DJZ5" s="116"/>
      <c r="DKA5" s="116"/>
      <c r="DKB5" s="116"/>
      <c r="DKC5" s="116"/>
      <c r="DKD5" s="116"/>
      <c r="DKE5" s="116"/>
      <c r="DKF5" s="116"/>
      <c r="DKG5" s="116"/>
      <c r="DKH5" s="116"/>
      <c r="DKI5" s="116"/>
      <c r="DKJ5" s="116"/>
      <c r="DKK5" s="116"/>
      <c r="DKL5" s="116"/>
      <c r="DKM5" s="116"/>
      <c r="DKN5" s="116"/>
      <c r="DKO5" s="116"/>
      <c r="DKP5" s="116"/>
      <c r="DKQ5" s="116"/>
      <c r="DKR5" s="116"/>
      <c r="DKS5" s="116"/>
      <c r="DKT5" s="116"/>
      <c r="DKU5" s="116"/>
      <c r="DKV5" s="116"/>
      <c r="DKW5" s="116"/>
      <c r="DKX5" s="116"/>
      <c r="DKY5" s="116"/>
      <c r="DKZ5" s="116"/>
      <c r="DLA5" s="116"/>
      <c r="DLB5" s="116"/>
      <c r="DLC5" s="116"/>
      <c r="DLD5" s="116"/>
      <c r="DLE5" s="116"/>
      <c r="DLF5" s="116"/>
      <c r="DLG5" s="116"/>
      <c r="DLH5" s="116"/>
      <c r="DLI5" s="116"/>
      <c r="DLJ5" s="116"/>
      <c r="DLK5" s="116"/>
      <c r="DLL5" s="116"/>
      <c r="DLM5" s="116"/>
      <c r="DLN5" s="116"/>
      <c r="DLO5" s="116"/>
      <c r="DLP5" s="116"/>
      <c r="DLQ5" s="116"/>
      <c r="DLR5" s="116"/>
      <c r="DLS5" s="116"/>
      <c r="DLT5" s="116"/>
      <c r="DLU5" s="116"/>
      <c r="DLV5" s="116"/>
      <c r="DLW5" s="116"/>
      <c r="DLX5" s="116"/>
      <c r="DLY5" s="116"/>
      <c r="DLZ5" s="116"/>
      <c r="DMA5" s="116"/>
      <c r="DMB5" s="116"/>
      <c r="DMC5" s="116"/>
      <c r="DMD5" s="116"/>
      <c r="DME5" s="116"/>
      <c r="DMF5" s="116"/>
      <c r="DMG5" s="116"/>
      <c r="DMH5" s="116"/>
      <c r="DMI5" s="116"/>
      <c r="DMJ5" s="116"/>
      <c r="DMK5" s="116"/>
      <c r="DML5" s="116"/>
      <c r="DMM5" s="116"/>
      <c r="DMN5" s="116"/>
      <c r="DMO5" s="116"/>
      <c r="DMP5" s="116"/>
      <c r="DMQ5" s="116"/>
      <c r="DMR5" s="116"/>
      <c r="DMS5" s="116"/>
      <c r="DMT5" s="116"/>
      <c r="DMU5" s="116"/>
      <c r="DMV5" s="116"/>
      <c r="DMW5" s="116"/>
      <c r="DMX5" s="116"/>
      <c r="DMY5" s="116"/>
      <c r="DMZ5" s="116"/>
      <c r="DNA5" s="116"/>
      <c r="DNB5" s="116"/>
      <c r="DNC5" s="116"/>
      <c r="DND5" s="116"/>
      <c r="DNE5" s="116"/>
      <c r="DNF5" s="116"/>
      <c r="DNG5" s="116"/>
      <c r="DNH5" s="116"/>
      <c r="DNI5" s="116"/>
      <c r="DNJ5" s="116"/>
      <c r="DNK5" s="116"/>
      <c r="DNL5" s="116"/>
      <c r="DNM5" s="116"/>
      <c r="DNN5" s="116"/>
      <c r="DNO5" s="116"/>
      <c r="DNP5" s="116"/>
      <c r="DNQ5" s="116"/>
      <c r="DNR5" s="116"/>
      <c r="DNS5" s="116"/>
      <c r="DNT5" s="116"/>
      <c r="DNU5" s="116"/>
      <c r="DNV5" s="116"/>
      <c r="DNW5" s="116"/>
      <c r="DNX5" s="116"/>
      <c r="DNY5" s="116"/>
      <c r="DNZ5" s="116"/>
      <c r="DOA5" s="116"/>
      <c r="DOB5" s="116"/>
      <c r="DOC5" s="116"/>
      <c r="DOD5" s="116"/>
      <c r="DOE5" s="116"/>
      <c r="DOF5" s="116"/>
      <c r="DOG5" s="116"/>
      <c r="DOH5" s="116"/>
      <c r="DOI5" s="116"/>
      <c r="DOJ5" s="116"/>
      <c r="DOK5" s="116"/>
      <c r="DOL5" s="116"/>
      <c r="DOM5" s="116"/>
      <c r="DON5" s="116"/>
      <c r="DOO5" s="116"/>
      <c r="DOP5" s="116"/>
      <c r="DOQ5" s="116"/>
      <c r="DOR5" s="116"/>
      <c r="DOS5" s="116"/>
      <c r="DOT5" s="116"/>
      <c r="DOU5" s="116"/>
      <c r="DOV5" s="116"/>
      <c r="DOW5" s="116"/>
      <c r="DOX5" s="116"/>
      <c r="DOY5" s="116"/>
      <c r="DOZ5" s="116"/>
      <c r="DPA5" s="116"/>
      <c r="DPB5" s="116"/>
      <c r="DPC5" s="116"/>
      <c r="DPD5" s="116"/>
      <c r="DPE5" s="116"/>
      <c r="DPF5" s="116"/>
      <c r="DPG5" s="116"/>
      <c r="DPH5" s="116"/>
      <c r="DPI5" s="116"/>
      <c r="DPJ5" s="116"/>
      <c r="DPK5" s="116"/>
      <c r="DPL5" s="116"/>
      <c r="DPM5" s="116"/>
      <c r="DPN5" s="116"/>
      <c r="DPO5" s="116"/>
      <c r="DPP5" s="116"/>
      <c r="DPQ5" s="116"/>
      <c r="DPR5" s="116"/>
      <c r="DPS5" s="116"/>
      <c r="DPT5" s="116"/>
      <c r="DPU5" s="116"/>
      <c r="DPV5" s="116"/>
      <c r="DPW5" s="116"/>
      <c r="DPX5" s="116"/>
      <c r="DPY5" s="116"/>
      <c r="DPZ5" s="116"/>
      <c r="DQA5" s="116"/>
      <c r="DQB5" s="116"/>
      <c r="DQC5" s="116"/>
      <c r="DQD5" s="116"/>
      <c r="DQE5" s="116"/>
      <c r="DQF5" s="116"/>
      <c r="DQG5" s="116"/>
      <c r="DQH5" s="116"/>
      <c r="DQI5" s="116"/>
      <c r="DQJ5" s="116"/>
      <c r="DQK5" s="116"/>
      <c r="DQL5" s="116"/>
      <c r="DQM5" s="116"/>
      <c r="DQN5" s="116"/>
      <c r="DQO5" s="116"/>
      <c r="DQP5" s="116"/>
      <c r="DQQ5" s="116"/>
      <c r="DQR5" s="116"/>
      <c r="DQS5" s="116"/>
      <c r="DQT5" s="116"/>
      <c r="DQU5" s="116"/>
      <c r="DQV5" s="116"/>
      <c r="DQW5" s="116"/>
      <c r="DQX5" s="116"/>
      <c r="DQY5" s="116"/>
      <c r="DQZ5" s="116"/>
      <c r="DRA5" s="116"/>
      <c r="DRB5" s="116"/>
      <c r="DRC5" s="116"/>
      <c r="DRD5" s="116"/>
      <c r="DRE5" s="116"/>
      <c r="DRF5" s="116"/>
      <c r="DRG5" s="116"/>
      <c r="DRH5" s="116"/>
      <c r="DRI5" s="116"/>
      <c r="DRJ5" s="116"/>
      <c r="DRK5" s="116"/>
      <c r="DRL5" s="116"/>
      <c r="DRM5" s="116"/>
      <c r="DRN5" s="116"/>
      <c r="DRO5" s="116"/>
      <c r="DRP5" s="116"/>
      <c r="DRQ5" s="116"/>
      <c r="DRR5" s="116"/>
      <c r="DRS5" s="116"/>
      <c r="DRT5" s="116"/>
      <c r="DRU5" s="116"/>
      <c r="DRV5" s="116"/>
      <c r="DRW5" s="116"/>
      <c r="DRX5" s="116"/>
      <c r="DRY5" s="116"/>
      <c r="DRZ5" s="116"/>
      <c r="DSA5" s="116"/>
      <c r="DSB5" s="116"/>
      <c r="DSC5" s="116"/>
      <c r="DSD5" s="116"/>
      <c r="DSE5" s="116"/>
      <c r="DSF5" s="116"/>
      <c r="DSG5" s="116"/>
      <c r="DSH5" s="116"/>
      <c r="DSI5" s="116"/>
      <c r="DSJ5" s="116"/>
      <c r="DSK5" s="116"/>
      <c r="DSL5" s="116"/>
      <c r="DSM5" s="116"/>
      <c r="DSN5" s="116"/>
      <c r="DSO5" s="116"/>
      <c r="DSP5" s="116"/>
      <c r="DSQ5" s="116"/>
      <c r="DSR5" s="116"/>
      <c r="DSS5" s="116"/>
      <c r="DST5" s="116"/>
      <c r="DSU5" s="116"/>
      <c r="DSV5" s="116"/>
      <c r="DSW5" s="116"/>
      <c r="DSX5" s="116"/>
      <c r="DSY5" s="116"/>
      <c r="DSZ5" s="116"/>
      <c r="DTA5" s="116"/>
      <c r="DTB5" s="116"/>
      <c r="DTC5" s="116"/>
      <c r="DTD5" s="116"/>
      <c r="DTE5" s="116"/>
      <c r="DTF5" s="116"/>
      <c r="DTG5" s="116"/>
      <c r="DTH5" s="116"/>
      <c r="DTI5" s="116"/>
      <c r="DTJ5" s="116"/>
      <c r="DTK5" s="116"/>
      <c r="DTL5" s="116"/>
      <c r="DTM5" s="116"/>
      <c r="DTN5" s="116"/>
      <c r="DTO5" s="116"/>
      <c r="DTP5" s="116"/>
      <c r="DTQ5" s="116"/>
      <c r="DTR5" s="116"/>
      <c r="DTS5" s="116"/>
      <c r="DTT5" s="116"/>
      <c r="DTU5" s="116"/>
      <c r="DTV5" s="116"/>
      <c r="DTW5" s="116"/>
      <c r="DTX5" s="116"/>
      <c r="DTY5" s="116"/>
      <c r="DTZ5" s="116"/>
      <c r="DUA5" s="116"/>
      <c r="DUB5" s="116"/>
      <c r="DUC5" s="116"/>
      <c r="DUD5" s="116"/>
      <c r="DUE5" s="116"/>
      <c r="DUF5" s="116"/>
      <c r="DUG5" s="116"/>
      <c r="DUH5" s="116"/>
      <c r="DUI5" s="116"/>
      <c r="DUJ5" s="116"/>
      <c r="DUK5" s="116"/>
      <c r="DUL5" s="116"/>
      <c r="DUM5" s="116"/>
      <c r="DUN5" s="116"/>
      <c r="DUO5" s="116"/>
      <c r="DUP5" s="116"/>
      <c r="DUQ5" s="116"/>
      <c r="DUR5" s="116"/>
      <c r="DUS5" s="116"/>
      <c r="DUT5" s="116"/>
      <c r="DUU5" s="116"/>
      <c r="DUV5" s="116"/>
      <c r="DUW5" s="116"/>
      <c r="DUX5" s="116"/>
      <c r="DUY5" s="116"/>
      <c r="DUZ5" s="116"/>
      <c r="DVA5" s="116"/>
      <c r="DVB5" s="116"/>
      <c r="DVC5" s="116"/>
      <c r="DVD5" s="116"/>
      <c r="DVE5" s="116"/>
      <c r="DVF5" s="116"/>
      <c r="DVG5" s="116"/>
      <c r="DVH5" s="116"/>
      <c r="DVI5" s="116"/>
      <c r="DVJ5" s="116"/>
      <c r="DVK5" s="116"/>
      <c r="DVL5" s="116"/>
      <c r="DVM5" s="116"/>
      <c r="DVN5" s="116"/>
      <c r="DVO5" s="116"/>
      <c r="DVP5" s="116"/>
      <c r="DVQ5" s="116"/>
      <c r="DVR5" s="116"/>
      <c r="DVS5" s="116"/>
      <c r="DVT5" s="116"/>
      <c r="DVU5" s="116"/>
      <c r="DVV5" s="116"/>
      <c r="DVW5" s="116"/>
      <c r="DVX5" s="116"/>
      <c r="DVY5" s="116"/>
      <c r="DVZ5" s="116"/>
      <c r="DWA5" s="116"/>
      <c r="DWB5" s="116"/>
      <c r="DWC5" s="116"/>
      <c r="DWD5" s="116"/>
      <c r="DWE5" s="116"/>
      <c r="DWF5" s="116"/>
      <c r="DWG5" s="116"/>
      <c r="DWH5" s="116"/>
      <c r="DWI5" s="116"/>
      <c r="DWJ5" s="116"/>
      <c r="DWK5" s="116"/>
      <c r="DWL5" s="116"/>
      <c r="DWM5" s="116"/>
      <c r="DWN5" s="116"/>
      <c r="DWO5" s="116"/>
      <c r="DWP5" s="116"/>
      <c r="DWQ5" s="116"/>
      <c r="DWR5" s="116"/>
      <c r="DWS5" s="116"/>
      <c r="DWT5" s="116"/>
      <c r="DWU5" s="116"/>
      <c r="DWV5" s="116"/>
      <c r="DWW5" s="116"/>
      <c r="DWX5" s="116"/>
      <c r="DWY5" s="116"/>
      <c r="DWZ5" s="116"/>
      <c r="DXA5" s="116"/>
      <c r="DXB5" s="116"/>
      <c r="DXC5" s="116"/>
      <c r="DXD5" s="116"/>
      <c r="DXE5" s="116"/>
      <c r="DXF5" s="116"/>
      <c r="DXG5" s="116"/>
      <c r="DXH5" s="116"/>
      <c r="DXI5" s="116"/>
      <c r="DXJ5" s="116"/>
      <c r="DXK5" s="116"/>
      <c r="DXL5" s="116"/>
      <c r="DXM5" s="116"/>
      <c r="DXN5" s="116"/>
      <c r="DXO5" s="116"/>
      <c r="DXP5" s="116"/>
      <c r="DXQ5" s="116"/>
      <c r="DXR5" s="116"/>
      <c r="DXS5" s="116"/>
      <c r="DXT5" s="116"/>
      <c r="DXU5" s="116"/>
      <c r="DXV5" s="116"/>
      <c r="DXW5" s="116"/>
      <c r="DXX5" s="116"/>
      <c r="DXY5" s="116"/>
      <c r="DXZ5" s="116"/>
      <c r="DYA5" s="116"/>
      <c r="DYB5" s="116"/>
      <c r="DYC5" s="116"/>
      <c r="DYD5" s="116"/>
      <c r="DYE5" s="116"/>
      <c r="DYF5" s="116"/>
      <c r="DYG5" s="116"/>
      <c r="DYH5" s="116"/>
      <c r="DYI5" s="116"/>
      <c r="DYJ5" s="116"/>
      <c r="DYK5" s="116"/>
      <c r="DYL5" s="116"/>
      <c r="DYM5" s="116"/>
      <c r="DYN5" s="116"/>
      <c r="DYO5" s="116"/>
      <c r="DYP5" s="116"/>
      <c r="DYQ5" s="116"/>
      <c r="DYR5" s="116"/>
      <c r="DYS5" s="116"/>
      <c r="DYT5" s="116"/>
      <c r="DYU5" s="116"/>
      <c r="DYV5" s="116"/>
      <c r="DYW5" s="116"/>
      <c r="DYX5" s="116"/>
      <c r="DYY5" s="116"/>
      <c r="DYZ5" s="116"/>
      <c r="DZA5" s="116"/>
      <c r="DZB5" s="116"/>
      <c r="DZC5" s="116"/>
      <c r="DZD5" s="116"/>
      <c r="DZE5" s="116"/>
      <c r="DZF5" s="116"/>
      <c r="DZG5" s="116"/>
      <c r="DZH5" s="116"/>
      <c r="DZI5" s="116"/>
      <c r="DZJ5" s="116"/>
      <c r="DZK5" s="116"/>
      <c r="DZL5" s="116"/>
      <c r="DZM5" s="116"/>
      <c r="DZN5" s="116"/>
      <c r="DZO5" s="116"/>
      <c r="DZP5" s="116"/>
      <c r="DZQ5" s="116"/>
      <c r="DZR5" s="116"/>
      <c r="DZS5" s="116"/>
      <c r="DZT5" s="116"/>
      <c r="DZU5" s="116"/>
      <c r="DZV5" s="116"/>
      <c r="DZW5" s="116"/>
      <c r="DZX5" s="116"/>
      <c r="DZY5" s="116"/>
      <c r="DZZ5" s="116"/>
      <c r="EAA5" s="116"/>
      <c r="EAB5" s="116"/>
      <c r="EAC5" s="116"/>
      <c r="EAD5" s="116"/>
      <c r="EAE5" s="116"/>
      <c r="EAF5" s="116"/>
      <c r="EAG5" s="116"/>
      <c r="EAH5" s="116"/>
      <c r="EAI5" s="116"/>
      <c r="EAJ5" s="116"/>
      <c r="EAK5" s="116"/>
      <c r="EAL5" s="116"/>
      <c r="EAM5" s="116"/>
      <c r="EAN5" s="116"/>
      <c r="EAO5" s="116"/>
      <c r="EAP5" s="116"/>
      <c r="EAQ5" s="116"/>
      <c r="EAR5" s="116"/>
      <c r="EAS5" s="116"/>
      <c r="EAT5" s="116"/>
      <c r="EAU5" s="116"/>
      <c r="EAV5" s="116"/>
      <c r="EAW5" s="116"/>
      <c r="EAX5" s="116"/>
      <c r="EAY5" s="116"/>
      <c r="EAZ5" s="116"/>
      <c r="EBA5" s="116"/>
      <c r="EBB5" s="116"/>
      <c r="EBC5" s="116"/>
      <c r="EBD5" s="116"/>
      <c r="EBE5" s="116"/>
      <c r="EBF5" s="116"/>
      <c r="EBG5" s="116"/>
      <c r="EBH5" s="116"/>
      <c r="EBI5" s="116"/>
      <c r="EBJ5" s="116"/>
      <c r="EBK5" s="116"/>
      <c r="EBL5" s="116"/>
      <c r="EBM5" s="116"/>
      <c r="EBN5" s="116"/>
      <c r="EBO5" s="116"/>
      <c r="EBP5" s="116"/>
      <c r="EBQ5" s="116"/>
      <c r="EBR5" s="116"/>
      <c r="EBS5" s="116"/>
      <c r="EBT5" s="116"/>
      <c r="EBU5" s="116"/>
      <c r="EBV5" s="116"/>
      <c r="EBW5" s="116"/>
      <c r="EBX5" s="116"/>
      <c r="EBY5" s="116"/>
      <c r="EBZ5" s="116"/>
      <c r="ECA5" s="116"/>
      <c r="ECB5" s="116"/>
      <c r="ECC5" s="116"/>
      <c r="ECD5" s="116"/>
      <c r="ECE5" s="116"/>
      <c r="ECF5" s="116"/>
      <c r="ECG5" s="116"/>
      <c r="ECH5" s="116"/>
      <c r="ECI5" s="116"/>
      <c r="ECJ5" s="116"/>
      <c r="ECK5" s="116"/>
      <c r="ECL5" s="116"/>
      <c r="ECM5" s="116"/>
      <c r="ECN5" s="116"/>
      <c r="ECO5" s="116"/>
      <c r="ECP5" s="116"/>
      <c r="ECQ5" s="116"/>
      <c r="ECR5" s="116"/>
      <c r="ECS5" s="116"/>
      <c r="ECT5" s="116"/>
      <c r="ECU5" s="116"/>
      <c r="ECV5" s="116"/>
      <c r="ECW5" s="116"/>
      <c r="ECX5" s="116"/>
      <c r="ECY5" s="116"/>
      <c r="ECZ5" s="116"/>
      <c r="EDA5" s="116"/>
      <c r="EDB5" s="116"/>
      <c r="EDC5" s="116"/>
      <c r="EDD5" s="116"/>
      <c r="EDE5" s="116"/>
      <c r="EDF5" s="116"/>
      <c r="EDG5" s="116"/>
      <c r="EDH5" s="116"/>
      <c r="EDI5" s="116"/>
      <c r="EDJ5" s="116"/>
      <c r="EDK5" s="116"/>
      <c r="EDL5" s="116"/>
      <c r="EDM5" s="116"/>
      <c r="EDN5" s="116"/>
      <c r="EDO5" s="116"/>
      <c r="EDP5" s="116"/>
      <c r="EDQ5" s="116"/>
      <c r="EDR5" s="116"/>
      <c r="EDS5" s="116"/>
      <c r="EDT5" s="116"/>
      <c r="EDU5" s="116"/>
      <c r="EDV5" s="116"/>
      <c r="EDW5" s="116"/>
      <c r="EDX5" s="116"/>
      <c r="EDY5" s="116"/>
      <c r="EDZ5" s="116"/>
      <c r="EEA5" s="116"/>
      <c r="EEB5" s="116"/>
      <c r="EEC5" s="116"/>
      <c r="EED5" s="116"/>
      <c r="EEE5" s="116"/>
      <c r="EEF5" s="116"/>
      <c r="EEG5" s="116"/>
      <c r="EEH5" s="116"/>
      <c r="EEI5" s="116"/>
      <c r="EEJ5" s="116"/>
      <c r="EEK5" s="116"/>
      <c r="EEL5" s="116"/>
      <c r="EEM5" s="116"/>
      <c r="EEN5" s="116"/>
      <c r="EEO5" s="116"/>
      <c r="EEP5" s="116"/>
      <c r="EEQ5" s="116"/>
      <c r="EER5" s="116"/>
      <c r="EES5" s="116"/>
      <c r="EET5" s="116"/>
      <c r="EEU5" s="116"/>
      <c r="EEV5" s="116"/>
      <c r="EEW5" s="116"/>
      <c r="EEX5" s="116"/>
      <c r="EEY5" s="116"/>
      <c r="EEZ5" s="116"/>
      <c r="EFA5" s="116"/>
      <c r="EFB5" s="116"/>
      <c r="EFC5" s="116"/>
      <c r="EFD5" s="116"/>
      <c r="EFE5" s="116"/>
      <c r="EFF5" s="116"/>
      <c r="EFG5" s="116"/>
      <c r="EFH5" s="116"/>
      <c r="EFI5" s="116"/>
      <c r="EFJ5" s="116"/>
      <c r="EFK5" s="116"/>
      <c r="EFL5" s="116"/>
      <c r="EFM5" s="116"/>
      <c r="EFN5" s="116"/>
      <c r="EFO5" s="116"/>
      <c r="EFP5" s="116"/>
      <c r="EFQ5" s="116"/>
      <c r="EFR5" s="116"/>
      <c r="EFS5" s="116"/>
      <c r="EFT5" s="116"/>
      <c r="EFU5" s="116"/>
      <c r="EFV5" s="116"/>
      <c r="EFW5" s="116"/>
      <c r="EFX5" s="116"/>
      <c r="EFY5" s="116"/>
      <c r="EFZ5" s="116"/>
      <c r="EGA5" s="116"/>
      <c r="EGB5" s="116"/>
      <c r="EGC5" s="116"/>
      <c r="EGD5" s="116"/>
      <c r="EGE5" s="116"/>
      <c r="EGF5" s="116"/>
      <c r="EGG5" s="116"/>
      <c r="EGH5" s="116"/>
      <c r="EGI5" s="116"/>
      <c r="EGJ5" s="116"/>
      <c r="EGK5" s="116"/>
      <c r="EGL5" s="116"/>
      <c r="EGM5" s="116"/>
      <c r="EGN5" s="116"/>
      <c r="EGO5" s="116"/>
      <c r="EGP5" s="116"/>
      <c r="EGQ5" s="116"/>
      <c r="EGR5" s="116"/>
      <c r="EGS5" s="116"/>
      <c r="EGT5" s="116"/>
      <c r="EGU5" s="116"/>
      <c r="EGV5" s="116"/>
      <c r="EGW5" s="116"/>
      <c r="EGX5" s="116"/>
      <c r="EGY5" s="116"/>
      <c r="EGZ5" s="116"/>
      <c r="EHA5" s="116"/>
      <c r="EHB5" s="116"/>
      <c r="EHC5" s="116"/>
      <c r="EHD5" s="116"/>
      <c r="EHE5" s="116"/>
      <c r="EHF5" s="116"/>
      <c r="EHG5" s="116"/>
      <c r="EHH5" s="116"/>
      <c r="EHI5" s="116"/>
      <c r="EHJ5" s="116"/>
      <c r="EHK5" s="116"/>
      <c r="EHL5" s="116"/>
      <c r="EHM5" s="116"/>
      <c r="EHN5" s="116"/>
      <c r="EHO5" s="116"/>
      <c r="EHP5" s="116"/>
      <c r="EHQ5" s="116"/>
      <c r="EHR5" s="116"/>
      <c r="EHS5" s="116"/>
      <c r="EHT5" s="116"/>
      <c r="EHU5" s="116"/>
      <c r="EHV5" s="116"/>
      <c r="EHW5" s="116"/>
      <c r="EHX5" s="116"/>
      <c r="EHY5" s="116"/>
      <c r="EHZ5" s="116"/>
      <c r="EIA5" s="116"/>
      <c r="EIB5" s="116"/>
      <c r="EIC5" s="116"/>
      <c r="EID5" s="116"/>
      <c r="EIE5" s="116"/>
      <c r="EIF5" s="116"/>
      <c r="EIG5" s="116"/>
      <c r="EIH5" s="116"/>
      <c r="EII5" s="116"/>
      <c r="EIJ5" s="116"/>
      <c r="EIK5" s="116"/>
      <c r="EIL5" s="116"/>
      <c r="EIM5" s="116"/>
      <c r="EIN5" s="116"/>
      <c r="EIO5" s="116"/>
      <c r="EIP5" s="116"/>
      <c r="EIQ5" s="116"/>
      <c r="EIR5" s="116"/>
      <c r="EIS5" s="116"/>
      <c r="EIT5" s="116"/>
      <c r="EIU5" s="116"/>
      <c r="EIV5" s="116"/>
      <c r="EIW5" s="116"/>
      <c r="EIX5" s="116"/>
      <c r="EIY5" s="116"/>
      <c r="EIZ5" s="116"/>
      <c r="EJA5" s="116"/>
      <c r="EJB5" s="116"/>
      <c r="EJC5" s="116"/>
      <c r="EJD5" s="116"/>
      <c r="EJE5" s="116"/>
      <c r="EJF5" s="116"/>
      <c r="EJG5" s="116"/>
      <c r="EJH5" s="116"/>
      <c r="EJI5" s="116"/>
      <c r="EJJ5" s="116"/>
      <c r="EJK5" s="116"/>
      <c r="EJL5" s="116"/>
      <c r="EJM5" s="116"/>
      <c r="EJN5" s="116"/>
      <c r="EJO5" s="116"/>
      <c r="EJP5" s="116"/>
      <c r="EJQ5" s="116"/>
      <c r="EJR5" s="116"/>
      <c r="EJS5" s="116"/>
      <c r="EJT5" s="116"/>
      <c r="EJU5" s="116"/>
      <c r="EJV5" s="116"/>
      <c r="EJW5" s="116"/>
      <c r="EJX5" s="116"/>
      <c r="EJY5" s="116"/>
      <c r="EJZ5" s="116"/>
      <c r="EKA5" s="116"/>
      <c r="EKB5" s="116"/>
      <c r="EKC5" s="116"/>
      <c r="EKD5" s="116"/>
      <c r="EKE5" s="116"/>
      <c r="EKF5" s="116"/>
      <c r="EKG5" s="116"/>
      <c r="EKH5" s="116"/>
      <c r="EKI5" s="116"/>
      <c r="EKJ5" s="116"/>
      <c r="EKK5" s="116"/>
      <c r="EKL5" s="116"/>
      <c r="EKM5" s="116"/>
      <c r="EKN5" s="116"/>
      <c r="EKO5" s="116"/>
      <c r="EKP5" s="116"/>
      <c r="EKQ5" s="116"/>
      <c r="EKR5" s="116"/>
      <c r="EKS5" s="116"/>
      <c r="EKT5" s="116"/>
      <c r="EKU5" s="116"/>
      <c r="EKV5" s="116"/>
      <c r="EKW5" s="116"/>
      <c r="EKX5" s="116"/>
      <c r="EKY5" s="116"/>
      <c r="EKZ5" s="116"/>
      <c r="ELA5" s="116"/>
      <c r="ELB5" s="116"/>
      <c r="ELC5" s="116"/>
      <c r="ELD5" s="116"/>
      <c r="ELE5" s="116"/>
      <c r="ELF5" s="116"/>
      <c r="ELG5" s="116"/>
      <c r="ELH5" s="116"/>
      <c r="ELI5" s="116"/>
      <c r="ELJ5" s="116"/>
      <c r="ELK5" s="116"/>
      <c r="ELL5" s="116"/>
      <c r="ELM5" s="116"/>
      <c r="ELN5" s="116"/>
      <c r="ELO5" s="116"/>
      <c r="ELP5" s="116"/>
      <c r="ELQ5" s="116"/>
      <c r="ELR5" s="116"/>
      <c r="ELS5" s="116"/>
      <c r="ELT5" s="116"/>
      <c r="ELU5" s="116"/>
      <c r="ELV5" s="116"/>
      <c r="ELW5" s="116"/>
      <c r="ELX5" s="116"/>
      <c r="ELY5" s="116"/>
      <c r="ELZ5" s="116"/>
      <c r="EMA5" s="116"/>
      <c r="EMB5" s="116"/>
      <c r="EMC5" s="116"/>
      <c r="EMD5" s="116"/>
      <c r="EME5" s="116"/>
      <c r="EMF5" s="116"/>
      <c r="EMG5" s="116"/>
      <c r="EMH5" s="116"/>
      <c r="EMI5" s="116"/>
      <c r="EMJ5" s="116"/>
      <c r="EMK5" s="116"/>
      <c r="EML5" s="116"/>
      <c r="EMM5" s="116"/>
      <c r="EMN5" s="116"/>
      <c r="EMO5" s="116"/>
      <c r="EMP5" s="116"/>
      <c r="EMQ5" s="116"/>
      <c r="EMR5" s="116"/>
      <c r="EMS5" s="116"/>
      <c r="EMT5" s="116"/>
      <c r="EMU5" s="116"/>
      <c r="EMV5" s="116"/>
      <c r="EMW5" s="116"/>
      <c r="EMX5" s="116"/>
      <c r="EMY5" s="116"/>
      <c r="EMZ5" s="116"/>
      <c r="ENA5" s="116"/>
      <c r="ENB5" s="116"/>
      <c r="ENC5" s="116"/>
      <c r="END5" s="116"/>
      <c r="ENE5" s="116"/>
      <c r="ENF5" s="116"/>
      <c r="ENG5" s="116"/>
      <c r="ENH5" s="116"/>
      <c r="ENI5" s="116"/>
      <c r="ENJ5" s="116"/>
      <c r="ENK5" s="116"/>
      <c r="ENL5" s="116"/>
      <c r="ENM5" s="116"/>
      <c r="ENN5" s="116"/>
      <c r="ENO5" s="116"/>
      <c r="ENP5" s="116"/>
      <c r="ENQ5" s="116"/>
      <c r="ENR5" s="116"/>
      <c r="ENS5" s="116"/>
      <c r="ENT5" s="116"/>
      <c r="ENU5" s="116"/>
      <c r="ENV5" s="116"/>
      <c r="ENW5" s="116"/>
      <c r="ENX5" s="116"/>
      <c r="ENY5" s="116"/>
      <c r="ENZ5" s="116"/>
      <c r="EOA5" s="116"/>
      <c r="EOB5" s="116"/>
      <c r="EOC5" s="116"/>
      <c r="EOD5" s="116"/>
      <c r="EOE5" s="116"/>
      <c r="EOF5" s="116"/>
      <c r="EOG5" s="116"/>
      <c r="EOH5" s="116"/>
      <c r="EOI5" s="116"/>
      <c r="EOJ5" s="116"/>
      <c r="EOK5" s="116"/>
      <c r="EOL5" s="116"/>
      <c r="EOM5" s="116"/>
      <c r="EON5" s="116"/>
      <c r="EOO5" s="116"/>
      <c r="EOP5" s="116"/>
      <c r="EOQ5" s="116"/>
      <c r="EOR5" s="116"/>
      <c r="EOS5" s="116"/>
      <c r="EOT5" s="116"/>
      <c r="EOU5" s="116"/>
      <c r="EOV5" s="116"/>
      <c r="EOW5" s="116"/>
      <c r="EOX5" s="116"/>
      <c r="EOY5" s="116"/>
      <c r="EOZ5" s="116"/>
      <c r="EPA5" s="116"/>
      <c r="EPB5" s="116"/>
      <c r="EPC5" s="116"/>
      <c r="EPD5" s="116"/>
      <c r="EPE5" s="116"/>
      <c r="EPF5" s="116"/>
      <c r="EPG5" s="116"/>
      <c r="EPH5" s="116"/>
      <c r="EPI5" s="116"/>
      <c r="EPJ5" s="116"/>
      <c r="EPK5" s="116"/>
      <c r="EPL5" s="116"/>
      <c r="EPM5" s="116"/>
      <c r="EPN5" s="116"/>
      <c r="EPO5" s="116"/>
      <c r="EPP5" s="116"/>
      <c r="EPQ5" s="116"/>
      <c r="EPR5" s="116"/>
      <c r="EPS5" s="116"/>
      <c r="EPT5" s="116"/>
      <c r="EPU5" s="116"/>
      <c r="EPV5" s="116"/>
      <c r="EPW5" s="116"/>
      <c r="EPX5" s="116"/>
      <c r="EPY5" s="116"/>
      <c r="EPZ5" s="116"/>
      <c r="EQA5" s="116"/>
      <c r="EQB5" s="116"/>
      <c r="EQC5" s="116"/>
      <c r="EQD5" s="116"/>
      <c r="EQE5" s="116"/>
      <c r="EQF5" s="116"/>
      <c r="EQG5" s="116"/>
      <c r="EQH5" s="116"/>
      <c r="EQI5" s="116"/>
      <c r="EQJ5" s="116"/>
      <c r="EQK5" s="116"/>
      <c r="EQL5" s="116"/>
      <c r="EQM5" s="116"/>
      <c r="EQN5" s="116"/>
      <c r="EQO5" s="116"/>
      <c r="EQP5" s="116"/>
      <c r="EQQ5" s="116"/>
      <c r="EQR5" s="116"/>
      <c r="EQS5" s="116"/>
      <c r="EQT5" s="116"/>
      <c r="EQU5" s="116"/>
      <c r="EQV5" s="116"/>
      <c r="EQW5" s="116"/>
      <c r="EQX5" s="116"/>
      <c r="EQY5" s="116"/>
      <c r="EQZ5" s="116"/>
      <c r="ERA5" s="116"/>
      <c r="ERB5" s="116"/>
      <c r="ERC5" s="116"/>
      <c r="ERD5" s="116"/>
      <c r="ERE5" s="116"/>
      <c r="ERF5" s="116"/>
      <c r="ERG5" s="116"/>
      <c r="ERH5" s="116"/>
      <c r="ERI5" s="116"/>
      <c r="ERJ5" s="116"/>
      <c r="ERK5" s="116"/>
      <c r="ERL5" s="116"/>
      <c r="ERM5" s="116"/>
      <c r="ERN5" s="116"/>
      <c r="ERO5" s="116"/>
      <c r="ERP5" s="116"/>
      <c r="ERQ5" s="116"/>
      <c r="ERR5" s="116"/>
      <c r="ERS5" s="116"/>
      <c r="ERT5" s="116"/>
      <c r="ERU5" s="116"/>
      <c r="ERV5" s="116"/>
      <c r="ERW5" s="116"/>
      <c r="ERX5" s="116"/>
      <c r="ERY5" s="116"/>
      <c r="ERZ5" s="116"/>
      <c r="ESA5" s="116"/>
      <c r="ESB5" s="116"/>
      <c r="ESC5" s="116"/>
      <c r="ESD5" s="116"/>
      <c r="ESE5" s="116"/>
      <c r="ESF5" s="116"/>
      <c r="ESG5" s="116"/>
      <c r="ESH5" s="116"/>
      <c r="ESI5" s="116"/>
      <c r="ESJ5" s="116"/>
      <c r="ESK5" s="116"/>
      <c r="ESL5" s="116"/>
      <c r="ESM5" s="116"/>
      <c r="ESN5" s="116"/>
      <c r="ESO5" s="116"/>
      <c r="ESP5" s="116"/>
      <c r="ESQ5" s="116"/>
      <c r="ESR5" s="116"/>
      <c r="ESS5" s="116"/>
      <c r="EST5" s="116"/>
      <c r="ESU5" s="116"/>
      <c r="ESV5" s="116"/>
      <c r="ESW5" s="116"/>
      <c r="ESX5" s="116"/>
      <c r="ESY5" s="116"/>
      <c r="ESZ5" s="116"/>
      <c r="ETA5" s="116"/>
      <c r="ETB5" s="116"/>
      <c r="ETC5" s="116"/>
      <c r="ETD5" s="116"/>
      <c r="ETE5" s="116"/>
      <c r="ETF5" s="116"/>
      <c r="ETG5" s="116"/>
      <c r="ETH5" s="116"/>
      <c r="ETI5" s="116"/>
      <c r="ETJ5" s="116"/>
      <c r="ETK5" s="116"/>
      <c r="ETL5" s="116"/>
      <c r="ETM5" s="116"/>
      <c r="ETN5" s="116"/>
      <c r="ETO5" s="116"/>
      <c r="ETP5" s="116"/>
      <c r="ETQ5" s="116"/>
      <c r="ETR5" s="116"/>
      <c r="ETS5" s="116"/>
      <c r="ETT5" s="116"/>
      <c r="ETU5" s="116"/>
      <c r="ETV5" s="116"/>
      <c r="ETW5" s="116"/>
      <c r="ETX5" s="116"/>
      <c r="ETY5" s="116"/>
      <c r="ETZ5" s="116"/>
      <c r="EUA5" s="116"/>
      <c r="EUB5" s="116"/>
      <c r="EUC5" s="116"/>
      <c r="EUD5" s="116"/>
      <c r="EUE5" s="116"/>
      <c r="EUF5" s="116"/>
      <c r="EUG5" s="116"/>
      <c r="EUH5" s="116"/>
      <c r="EUI5" s="116"/>
      <c r="EUJ5" s="116"/>
      <c r="EUK5" s="116"/>
      <c r="EUL5" s="116"/>
      <c r="EUM5" s="116"/>
      <c r="EUN5" s="116"/>
      <c r="EUO5" s="116"/>
      <c r="EUP5" s="116"/>
      <c r="EUQ5" s="116"/>
      <c r="EUR5" s="116"/>
      <c r="EUS5" s="116"/>
      <c r="EUT5" s="116"/>
      <c r="EUU5" s="116"/>
      <c r="EUV5" s="116"/>
      <c r="EUW5" s="116"/>
      <c r="EUX5" s="116"/>
      <c r="EUY5" s="116"/>
      <c r="EUZ5" s="116"/>
      <c r="EVA5" s="116"/>
      <c r="EVB5" s="116"/>
      <c r="EVC5" s="116"/>
      <c r="EVD5" s="116"/>
      <c r="EVE5" s="116"/>
      <c r="EVF5" s="116"/>
      <c r="EVG5" s="116"/>
      <c r="EVH5" s="116"/>
      <c r="EVI5" s="116"/>
      <c r="EVJ5" s="116"/>
      <c r="EVK5" s="116"/>
      <c r="EVL5" s="116"/>
      <c r="EVM5" s="116"/>
      <c r="EVN5" s="116"/>
      <c r="EVO5" s="116"/>
      <c r="EVP5" s="116"/>
      <c r="EVQ5" s="116"/>
      <c r="EVR5" s="116"/>
      <c r="EVS5" s="116"/>
      <c r="EVT5" s="116"/>
      <c r="EVU5" s="116"/>
      <c r="EVV5" s="116"/>
      <c r="EVW5" s="116"/>
      <c r="EVX5" s="116"/>
      <c r="EVY5" s="116"/>
      <c r="EVZ5" s="116"/>
      <c r="EWA5" s="116"/>
      <c r="EWB5" s="116"/>
      <c r="EWC5" s="116"/>
      <c r="EWD5" s="116"/>
      <c r="EWE5" s="116"/>
      <c r="EWF5" s="116"/>
      <c r="EWG5" s="116"/>
      <c r="EWH5" s="116"/>
      <c r="EWI5" s="116"/>
      <c r="EWJ5" s="116"/>
      <c r="EWK5" s="116"/>
      <c r="EWL5" s="116"/>
      <c r="EWM5" s="116"/>
      <c r="EWN5" s="116"/>
      <c r="EWO5" s="116"/>
      <c r="EWP5" s="116"/>
      <c r="EWQ5" s="116"/>
      <c r="EWR5" s="116"/>
      <c r="EWS5" s="116"/>
      <c r="EWT5" s="116"/>
      <c r="EWU5" s="116"/>
      <c r="EWV5" s="116"/>
      <c r="EWW5" s="116"/>
      <c r="EWX5" s="116"/>
      <c r="EWY5" s="116"/>
      <c r="EWZ5" s="116"/>
      <c r="EXA5" s="116"/>
      <c r="EXB5" s="116"/>
      <c r="EXC5" s="116"/>
      <c r="EXD5" s="116"/>
      <c r="EXE5" s="116"/>
      <c r="EXF5" s="116"/>
      <c r="EXG5" s="116"/>
      <c r="EXH5" s="116"/>
      <c r="EXI5" s="116"/>
      <c r="EXJ5" s="116"/>
      <c r="EXK5" s="116"/>
      <c r="EXL5" s="116"/>
      <c r="EXM5" s="116"/>
      <c r="EXN5" s="116"/>
      <c r="EXO5" s="116"/>
      <c r="EXP5" s="116"/>
      <c r="EXQ5" s="116"/>
      <c r="EXR5" s="116"/>
      <c r="EXS5" s="116"/>
      <c r="EXT5" s="116"/>
      <c r="EXU5" s="116"/>
      <c r="EXV5" s="116"/>
      <c r="EXW5" s="116"/>
      <c r="EXX5" s="116"/>
      <c r="EXY5" s="116"/>
      <c r="EXZ5" s="116"/>
      <c r="EYA5" s="116"/>
      <c r="EYB5" s="116"/>
      <c r="EYC5" s="116"/>
      <c r="EYD5" s="116"/>
      <c r="EYE5" s="116"/>
      <c r="EYF5" s="116"/>
      <c r="EYG5" s="116"/>
      <c r="EYH5" s="116"/>
      <c r="EYI5" s="116"/>
      <c r="EYJ5" s="116"/>
      <c r="EYK5" s="116"/>
      <c r="EYL5" s="116"/>
      <c r="EYM5" s="116"/>
      <c r="EYN5" s="116"/>
      <c r="EYO5" s="116"/>
      <c r="EYP5" s="116"/>
      <c r="EYQ5" s="116"/>
      <c r="EYR5" s="116"/>
      <c r="EYS5" s="116"/>
      <c r="EYT5" s="116"/>
      <c r="EYU5" s="116"/>
      <c r="EYV5" s="116"/>
      <c r="EYW5" s="116"/>
      <c r="EYX5" s="116"/>
      <c r="EYY5" s="116"/>
      <c r="EYZ5" s="116"/>
      <c r="EZA5" s="116"/>
      <c r="EZB5" s="116"/>
      <c r="EZC5" s="116"/>
      <c r="EZD5" s="116"/>
      <c r="EZE5" s="116"/>
      <c r="EZF5" s="116"/>
      <c r="EZG5" s="116"/>
      <c r="EZH5" s="116"/>
      <c r="EZI5" s="116"/>
      <c r="EZJ5" s="116"/>
      <c r="EZK5" s="116"/>
      <c r="EZL5" s="116"/>
      <c r="EZM5" s="116"/>
      <c r="EZN5" s="116"/>
      <c r="EZO5" s="116"/>
      <c r="EZP5" s="116"/>
      <c r="EZQ5" s="116"/>
      <c r="EZR5" s="116"/>
      <c r="EZS5" s="116"/>
      <c r="EZT5" s="116"/>
      <c r="EZU5" s="116"/>
      <c r="EZV5" s="116"/>
      <c r="EZW5" s="116"/>
      <c r="EZX5" s="116"/>
      <c r="EZY5" s="116"/>
      <c r="EZZ5" s="116"/>
      <c r="FAA5" s="116"/>
      <c r="FAB5" s="116"/>
      <c r="FAC5" s="116"/>
      <c r="FAD5" s="116"/>
      <c r="FAE5" s="116"/>
      <c r="FAF5" s="116"/>
      <c r="FAG5" s="116"/>
      <c r="FAH5" s="116"/>
      <c r="FAI5" s="116"/>
      <c r="FAJ5" s="116"/>
      <c r="FAK5" s="116"/>
      <c r="FAL5" s="116"/>
      <c r="FAM5" s="116"/>
      <c r="FAN5" s="116"/>
      <c r="FAO5" s="116"/>
      <c r="FAP5" s="116"/>
      <c r="FAQ5" s="116"/>
      <c r="FAR5" s="116"/>
      <c r="FAS5" s="116"/>
      <c r="FAT5" s="116"/>
      <c r="FAU5" s="116"/>
      <c r="FAV5" s="116"/>
      <c r="FAW5" s="116"/>
      <c r="FAX5" s="116"/>
      <c r="FAY5" s="116"/>
      <c r="FAZ5" s="116"/>
      <c r="FBA5" s="116"/>
      <c r="FBB5" s="116"/>
      <c r="FBC5" s="116"/>
      <c r="FBD5" s="116"/>
      <c r="FBE5" s="116"/>
      <c r="FBF5" s="116"/>
      <c r="FBG5" s="116"/>
      <c r="FBH5" s="116"/>
      <c r="FBI5" s="116"/>
      <c r="FBJ5" s="116"/>
      <c r="FBK5" s="116"/>
      <c r="FBL5" s="116"/>
      <c r="FBM5" s="116"/>
      <c r="FBN5" s="116"/>
      <c r="FBO5" s="116"/>
      <c r="FBP5" s="116"/>
      <c r="FBQ5" s="116"/>
      <c r="FBR5" s="116"/>
      <c r="FBS5" s="116"/>
      <c r="FBT5" s="116"/>
      <c r="FBU5" s="116"/>
      <c r="FBV5" s="116"/>
      <c r="FBW5" s="116"/>
      <c r="FBX5" s="116"/>
      <c r="FBY5" s="116"/>
      <c r="FBZ5" s="116"/>
      <c r="FCA5" s="116"/>
      <c r="FCB5" s="116"/>
      <c r="FCC5" s="116"/>
      <c r="FCD5" s="116"/>
      <c r="FCE5" s="116"/>
      <c r="FCF5" s="116"/>
      <c r="FCG5" s="116"/>
      <c r="FCH5" s="116"/>
      <c r="FCI5" s="116"/>
      <c r="FCJ5" s="116"/>
      <c r="FCK5" s="116"/>
      <c r="FCL5" s="116"/>
      <c r="FCM5" s="116"/>
      <c r="FCN5" s="116"/>
      <c r="FCO5" s="116"/>
      <c r="FCP5" s="116"/>
      <c r="FCQ5" s="116"/>
      <c r="FCR5" s="116"/>
      <c r="FCS5" s="116"/>
      <c r="FCT5" s="116"/>
      <c r="FCU5" s="116"/>
      <c r="FCV5" s="116"/>
      <c r="FCW5" s="116"/>
      <c r="FCX5" s="116"/>
      <c r="FCY5" s="116"/>
      <c r="FCZ5" s="116"/>
      <c r="FDA5" s="116"/>
      <c r="FDB5" s="116"/>
      <c r="FDC5" s="116"/>
      <c r="FDD5" s="116"/>
      <c r="FDE5" s="116"/>
      <c r="FDF5" s="116"/>
      <c r="FDG5" s="116"/>
      <c r="FDH5" s="116"/>
      <c r="FDI5" s="116"/>
      <c r="FDJ5" s="116"/>
      <c r="FDK5" s="116"/>
      <c r="FDL5" s="116"/>
      <c r="FDM5" s="116"/>
      <c r="FDN5" s="116"/>
      <c r="FDO5" s="116"/>
      <c r="FDP5" s="116"/>
      <c r="FDQ5" s="116"/>
      <c r="FDR5" s="116"/>
      <c r="FDS5" s="116"/>
      <c r="FDT5" s="116"/>
      <c r="FDU5" s="116"/>
      <c r="FDV5" s="116"/>
      <c r="FDW5" s="116"/>
      <c r="FDX5" s="116"/>
      <c r="FDY5" s="116"/>
      <c r="FDZ5" s="116"/>
      <c r="FEA5" s="116"/>
      <c r="FEB5" s="116"/>
      <c r="FEC5" s="116"/>
      <c r="FED5" s="116"/>
      <c r="FEE5" s="116"/>
      <c r="FEF5" s="116"/>
      <c r="FEG5" s="116"/>
      <c r="FEH5" s="116"/>
      <c r="FEI5" s="116"/>
      <c r="FEJ5" s="116"/>
      <c r="FEK5" s="116"/>
      <c r="FEL5" s="116"/>
      <c r="FEM5" s="116"/>
      <c r="FEN5" s="116"/>
      <c r="FEO5" s="116"/>
      <c r="FEP5" s="116"/>
      <c r="FEQ5" s="116"/>
      <c r="FER5" s="116"/>
      <c r="FES5" s="116"/>
      <c r="FET5" s="116"/>
      <c r="FEU5" s="116"/>
      <c r="FEV5" s="116"/>
      <c r="FEW5" s="116"/>
      <c r="FEX5" s="116"/>
      <c r="FEY5" s="116"/>
      <c r="FEZ5" s="116"/>
      <c r="FFA5" s="116"/>
      <c r="FFB5" s="116"/>
      <c r="FFC5" s="116"/>
      <c r="FFD5" s="116"/>
      <c r="FFE5" s="116"/>
      <c r="FFF5" s="116"/>
      <c r="FFG5" s="116"/>
      <c r="FFH5" s="116"/>
      <c r="FFI5" s="116"/>
      <c r="FFJ5" s="116"/>
      <c r="FFK5" s="116"/>
      <c r="FFL5" s="116"/>
      <c r="FFM5" s="116"/>
      <c r="FFN5" s="116"/>
      <c r="FFO5" s="116"/>
      <c r="FFP5" s="116"/>
      <c r="FFQ5" s="116"/>
      <c r="FFR5" s="116"/>
      <c r="FFS5" s="116"/>
      <c r="FFT5" s="116"/>
      <c r="FFU5" s="116"/>
      <c r="FFV5" s="116"/>
      <c r="FFW5" s="116"/>
      <c r="FFX5" s="116"/>
      <c r="FFY5" s="116"/>
      <c r="FFZ5" s="116"/>
      <c r="FGA5" s="116"/>
      <c r="FGB5" s="116"/>
      <c r="FGC5" s="116"/>
      <c r="FGD5" s="116"/>
      <c r="FGE5" s="116"/>
      <c r="FGF5" s="116"/>
      <c r="FGG5" s="116"/>
      <c r="FGH5" s="116"/>
      <c r="FGI5" s="116"/>
      <c r="FGJ5" s="116"/>
      <c r="FGK5" s="116"/>
      <c r="FGL5" s="116"/>
      <c r="FGM5" s="116"/>
      <c r="FGN5" s="116"/>
      <c r="FGO5" s="116"/>
      <c r="FGP5" s="116"/>
      <c r="FGQ5" s="116"/>
      <c r="FGR5" s="116"/>
      <c r="FGS5" s="116"/>
      <c r="FGT5" s="116"/>
      <c r="FGU5" s="116"/>
      <c r="FGV5" s="116"/>
      <c r="FGW5" s="116"/>
      <c r="FGX5" s="116"/>
      <c r="FGY5" s="116"/>
      <c r="FGZ5" s="116"/>
      <c r="FHA5" s="116"/>
      <c r="FHB5" s="116"/>
      <c r="FHC5" s="116"/>
      <c r="FHD5" s="116"/>
      <c r="FHE5" s="116"/>
      <c r="FHF5" s="116"/>
      <c r="FHG5" s="116"/>
      <c r="FHH5" s="116"/>
      <c r="FHI5" s="116"/>
      <c r="FHJ5" s="116"/>
      <c r="FHK5" s="116"/>
      <c r="FHL5" s="116"/>
      <c r="FHM5" s="116"/>
      <c r="FHN5" s="116"/>
      <c r="FHO5" s="116"/>
      <c r="FHP5" s="116"/>
      <c r="FHQ5" s="116"/>
      <c r="FHR5" s="116"/>
      <c r="FHS5" s="116"/>
      <c r="FHT5" s="116"/>
      <c r="FHU5" s="116"/>
      <c r="FHV5" s="116"/>
      <c r="FHW5" s="116"/>
      <c r="FHX5" s="116"/>
      <c r="FHY5" s="116"/>
      <c r="FHZ5" s="116"/>
      <c r="FIA5" s="116"/>
      <c r="FIB5" s="116"/>
      <c r="FIC5" s="116"/>
      <c r="FID5" s="116"/>
      <c r="FIE5" s="116"/>
      <c r="FIF5" s="116"/>
      <c r="FIG5" s="116"/>
      <c r="FIH5" s="116"/>
      <c r="FII5" s="116"/>
      <c r="FIJ5" s="116"/>
      <c r="FIK5" s="116"/>
      <c r="FIL5" s="116"/>
      <c r="FIM5" s="116"/>
      <c r="FIN5" s="116"/>
      <c r="FIO5" s="116"/>
      <c r="FIP5" s="116"/>
      <c r="FIQ5" s="116"/>
      <c r="FIR5" s="116"/>
      <c r="FIS5" s="116"/>
      <c r="FIT5" s="116"/>
      <c r="FIU5" s="116"/>
      <c r="FIV5" s="116"/>
      <c r="FIW5" s="116"/>
      <c r="FIX5" s="116"/>
      <c r="FIY5" s="116"/>
      <c r="FIZ5" s="116"/>
      <c r="FJA5" s="116"/>
      <c r="FJB5" s="116"/>
      <c r="FJC5" s="116"/>
      <c r="FJD5" s="116"/>
      <c r="FJE5" s="116"/>
      <c r="FJF5" s="116"/>
      <c r="FJG5" s="116"/>
      <c r="FJH5" s="116"/>
      <c r="FJI5" s="116"/>
      <c r="FJJ5" s="116"/>
      <c r="FJK5" s="116"/>
      <c r="FJL5" s="116"/>
      <c r="FJM5" s="116"/>
      <c r="FJN5" s="116"/>
      <c r="FJO5" s="116"/>
      <c r="FJP5" s="116"/>
      <c r="FJQ5" s="116"/>
      <c r="FJR5" s="116"/>
      <c r="FJS5" s="116"/>
      <c r="FJT5" s="116"/>
      <c r="FJU5" s="116"/>
      <c r="FJV5" s="116"/>
      <c r="FJW5" s="116"/>
      <c r="FJX5" s="116"/>
      <c r="FJY5" s="116"/>
      <c r="FJZ5" s="116"/>
      <c r="FKA5" s="116"/>
      <c r="FKB5" s="116"/>
      <c r="FKC5" s="116"/>
      <c r="FKD5" s="116"/>
      <c r="FKE5" s="116"/>
      <c r="FKF5" s="116"/>
      <c r="FKG5" s="116"/>
      <c r="FKH5" s="116"/>
      <c r="FKI5" s="116"/>
      <c r="FKJ5" s="116"/>
      <c r="FKK5" s="116"/>
      <c r="FKL5" s="116"/>
      <c r="FKM5" s="116"/>
      <c r="FKN5" s="116"/>
      <c r="FKO5" s="116"/>
      <c r="FKP5" s="116"/>
      <c r="FKQ5" s="116"/>
      <c r="FKR5" s="116"/>
      <c r="FKS5" s="116"/>
      <c r="FKT5" s="116"/>
      <c r="FKU5" s="116"/>
      <c r="FKV5" s="116"/>
      <c r="FKW5" s="116"/>
      <c r="FKX5" s="116"/>
      <c r="FKY5" s="116"/>
      <c r="FKZ5" s="116"/>
      <c r="FLA5" s="116"/>
      <c r="FLB5" s="116"/>
      <c r="FLC5" s="116"/>
      <c r="FLD5" s="116"/>
      <c r="FLE5" s="116"/>
      <c r="FLF5" s="116"/>
      <c r="FLG5" s="116"/>
      <c r="FLH5" s="116"/>
      <c r="FLI5" s="116"/>
      <c r="FLJ5" s="116"/>
      <c r="FLK5" s="116"/>
      <c r="FLL5" s="116"/>
      <c r="FLM5" s="116"/>
      <c r="FLN5" s="116"/>
      <c r="FLO5" s="116"/>
      <c r="FLP5" s="116"/>
      <c r="FLQ5" s="116"/>
      <c r="FLR5" s="116"/>
      <c r="FLS5" s="116"/>
      <c r="FLT5" s="116"/>
      <c r="FLU5" s="116"/>
      <c r="FLV5" s="116"/>
      <c r="FLW5" s="116"/>
      <c r="FLX5" s="116"/>
      <c r="FLY5" s="116"/>
      <c r="FLZ5" s="116"/>
      <c r="FMA5" s="116"/>
      <c r="FMB5" s="116"/>
      <c r="FMC5" s="116"/>
      <c r="FMD5" s="116"/>
      <c r="FME5" s="116"/>
      <c r="FMF5" s="116"/>
      <c r="FMG5" s="116"/>
      <c r="FMH5" s="116"/>
      <c r="FMI5" s="116"/>
      <c r="FMJ5" s="116"/>
      <c r="FMK5" s="116"/>
      <c r="FML5" s="116"/>
      <c r="FMM5" s="116"/>
      <c r="FMN5" s="116"/>
      <c r="FMO5" s="116"/>
      <c r="FMP5" s="116"/>
      <c r="FMQ5" s="116"/>
      <c r="FMR5" s="116"/>
      <c r="FMS5" s="116"/>
      <c r="FMT5" s="116"/>
      <c r="FMU5" s="116"/>
      <c r="FMV5" s="116"/>
      <c r="FMW5" s="116"/>
      <c r="FMX5" s="116"/>
      <c r="FMY5" s="116"/>
      <c r="FMZ5" s="116"/>
      <c r="FNA5" s="116"/>
      <c r="FNB5" s="116"/>
      <c r="FNC5" s="116"/>
      <c r="FND5" s="116"/>
      <c r="FNE5" s="116"/>
      <c r="FNF5" s="116"/>
      <c r="FNG5" s="116"/>
      <c r="FNH5" s="116"/>
      <c r="FNI5" s="116"/>
      <c r="FNJ5" s="116"/>
      <c r="FNK5" s="116"/>
      <c r="FNL5" s="116"/>
      <c r="FNM5" s="116"/>
      <c r="FNN5" s="116"/>
      <c r="FNO5" s="116"/>
      <c r="FNP5" s="116"/>
      <c r="FNQ5" s="116"/>
      <c r="FNR5" s="116"/>
      <c r="FNS5" s="116"/>
      <c r="FNT5" s="116"/>
      <c r="FNU5" s="116"/>
      <c r="FNV5" s="116"/>
      <c r="FNW5" s="116"/>
      <c r="FNX5" s="116"/>
      <c r="FNY5" s="116"/>
      <c r="FNZ5" s="116"/>
      <c r="FOA5" s="116"/>
      <c r="FOB5" s="116"/>
      <c r="FOC5" s="116"/>
      <c r="FOD5" s="116"/>
      <c r="FOE5" s="116"/>
      <c r="FOF5" s="116"/>
      <c r="FOG5" s="116"/>
      <c r="FOH5" s="116"/>
      <c r="FOI5" s="116"/>
      <c r="FOJ5" s="116"/>
      <c r="FOK5" s="116"/>
      <c r="FOL5" s="116"/>
      <c r="FOM5" s="116"/>
      <c r="FON5" s="116"/>
      <c r="FOO5" s="116"/>
      <c r="FOP5" s="116"/>
      <c r="FOQ5" s="116"/>
      <c r="FOR5" s="116"/>
      <c r="FOS5" s="116"/>
      <c r="FOT5" s="116"/>
      <c r="FOU5" s="116"/>
      <c r="FOV5" s="116"/>
      <c r="FOW5" s="116"/>
      <c r="FOX5" s="116"/>
      <c r="FOY5" s="116"/>
      <c r="FOZ5" s="116"/>
      <c r="FPA5" s="116"/>
      <c r="FPB5" s="116"/>
      <c r="FPC5" s="116"/>
      <c r="FPD5" s="116"/>
      <c r="FPE5" s="116"/>
      <c r="FPF5" s="116"/>
      <c r="FPG5" s="116"/>
      <c r="FPH5" s="116"/>
      <c r="FPI5" s="116"/>
      <c r="FPJ5" s="116"/>
      <c r="FPK5" s="116"/>
      <c r="FPL5" s="116"/>
      <c r="FPM5" s="116"/>
      <c r="FPN5" s="116"/>
      <c r="FPO5" s="116"/>
      <c r="FPP5" s="116"/>
      <c r="FPQ5" s="116"/>
      <c r="FPR5" s="116"/>
      <c r="FPS5" s="116"/>
      <c r="FPT5" s="116"/>
      <c r="FPU5" s="116"/>
      <c r="FPV5" s="116"/>
      <c r="FPW5" s="116"/>
      <c r="FPX5" s="116"/>
      <c r="FPY5" s="116"/>
      <c r="FPZ5" s="116"/>
      <c r="FQA5" s="116"/>
      <c r="FQB5" s="116"/>
      <c r="FQC5" s="116"/>
      <c r="FQD5" s="116"/>
      <c r="FQE5" s="116"/>
      <c r="FQF5" s="116"/>
      <c r="FQG5" s="116"/>
      <c r="FQH5" s="116"/>
      <c r="FQI5" s="116"/>
      <c r="FQJ5" s="116"/>
      <c r="FQK5" s="116"/>
      <c r="FQL5" s="116"/>
      <c r="FQM5" s="116"/>
      <c r="FQN5" s="116"/>
      <c r="FQO5" s="116"/>
      <c r="FQP5" s="116"/>
      <c r="FQQ5" s="116"/>
      <c r="FQR5" s="116"/>
      <c r="FQS5" s="116"/>
      <c r="FQT5" s="116"/>
      <c r="FQU5" s="116"/>
      <c r="FQV5" s="116"/>
      <c r="FQW5" s="116"/>
      <c r="FQX5" s="116"/>
      <c r="FQY5" s="116"/>
      <c r="FQZ5" s="116"/>
      <c r="FRA5" s="116"/>
      <c r="FRB5" s="116"/>
      <c r="FRC5" s="116"/>
      <c r="FRD5" s="116"/>
      <c r="FRE5" s="116"/>
      <c r="FRF5" s="116"/>
      <c r="FRG5" s="116"/>
      <c r="FRH5" s="116"/>
      <c r="FRI5" s="116"/>
      <c r="FRJ5" s="116"/>
      <c r="FRK5" s="116"/>
      <c r="FRL5" s="116"/>
      <c r="FRM5" s="116"/>
      <c r="FRN5" s="116"/>
      <c r="FRO5" s="116"/>
      <c r="FRP5" s="116"/>
      <c r="FRQ5" s="116"/>
      <c r="FRR5" s="116"/>
      <c r="FRS5" s="116"/>
      <c r="FRT5" s="116"/>
      <c r="FRU5" s="116"/>
      <c r="FRV5" s="116"/>
      <c r="FRW5" s="116"/>
      <c r="FRX5" s="116"/>
      <c r="FRY5" s="116"/>
      <c r="FRZ5" s="116"/>
      <c r="FSA5" s="116"/>
      <c r="FSB5" s="116"/>
      <c r="FSC5" s="116"/>
      <c r="FSD5" s="116"/>
      <c r="FSE5" s="116"/>
      <c r="FSF5" s="116"/>
      <c r="FSG5" s="116"/>
      <c r="FSH5" s="116"/>
      <c r="FSI5" s="116"/>
      <c r="FSJ5" s="116"/>
      <c r="FSK5" s="116"/>
      <c r="FSL5" s="116"/>
      <c r="FSM5" s="116"/>
      <c r="FSN5" s="116"/>
      <c r="FSO5" s="116"/>
      <c r="FSP5" s="116"/>
      <c r="FSQ5" s="116"/>
      <c r="FSR5" s="116"/>
      <c r="FSS5" s="116"/>
      <c r="FST5" s="116"/>
      <c r="FSU5" s="116"/>
      <c r="FSV5" s="116"/>
      <c r="FSW5" s="116"/>
      <c r="FSX5" s="116"/>
      <c r="FSY5" s="116"/>
      <c r="FSZ5" s="116"/>
      <c r="FTA5" s="116"/>
      <c r="FTB5" s="116"/>
      <c r="FTC5" s="116"/>
      <c r="FTD5" s="116"/>
      <c r="FTE5" s="116"/>
      <c r="FTF5" s="116"/>
      <c r="FTG5" s="116"/>
      <c r="FTH5" s="116"/>
      <c r="FTI5" s="116"/>
      <c r="FTJ5" s="116"/>
      <c r="FTK5" s="116"/>
      <c r="FTL5" s="116"/>
      <c r="FTM5" s="116"/>
      <c r="FTN5" s="116"/>
      <c r="FTO5" s="116"/>
      <c r="FTP5" s="116"/>
      <c r="FTQ5" s="116"/>
      <c r="FTR5" s="116"/>
      <c r="FTS5" s="116"/>
      <c r="FTT5" s="116"/>
      <c r="FTU5" s="116"/>
      <c r="FTV5" s="116"/>
      <c r="FTW5" s="116"/>
      <c r="FTX5" s="116"/>
      <c r="FTY5" s="116"/>
      <c r="FTZ5" s="116"/>
      <c r="FUA5" s="116"/>
      <c r="FUB5" s="116"/>
      <c r="FUC5" s="116"/>
      <c r="FUD5" s="116"/>
      <c r="FUE5" s="116"/>
      <c r="FUF5" s="116"/>
      <c r="FUG5" s="116"/>
      <c r="FUH5" s="116"/>
      <c r="FUI5" s="116"/>
      <c r="FUJ5" s="116"/>
      <c r="FUK5" s="116"/>
      <c r="FUL5" s="116"/>
      <c r="FUM5" s="116"/>
      <c r="FUN5" s="116"/>
      <c r="FUO5" s="116"/>
      <c r="FUP5" s="116"/>
      <c r="FUQ5" s="116"/>
      <c r="FUR5" s="116"/>
      <c r="FUS5" s="116"/>
      <c r="FUT5" s="116"/>
      <c r="FUU5" s="116"/>
      <c r="FUV5" s="116"/>
      <c r="FUW5" s="116"/>
      <c r="FUX5" s="116"/>
      <c r="FUY5" s="116"/>
      <c r="FUZ5" s="116"/>
      <c r="FVA5" s="116"/>
      <c r="FVB5" s="116"/>
      <c r="FVC5" s="116"/>
      <c r="FVD5" s="116"/>
      <c r="FVE5" s="116"/>
      <c r="FVF5" s="116"/>
      <c r="FVG5" s="116"/>
      <c r="FVH5" s="116"/>
      <c r="FVI5" s="116"/>
      <c r="FVJ5" s="116"/>
      <c r="FVK5" s="116"/>
      <c r="FVL5" s="116"/>
      <c r="FVM5" s="116"/>
      <c r="FVN5" s="116"/>
      <c r="FVO5" s="116"/>
      <c r="FVP5" s="116"/>
      <c r="FVQ5" s="116"/>
      <c r="FVR5" s="116"/>
      <c r="FVS5" s="116"/>
      <c r="FVT5" s="116"/>
      <c r="FVU5" s="116"/>
      <c r="FVV5" s="116"/>
      <c r="FVW5" s="116"/>
      <c r="FVX5" s="116"/>
      <c r="FVY5" s="116"/>
      <c r="FVZ5" s="116"/>
      <c r="FWA5" s="116"/>
      <c r="FWB5" s="116"/>
      <c r="FWC5" s="116"/>
      <c r="FWD5" s="116"/>
      <c r="FWE5" s="116"/>
      <c r="FWF5" s="116"/>
      <c r="FWG5" s="116"/>
      <c r="FWH5" s="116"/>
      <c r="FWI5" s="116"/>
      <c r="FWJ5" s="116"/>
      <c r="FWK5" s="116"/>
      <c r="FWL5" s="116"/>
      <c r="FWM5" s="116"/>
      <c r="FWN5" s="116"/>
      <c r="FWO5" s="116"/>
      <c r="FWP5" s="116"/>
      <c r="FWQ5" s="116"/>
      <c r="FWR5" s="116"/>
      <c r="FWS5" s="116"/>
      <c r="FWT5" s="116"/>
      <c r="FWU5" s="116"/>
      <c r="FWV5" s="116"/>
      <c r="FWW5" s="116"/>
      <c r="FWX5" s="116"/>
      <c r="FWY5" s="116"/>
      <c r="FWZ5" s="116"/>
      <c r="FXA5" s="116"/>
      <c r="FXB5" s="116"/>
      <c r="FXC5" s="116"/>
      <c r="FXD5" s="116"/>
      <c r="FXE5" s="116"/>
      <c r="FXF5" s="116"/>
      <c r="FXG5" s="116"/>
      <c r="FXH5" s="116"/>
      <c r="FXI5" s="116"/>
      <c r="FXJ5" s="116"/>
      <c r="FXK5" s="116"/>
      <c r="FXL5" s="116"/>
      <c r="FXM5" s="116"/>
      <c r="FXN5" s="116"/>
      <c r="FXO5" s="116"/>
      <c r="FXP5" s="116"/>
      <c r="FXQ5" s="116"/>
      <c r="FXR5" s="116"/>
      <c r="FXS5" s="116"/>
      <c r="FXT5" s="116"/>
      <c r="FXU5" s="116"/>
      <c r="FXV5" s="116"/>
      <c r="FXW5" s="116"/>
      <c r="FXX5" s="116"/>
      <c r="FXY5" s="116"/>
      <c r="FXZ5" s="116"/>
      <c r="FYA5" s="116"/>
      <c r="FYB5" s="116"/>
      <c r="FYC5" s="116"/>
      <c r="FYD5" s="116"/>
      <c r="FYE5" s="116"/>
      <c r="FYF5" s="116"/>
      <c r="FYG5" s="116"/>
      <c r="FYH5" s="116"/>
      <c r="FYI5" s="116"/>
      <c r="FYJ5" s="116"/>
      <c r="FYK5" s="116"/>
      <c r="FYL5" s="116"/>
      <c r="FYM5" s="116"/>
      <c r="FYN5" s="116"/>
      <c r="FYO5" s="116"/>
      <c r="FYP5" s="116"/>
      <c r="FYQ5" s="116"/>
      <c r="FYR5" s="116"/>
      <c r="FYS5" s="116"/>
      <c r="FYT5" s="116"/>
      <c r="FYU5" s="116"/>
      <c r="FYV5" s="116"/>
      <c r="FYW5" s="116"/>
      <c r="FYX5" s="116"/>
      <c r="FYY5" s="116"/>
      <c r="FYZ5" s="116"/>
      <c r="FZA5" s="116"/>
      <c r="FZB5" s="116"/>
      <c r="FZC5" s="116"/>
      <c r="FZD5" s="116"/>
      <c r="FZE5" s="116"/>
      <c r="FZF5" s="116"/>
      <c r="FZG5" s="116"/>
      <c r="FZH5" s="116"/>
      <c r="FZI5" s="116"/>
      <c r="FZJ5" s="116"/>
      <c r="FZK5" s="116"/>
      <c r="FZL5" s="116"/>
      <c r="FZM5" s="116"/>
      <c r="FZN5" s="116"/>
      <c r="FZO5" s="116"/>
      <c r="FZP5" s="116"/>
      <c r="FZQ5" s="116"/>
      <c r="FZR5" s="116"/>
      <c r="FZS5" s="116"/>
      <c r="FZT5" s="116"/>
      <c r="FZU5" s="116"/>
      <c r="FZV5" s="116"/>
      <c r="FZW5" s="116"/>
      <c r="FZX5" s="116"/>
      <c r="FZY5" s="116"/>
      <c r="FZZ5" s="116"/>
      <c r="GAA5" s="116"/>
      <c r="GAB5" s="116"/>
      <c r="GAC5" s="116"/>
      <c r="GAD5" s="116"/>
      <c r="GAE5" s="116"/>
      <c r="GAF5" s="116"/>
      <c r="GAG5" s="116"/>
      <c r="GAH5" s="116"/>
      <c r="GAI5" s="116"/>
      <c r="GAJ5" s="116"/>
      <c r="GAK5" s="116"/>
      <c r="GAL5" s="116"/>
      <c r="GAM5" s="116"/>
      <c r="GAN5" s="116"/>
      <c r="GAO5" s="116"/>
      <c r="GAP5" s="116"/>
      <c r="GAQ5" s="116"/>
      <c r="GAR5" s="116"/>
      <c r="GAS5" s="116"/>
      <c r="GAT5" s="116"/>
      <c r="GAU5" s="116"/>
      <c r="GAV5" s="116"/>
      <c r="GAW5" s="116"/>
      <c r="GAX5" s="116"/>
      <c r="GAY5" s="116"/>
      <c r="GAZ5" s="116"/>
      <c r="GBA5" s="116"/>
      <c r="GBB5" s="116"/>
      <c r="GBC5" s="116"/>
      <c r="GBD5" s="116"/>
      <c r="GBE5" s="116"/>
      <c r="GBF5" s="116"/>
      <c r="GBG5" s="116"/>
      <c r="GBH5" s="116"/>
      <c r="GBI5" s="116"/>
      <c r="GBJ5" s="116"/>
      <c r="GBK5" s="116"/>
      <c r="GBL5" s="116"/>
      <c r="GBM5" s="116"/>
      <c r="GBN5" s="116"/>
      <c r="GBO5" s="116"/>
      <c r="GBP5" s="116"/>
      <c r="GBQ5" s="116"/>
      <c r="GBR5" s="116"/>
      <c r="GBS5" s="116"/>
      <c r="GBT5" s="116"/>
      <c r="GBU5" s="116"/>
      <c r="GBV5" s="116"/>
      <c r="GBW5" s="116"/>
      <c r="GBX5" s="116"/>
      <c r="GBY5" s="116"/>
      <c r="GBZ5" s="116"/>
      <c r="GCA5" s="116"/>
      <c r="GCB5" s="116"/>
      <c r="GCC5" s="116"/>
      <c r="GCD5" s="116"/>
      <c r="GCE5" s="116"/>
      <c r="GCF5" s="116"/>
      <c r="GCG5" s="116"/>
      <c r="GCH5" s="116"/>
      <c r="GCI5" s="116"/>
      <c r="GCJ5" s="116"/>
      <c r="GCK5" s="116"/>
      <c r="GCL5" s="116"/>
      <c r="GCM5" s="116"/>
      <c r="GCN5" s="116"/>
      <c r="GCO5" s="116"/>
      <c r="GCP5" s="116"/>
      <c r="GCQ5" s="116"/>
      <c r="GCR5" s="116"/>
      <c r="GCS5" s="116"/>
      <c r="GCT5" s="116"/>
      <c r="GCU5" s="116"/>
      <c r="GCV5" s="116"/>
      <c r="GCW5" s="116"/>
      <c r="GCX5" s="116"/>
      <c r="GCY5" s="116"/>
      <c r="GCZ5" s="116"/>
      <c r="GDA5" s="116"/>
      <c r="GDB5" s="116"/>
      <c r="GDC5" s="116"/>
      <c r="GDD5" s="116"/>
      <c r="GDE5" s="116"/>
      <c r="GDF5" s="116"/>
      <c r="GDG5" s="116"/>
      <c r="GDH5" s="116"/>
      <c r="GDI5" s="116"/>
      <c r="GDJ5" s="116"/>
      <c r="GDK5" s="116"/>
      <c r="GDL5" s="116"/>
      <c r="GDM5" s="116"/>
      <c r="GDN5" s="116"/>
      <c r="GDO5" s="116"/>
      <c r="GDP5" s="116"/>
      <c r="GDQ5" s="116"/>
      <c r="GDR5" s="116"/>
      <c r="GDS5" s="116"/>
      <c r="GDT5" s="116"/>
      <c r="GDU5" s="116"/>
      <c r="GDV5" s="116"/>
      <c r="GDW5" s="116"/>
      <c r="GDX5" s="116"/>
      <c r="GDY5" s="116"/>
      <c r="GDZ5" s="116"/>
      <c r="GEA5" s="116"/>
      <c r="GEB5" s="116"/>
      <c r="GEC5" s="116"/>
      <c r="GED5" s="116"/>
      <c r="GEE5" s="116"/>
      <c r="GEF5" s="116"/>
      <c r="GEG5" s="116"/>
      <c r="GEH5" s="116"/>
      <c r="GEI5" s="116"/>
      <c r="GEJ5" s="116"/>
      <c r="GEK5" s="116"/>
      <c r="GEL5" s="116"/>
      <c r="GEM5" s="116"/>
      <c r="GEN5" s="116"/>
      <c r="GEO5" s="116"/>
      <c r="GEP5" s="116"/>
      <c r="GEQ5" s="116"/>
      <c r="GER5" s="116"/>
      <c r="GES5" s="116"/>
      <c r="GET5" s="116"/>
      <c r="GEU5" s="116"/>
      <c r="GEV5" s="116"/>
      <c r="GEW5" s="116"/>
      <c r="GEX5" s="116"/>
      <c r="GEY5" s="116"/>
      <c r="GEZ5" s="116"/>
      <c r="GFA5" s="116"/>
      <c r="GFB5" s="116"/>
      <c r="GFC5" s="116"/>
      <c r="GFD5" s="116"/>
      <c r="GFE5" s="116"/>
      <c r="GFF5" s="116"/>
      <c r="GFG5" s="116"/>
      <c r="GFH5" s="116"/>
      <c r="GFI5" s="116"/>
      <c r="GFJ5" s="116"/>
      <c r="GFK5" s="116"/>
      <c r="GFL5" s="116"/>
      <c r="GFM5" s="116"/>
      <c r="GFN5" s="116"/>
      <c r="GFO5" s="116"/>
      <c r="GFP5" s="116"/>
      <c r="GFQ5" s="116"/>
      <c r="GFR5" s="116"/>
      <c r="GFS5" s="116"/>
      <c r="GFT5" s="116"/>
      <c r="GFU5" s="116"/>
      <c r="GFV5" s="116"/>
      <c r="GFW5" s="116"/>
      <c r="GFX5" s="116"/>
      <c r="GFY5" s="116"/>
      <c r="GFZ5" s="116"/>
      <c r="GGA5" s="116"/>
      <c r="GGB5" s="116"/>
      <c r="GGC5" s="116"/>
      <c r="GGD5" s="116"/>
      <c r="GGE5" s="116"/>
      <c r="GGF5" s="116"/>
      <c r="GGG5" s="116"/>
      <c r="GGH5" s="116"/>
      <c r="GGI5" s="116"/>
      <c r="GGJ5" s="116"/>
      <c r="GGK5" s="116"/>
      <c r="GGL5" s="116"/>
      <c r="GGM5" s="116"/>
      <c r="GGN5" s="116"/>
      <c r="GGO5" s="116"/>
      <c r="GGP5" s="116"/>
      <c r="GGQ5" s="116"/>
      <c r="GGR5" s="116"/>
      <c r="GGS5" s="116"/>
      <c r="GGT5" s="116"/>
      <c r="GGU5" s="116"/>
      <c r="GGV5" s="116"/>
      <c r="GGW5" s="116"/>
      <c r="GGX5" s="116"/>
      <c r="GGY5" s="116"/>
      <c r="GGZ5" s="116"/>
      <c r="GHA5" s="116"/>
      <c r="GHB5" s="116"/>
      <c r="GHC5" s="116"/>
      <c r="GHD5" s="116"/>
      <c r="GHE5" s="116"/>
      <c r="GHF5" s="116"/>
      <c r="GHG5" s="116"/>
      <c r="GHH5" s="116"/>
      <c r="GHI5" s="116"/>
      <c r="GHJ5" s="116"/>
      <c r="GHK5" s="116"/>
      <c r="GHL5" s="116"/>
      <c r="GHM5" s="116"/>
      <c r="GHN5" s="116"/>
      <c r="GHO5" s="116"/>
      <c r="GHP5" s="116"/>
      <c r="GHQ5" s="116"/>
      <c r="GHR5" s="116"/>
      <c r="GHS5" s="116"/>
      <c r="GHT5" s="116"/>
      <c r="GHU5" s="116"/>
      <c r="GHV5" s="116"/>
      <c r="GHW5" s="116"/>
      <c r="GHX5" s="116"/>
      <c r="GHY5" s="116"/>
      <c r="GHZ5" s="116"/>
      <c r="GIA5" s="116"/>
      <c r="GIB5" s="116"/>
      <c r="GIC5" s="116"/>
      <c r="GID5" s="116"/>
      <c r="GIE5" s="116"/>
      <c r="GIF5" s="116"/>
      <c r="GIG5" s="116"/>
      <c r="GIH5" s="116"/>
      <c r="GII5" s="116"/>
      <c r="GIJ5" s="116"/>
      <c r="GIK5" s="116"/>
      <c r="GIL5" s="116"/>
      <c r="GIM5" s="116"/>
      <c r="GIN5" s="116"/>
      <c r="GIO5" s="116"/>
      <c r="GIP5" s="116"/>
      <c r="GIQ5" s="116"/>
      <c r="GIR5" s="116"/>
      <c r="GIS5" s="116"/>
      <c r="GIT5" s="116"/>
      <c r="GIU5" s="116"/>
      <c r="GIV5" s="116"/>
      <c r="GIW5" s="116"/>
      <c r="GIX5" s="116"/>
      <c r="GIY5" s="116"/>
      <c r="GIZ5" s="116"/>
      <c r="GJA5" s="116"/>
      <c r="GJB5" s="116"/>
      <c r="GJC5" s="116"/>
      <c r="GJD5" s="116"/>
      <c r="GJE5" s="116"/>
      <c r="GJF5" s="116"/>
      <c r="GJG5" s="116"/>
      <c r="GJH5" s="116"/>
      <c r="GJI5" s="116"/>
      <c r="GJJ5" s="116"/>
      <c r="GJK5" s="116"/>
      <c r="GJL5" s="116"/>
      <c r="GJM5" s="116"/>
      <c r="GJN5" s="116"/>
      <c r="GJO5" s="116"/>
      <c r="GJP5" s="116"/>
      <c r="GJQ5" s="116"/>
      <c r="GJR5" s="116"/>
      <c r="GJS5" s="116"/>
      <c r="GJT5" s="116"/>
      <c r="GJU5" s="116"/>
      <c r="GJV5" s="116"/>
      <c r="GJW5" s="116"/>
      <c r="GJX5" s="116"/>
      <c r="GJY5" s="116"/>
      <c r="GJZ5" s="116"/>
      <c r="GKA5" s="116"/>
      <c r="GKB5" s="116"/>
      <c r="GKC5" s="116"/>
      <c r="GKD5" s="116"/>
      <c r="GKE5" s="116"/>
      <c r="GKF5" s="116"/>
      <c r="GKG5" s="116"/>
      <c r="GKH5" s="116"/>
      <c r="GKI5" s="116"/>
      <c r="GKJ5" s="116"/>
      <c r="GKK5" s="116"/>
      <c r="GKL5" s="116"/>
      <c r="GKM5" s="116"/>
      <c r="GKN5" s="116"/>
      <c r="GKO5" s="116"/>
      <c r="GKP5" s="116"/>
      <c r="GKQ5" s="116"/>
      <c r="GKR5" s="116"/>
      <c r="GKS5" s="116"/>
      <c r="GKT5" s="116"/>
      <c r="GKU5" s="116"/>
      <c r="GKV5" s="116"/>
      <c r="GKW5" s="116"/>
      <c r="GKX5" s="116"/>
      <c r="GKY5" s="116"/>
      <c r="GKZ5" s="116"/>
      <c r="GLA5" s="116"/>
      <c r="GLB5" s="116"/>
      <c r="GLC5" s="116"/>
      <c r="GLD5" s="116"/>
      <c r="GLE5" s="116"/>
      <c r="GLF5" s="116"/>
      <c r="GLG5" s="116"/>
      <c r="GLH5" s="116"/>
      <c r="GLI5" s="116"/>
      <c r="GLJ5" s="116"/>
      <c r="GLK5" s="116"/>
      <c r="GLL5" s="116"/>
      <c r="GLM5" s="116"/>
      <c r="GLN5" s="116"/>
      <c r="GLO5" s="116"/>
      <c r="GLP5" s="116"/>
      <c r="GLQ5" s="116"/>
      <c r="GLR5" s="116"/>
      <c r="GLS5" s="116"/>
      <c r="GLT5" s="116"/>
      <c r="GLU5" s="116"/>
      <c r="GLV5" s="116"/>
      <c r="GLW5" s="116"/>
      <c r="GLX5" s="116"/>
      <c r="GLY5" s="116"/>
      <c r="GLZ5" s="116"/>
      <c r="GMA5" s="116"/>
      <c r="GMB5" s="116"/>
      <c r="GMC5" s="116"/>
      <c r="GMD5" s="116"/>
      <c r="GME5" s="116"/>
      <c r="GMF5" s="116"/>
      <c r="GMG5" s="116"/>
      <c r="GMH5" s="116"/>
      <c r="GMI5" s="116"/>
      <c r="GMJ5" s="116"/>
      <c r="GMK5" s="116"/>
      <c r="GML5" s="116"/>
      <c r="GMM5" s="116"/>
      <c r="GMN5" s="116"/>
      <c r="GMO5" s="116"/>
      <c r="GMP5" s="116"/>
      <c r="GMQ5" s="116"/>
      <c r="GMR5" s="116"/>
      <c r="GMS5" s="116"/>
      <c r="GMT5" s="116"/>
      <c r="GMU5" s="116"/>
      <c r="GMV5" s="116"/>
      <c r="GMW5" s="116"/>
      <c r="GMX5" s="116"/>
      <c r="GMY5" s="116"/>
      <c r="GMZ5" s="116"/>
      <c r="GNA5" s="116"/>
      <c r="GNB5" s="116"/>
      <c r="GNC5" s="116"/>
      <c r="GND5" s="116"/>
      <c r="GNE5" s="116"/>
      <c r="GNF5" s="116"/>
      <c r="GNG5" s="116"/>
      <c r="GNH5" s="116"/>
      <c r="GNI5" s="116"/>
      <c r="GNJ5" s="116"/>
      <c r="GNK5" s="116"/>
      <c r="GNL5" s="116"/>
      <c r="GNM5" s="116"/>
      <c r="GNN5" s="116"/>
      <c r="GNO5" s="116"/>
      <c r="GNP5" s="116"/>
      <c r="GNQ5" s="116"/>
      <c r="GNR5" s="116"/>
      <c r="GNS5" s="116"/>
      <c r="GNT5" s="116"/>
      <c r="GNU5" s="116"/>
      <c r="GNV5" s="116"/>
      <c r="GNW5" s="116"/>
      <c r="GNX5" s="116"/>
      <c r="GNY5" s="116"/>
      <c r="GNZ5" s="116"/>
      <c r="GOA5" s="116"/>
      <c r="GOB5" s="116"/>
      <c r="GOC5" s="116"/>
      <c r="GOD5" s="116"/>
      <c r="GOE5" s="116"/>
      <c r="GOF5" s="116"/>
      <c r="GOG5" s="116"/>
      <c r="GOH5" s="116"/>
      <c r="GOI5" s="116"/>
      <c r="GOJ5" s="116"/>
      <c r="GOK5" s="116"/>
      <c r="GOL5" s="116"/>
      <c r="GOM5" s="116"/>
      <c r="GON5" s="116"/>
      <c r="GOO5" s="116"/>
      <c r="GOP5" s="116"/>
      <c r="GOQ5" s="116"/>
      <c r="GOR5" s="116"/>
      <c r="GOS5" s="116"/>
      <c r="GOT5" s="116"/>
      <c r="GOU5" s="116"/>
      <c r="GOV5" s="116"/>
      <c r="GOW5" s="116"/>
      <c r="GOX5" s="116"/>
      <c r="GOY5" s="116"/>
      <c r="GOZ5" s="116"/>
      <c r="GPA5" s="116"/>
      <c r="GPB5" s="116"/>
      <c r="GPC5" s="116"/>
      <c r="GPD5" s="116"/>
      <c r="GPE5" s="116"/>
      <c r="GPF5" s="116"/>
      <c r="GPG5" s="116"/>
      <c r="GPH5" s="116"/>
      <c r="GPI5" s="116"/>
      <c r="GPJ5" s="116"/>
      <c r="GPK5" s="116"/>
      <c r="GPL5" s="116"/>
      <c r="GPM5" s="116"/>
      <c r="GPN5" s="116"/>
      <c r="GPO5" s="116"/>
      <c r="GPP5" s="116"/>
      <c r="GPQ5" s="116"/>
      <c r="GPR5" s="116"/>
      <c r="GPS5" s="116"/>
      <c r="GPT5" s="116"/>
      <c r="GPU5" s="116"/>
      <c r="GPV5" s="116"/>
      <c r="GPW5" s="116"/>
      <c r="GPX5" s="116"/>
      <c r="GPY5" s="116"/>
      <c r="GPZ5" s="116"/>
      <c r="GQA5" s="116"/>
      <c r="GQB5" s="116"/>
      <c r="GQC5" s="116"/>
      <c r="GQD5" s="116"/>
      <c r="GQE5" s="116"/>
      <c r="GQF5" s="116"/>
      <c r="GQG5" s="116"/>
      <c r="GQH5" s="116"/>
      <c r="GQI5" s="116"/>
      <c r="GQJ5" s="116"/>
      <c r="GQK5" s="116"/>
      <c r="GQL5" s="116"/>
      <c r="GQM5" s="116"/>
      <c r="GQN5" s="116"/>
      <c r="GQO5" s="116"/>
      <c r="GQP5" s="116"/>
      <c r="GQQ5" s="116"/>
      <c r="GQR5" s="116"/>
      <c r="GQS5" s="116"/>
      <c r="GQT5" s="116"/>
      <c r="GQU5" s="116"/>
      <c r="GQV5" s="116"/>
      <c r="GQW5" s="116"/>
      <c r="GQX5" s="116"/>
      <c r="GQY5" s="116"/>
      <c r="GQZ5" s="116"/>
      <c r="GRA5" s="116"/>
      <c r="GRB5" s="116"/>
      <c r="GRC5" s="116"/>
      <c r="GRD5" s="116"/>
      <c r="GRE5" s="116"/>
      <c r="GRF5" s="116"/>
      <c r="GRG5" s="116"/>
      <c r="GRH5" s="116"/>
      <c r="GRI5" s="116"/>
      <c r="GRJ5" s="116"/>
      <c r="GRK5" s="116"/>
      <c r="GRL5" s="116"/>
      <c r="GRM5" s="116"/>
      <c r="GRN5" s="116"/>
      <c r="GRO5" s="116"/>
      <c r="GRP5" s="116"/>
      <c r="GRQ5" s="116"/>
      <c r="GRR5" s="116"/>
      <c r="GRS5" s="116"/>
      <c r="GRT5" s="116"/>
      <c r="GRU5" s="116"/>
      <c r="GRV5" s="116"/>
      <c r="GRW5" s="116"/>
      <c r="GRX5" s="116"/>
      <c r="GRY5" s="116"/>
      <c r="GRZ5" s="116"/>
      <c r="GSA5" s="116"/>
      <c r="GSB5" s="116"/>
      <c r="GSC5" s="116"/>
      <c r="GSD5" s="116"/>
      <c r="GSE5" s="116"/>
      <c r="GSF5" s="116"/>
      <c r="GSG5" s="116"/>
      <c r="GSH5" s="116"/>
      <c r="GSI5" s="116"/>
      <c r="GSJ5" s="116"/>
      <c r="GSK5" s="116"/>
      <c r="GSL5" s="116"/>
      <c r="GSM5" s="116"/>
      <c r="GSN5" s="116"/>
      <c r="GSO5" s="116"/>
      <c r="GSP5" s="116"/>
      <c r="GSQ5" s="116"/>
      <c r="GSR5" s="116"/>
      <c r="GSS5" s="116"/>
      <c r="GST5" s="116"/>
      <c r="GSU5" s="116"/>
      <c r="GSV5" s="116"/>
      <c r="GSW5" s="116"/>
      <c r="GSX5" s="116"/>
      <c r="GSY5" s="116"/>
      <c r="GSZ5" s="116"/>
      <c r="GTA5" s="116"/>
      <c r="GTB5" s="116"/>
      <c r="GTC5" s="116"/>
      <c r="GTD5" s="116"/>
      <c r="GTE5" s="116"/>
      <c r="GTF5" s="116"/>
      <c r="GTG5" s="116"/>
      <c r="GTH5" s="116"/>
      <c r="GTI5" s="116"/>
      <c r="GTJ5" s="116"/>
      <c r="GTK5" s="116"/>
      <c r="GTL5" s="116"/>
      <c r="GTM5" s="116"/>
      <c r="GTN5" s="116"/>
      <c r="GTO5" s="116"/>
      <c r="GTP5" s="116"/>
      <c r="GTQ5" s="116"/>
      <c r="GTR5" s="116"/>
      <c r="GTS5" s="116"/>
      <c r="GTT5" s="116"/>
      <c r="GTU5" s="116"/>
      <c r="GTV5" s="116"/>
      <c r="GTW5" s="116"/>
      <c r="GTX5" s="116"/>
      <c r="GTY5" s="116"/>
      <c r="GTZ5" s="116"/>
      <c r="GUA5" s="116"/>
      <c r="GUB5" s="116"/>
      <c r="GUC5" s="116"/>
      <c r="GUD5" s="116"/>
      <c r="GUE5" s="116"/>
      <c r="GUF5" s="116"/>
      <c r="GUG5" s="116"/>
      <c r="GUH5" s="116"/>
      <c r="GUI5" s="116"/>
      <c r="GUJ5" s="116"/>
      <c r="GUK5" s="116"/>
      <c r="GUL5" s="116"/>
      <c r="GUM5" s="116"/>
      <c r="GUN5" s="116"/>
      <c r="GUO5" s="116"/>
      <c r="GUP5" s="116"/>
      <c r="GUQ5" s="116"/>
      <c r="GUR5" s="116"/>
      <c r="GUS5" s="116"/>
      <c r="GUT5" s="116"/>
      <c r="GUU5" s="116"/>
      <c r="GUV5" s="116"/>
      <c r="GUW5" s="116"/>
      <c r="GUX5" s="116"/>
      <c r="GUY5" s="116"/>
      <c r="GUZ5" s="116"/>
      <c r="GVA5" s="116"/>
      <c r="GVB5" s="116"/>
      <c r="GVC5" s="116"/>
      <c r="GVD5" s="116"/>
      <c r="GVE5" s="116"/>
      <c r="GVF5" s="116"/>
      <c r="GVG5" s="116"/>
      <c r="GVH5" s="116"/>
      <c r="GVI5" s="116"/>
      <c r="GVJ5" s="116"/>
      <c r="GVK5" s="116"/>
      <c r="GVL5" s="116"/>
      <c r="GVM5" s="116"/>
      <c r="GVN5" s="116"/>
      <c r="GVO5" s="116"/>
      <c r="GVP5" s="116"/>
      <c r="GVQ5" s="116"/>
      <c r="GVR5" s="116"/>
      <c r="GVS5" s="116"/>
      <c r="GVT5" s="116"/>
      <c r="GVU5" s="116"/>
      <c r="GVV5" s="116"/>
      <c r="GVW5" s="116"/>
      <c r="GVX5" s="116"/>
      <c r="GVY5" s="116"/>
      <c r="GVZ5" s="116"/>
      <c r="GWA5" s="116"/>
      <c r="GWB5" s="116"/>
      <c r="GWC5" s="116"/>
      <c r="GWD5" s="116"/>
      <c r="GWE5" s="116"/>
      <c r="GWF5" s="116"/>
      <c r="GWG5" s="116"/>
      <c r="GWH5" s="116"/>
      <c r="GWI5" s="116"/>
      <c r="GWJ5" s="116"/>
      <c r="GWK5" s="116"/>
      <c r="GWL5" s="116"/>
      <c r="GWM5" s="116"/>
      <c r="GWN5" s="116"/>
      <c r="GWO5" s="116"/>
      <c r="GWP5" s="116"/>
      <c r="GWQ5" s="116"/>
      <c r="GWR5" s="116"/>
      <c r="GWS5" s="116"/>
      <c r="GWT5" s="116"/>
      <c r="GWU5" s="116"/>
      <c r="GWV5" s="116"/>
      <c r="GWW5" s="116"/>
      <c r="GWX5" s="116"/>
      <c r="GWY5" s="116"/>
      <c r="GWZ5" s="116"/>
      <c r="GXA5" s="116"/>
      <c r="GXB5" s="116"/>
      <c r="GXC5" s="116"/>
      <c r="GXD5" s="116"/>
      <c r="GXE5" s="116"/>
      <c r="GXF5" s="116"/>
      <c r="GXG5" s="116"/>
      <c r="GXH5" s="116"/>
      <c r="GXI5" s="116"/>
      <c r="GXJ5" s="116"/>
      <c r="GXK5" s="116"/>
      <c r="GXL5" s="116"/>
      <c r="GXM5" s="116"/>
      <c r="GXN5" s="116"/>
      <c r="GXO5" s="116"/>
      <c r="GXP5" s="116"/>
      <c r="GXQ5" s="116"/>
      <c r="GXR5" s="116"/>
      <c r="GXS5" s="116"/>
      <c r="GXT5" s="116"/>
      <c r="GXU5" s="116"/>
      <c r="GXV5" s="116"/>
      <c r="GXW5" s="116"/>
      <c r="GXX5" s="116"/>
      <c r="GXY5" s="116"/>
      <c r="GXZ5" s="116"/>
      <c r="GYA5" s="116"/>
      <c r="GYB5" s="116"/>
      <c r="GYC5" s="116"/>
      <c r="GYD5" s="116"/>
      <c r="GYE5" s="116"/>
      <c r="GYF5" s="116"/>
      <c r="GYG5" s="116"/>
      <c r="GYH5" s="116"/>
      <c r="GYI5" s="116"/>
      <c r="GYJ5" s="116"/>
      <c r="GYK5" s="116"/>
      <c r="GYL5" s="116"/>
      <c r="GYM5" s="116"/>
      <c r="GYN5" s="116"/>
      <c r="GYO5" s="116"/>
      <c r="GYP5" s="116"/>
      <c r="GYQ5" s="116"/>
      <c r="GYR5" s="116"/>
      <c r="GYS5" s="116"/>
      <c r="GYT5" s="116"/>
      <c r="GYU5" s="116"/>
      <c r="GYV5" s="116"/>
      <c r="GYW5" s="116"/>
      <c r="GYX5" s="116"/>
      <c r="GYY5" s="116"/>
      <c r="GYZ5" s="116"/>
      <c r="GZA5" s="116"/>
      <c r="GZB5" s="116"/>
      <c r="GZC5" s="116"/>
      <c r="GZD5" s="116"/>
      <c r="GZE5" s="116"/>
      <c r="GZF5" s="116"/>
      <c r="GZG5" s="116"/>
      <c r="GZH5" s="116"/>
      <c r="GZI5" s="116"/>
      <c r="GZJ5" s="116"/>
      <c r="GZK5" s="116"/>
      <c r="GZL5" s="116"/>
      <c r="GZM5" s="116"/>
      <c r="GZN5" s="116"/>
      <c r="GZO5" s="116"/>
      <c r="GZP5" s="116"/>
      <c r="GZQ5" s="116"/>
      <c r="GZR5" s="116"/>
      <c r="GZS5" s="116"/>
      <c r="GZT5" s="116"/>
      <c r="GZU5" s="116"/>
      <c r="GZV5" s="116"/>
      <c r="GZW5" s="116"/>
      <c r="GZX5" s="116"/>
      <c r="GZY5" s="116"/>
      <c r="GZZ5" s="116"/>
      <c r="HAA5" s="116"/>
      <c r="HAB5" s="116"/>
      <c r="HAC5" s="116"/>
      <c r="HAD5" s="116"/>
      <c r="HAE5" s="116"/>
      <c r="HAF5" s="116"/>
      <c r="HAG5" s="116"/>
      <c r="HAH5" s="116"/>
      <c r="HAI5" s="116"/>
      <c r="HAJ5" s="116"/>
      <c r="HAK5" s="116"/>
      <c r="HAL5" s="116"/>
      <c r="HAM5" s="116"/>
      <c r="HAN5" s="116"/>
      <c r="HAO5" s="116"/>
      <c r="HAP5" s="116"/>
      <c r="HAQ5" s="116"/>
      <c r="HAR5" s="116"/>
      <c r="HAS5" s="116"/>
      <c r="HAT5" s="116"/>
      <c r="HAU5" s="116"/>
      <c r="HAV5" s="116"/>
      <c r="HAW5" s="116"/>
      <c r="HAX5" s="116"/>
      <c r="HAY5" s="116"/>
      <c r="HAZ5" s="116"/>
      <c r="HBA5" s="116"/>
      <c r="HBB5" s="116"/>
      <c r="HBC5" s="116"/>
      <c r="HBD5" s="116"/>
      <c r="HBE5" s="116"/>
      <c r="HBF5" s="116"/>
      <c r="HBG5" s="116"/>
      <c r="HBH5" s="116"/>
      <c r="HBI5" s="116"/>
      <c r="HBJ5" s="116"/>
      <c r="HBK5" s="116"/>
      <c r="HBL5" s="116"/>
      <c r="HBM5" s="116"/>
      <c r="HBN5" s="116"/>
      <c r="HBO5" s="116"/>
      <c r="HBP5" s="116"/>
      <c r="HBQ5" s="116"/>
      <c r="HBR5" s="116"/>
      <c r="HBS5" s="116"/>
      <c r="HBT5" s="116"/>
      <c r="HBU5" s="116"/>
      <c r="HBV5" s="116"/>
      <c r="HBW5" s="116"/>
      <c r="HBX5" s="116"/>
      <c r="HBY5" s="116"/>
      <c r="HBZ5" s="116"/>
      <c r="HCA5" s="116"/>
      <c r="HCB5" s="116"/>
      <c r="HCC5" s="116"/>
      <c r="HCD5" s="116"/>
      <c r="HCE5" s="116"/>
      <c r="HCF5" s="116"/>
      <c r="HCG5" s="116"/>
      <c r="HCH5" s="116"/>
      <c r="HCI5" s="116"/>
      <c r="HCJ5" s="116"/>
      <c r="HCK5" s="116"/>
      <c r="HCL5" s="116"/>
      <c r="HCM5" s="116"/>
      <c r="HCN5" s="116"/>
      <c r="HCO5" s="116"/>
      <c r="HCP5" s="116"/>
      <c r="HCQ5" s="116"/>
      <c r="HCR5" s="116"/>
      <c r="HCS5" s="116"/>
      <c r="HCT5" s="116"/>
      <c r="HCU5" s="116"/>
      <c r="HCV5" s="116"/>
      <c r="HCW5" s="116"/>
      <c r="HCX5" s="116"/>
      <c r="HCY5" s="116"/>
      <c r="HCZ5" s="116"/>
      <c r="HDA5" s="116"/>
      <c r="HDB5" s="116"/>
      <c r="HDC5" s="116"/>
      <c r="HDD5" s="116"/>
      <c r="HDE5" s="116"/>
      <c r="HDF5" s="116"/>
      <c r="HDG5" s="116"/>
      <c r="HDH5" s="116"/>
      <c r="HDI5" s="116"/>
      <c r="HDJ5" s="116"/>
      <c r="HDK5" s="116"/>
      <c r="HDL5" s="116"/>
      <c r="HDM5" s="116"/>
      <c r="HDN5" s="116"/>
      <c r="HDO5" s="116"/>
      <c r="HDP5" s="116"/>
      <c r="HDQ5" s="116"/>
      <c r="HDR5" s="116"/>
      <c r="HDS5" s="116"/>
      <c r="HDT5" s="116"/>
      <c r="HDU5" s="116"/>
      <c r="HDV5" s="116"/>
      <c r="HDW5" s="116"/>
      <c r="HDX5" s="116"/>
      <c r="HDY5" s="116"/>
      <c r="HDZ5" s="116"/>
      <c r="HEA5" s="116"/>
      <c r="HEB5" s="116"/>
      <c r="HEC5" s="116"/>
      <c r="HED5" s="116"/>
      <c r="HEE5" s="116"/>
      <c r="HEF5" s="116"/>
      <c r="HEG5" s="116"/>
      <c r="HEH5" s="116"/>
      <c r="HEI5" s="116"/>
      <c r="HEJ5" s="116"/>
      <c r="HEK5" s="116"/>
      <c r="HEL5" s="116"/>
      <c r="HEM5" s="116"/>
      <c r="HEN5" s="116"/>
      <c r="HEO5" s="116"/>
      <c r="HEP5" s="116"/>
      <c r="HEQ5" s="116"/>
      <c r="HER5" s="116"/>
      <c r="HES5" s="116"/>
      <c r="HET5" s="116"/>
      <c r="HEU5" s="116"/>
      <c r="HEV5" s="116"/>
      <c r="HEW5" s="116"/>
      <c r="HEX5" s="116"/>
      <c r="HEY5" s="116"/>
      <c r="HEZ5" s="116"/>
      <c r="HFA5" s="116"/>
      <c r="HFB5" s="116"/>
      <c r="HFC5" s="116"/>
      <c r="HFD5" s="116"/>
      <c r="HFE5" s="116"/>
      <c r="HFF5" s="116"/>
      <c r="HFG5" s="116"/>
      <c r="HFH5" s="116"/>
      <c r="HFI5" s="116"/>
      <c r="HFJ5" s="116"/>
      <c r="HFK5" s="116"/>
      <c r="HFL5" s="116"/>
      <c r="HFM5" s="116"/>
      <c r="HFN5" s="116"/>
      <c r="HFO5" s="116"/>
      <c r="HFP5" s="116"/>
      <c r="HFQ5" s="116"/>
      <c r="HFR5" s="116"/>
      <c r="HFS5" s="116"/>
      <c r="HFT5" s="116"/>
      <c r="HFU5" s="116"/>
      <c r="HFV5" s="116"/>
      <c r="HFW5" s="116"/>
      <c r="HFX5" s="116"/>
      <c r="HFY5" s="116"/>
      <c r="HFZ5" s="116"/>
      <c r="HGA5" s="116"/>
      <c r="HGB5" s="116"/>
      <c r="HGC5" s="116"/>
      <c r="HGD5" s="116"/>
      <c r="HGE5" s="116"/>
      <c r="HGF5" s="116"/>
      <c r="HGG5" s="116"/>
      <c r="HGH5" s="116"/>
      <c r="HGI5" s="116"/>
      <c r="HGJ5" s="116"/>
      <c r="HGK5" s="116"/>
      <c r="HGL5" s="116"/>
      <c r="HGM5" s="116"/>
      <c r="HGN5" s="116"/>
      <c r="HGO5" s="116"/>
      <c r="HGP5" s="116"/>
      <c r="HGQ5" s="116"/>
      <c r="HGR5" s="116"/>
      <c r="HGS5" s="116"/>
      <c r="HGT5" s="116"/>
      <c r="HGU5" s="116"/>
      <c r="HGV5" s="116"/>
      <c r="HGW5" s="116"/>
      <c r="HGX5" s="116"/>
      <c r="HGY5" s="116"/>
      <c r="HGZ5" s="116"/>
      <c r="HHA5" s="116"/>
      <c r="HHB5" s="116"/>
      <c r="HHC5" s="116"/>
      <c r="HHD5" s="116"/>
      <c r="HHE5" s="116"/>
      <c r="HHF5" s="116"/>
      <c r="HHG5" s="116"/>
      <c r="HHH5" s="116"/>
      <c r="HHI5" s="116"/>
      <c r="HHJ5" s="116"/>
      <c r="HHK5" s="116"/>
      <c r="HHL5" s="116"/>
      <c r="HHM5" s="116"/>
      <c r="HHN5" s="116"/>
      <c r="HHO5" s="116"/>
      <c r="HHP5" s="116"/>
      <c r="HHQ5" s="116"/>
      <c r="HHR5" s="116"/>
      <c r="HHS5" s="116"/>
      <c r="HHT5" s="116"/>
      <c r="HHU5" s="116"/>
      <c r="HHV5" s="116"/>
      <c r="HHW5" s="116"/>
      <c r="HHX5" s="116"/>
      <c r="HHY5" s="116"/>
      <c r="HHZ5" s="116"/>
      <c r="HIA5" s="116"/>
      <c r="HIB5" s="116"/>
      <c r="HIC5" s="116"/>
      <c r="HID5" s="116"/>
      <c r="HIE5" s="116"/>
      <c r="HIF5" s="116"/>
      <c r="HIG5" s="116"/>
      <c r="HIH5" s="116"/>
      <c r="HII5" s="116"/>
      <c r="HIJ5" s="116"/>
      <c r="HIK5" s="116"/>
      <c r="HIL5" s="116"/>
      <c r="HIM5" s="116"/>
      <c r="HIN5" s="116"/>
      <c r="HIO5" s="116"/>
      <c r="HIP5" s="116"/>
      <c r="HIQ5" s="116"/>
      <c r="HIR5" s="116"/>
      <c r="HIS5" s="116"/>
      <c r="HIT5" s="116"/>
      <c r="HIU5" s="116"/>
      <c r="HIV5" s="116"/>
      <c r="HIW5" s="116"/>
      <c r="HIX5" s="116"/>
      <c r="HIY5" s="116"/>
      <c r="HIZ5" s="116"/>
      <c r="HJA5" s="116"/>
      <c r="HJB5" s="116"/>
      <c r="HJC5" s="116"/>
      <c r="HJD5" s="116"/>
      <c r="HJE5" s="116"/>
      <c r="HJF5" s="116"/>
      <c r="HJG5" s="116"/>
      <c r="HJH5" s="116"/>
      <c r="HJI5" s="116"/>
      <c r="HJJ5" s="116"/>
      <c r="HJK5" s="116"/>
      <c r="HJL5" s="116"/>
      <c r="HJM5" s="116"/>
      <c r="HJN5" s="116"/>
      <c r="HJO5" s="116"/>
      <c r="HJP5" s="116"/>
      <c r="HJQ5" s="116"/>
      <c r="HJR5" s="116"/>
      <c r="HJS5" s="116"/>
      <c r="HJT5" s="116"/>
      <c r="HJU5" s="116"/>
      <c r="HJV5" s="116"/>
      <c r="HJW5" s="116"/>
      <c r="HJX5" s="116"/>
      <c r="HJY5" s="116"/>
      <c r="HJZ5" s="116"/>
      <c r="HKA5" s="116"/>
      <c r="HKB5" s="116"/>
      <c r="HKC5" s="116"/>
      <c r="HKD5" s="116"/>
      <c r="HKE5" s="116"/>
      <c r="HKF5" s="116"/>
      <c r="HKG5" s="116"/>
      <c r="HKH5" s="116"/>
      <c r="HKI5" s="116"/>
      <c r="HKJ5" s="116"/>
      <c r="HKK5" s="116"/>
      <c r="HKL5" s="116"/>
      <c r="HKM5" s="116"/>
      <c r="HKN5" s="116"/>
      <c r="HKO5" s="116"/>
      <c r="HKP5" s="116"/>
      <c r="HKQ5" s="116"/>
      <c r="HKR5" s="116"/>
      <c r="HKS5" s="116"/>
      <c r="HKT5" s="116"/>
      <c r="HKU5" s="116"/>
      <c r="HKV5" s="116"/>
      <c r="HKW5" s="116"/>
      <c r="HKX5" s="116"/>
      <c r="HKY5" s="116"/>
      <c r="HKZ5" s="116"/>
      <c r="HLA5" s="116"/>
      <c r="HLB5" s="116"/>
      <c r="HLC5" s="116"/>
      <c r="HLD5" s="116"/>
      <c r="HLE5" s="116"/>
      <c r="HLF5" s="116"/>
      <c r="HLG5" s="116"/>
      <c r="HLH5" s="116"/>
      <c r="HLI5" s="116"/>
      <c r="HLJ5" s="116"/>
      <c r="HLK5" s="116"/>
      <c r="HLL5" s="116"/>
      <c r="HLM5" s="116"/>
      <c r="HLN5" s="116"/>
      <c r="HLO5" s="116"/>
      <c r="HLP5" s="116"/>
      <c r="HLQ5" s="116"/>
      <c r="HLR5" s="116"/>
      <c r="HLS5" s="116"/>
      <c r="HLT5" s="116"/>
      <c r="HLU5" s="116"/>
      <c r="HLV5" s="116"/>
      <c r="HLW5" s="116"/>
      <c r="HLX5" s="116"/>
      <c r="HLY5" s="116"/>
      <c r="HLZ5" s="116"/>
      <c r="HMA5" s="116"/>
      <c r="HMB5" s="116"/>
      <c r="HMC5" s="116"/>
      <c r="HMD5" s="116"/>
      <c r="HME5" s="116"/>
      <c r="HMF5" s="116"/>
      <c r="HMG5" s="116"/>
      <c r="HMH5" s="116"/>
      <c r="HMI5" s="116"/>
      <c r="HMJ5" s="116"/>
      <c r="HMK5" s="116"/>
      <c r="HML5" s="116"/>
      <c r="HMM5" s="116"/>
      <c r="HMN5" s="116"/>
      <c r="HMO5" s="116"/>
      <c r="HMP5" s="116"/>
      <c r="HMQ5" s="116"/>
      <c r="HMR5" s="116"/>
      <c r="HMS5" s="116"/>
      <c r="HMT5" s="116"/>
      <c r="HMU5" s="116"/>
      <c r="HMV5" s="116"/>
      <c r="HMW5" s="116"/>
      <c r="HMX5" s="116"/>
      <c r="HMY5" s="116"/>
      <c r="HMZ5" s="116"/>
      <c r="HNA5" s="116"/>
      <c r="HNB5" s="116"/>
      <c r="HNC5" s="116"/>
      <c r="HND5" s="116"/>
      <c r="HNE5" s="116"/>
      <c r="HNF5" s="116"/>
      <c r="HNG5" s="116"/>
      <c r="HNH5" s="116"/>
      <c r="HNI5" s="116"/>
      <c r="HNJ5" s="116"/>
      <c r="HNK5" s="116"/>
      <c r="HNL5" s="116"/>
      <c r="HNM5" s="116"/>
      <c r="HNN5" s="116"/>
      <c r="HNO5" s="116"/>
      <c r="HNP5" s="116"/>
      <c r="HNQ5" s="116"/>
      <c r="HNR5" s="116"/>
      <c r="HNS5" s="116"/>
      <c r="HNT5" s="116"/>
      <c r="HNU5" s="116"/>
      <c r="HNV5" s="116"/>
      <c r="HNW5" s="116"/>
      <c r="HNX5" s="116"/>
      <c r="HNY5" s="116"/>
      <c r="HNZ5" s="116"/>
      <c r="HOA5" s="116"/>
      <c r="HOB5" s="116"/>
      <c r="HOC5" s="116"/>
      <c r="HOD5" s="116"/>
      <c r="HOE5" s="116"/>
      <c r="HOF5" s="116"/>
      <c r="HOG5" s="116"/>
      <c r="HOH5" s="116"/>
      <c r="HOI5" s="116"/>
      <c r="HOJ5" s="116"/>
      <c r="HOK5" s="116"/>
      <c r="HOL5" s="116"/>
      <c r="HOM5" s="116"/>
      <c r="HON5" s="116"/>
      <c r="HOO5" s="116"/>
      <c r="HOP5" s="116"/>
      <c r="HOQ5" s="116"/>
      <c r="HOR5" s="116"/>
      <c r="HOS5" s="116"/>
      <c r="HOT5" s="116"/>
      <c r="HOU5" s="116"/>
      <c r="HOV5" s="116"/>
      <c r="HOW5" s="116"/>
      <c r="HOX5" s="116"/>
      <c r="HOY5" s="116"/>
      <c r="HOZ5" s="116"/>
      <c r="HPA5" s="116"/>
      <c r="HPB5" s="116"/>
      <c r="HPC5" s="116"/>
      <c r="HPD5" s="116"/>
      <c r="HPE5" s="116"/>
      <c r="HPF5" s="116"/>
      <c r="HPG5" s="116"/>
      <c r="HPH5" s="116"/>
      <c r="HPI5" s="116"/>
      <c r="HPJ5" s="116"/>
      <c r="HPK5" s="116"/>
      <c r="HPL5" s="116"/>
      <c r="HPM5" s="116"/>
      <c r="HPN5" s="116"/>
      <c r="HPO5" s="116"/>
      <c r="HPP5" s="116"/>
      <c r="HPQ5" s="116"/>
      <c r="HPR5" s="116"/>
      <c r="HPS5" s="116"/>
      <c r="HPT5" s="116"/>
      <c r="HPU5" s="116"/>
      <c r="HPV5" s="116"/>
      <c r="HPW5" s="116"/>
      <c r="HPX5" s="116"/>
      <c r="HPY5" s="116"/>
      <c r="HPZ5" s="116"/>
      <c r="HQA5" s="116"/>
      <c r="HQB5" s="116"/>
      <c r="HQC5" s="116"/>
      <c r="HQD5" s="116"/>
      <c r="HQE5" s="116"/>
      <c r="HQF5" s="116"/>
      <c r="HQG5" s="116"/>
      <c r="HQH5" s="116"/>
      <c r="HQI5" s="116"/>
      <c r="HQJ5" s="116"/>
      <c r="HQK5" s="116"/>
      <c r="HQL5" s="116"/>
      <c r="HQM5" s="116"/>
      <c r="HQN5" s="116"/>
      <c r="HQO5" s="116"/>
      <c r="HQP5" s="116"/>
      <c r="HQQ5" s="116"/>
      <c r="HQR5" s="116"/>
      <c r="HQS5" s="116"/>
      <c r="HQT5" s="116"/>
      <c r="HQU5" s="116"/>
      <c r="HQV5" s="116"/>
      <c r="HQW5" s="116"/>
      <c r="HQX5" s="116"/>
      <c r="HQY5" s="116"/>
      <c r="HQZ5" s="116"/>
      <c r="HRA5" s="116"/>
      <c r="HRB5" s="116"/>
      <c r="HRC5" s="116"/>
      <c r="HRD5" s="116"/>
      <c r="HRE5" s="116"/>
      <c r="HRF5" s="116"/>
      <c r="HRG5" s="116"/>
      <c r="HRH5" s="116"/>
      <c r="HRI5" s="116"/>
      <c r="HRJ5" s="116"/>
      <c r="HRK5" s="116"/>
      <c r="HRL5" s="116"/>
      <c r="HRM5" s="116"/>
      <c r="HRN5" s="116"/>
      <c r="HRO5" s="116"/>
      <c r="HRP5" s="116"/>
      <c r="HRQ5" s="116"/>
      <c r="HRR5" s="116"/>
      <c r="HRS5" s="116"/>
      <c r="HRT5" s="116"/>
      <c r="HRU5" s="116"/>
      <c r="HRV5" s="116"/>
      <c r="HRW5" s="116"/>
      <c r="HRX5" s="116"/>
      <c r="HRY5" s="116"/>
      <c r="HRZ5" s="116"/>
      <c r="HSA5" s="116"/>
      <c r="HSB5" s="116"/>
      <c r="HSC5" s="116"/>
      <c r="HSD5" s="116"/>
      <c r="HSE5" s="116"/>
      <c r="HSF5" s="116"/>
      <c r="HSG5" s="116"/>
      <c r="HSH5" s="116"/>
      <c r="HSI5" s="116"/>
      <c r="HSJ5" s="116"/>
      <c r="HSK5" s="116"/>
      <c r="HSL5" s="116"/>
      <c r="HSM5" s="116"/>
      <c r="HSN5" s="116"/>
      <c r="HSO5" s="116"/>
      <c r="HSP5" s="116"/>
      <c r="HSQ5" s="116"/>
      <c r="HSR5" s="116"/>
      <c r="HSS5" s="116"/>
      <c r="HST5" s="116"/>
      <c r="HSU5" s="116"/>
      <c r="HSV5" s="116"/>
      <c r="HSW5" s="116"/>
      <c r="HSX5" s="116"/>
      <c r="HSY5" s="116"/>
      <c r="HSZ5" s="116"/>
      <c r="HTA5" s="116"/>
      <c r="HTB5" s="116"/>
      <c r="HTC5" s="116"/>
      <c r="HTD5" s="116"/>
      <c r="HTE5" s="116"/>
      <c r="HTF5" s="116"/>
      <c r="HTG5" s="116"/>
      <c r="HTH5" s="116"/>
      <c r="HTI5" s="116"/>
      <c r="HTJ5" s="116"/>
      <c r="HTK5" s="116"/>
      <c r="HTL5" s="116"/>
      <c r="HTM5" s="116"/>
      <c r="HTN5" s="116"/>
      <c r="HTO5" s="116"/>
      <c r="HTP5" s="116"/>
      <c r="HTQ5" s="116"/>
      <c r="HTR5" s="116"/>
      <c r="HTS5" s="116"/>
      <c r="HTT5" s="116"/>
      <c r="HTU5" s="116"/>
      <c r="HTV5" s="116"/>
      <c r="HTW5" s="116"/>
      <c r="HTX5" s="116"/>
      <c r="HTY5" s="116"/>
      <c r="HTZ5" s="116"/>
      <c r="HUA5" s="116"/>
      <c r="HUB5" s="116"/>
      <c r="HUC5" s="116"/>
      <c r="HUD5" s="116"/>
      <c r="HUE5" s="116"/>
      <c r="HUF5" s="116"/>
      <c r="HUG5" s="116"/>
      <c r="HUH5" s="116"/>
      <c r="HUI5" s="116"/>
      <c r="HUJ5" s="116"/>
      <c r="HUK5" s="116"/>
      <c r="HUL5" s="116"/>
      <c r="HUM5" s="116"/>
      <c r="HUN5" s="116"/>
      <c r="HUO5" s="116"/>
      <c r="HUP5" s="116"/>
      <c r="HUQ5" s="116"/>
      <c r="HUR5" s="116"/>
      <c r="HUS5" s="116"/>
      <c r="HUT5" s="116"/>
      <c r="HUU5" s="116"/>
      <c r="HUV5" s="116"/>
      <c r="HUW5" s="116"/>
      <c r="HUX5" s="116"/>
      <c r="HUY5" s="116"/>
      <c r="HUZ5" s="116"/>
      <c r="HVA5" s="116"/>
      <c r="HVB5" s="116"/>
      <c r="HVC5" s="116"/>
      <c r="HVD5" s="116"/>
      <c r="HVE5" s="116"/>
      <c r="HVF5" s="116"/>
      <c r="HVG5" s="116"/>
      <c r="HVH5" s="116"/>
      <c r="HVI5" s="116"/>
      <c r="HVJ5" s="116"/>
      <c r="HVK5" s="116"/>
      <c r="HVL5" s="116"/>
      <c r="HVM5" s="116"/>
      <c r="HVN5" s="116"/>
      <c r="HVO5" s="116"/>
      <c r="HVP5" s="116"/>
      <c r="HVQ5" s="116"/>
      <c r="HVR5" s="116"/>
      <c r="HVS5" s="116"/>
      <c r="HVT5" s="116"/>
      <c r="HVU5" s="116"/>
      <c r="HVV5" s="116"/>
      <c r="HVW5" s="116"/>
      <c r="HVX5" s="116"/>
      <c r="HVY5" s="116"/>
      <c r="HVZ5" s="116"/>
      <c r="HWA5" s="116"/>
      <c r="HWB5" s="116"/>
      <c r="HWC5" s="116"/>
      <c r="HWD5" s="116"/>
      <c r="HWE5" s="116"/>
      <c r="HWF5" s="116"/>
      <c r="HWG5" s="116"/>
      <c r="HWH5" s="116"/>
      <c r="HWI5" s="116"/>
      <c r="HWJ5" s="116"/>
      <c r="HWK5" s="116"/>
      <c r="HWL5" s="116"/>
      <c r="HWM5" s="116"/>
      <c r="HWN5" s="116"/>
      <c r="HWO5" s="116"/>
      <c r="HWP5" s="116"/>
      <c r="HWQ5" s="116"/>
      <c r="HWR5" s="116"/>
      <c r="HWS5" s="116"/>
      <c r="HWT5" s="116"/>
      <c r="HWU5" s="116"/>
      <c r="HWV5" s="116"/>
      <c r="HWW5" s="116"/>
      <c r="HWX5" s="116"/>
      <c r="HWY5" s="116"/>
      <c r="HWZ5" s="116"/>
      <c r="HXA5" s="116"/>
      <c r="HXB5" s="116"/>
      <c r="HXC5" s="116"/>
      <c r="HXD5" s="116"/>
      <c r="HXE5" s="116"/>
      <c r="HXF5" s="116"/>
      <c r="HXG5" s="116"/>
      <c r="HXH5" s="116"/>
      <c r="HXI5" s="116"/>
      <c r="HXJ5" s="116"/>
      <c r="HXK5" s="116"/>
      <c r="HXL5" s="116"/>
      <c r="HXM5" s="116"/>
      <c r="HXN5" s="116"/>
      <c r="HXO5" s="116"/>
      <c r="HXP5" s="116"/>
      <c r="HXQ5" s="116"/>
      <c r="HXR5" s="116"/>
      <c r="HXS5" s="116"/>
      <c r="HXT5" s="116"/>
      <c r="HXU5" s="116"/>
      <c r="HXV5" s="116"/>
      <c r="HXW5" s="116"/>
      <c r="HXX5" s="116"/>
      <c r="HXY5" s="116"/>
      <c r="HXZ5" s="116"/>
      <c r="HYA5" s="116"/>
      <c r="HYB5" s="116"/>
      <c r="HYC5" s="116"/>
      <c r="HYD5" s="116"/>
      <c r="HYE5" s="116"/>
      <c r="HYF5" s="116"/>
      <c r="HYG5" s="116"/>
      <c r="HYH5" s="116"/>
      <c r="HYI5" s="116"/>
      <c r="HYJ5" s="116"/>
      <c r="HYK5" s="116"/>
      <c r="HYL5" s="116"/>
      <c r="HYM5" s="116"/>
      <c r="HYN5" s="116"/>
      <c r="HYO5" s="116"/>
      <c r="HYP5" s="116"/>
      <c r="HYQ5" s="116"/>
      <c r="HYR5" s="116"/>
      <c r="HYS5" s="116"/>
      <c r="HYT5" s="116"/>
      <c r="HYU5" s="116"/>
      <c r="HYV5" s="116"/>
      <c r="HYW5" s="116"/>
      <c r="HYX5" s="116"/>
      <c r="HYY5" s="116"/>
      <c r="HYZ5" s="116"/>
      <c r="HZA5" s="116"/>
      <c r="HZB5" s="116"/>
      <c r="HZC5" s="116"/>
      <c r="HZD5" s="116"/>
      <c r="HZE5" s="116"/>
      <c r="HZF5" s="116"/>
      <c r="HZG5" s="116"/>
      <c r="HZH5" s="116"/>
      <c r="HZI5" s="116"/>
      <c r="HZJ5" s="116"/>
      <c r="HZK5" s="116"/>
      <c r="HZL5" s="116"/>
      <c r="HZM5" s="116"/>
      <c r="HZN5" s="116"/>
      <c r="HZO5" s="116"/>
      <c r="HZP5" s="116"/>
      <c r="HZQ5" s="116"/>
      <c r="HZR5" s="116"/>
      <c r="HZS5" s="116"/>
      <c r="HZT5" s="116"/>
      <c r="HZU5" s="116"/>
      <c r="HZV5" s="116"/>
      <c r="HZW5" s="116"/>
      <c r="HZX5" s="116"/>
      <c r="HZY5" s="116"/>
      <c r="HZZ5" s="116"/>
      <c r="IAA5" s="116"/>
      <c r="IAB5" s="116"/>
      <c r="IAC5" s="116"/>
      <c r="IAD5" s="116"/>
      <c r="IAE5" s="116"/>
      <c r="IAF5" s="116"/>
      <c r="IAG5" s="116"/>
      <c r="IAH5" s="116"/>
      <c r="IAI5" s="116"/>
      <c r="IAJ5" s="116"/>
      <c r="IAK5" s="116"/>
      <c r="IAL5" s="116"/>
      <c r="IAM5" s="116"/>
      <c r="IAN5" s="116"/>
      <c r="IAO5" s="116"/>
      <c r="IAP5" s="116"/>
      <c r="IAQ5" s="116"/>
      <c r="IAR5" s="116"/>
      <c r="IAS5" s="116"/>
      <c r="IAT5" s="116"/>
      <c r="IAU5" s="116"/>
      <c r="IAV5" s="116"/>
      <c r="IAW5" s="116"/>
      <c r="IAX5" s="116"/>
      <c r="IAY5" s="116"/>
      <c r="IAZ5" s="116"/>
      <c r="IBA5" s="116"/>
      <c r="IBB5" s="116"/>
      <c r="IBC5" s="116"/>
      <c r="IBD5" s="116"/>
      <c r="IBE5" s="116"/>
      <c r="IBF5" s="116"/>
      <c r="IBG5" s="116"/>
      <c r="IBH5" s="116"/>
      <c r="IBI5" s="116"/>
      <c r="IBJ5" s="116"/>
      <c r="IBK5" s="116"/>
      <c r="IBL5" s="116"/>
      <c r="IBM5" s="116"/>
      <c r="IBN5" s="116"/>
      <c r="IBO5" s="116"/>
      <c r="IBP5" s="116"/>
      <c r="IBQ5" s="116"/>
      <c r="IBR5" s="116"/>
      <c r="IBS5" s="116"/>
      <c r="IBT5" s="116"/>
      <c r="IBU5" s="116"/>
      <c r="IBV5" s="116"/>
      <c r="IBW5" s="116"/>
      <c r="IBX5" s="116"/>
      <c r="IBY5" s="116"/>
      <c r="IBZ5" s="116"/>
      <c r="ICA5" s="116"/>
      <c r="ICB5" s="116"/>
      <c r="ICC5" s="116"/>
      <c r="ICD5" s="116"/>
      <c r="ICE5" s="116"/>
      <c r="ICF5" s="116"/>
      <c r="ICG5" s="116"/>
      <c r="ICH5" s="116"/>
      <c r="ICI5" s="116"/>
      <c r="ICJ5" s="116"/>
      <c r="ICK5" s="116"/>
      <c r="ICL5" s="116"/>
      <c r="ICM5" s="116"/>
      <c r="ICN5" s="116"/>
      <c r="ICO5" s="116"/>
      <c r="ICP5" s="116"/>
      <c r="ICQ5" s="116"/>
      <c r="ICR5" s="116"/>
      <c r="ICS5" s="116"/>
      <c r="ICT5" s="116"/>
      <c r="ICU5" s="116"/>
      <c r="ICV5" s="116"/>
      <c r="ICW5" s="116"/>
      <c r="ICX5" s="116"/>
      <c r="ICY5" s="116"/>
      <c r="ICZ5" s="116"/>
      <c r="IDA5" s="116"/>
      <c r="IDB5" s="116"/>
      <c r="IDC5" s="116"/>
      <c r="IDD5" s="116"/>
      <c r="IDE5" s="116"/>
      <c r="IDF5" s="116"/>
      <c r="IDG5" s="116"/>
      <c r="IDH5" s="116"/>
      <c r="IDI5" s="116"/>
      <c r="IDJ5" s="116"/>
      <c r="IDK5" s="116"/>
      <c r="IDL5" s="116"/>
      <c r="IDM5" s="116"/>
      <c r="IDN5" s="116"/>
      <c r="IDO5" s="116"/>
      <c r="IDP5" s="116"/>
      <c r="IDQ5" s="116"/>
      <c r="IDR5" s="116"/>
      <c r="IDS5" s="116"/>
      <c r="IDT5" s="116"/>
      <c r="IDU5" s="116"/>
      <c r="IDV5" s="116"/>
      <c r="IDW5" s="116"/>
      <c r="IDX5" s="116"/>
      <c r="IDY5" s="116"/>
      <c r="IDZ5" s="116"/>
      <c r="IEA5" s="116"/>
      <c r="IEB5" s="116"/>
      <c r="IEC5" s="116"/>
      <c r="IED5" s="116"/>
      <c r="IEE5" s="116"/>
      <c r="IEF5" s="116"/>
      <c r="IEG5" s="116"/>
      <c r="IEH5" s="116"/>
      <c r="IEI5" s="116"/>
      <c r="IEJ5" s="116"/>
      <c r="IEK5" s="116"/>
      <c r="IEL5" s="116"/>
      <c r="IEM5" s="116"/>
      <c r="IEN5" s="116"/>
      <c r="IEO5" s="116"/>
      <c r="IEP5" s="116"/>
      <c r="IEQ5" s="116"/>
      <c r="IER5" s="116"/>
      <c r="IES5" s="116"/>
      <c r="IET5" s="116"/>
      <c r="IEU5" s="116"/>
      <c r="IEV5" s="116"/>
      <c r="IEW5" s="116"/>
      <c r="IEX5" s="116"/>
      <c r="IEY5" s="116"/>
      <c r="IEZ5" s="116"/>
      <c r="IFA5" s="116"/>
      <c r="IFB5" s="116"/>
      <c r="IFC5" s="116"/>
      <c r="IFD5" s="116"/>
      <c r="IFE5" s="116"/>
      <c r="IFF5" s="116"/>
      <c r="IFG5" s="116"/>
      <c r="IFH5" s="116"/>
      <c r="IFI5" s="116"/>
      <c r="IFJ5" s="116"/>
      <c r="IFK5" s="116"/>
      <c r="IFL5" s="116"/>
      <c r="IFM5" s="116"/>
      <c r="IFN5" s="116"/>
      <c r="IFO5" s="116"/>
      <c r="IFP5" s="116"/>
      <c r="IFQ5" s="116"/>
      <c r="IFR5" s="116"/>
      <c r="IFS5" s="116"/>
      <c r="IFT5" s="116"/>
      <c r="IFU5" s="116"/>
      <c r="IFV5" s="116"/>
      <c r="IFW5" s="116"/>
      <c r="IFX5" s="116"/>
      <c r="IFY5" s="116"/>
      <c r="IFZ5" s="116"/>
      <c r="IGA5" s="116"/>
      <c r="IGB5" s="116"/>
      <c r="IGC5" s="116"/>
      <c r="IGD5" s="116"/>
      <c r="IGE5" s="116"/>
      <c r="IGF5" s="116"/>
      <c r="IGG5" s="116"/>
      <c r="IGH5" s="116"/>
      <c r="IGI5" s="116"/>
      <c r="IGJ5" s="116"/>
      <c r="IGK5" s="116"/>
      <c r="IGL5" s="116"/>
      <c r="IGM5" s="116"/>
      <c r="IGN5" s="116"/>
      <c r="IGO5" s="116"/>
      <c r="IGP5" s="116"/>
      <c r="IGQ5" s="116"/>
      <c r="IGR5" s="116"/>
      <c r="IGS5" s="116"/>
      <c r="IGT5" s="116"/>
      <c r="IGU5" s="116"/>
      <c r="IGV5" s="116"/>
      <c r="IGW5" s="116"/>
      <c r="IGX5" s="116"/>
      <c r="IGY5" s="116"/>
      <c r="IGZ5" s="116"/>
      <c r="IHA5" s="116"/>
      <c r="IHB5" s="116"/>
      <c r="IHC5" s="116"/>
      <c r="IHD5" s="116"/>
      <c r="IHE5" s="116"/>
      <c r="IHF5" s="116"/>
      <c r="IHG5" s="116"/>
      <c r="IHH5" s="116"/>
      <c r="IHI5" s="116"/>
      <c r="IHJ5" s="116"/>
      <c r="IHK5" s="116"/>
      <c r="IHL5" s="116"/>
      <c r="IHM5" s="116"/>
      <c r="IHN5" s="116"/>
      <c r="IHO5" s="116"/>
      <c r="IHP5" s="116"/>
      <c r="IHQ5" s="116"/>
      <c r="IHR5" s="116"/>
      <c r="IHS5" s="116"/>
      <c r="IHT5" s="116"/>
      <c r="IHU5" s="116"/>
      <c r="IHV5" s="116"/>
      <c r="IHW5" s="116"/>
      <c r="IHX5" s="116"/>
      <c r="IHY5" s="116"/>
      <c r="IHZ5" s="116"/>
      <c r="IIA5" s="116"/>
      <c r="IIB5" s="116"/>
      <c r="IIC5" s="116"/>
      <c r="IID5" s="116"/>
      <c r="IIE5" s="116"/>
      <c r="IIF5" s="116"/>
      <c r="IIG5" s="116"/>
      <c r="IIH5" s="116"/>
      <c r="III5" s="116"/>
      <c r="IIJ5" s="116"/>
      <c r="IIK5" s="116"/>
      <c r="IIL5" s="116"/>
      <c r="IIM5" s="116"/>
      <c r="IIN5" s="116"/>
      <c r="IIO5" s="116"/>
      <c r="IIP5" s="116"/>
      <c r="IIQ5" s="116"/>
      <c r="IIR5" s="116"/>
      <c r="IIS5" s="116"/>
      <c r="IIT5" s="116"/>
      <c r="IIU5" s="116"/>
      <c r="IIV5" s="116"/>
      <c r="IIW5" s="116"/>
      <c r="IIX5" s="116"/>
      <c r="IIY5" s="116"/>
      <c r="IIZ5" s="116"/>
      <c r="IJA5" s="116"/>
      <c r="IJB5" s="116"/>
      <c r="IJC5" s="116"/>
      <c r="IJD5" s="116"/>
      <c r="IJE5" s="116"/>
      <c r="IJF5" s="116"/>
      <c r="IJG5" s="116"/>
      <c r="IJH5" s="116"/>
      <c r="IJI5" s="116"/>
      <c r="IJJ5" s="116"/>
      <c r="IJK5" s="116"/>
      <c r="IJL5" s="116"/>
      <c r="IJM5" s="116"/>
      <c r="IJN5" s="116"/>
      <c r="IJO5" s="116"/>
      <c r="IJP5" s="116"/>
      <c r="IJQ5" s="116"/>
      <c r="IJR5" s="116"/>
      <c r="IJS5" s="116"/>
      <c r="IJT5" s="116"/>
      <c r="IJU5" s="116"/>
      <c r="IJV5" s="116"/>
      <c r="IJW5" s="116"/>
      <c r="IJX5" s="116"/>
      <c r="IJY5" s="116"/>
      <c r="IJZ5" s="116"/>
      <c r="IKA5" s="116"/>
      <c r="IKB5" s="116"/>
      <c r="IKC5" s="116"/>
      <c r="IKD5" s="116"/>
      <c r="IKE5" s="116"/>
      <c r="IKF5" s="116"/>
      <c r="IKG5" s="116"/>
      <c r="IKH5" s="116"/>
      <c r="IKI5" s="116"/>
      <c r="IKJ5" s="116"/>
      <c r="IKK5" s="116"/>
      <c r="IKL5" s="116"/>
      <c r="IKM5" s="116"/>
      <c r="IKN5" s="116"/>
      <c r="IKO5" s="116"/>
      <c r="IKP5" s="116"/>
      <c r="IKQ5" s="116"/>
      <c r="IKR5" s="116"/>
      <c r="IKS5" s="116"/>
      <c r="IKT5" s="116"/>
      <c r="IKU5" s="116"/>
      <c r="IKV5" s="116"/>
      <c r="IKW5" s="116"/>
      <c r="IKX5" s="116"/>
      <c r="IKY5" s="116"/>
      <c r="IKZ5" s="116"/>
      <c r="ILA5" s="116"/>
      <c r="ILB5" s="116"/>
      <c r="ILC5" s="116"/>
      <c r="ILD5" s="116"/>
      <c r="ILE5" s="116"/>
      <c r="ILF5" s="116"/>
      <c r="ILG5" s="116"/>
      <c r="ILH5" s="116"/>
      <c r="ILI5" s="116"/>
      <c r="ILJ5" s="116"/>
      <c r="ILK5" s="116"/>
      <c r="ILL5" s="116"/>
      <c r="ILM5" s="116"/>
      <c r="ILN5" s="116"/>
      <c r="ILO5" s="116"/>
      <c r="ILP5" s="116"/>
      <c r="ILQ5" s="116"/>
      <c r="ILR5" s="116"/>
      <c r="ILS5" s="116"/>
      <c r="ILT5" s="116"/>
      <c r="ILU5" s="116"/>
      <c r="ILV5" s="116"/>
      <c r="ILW5" s="116"/>
      <c r="ILX5" s="116"/>
      <c r="ILY5" s="116"/>
      <c r="ILZ5" s="116"/>
      <c r="IMA5" s="116"/>
      <c r="IMB5" s="116"/>
      <c r="IMC5" s="116"/>
      <c r="IMD5" s="116"/>
      <c r="IME5" s="116"/>
      <c r="IMF5" s="116"/>
      <c r="IMG5" s="116"/>
      <c r="IMH5" s="116"/>
      <c r="IMI5" s="116"/>
      <c r="IMJ5" s="116"/>
      <c r="IMK5" s="116"/>
      <c r="IML5" s="116"/>
      <c r="IMM5" s="116"/>
      <c r="IMN5" s="116"/>
      <c r="IMO5" s="116"/>
      <c r="IMP5" s="116"/>
      <c r="IMQ5" s="116"/>
      <c r="IMR5" s="116"/>
      <c r="IMS5" s="116"/>
      <c r="IMT5" s="116"/>
      <c r="IMU5" s="116"/>
      <c r="IMV5" s="116"/>
      <c r="IMW5" s="116"/>
      <c r="IMX5" s="116"/>
      <c r="IMY5" s="116"/>
      <c r="IMZ5" s="116"/>
      <c r="INA5" s="116"/>
      <c r="INB5" s="116"/>
      <c r="INC5" s="116"/>
      <c r="IND5" s="116"/>
      <c r="INE5" s="116"/>
      <c r="INF5" s="116"/>
      <c r="ING5" s="116"/>
      <c r="INH5" s="116"/>
      <c r="INI5" s="116"/>
      <c r="INJ5" s="116"/>
      <c r="INK5" s="116"/>
      <c r="INL5" s="116"/>
      <c r="INM5" s="116"/>
      <c r="INN5" s="116"/>
      <c r="INO5" s="116"/>
      <c r="INP5" s="116"/>
      <c r="INQ5" s="116"/>
      <c r="INR5" s="116"/>
      <c r="INS5" s="116"/>
      <c r="INT5" s="116"/>
      <c r="INU5" s="116"/>
      <c r="INV5" s="116"/>
      <c r="INW5" s="116"/>
      <c r="INX5" s="116"/>
      <c r="INY5" s="116"/>
      <c r="INZ5" s="116"/>
      <c r="IOA5" s="116"/>
      <c r="IOB5" s="116"/>
      <c r="IOC5" s="116"/>
      <c r="IOD5" s="116"/>
      <c r="IOE5" s="116"/>
      <c r="IOF5" s="116"/>
      <c r="IOG5" s="116"/>
      <c r="IOH5" s="116"/>
      <c r="IOI5" s="116"/>
      <c r="IOJ5" s="116"/>
      <c r="IOK5" s="116"/>
      <c r="IOL5" s="116"/>
      <c r="IOM5" s="116"/>
      <c r="ION5" s="116"/>
      <c r="IOO5" s="116"/>
      <c r="IOP5" s="116"/>
      <c r="IOQ5" s="116"/>
      <c r="IOR5" s="116"/>
      <c r="IOS5" s="116"/>
      <c r="IOT5" s="116"/>
      <c r="IOU5" s="116"/>
      <c r="IOV5" s="116"/>
      <c r="IOW5" s="116"/>
      <c r="IOX5" s="116"/>
      <c r="IOY5" s="116"/>
      <c r="IOZ5" s="116"/>
      <c r="IPA5" s="116"/>
      <c r="IPB5" s="116"/>
      <c r="IPC5" s="116"/>
      <c r="IPD5" s="116"/>
      <c r="IPE5" s="116"/>
      <c r="IPF5" s="116"/>
      <c r="IPG5" s="116"/>
      <c r="IPH5" s="116"/>
      <c r="IPI5" s="116"/>
      <c r="IPJ5" s="116"/>
      <c r="IPK5" s="116"/>
      <c r="IPL5" s="116"/>
      <c r="IPM5" s="116"/>
      <c r="IPN5" s="116"/>
      <c r="IPO5" s="116"/>
      <c r="IPP5" s="116"/>
      <c r="IPQ5" s="116"/>
      <c r="IPR5" s="116"/>
      <c r="IPS5" s="116"/>
      <c r="IPT5" s="116"/>
      <c r="IPU5" s="116"/>
      <c r="IPV5" s="116"/>
      <c r="IPW5" s="116"/>
      <c r="IPX5" s="116"/>
      <c r="IPY5" s="116"/>
      <c r="IPZ5" s="116"/>
      <c r="IQA5" s="116"/>
      <c r="IQB5" s="116"/>
      <c r="IQC5" s="116"/>
      <c r="IQD5" s="116"/>
      <c r="IQE5" s="116"/>
      <c r="IQF5" s="116"/>
      <c r="IQG5" s="116"/>
      <c r="IQH5" s="116"/>
      <c r="IQI5" s="116"/>
      <c r="IQJ5" s="116"/>
      <c r="IQK5" s="116"/>
      <c r="IQL5" s="116"/>
      <c r="IQM5" s="116"/>
      <c r="IQN5" s="116"/>
      <c r="IQO5" s="116"/>
      <c r="IQP5" s="116"/>
      <c r="IQQ5" s="116"/>
      <c r="IQR5" s="116"/>
      <c r="IQS5" s="116"/>
      <c r="IQT5" s="116"/>
      <c r="IQU5" s="116"/>
      <c r="IQV5" s="116"/>
      <c r="IQW5" s="116"/>
      <c r="IQX5" s="116"/>
      <c r="IQY5" s="116"/>
      <c r="IQZ5" s="116"/>
      <c r="IRA5" s="116"/>
      <c r="IRB5" s="116"/>
      <c r="IRC5" s="116"/>
      <c r="IRD5" s="116"/>
      <c r="IRE5" s="116"/>
      <c r="IRF5" s="116"/>
      <c r="IRG5" s="116"/>
      <c r="IRH5" s="116"/>
      <c r="IRI5" s="116"/>
      <c r="IRJ5" s="116"/>
      <c r="IRK5" s="116"/>
      <c r="IRL5" s="116"/>
      <c r="IRM5" s="116"/>
      <c r="IRN5" s="116"/>
      <c r="IRO5" s="116"/>
      <c r="IRP5" s="116"/>
      <c r="IRQ5" s="116"/>
      <c r="IRR5" s="116"/>
      <c r="IRS5" s="116"/>
      <c r="IRT5" s="116"/>
      <c r="IRU5" s="116"/>
      <c r="IRV5" s="116"/>
      <c r="IRW5" s="116"/>
      <c r="IRX5" s="116"/>
      <c r="IRY5" s="116"/>
      <c r="IRZ5" s="116"/>
      <c r="ISA5" s="116"/>
      <c r="ISB5" s="116"/>
      <c r="ISC5" s="116"/>
      <c r="ISD5" s="116"/>
      <c r="ISE5" s="116"/>
      <c r="ISF5" s="116"/>
      <c r="ISG5" s="116"/>
      <c r="ISH5" s="116"/>
      <c r="ISI5" s="116"/>
      <c r="ISJ5" s="116"/>
      <c r="ISK5" s="116"/>
      <c r="ISL5" s="116"/>
      <c r="ISM5" s="116"/>
      <c r="ISN5" s="116"/>
      <c r="ISO5" s="116"/>
      <c r="ISP5" s="116"/>
      <c r="ISQ5" s="116"/>
      <c r="ISR5" s="116"/>
      <c r="ISS5" s="116"/>
      <c r="IST5" s="116"/>
      <c r="ISU5" s="116"/>
      <c r="ISV5" s="116"/>
      <c r="ISW5" s="116"/>
      <c r="ISX5" s="116"/>
      <c r="ISY5" s="116"/>
      <c r="ISZ5" s="116"/>
      <c r="ITA5" s="116"/>
      <c r="ITB5" s="116"/>
      <c r="ITC5" s="116"/>
      <c r="ITD5" s="116"/>
      <c r="ITE5" s="116"/>
      <c r="ITF5" s="116"/>
      <c r="ITG5" s="116"/>
      <c r="ITH5" s="116"/>
      <c r="ITI5" s="116"/>
      <c r="ITJ5" s="116"/>
      <c r="ITK5" s="116"/>
      <c r="ITL5" s="116"/>
      <c r="ITM5" s="116"/>
      <c r="ITN5" s="116"/>
      <c r="ITO5" s="116"/>
      <c r="ITP5" s="116"/>
      <c r="ITQ5" s="116"/>
      <c r="ITR5" s="116"/>
      <c r="ITS5" s="116"/>
      <c r="ITT5" s="116"/>
      <c r="ITU5" s="116"/>
      <c r="ITV5" s="116"/>
      <c r="ITW5" s="116"/>
      <c r="ITX5" s="116"/>
      <c r="ITY5" s="116"/>
      <c r="ITZ5" s="116"/>
      <c r="IUA5" s="116"/>
      <c r="IUB5" s="116"/>
      <c r="IUC5" s="116"/>
      <c r="IUD5" s="116"/>
      <c r="IUE5" s="116"/>
      <c r="IUF5" s="116"/>
      <c r="IUG5" s="116"/>
      <c r="IUH5" s="116"/>
      <c r="IUI5" s="116"/>
      <c r="IUJ5" s="116"/>
      <c r="IUK5" s="116"/>
      <c r="IUL5" s="116"/>
      <c r="IUM5" s="116"/>
      <c r="IUN5" s="116"/>
      <c r="IUO5" s="116"/>
      <c r="IUP5" s="116"/>
      <c r="IUQ5" s="116"/>
      <c r="IUR5" s="116"/>
      <c r="IUS5" s="116"/>
      <c r="IUT5" s="116"/>
      <c r="IUU5" s="116"/>
      <c r="IUV5" s="116"/>
      <c r="IUW5" s="116"/>
      <c r="IUX5" s="116"/>
      <c r="IUY5" s="116"/>
      <c r="IUZ5" s="116"/>
      <c r="IVA5" s="116"/>
      <c r="IVB5" s="116"/>
      <c r="IVC5" s="116"/>
      <c r="IVD5" s="116"/>
      <c r="IVE5" s="116"/>
      <c r="IVF5" s="116"/>
      <c r="IVG5" s="116"/>
      <c r="IVH5" s="116"/>
      <c r="IVI5" s="116"/>
      <c r="IVJ5" s="116"/>
      <c r="IVK5" s="116"/>
      <c r="IVL5" s="116"/>
      <c r="IVM5" s="116"/>
      <c r="IVN5" s="116"/>
      <c r="IVO5" s="116"/>
      <c r="IVP5" s="116"/>
      <c r="IVQ5" s="116"/>
      <c r="IVR5" s="116"/>
      <c r="IVS5" s="116"/>
      <c r="IVT5" s="116"/>
      <c r="IVU5" s="116"/>
      <c r="IVV5" s="116"/>
      <c r="IVW5" s="116"/>
      <c r="IVX5" s="116"/>
      <c r="IVY5" s="116"/>
      <c r="IVZ5" s="116"/>
      <c r="IWA5" s="116"/>
      <c r="IWB5" s="116"/>
      <c r="IWC5" s="116"/>
      <c r="IWD5" s="116"/>
      <c r="IWE5" s="116"/>
      <c r="IWF5" s="116"/>
      <c r="IWG5" s="116"/>
      <c r="IWH5" s="116"/>
      <c r="IWI5" s="116"/>
      <c r="IWJ5" s="116"/>
      <c r="IWK5" s="116"/>
      <c r="IWL5" s="116"/>
      <c r="IWM5" s="116"/>
      <c r="IWN5" s="116"/>
      <c r="IWO5" s="116"/>
      <c r="IWP5" s="116"/>
      <c r="IWQ5" s="116"/>
      <c r="IWR5" s="116"/>
      <c r="IWS5" s="116"/>
      <c r="IWT5" s="116"/>
      <c r="IWU5" s="116"/>
      <c r="IWV5" s="116"/>
      <c r="IWW5" s="116"/>
      <c r="IWX5" s="116"/>
      <c r="IWY5" s="116"/>
      <c r="IWZ5" s="116"/>
      <c r="IXA5" s="116"/>
      <c r="IXB5" s="116"/>
      <c r="IXC5" s="116"/>
      <c r="IXD5" s="116"/>
      <c r="IXE5" s="116"/>
      <c r="IXF5" s="116"/>
      <c r="IXG5" s="116"/>
      <c r="IXH5" s="116"/>
      <c r="IXI5" s="116"/>
      <c r="IXJ5" s="116"/>
      <c r="IXK5" s="116"/>
      <c r="IXL5" s="116"/>
      <c r="IXM5" s="116"/>
      <c r="IXN5" s="116"/>
      <c r="IXO5" s="116"/>
      <c r="IXP5" s="116"/>
      <c r="IXQ5" s="116"/>
      <c r="IXR5" s="116"/>
      <c r="IXS5" s="116"/>
      <c r="IXT5" s="116"/>
      <c r="IXU5" s="116"/>
      <c r="IXV5" s="116"/>
      <c r="IXW5" s="116"/>
      <c r="IXX5" s="116"/>
      <c r="IXY5" s="116"/>
      <c r="IXZ5" s="116"/>
      <c r="IYA5" s="116"/>
      <c r="IYB5" s="116"/>
      <c r="IYC5" s="116"/>
      <c r="IYD5" s="116"/>
      <c r="IYE5" s="116"/>
      <c r="IYF5" s="116"/>
      <c r="IYG5" s="116"/>
      <c r="IYH5" s="116"/>
      <c r="IYI5" s="116"/>
      <c r="IYJ5" s="116"/>
      <c r="IYK5" s="116"/>
      <c r="IYL5" s="116"/>
      <c r="IYM5" s="116"/>
      <c r="IYN5" s="116"/>
      <c r="IYO5" s="116"/>
      <c r="IYP5" s="116"/>
      <c r="IYQ5" s="116"/>
      <c r="IYR5" s="116"/>
      <c r="IYS5" s="116"/>
      <c r="IYT5" s="116"/>
      <c r="IYU5" s="116"/>
      <c r="IYV5" s="116"/>
      <c r="IYW5" s="116"/>
      <c r="IYX5" s="116"/>
      <c r="IYY5" s="116"/>
      <c r="IYZ5" s="116"/>
      <c r="IZA5" s="116"/>
      <c r="IZB5" s="116"/>
      <c r="IZC5" s="116"/>
      <c r="IZD5" s="116"/>
      <c r="IZE5" s="116"/>
      <c r="IZF5" s="116"/>
      <c r="IZG5" s="116"/>
      <c r="IZH5" s="116"/>
      <c r="IZI5" s="116"/>
      <c r="IZJ5" s="116"/>
      <c r="IZK5" s="116"/>
      <c r="IZL5" s="116"/>
      <c r="IZM5" s="116"/>
      <c r="IZN5" s="116"/>
      <c r="IZO5" s="116"/>
      <c r="IZP5" s="116"/>
      <c r="IZQ5" s="116"/>
      <c r="IZR5" s="116"/>
      <c r="IZS5" s="116"/>
      <c r="IZT5" s="116"/>
      <c r="IZU5" s="116"/>
      <c r="IZV5" s="116"/>
      <c r="IZW5" s="116"/>
      <c r="IZX5" s="116"/>
      <c r="IZY5" s="116"/>
      <c r="IZZ5" s="116"/>
      <c r="JAA5" s="116"/>
      <c r="JAB5" s="116"/>
      <c r="JAC5" s="116"/>
      <c r="JAD5" s="116"/>
      <c r="JAE5" s="116"/>
      <c r="JAF5" s="116"/>
      <c r="JAG5" s="116"/>
      <c r="JAH5" s="116"/>
      <c r="JAI5" s="116"/>
      <c r="JAJ5" s="116"/>
      <c r="JAK5" s="116"/>
      <c r="JAL5" s="116"/>
      <c r="JAM5" s="116"/>
      <c r="JAN5" s="116"/>
      <c r="JAO5" s="116"/>
      <c r="JAP5" s="116"/>
      <c r="JAQ5" s="116"/>
      <c r="JAR5" s="116"/>
      <c r="JAS5" s="116"/>
      <c r="JAT5" s="116"/>
      <c r="JAU5" s="116"/>
      <c r="JAV5" s="116"/>
      <c r="JAW5" s="116"/>
      <c r="JAX5" s="116"/>
      <c r="JAY5" s="116"/>
      <c r="JAZ5" s="116"/>
      <c r="JBA5" s="116"/>
      <c r="JBB5" s="116"/>
      <c r="JBC5" s="116"/>
      <c r="JBD5" s="116"/>
      <c r="JBE5" s="116"/>
      <c r="JBF5" s="116"/>
      <c r="JBG5" s="116"/>
      <c r="JBH5" s="116"/>
      <c r="JBI5" s="116"/>
      <c r="JBJ5" s="116"/>
      <c r="JBK5" s="116"/>
      <c r="JBL5" s="116"/>
      <c r="JBM5" s="116"/>
      <c r="JBN5" s="116"/>
      <c r="JBO5" s="116"/>
      <c r="JBP5" s="116"/>
      <c r="JBQ5" s="116"/>
      <c r="JBR5" s="116"/>
      <c r="JBS5" s="116"/>
      <c r="JBT5" s="116"/>
      <c r="JBU5" s="116"/>
      <c r="JBV5" s="116"/>
      <c r="JBW5" s="116"/>
      <c r="JBX5" s="116"/>
      <c r="JBY5" s="116"/>
      <c r="JBZ5" s="116"/>
      <c r="JCA5" s="116"/>
      <c r="JCB5" s="116"/>
      <c r="JCC5" s="116"/>
      <c r="JCD5" s="116"/>
      <c r="JCE5" s="116"/>
      <c r="JCF5" s="116"/>
      <c r="JCG5" s="116"/>
      <c r="JCH5" s="116"/>
      <c r="JCI5" s="116"/>
      <c r="JCJ5" s="116"/>
      <c r="JCK5" s="116"/>
      <c r="JCL5" s="116"/>
      <c r="JCM5" s="116"/>
      <c r="JCN5" s="116"/>
      <c r="JCO5" s="116"/>
      <c r="JCP5" s="116"/>
      <c r="JCQ5" s="116"/>
      <c r="JCR5" s="116"/>
      <c r="JCS5" s="116"/>
      <c r="JCT5" s="116"/>
      <c r="JCU5" s="116"/>
      <c r="JCV5" s="116"/>
      <c r="JCW5" s="116"/>
      <c r="JCX5" s="116"/>
      <c r="JCY5" s="116"/>
      <c r="JCZ5" s="116"/>
      <c r="JDA5" s="116"/>
      <c r="JDB5" s="116"/>
      <c r="JDC5" s="116"/>
      <c r="JDD5" s="116"/>
      <c r="JDE5" s="116"/>
      <c r="JDF5" s="116"/>
      <c r="JDG5" s="116"/>
      <c r="JDH5" s="116"/>
      <c r="JDI5" s="116"/>
      <c r="JDJ5" s="116"/>
      <c r="JDK5" s="116"/>
      <c r="JDL5" s="116"/>
      <c r="JDM5" s="116"/>
      <c r="JDN5" s="116"/>
      <c r="JDO5" s="116"/>
      <c r="JDP5" s="116"/>
      <c r="JDQ5" s="116"/>
      <c r="JDR5" s="116"/>
      <c r="JDS5" s="116"/>
      <c r="JDT5" s="116"/>
      <c r="JDU5" s="116"/>
      <c r="JDV5" s="116"/>
      <c r="JDW5" s="116"/>
      <c r="JDX5" s="116"/>
      <c r="JDY5" s="116"/>
      <c r="JDZ5" s="116"/>
      <c r="JEA5" s="116"/>
      <c r="JEB5" s="116"/>
      <c r="JEC5" s="116"/>
      <c r="JED5" s="116"/>
      <c r="JEE5" s="116"/>
      <c r="JEF5" s="116"/>
      <c r="JEG5" s="116"/>
      <c r="JEH5" s="116"/>
      <c r="JEI5" s="116"/>
      <c r="JEJ5" s="116"/>
      <c r="JEK5" s="116"/>
      <c r="JEL5" s="116"/>
      <c r="JEM5" s="116"/>
      <c r="JEN5" s="116"/>
      <c r="JEO5" s="116"/>
      <c r="JEP5" s="116"/>
      <c r="JEQ5" s="116"/>
      <c r="JER5" s="116"/>
      <c r="JES5" s="116"/>
      <c r="JET5" s="116"/>
      <c r="JEU5" s="116"/>
      <c r="JEV5" s="116"/>
      <c r="JEW5" s="116"/>
      <c r="JEX5" s="116"/>
      <c r="JEY5" s="116"/>
      <c r="JEZ5" s="116"/>
      <c r="JFA5" s="116"/>
      <c r="JFB5" s="116"/>
      <c r="JFC5" s="116"/>
      <c r="JFD5" s="116"/>
      <c r="JFE5" s="116"/>
      <c r="JFF5" s="116"/>
      <c r="JFG5" s="116"/>
      <c r="JFH5" s="116"/>
      <c r="JFI5" s="116"/>
      <c r="JFJ5" s="116"/>
      <c r="JFK5" s="116"/>
      <c r="JFL5" s="116"/>
      <c r="JFM5" s="116"/>
      <c r="JFN5" s="116"/>
      <c r="JFO5" s="116"/>
      <c r="JFP5" s="116"/>
      <c r="JFQ5" s="116"/>
      <c r="JFR5" s="116"/>
      <c r="JFS5" s="116"/>
      <c r="JFT5" s="116"/>
      <c r="JFU5" s="116"/>
      <c r="JFV5" s="116"/>
      <c r="JFW5" s="116"/>
      <c r="JFX5" s="116"/>
      <c r="JFY5" s="116"/>
      <c r="JFZ5" s="116"/>
      <c r="JGA5" s="116"/>
      <c r="JGB5" s="116"/>
      <c r="JGC5" s="116"/>
      <c r="JGD5" s="116"/>
      <c r="JGE5" s="116"/>
      <c r="JGF5" s="116"/>
      <c r="JGG5" s="116"/>
      <c r="JGH5" s="116"/>
      <c r="JGI5" s="116"/>
      <c r="JGJ5" s="116"/>
      <c r="JGK5" s="116"/>
      <c r="JGL5" s="116"/>
      <c r="JGM5" s="116"/>
      <c r="JGN5" s="116"/>
      <c r="JGO5" s="116"/>
      <c r="JGP5" s="116"/>
      <c r="JGQ5" s="116"/>
      <c r="JGR5" s="116"/>
      <c r="JGS5" s="116"/>
      <c r="JGT5" s="116"/>
      <c r="JGU5" s="116"/>
      <c r="JGV5" s="116"/>
      <c r="JGW5" s="116"/>
      <c r="JGX5" s="116"/>
      <c r="JGY5" s="116"/>
      <c r="JGZ5" s="116"/>
      <c r="JHA5" s="116"/>
      <c r="JHB5" s="116"/>
      <c r="JHC5" s="116"/>
      <c r="JHD5" s="116"/>
      <c r="JHE5" s="116"/>
      <c r="JHF5" s="116"/>
      <c r="JHG5" s="116"/>
      <c r="JHH5" s="116"/>
      <c r="JHI5" s="116"/>
      <c r="JHJ5" s="116"/>
      <c r="JHK5" s="116"/>
      <c r="JHL5" s="116"/>
      <c r="JHM5" s="116"/>
      <c r="JHN5" s="116"/>
      <c r="JHO5" s="116"/>
      <c r="JHP5" s="116"/>
      <c r="JHQ5" s="116"/>
      <c r="JHR5" s="116"/>
      <c r="JHS5" s="116"/>
      <c r="JHT5" s="116"/>
      <c r="JHU5" s="116"/>
      <c r="JHV5" s="116"/>
      <c r="JHW5" s="116"/>
      <c r="JHX5" s="116"/>
      <c r="JHY5" s="116"/>
      <c r="JHZ5" s="116"/>
      <c r="JIA5" s="116"/>
      <c r="JIB5" s="116"/>
      <c r="JIC5" s="116"/>
      <c r="JID5" s="116"/>
      <c r="JIE5" s="116"/>
      <c r="JIF5" s="116"/>
      <c r="JIG5" s="116"/>
      <c r="JIH5" s="116"/>
      <c r="JII5" s="116"/>
      <c r="JIJ5" s="116"/>
      <c r="JIK5" s="116"/>
      <c r="JIL5" s="116"/>
      <c r="JIM5" s="116"/>
      <c r="JIN5" s="116"/>
      <c r="JIO5" s="116"/>
      <c r="JIP5" s="116"/>
      <c r="JIQ5" s="116"/>
      <c r="JIR5" s="116"/>
      <c r="JIS5" s="116"/>
      <c r="JIT5" s="116"/>
      <c r="JIU5" s="116"/>
      <c r="JIV5" s="116"/>
      <c r="JIW5" s="116"/>
      <c r="JIX5" s="116"/>
      <c r="JIY5" s="116"/>
      <c r="JIZ5" s="116"/>
      <c r="JJA5" s="116"/>
      <c r="JJB5" s="116"/>
      <c r="JJC5" s="116"/>
      <c r="JJD5" s="116"/>
      <c r="JJE5" s="116"/>
      <c r="JJF5" s="116"/>
      <c r="JJG5" s="116"/>
      <c r="JJH5" s="116"/>
      <c r="JJI5" s="116"/>
      <c r="JJJ5" s="116"/>
      <c r="JJK5" s="116"/>
      <c r="JJL5" s="116"/>
      <c r="JJM5" s="116"/>
      <c r="JJN5" s="116"/>
      <c r="JJO5" s="116"/>
      <c r="JJP5" s="116"/>
      <c r="JJQ5" s="116"/>
      <c r="JJR5" s="116"/>
      <c r="JJS5" s="116"/>
      <c r="JJT5" s="116"/>
      <c r="JJU5" s="116"/>
      <c r="JJV5" s="116"/>
      <c r="JJW5" s="116"/>
      <c r="JJX5" s="116"/>
      <c r="JJY5" s="116"/>
      <c r="JJZ5" s="116"/>
      <c r="JKA5" s="116"/>
      <c r="JKB5" s="116"/>
      <c r="JKC5" s="116"/>
      <c r="JKD5" s="116"/>
      <c r="JKE5" s="116"/>
      <c r="JKF5" s="116"/>
      <c r="JKG5" s="116"/>
      <c r="JKH5" s="116"/>
      <c r="JKI5" s="116"/>
      <c r="JKJ5" s="116"/>
      <c r="JKK5" s="116"/>
      <c r="JKL5" s="116"/>
      <c r="JKM5" s="116"/>
      <c r="JKN5" s="116"/>
      <c r="JKO5" s="116"/>
      <c r="JKP5" s="116"/>
      <c r="JKQ5" s="116"/>
      <c r="JKR5" s="116"/>
      <c r="JKS5" s="116"/>
      <c r="JKT5" s="116"/>
      <c r="JKU5" s="116"/>
      <c r="JKV5" s="116"/>
      <c r="JKW5" s="116"/>
      <c r="JKX5" s="116"/>
      <c r="JKY5" s="116"/>
      <c r="JKZ5" s="116"/>
      <c r="JLA5" s="116"/>
      <c r="JLB5" s="116"/>
      <c r="JLC5" s="116"/>
      <c r="JLD5" s="116"/>
      <c r="JLE5" s="116"/>
      <c r="JLF5" s="116"/>
      <c r="JLG5" s="116"/>
      <c r="JLH5" s="116"/>
      <c r="JLI5" s="116"/>
      <c r="JLJ5" s="116"/>
      <c r="JLK5" s="116"/>
      <c r="JLL5" s="116"/>
      <c r="JLM5" s="116"/>
      <c r="JLN5" s="116"/>
      <c r="JLO5" s="116"/>
      <c r="JLP5" s="116"/>
      <c r="JLQ5" s="116"/>
      <c r="JLR5" s="116"/>
      <c r="JLS5" s="116"/>
      <c r="JLT5" s="116"/>
      <c r="JLU5" s="116"/>
      <c r="JLV5" s="116"/>
      <c r="JLW5" s="116"/>
      <c r="JLX5" s="116"/>
      <c r="JLY5" s="116"/>
      <c r="JLZ5" s="116"/>
      <c r="JMA5" s="116"/>
      <c r="JMB5" s="116"/>
      <c r="JMC5" s="116"/>
      <c r="JMD5" s="116"/>
      <c r="JME5" s="116"/>
      <c r="JMF5" s="116"/>
      <c r="JMG5" s="116"/>
      <c r="JMH5" s="116"/>
      <c r="JMI5" s="116"/>
      <c r="JMJ5" s="116"/>
      <c r="JMK5" s="116"/>
      <c r="JML5" s="116"/>
      <c r="JMM5" s="116"/>
      <c r="JMN5" s="116"/>
      <c r="JMO5" s="116"/>
      <c r="JMP5" s="116"/>
      <c r="JMQ5" s="116"/>
      <c r="JMR5" s="116"/>
      <c r="JMS5" s="116"/>
      <c r="JMT5" s="116"/>
      <c r="JMU5" s="116"/>
      <c r="JMV5" s="116"/>
      <c r="JMW5" s="116"/>
      <c r="JMX5" s="116"/>
      <c r="JMY5" s="116"/>
      <c r="JMZ5" s="116"/>
      <c r="JNA5" s="116"/>
      <c r="JNB5" s="116"/>
      <c r="JNC5" s="116"/>
      <c r="JND5" s="116"/>
      <c r="JNE5" s="116"/>
      <c r="JNF5" s="116"/>
      <c r="JNG5" s="116"/>
      <c r="JNH5" s="116"/>
      <c r="JNI5" s="116"/>
      <c r="JNJ5" s="116"/>
      <c r="JNK5" s="116"/>
      <c r="JNL5" s="116"/>
      <c r="JNM5" s="116"/>
      <c r="JNN5" s="116"/>
      <c r="JNO5" s="116"/>
      <c r="JNP5" s="116"/>
      <c r="JNQ5" s="116"/>
      <c r="JNR5" s="116"/>
      <c r="JNS5" s="116"/>
      <c r="JNT5" s="116"/>
      <c r="JNU5" s="116"/>
      <c r="JNV5" s="116"/>
      <c r="JNW5" s="116"/>
      <c r="JNX5" s="116"/>
      <c r="JNY5" s="116"/>
      <c r="JNZ5" s="116"/>
      <c r="JOA5" s="116"/>
      <c r="JOB5" s="116"/>
      <c r="JOC5" s="116"/>
      <c r="JOD5" s="116"/>
      <c r="JOE5" s="116"/>
      <c r="JOF5" s="116"/>
      <c r="JOG5" s="116"/>
      <c r="JOH5" s="116"/>
      <c r="JOI5" s="116"/>
      <c r="JOJ5" s="116"/>
      <c r="JOK5" s="116"/>
      <c r="JOL5" s="116"/>
      <c r="JOM5" s="116"/>
      <c r="JON5" s="116"/>
      <c r="JOO5" s="116"/>
      <c r="JOP5" s="116"/>
      <c r="JOQ5" s="116"/>
      <c r="JOR5" s="116"/>
      <c r="JOS5" s="116"/>
      <c r="JOT5" s="116"/>
      <c r="JOU5" s="116"/>
      <c r="JOV5" s="116"/>
      <c r="JOW5" s="116"/>
      <c r="JOX5" s="116"/>
      <c r="JOY5" s="116"/>
      <c r="JOZ5" s="116"/>
      <c r="JPA5" s="116"/>
      <c r="JPB5" s="116"/>
      <c r="JPC5" s="116"/>
      <c r="JPD5" s="116"/>
      <c r="JPE5" s="116"/>
      <c r="JPF5" s="116"/>
      <c r="JPG5" s="116"/>
      <c r="JPH5" s="116"/>
      <c r="JPI5" s="116"/>
      <c r="JPJ5" s="116"/>
      <c r="JPK5" s="116"/>
      <c r="JPL5" s="116"/>
      <c r="JPM5" s="116"/>
      <c r="JPN5" s="116"/>
      <c r="JPO5" s="116"/>
      <c r="JPP5" s="116"/>
      <c r="JPQ5" s="116"/>
      <c r="JPR5" s="116"/>
      <c r="JPS5" s="116"/>
      <c r="JPT5" s="116"/>
      <c r="JPU5" s="116"/>
      <c r="JPV5" s="116"/>
      <c r="JPW5" s="116"/>
      <c r="JPX5" s="116"/>
      <c r="JPY5" s="116"/>
      <c r="JPZ5" s="116"/>
      <c r="JQA5" s="116"/>
      <c r="JQB5" s="116"/>
      <c r="JQC5" s="116"/>
      <c r="JQD5" s="116"/>
      <c r="JQE5" s="116"/>
      <c r="JQF5" s="116"/>
      <c r="JQG5" s="116"/>
      <c r="JQH5" s="116"/>
      <c r="JQI5" s="116"/>
      <c r="JQJ5" s="116"/>
      <c r="JQK5" s="116"/>
      <c r="JQL5" s="116"/>
      <c r="JQM5" s="116"/>
      <c r="JQN5" s="116"/>
      <c r="JQO5" s="116"/>
      <c r="JQP5" s="116"/>
      <c r="JQQ5" s="116"/>
      <c r="JQR5" s="116"/>
      <c r="JQS5" s="116"/>
      <c r="JQT5" s="116"/>
      <c r="JQU5" s="116"/>
      <c r="JQV5" s="116"/>
      <c r="JQW5" s="116"/>
      <c r="JQX5" s="116"/>
      <c r="JQY5" s="116"/>
      <c r="JQZ5" s="116"/>
      <c r="JRA5" s="116"/>
      <c r="JRB5" s="116"/>
      <c r="JRC5" s="116"/>
      <c r="JRD5" s="116"/>
      <c r="JRE5" s="116"/>
      <c r="JRF5" s="116"/>
      <c r="JRG5" s="116"/>
      <c r="JRH5" s="116"/>
      <c r="JRI5" s="116"/>
      <c r="JRJ5" s="116"/>
      <c r="JRK5" s="116"/>
      <c r="JRL5" s="116"/>
      <c r="JRM5" s="116"/>
      <c r="JRN5" s="116"/>
      <c r="JRO5" s="116"/>
      <c r="JRP5" s="116"/>
      <c r="JRQ5" s="116"/>
      <c r="JRR5" s="116"/>
      <c r="JRS5" s="116"/>
      <c r="JRT5" s="116"/>
      <c r="JRU5" s="116"/>
      <c r="JRV5" s="116"/>
      <c r="JRW5" s="116"/>
      <c r="JRX5" s="116"/>
      <c r="JRY5" s="116"/>
      <c r="JRZ5" s="116"/>
      <c r="JSA5" s="116"/>
      <c r="JSB5" s="116"/>
      <c r="JSC5" s="116"/>
      <c r="JSD5" s="116"/>
      <c r="JSE5" s="116"/>
      <c r="JSF5" s="116"/>
      <c r="JSG5" s="116"/>
      <c r="JSH5" s="116"/>
      <c r="JSI5" s="116"/>
      <c r="JSJ5" s="116"/>
      <c r="JSK5" s="116"/>
      <c r="JSL5" s="116"/>
      <c r="JSM5" s="116"/>
      <c r="JSN5" s="116"/>
      <c r="JSO5" s="116"/>
      <c r="JSP5" s="116"/>
      <c r="JSQ5" s="116"/>
      <c r="JSR5" s="116"/>
      <c r="JSS5" s="116"/>
      <c r="JST5" s="116"/>
      <c r="JSU5" s="116"/>
      <c r="JSV5" s="116"/>
      <c r="JSW5" s="116"/>
      <c r="JSX5" s="116"/>
      <c r="JSY5" s="116"/>
      <c r="JSZ5" s="116"/>
      <c r="JTA5" s="116"/>
      <c r="JTB5" s="116"/>
      <c r="JTC5" s="116"/>
      <c r="JTD5" s="116"/>
      <c r="JTE5" s="116"/>
      <c r="JTF5" s="116"/>
      <c r="JTG5" s="116"/>
      <c r="JTH5" s="116"/>
      <c r="JTI5" s="116"/>
      <c r="JTJ5" s="116"/>
      <c r="JTK5" s="116"/>
      <c r="JTL5" s="116"/>
      <c r="JTM5" s="116"/>
      <c r="JTN5" s="116"/>
      <c r="JTO5" s="116"/>
      <c r="JTP5" s="116"/>
      <c r="JTQ5" s="116"/>
      <c r="JTR5" s="116"/>
      <c r="JTS5" s="116"/>
      <c r="JTT5" s="116"/>
      <c r="JTU5" s="116"/>
      <c r="JTV5" s="116"/>
      <c r="JTW5" s="116"/>
      <c r="JTX5" s="116"/>
      <c r="JTY5" s="116"/>
      <c r="JTZ5" s="116"/>
      <c r="JUA5" s="116"/>
      <c r="JUB5" s="116"/>
      <c r="JUC5" s="116"/>
      <c r="JUD5" s="116"/>
      <c r="JUE5" s="116"/>
      <c r="JUF5" s="116"/>
      <c r="JUG5" s="116"/>
      <c r="JUH5" s="116"/>
      <c r="JUI5" s="116"/>
      <c r="JUJ5" s="116"/>
      <c r="JUK5" s="116"/>
      <c r="JUL5" s="116"/>
      <c r="JUM5" s="116"/>
      <c r="JUN5" s="116"/>
      <c r="JUO5" s="116"/>
      <c r="JUP5" s="116"/>
      <c r="JUQ5" s="116"/>
      <c r="JUR5" s="116"/>
      <c r="JUS5" s="116"/>
      <c r="JUT5" s="116"/>
      <c r="JUU5" s="116"/>
      <c r="JUV5" s="116"/>
      <c r="JUW5" s="116"/>
      <c r="JUX5" s="116"/>
      <c r="JUY5" s="116"/>
      <c r="JUZ5" s="116"/>
      <c r="JVA5" s="116"/>
      <c r="JVB5" s="116"/>
      <c r="JVC5" s="116"/>
      <c r="JVD5" s="116"/>
      <c r="JVE5" s="116"/>
      <c r="JVF5" s="116"/>
      <c r="JVG5" s="116"/>
      <c r="JVH5" s="116"/>
      <c r="JVI5" s="116"/>
      <c r="JVJ5" s="116"/>
      <c r="JVK5" s="116"/>
      <c r="JVL5" s="116"/>
      <c r="JVM5" s="116"/>
      <c r="JVN5" s="116"/>
      <c r="JVO5" s="116"/>
      <c r="JVP5" s="116"/>
      <c r="JVQ5" s="116"/>
      <c r="JVR5" s="116"/>
      <c r="JVS5" s="116"/>
      <c r="JVT5" s="116"/>
      <c r="JVU5" s="116"/>
      <c r="JVV5" s="116"/>
      <c r="JVW5" s="116"/>
      <c r="JVX5" s="116"/>
      <c r="JVY5" s="116"/>
      <c r="JVZ5" s="116"/>
      <c r="JWA5" s="116"/>
      <c r="JWB5" s="116"/>
      <c r="JWC5" s="116"/>
      <c r="JWD5" s="116"/>
      <c r="JWE5" s="116"/>
      <c r="JWF5" s="116"/>
      <c r="JWG5" s="116"/>
      <c r="JWH5" s="116"/>
      <c r="JWI5" s="116"/>
      <c r="JWJ5" s="116"/>
      <c r="JWK5" s="116"/>
      <c r="JWL5" s="116"/>
      <c r="JWM5" s="116"/>
      <c r="JWN5" s="116"/>
      <c r="JWO5" s="116"/>
      <c r="JWP5" s="116"/>
      <c r="JWQ5" s="116"/>
      <c r="JWR5" s="116"/>
      <c r="JWS5" s="116"/>
      <c r="JWT5" s="116"/>
      <c r="JWU5" s="116"/>
      <c r="JWV5" s="116"/>
      <c r="JWW5" s="116"/>
      <c r="JWX5" s="116"/>
      <c r="JWY5" s="116"/>
      <c r="JWZ5" s="116"/>
      <c r="JXA5" s="116"/>
      <c r="JXB5" s="116"/>
      <c r="JXC5" s="116"/>
      <c r="JXD5" s="116"/>
      <c r="JXE5" s="116"/>
      <c r="JXF5" s="116"/>
      <c r="JXG5" s="116"/>
      <c r="JXH5" s="116"/>
      <c r="JXI5" s="116"/>
      <c r="JXJ5" s="116"/>
      <c r="JXK5" s="116"/>
      <c r="JXL5" s="116"/>
      <c r="JXM5" s="116"/>
      <c r="JXN5" s="116"/>
      <c r="JXO5" s="116"/>
      <c r="JXP5" s="116"/>
      <c r="JXQ5" s="116"/>
      <c r="JXR5" s="116"/>
      <c r="JXS5" s="116"/>
      <c r="JXT5" s="116"/>
      <c r="JXU5" s="116"/>
      <c r="JXV5" s="116"/>
      <c r="JXW5" s="116"/>
      <c r="JXX5" s="116"/>
      <c r="JXY5" s="116"/>
      <c r="JXZ5" s="116"/>
      <c r="JYA5" s="116"/>
      <c r="JYB5" s="116"/>
      <c r="JYC5" s="116"/>
      <c r="JYD5" s="116"/>
      <c r="JYE5" s="116"/>
      <c r="JYF5" s="116"/>
      <c r="JYG5" s="116"/>
      <c r="JYH5" s="116"/>
      <c r="JYI5" s="116"/>
      <c r="JYJ5" s="116"/>
      <c r="JYK5" s="116"/>
      <c r="JYL5" s="116"/>
      <c r="JYM5" s="116"/>
      <c r="JYN5" s="116"/>
      <c r="JYO5" s="116"/>
      <c r="JYP5" s="116"/>
      <c r="JYQ5" s="116"/>
      <c r="JYR5" s="116"/>
      <c r="JYS5" s="116"/>
      <c r="JYT5" s="116"/>
      <c r="JYU5" s="116"/>
      <c r="JYV5" s="116"/>
      <c r="JYW5" s="116"/>
      <c r="JYX5" s="116"/>
      <c r="JYY5" s="116"/>
      <c r="JYZ5" s="116"/>
      <c r="JZA5" s="116"/>
      <c r="JZB5" s="116"/>
      <c r="JZC5" s="116"/>
      <c r="JZD5" s="116"/>
      <c r="JZE5" s="116"/>
      <c r="JZF5" s="116"/>
      <c r="JZG5" s="116"/>
      <c r="JZH5" s="116"/>
      <c r="JZI5" s="116"/>
      <c r="JZJ5" s="116"/>
      <c r="JZK5" s="116"/>
      <c r="JZL5" s="116"/>
      <c r="JZM5" s="116"/>
      <c r="JZN5" s="116"/>
      <c r="JZO5" s="116"/>
      <c r="JZP5" s="116"/>
      <c r="JZQ5" s="116"/>
      <c r="JZR5" s="116"/>
      <c r="JZS5" s="116"/>
      <c r="JZT5" s="116"/>
      <c r="JZU5" s="116"/>
      <c r="JZV5" s="116"/>
      <c r="JZW5" s="116"/>
      <c r="JZX5" s="116"/>
      <c r="JZY5" s="116"/>
      <c r="JZZ5" s="116"/>
      <c r="KAA5" s="116"/>
      <c r="KAB5" s="116"/>
      <c r="KAC5" s="116"/>
      <c r="KAD5" s="116"/>
      <c r="KAE5" s="116"/>
      <c r="KAF5" s="116"/>
      <c r="KAG5" s="116"/>
      <c r="KAH5" s="116"/>
      <c r="KAI5" s="116"/>
      <c r="KAJ5" s="116"/>
      <c r="KAK5" s="116"/>
      <c r="KAL5" s="116"/>
      <c r="KAM5" s="116"/>
      <c r="KAN5" s="116"/>
      <c r="KAO5" s="116"/>
      <c r="KAP5" s="116"/>
      <c r="KAQ5" s="116"/>
      <c r="KAR5" s="116"/>
      <c r="KAS5" s="116"/>
      <c r="KAT5" s="116"/>
      <c r="KAU5" s="116"/>
      <c r="KAV5" s="116"/>
      <c r="KAW5" s="116"/>
      <c r="KAX5" s="116"/>
      <c r="KAY5" s="116"/>
      <c r="KAZ5" s="116"/>
      <c r="KBA5" s="116"/>
      <c r="KBB5" s="116"/>
      <c r="KBC5" s="116"/>
      <c r="KBD5" s="116"/>
      <c r="KBE5" s="116"/>
      <c r="KBF5" s="116"/>
      <c r="KBG5" s="116"/>
      <c r="KBH5" s="116"/>
      <c r="KBI5" s="116"/>
      <c r="KBJ5" s="116"/>
      <c r="KBK5" s="116"/>
      <c r="KBL5" s="116"/>
      <c r="KBM5" s="116"/>
      <c r="KBN5" s="116"/>
      <c r="KBO5" s="116"/>
      <c r="KBP5" s="116"/>
      <c r="KBQ5" s="116"/>
      <c r="KBR5" s="116"/>
      <c r="KBS5" s="116"/>
      <c r="KBT5" s="116"/>
      <c r="KBU5" s="116"/>
      <c r="KBV5" s="116"/>
      <c r="KBW5" s="116"/>
      <c r="KBX5" s="116"/>
      <c r="KBY5" s="116"/>
      <c r="KBZ5" s="116"/>
      <c r="KCA5" s="116"/>
      <c r="KCB5" s="116"/>
      <c r="KCC5" s="116"/>
      <c r="KCD5" s="116"/>
      <c r="KCE5" s="116"/>
      <c r="KCF5" s="116"/>
      <c r="KCG5" s="116"/>
      <c r="KCH5" s="116"/>
      <c r="KCI5" s="116"/>
      <c r="KCJ5" s="116"/>
      <c r="KCK5" s="116"/>
      <c r="KCL5" s="116"/>
      <c r="KCM5" s="116"/>
      <c r="KCN5" s="116"/>
      <c r="KCO5" s="116"/>
      <c r="KCP5" s="116"/>
      <c r="KCQ5" s="116"/>
      <c r="KCR5" s="116"/>
      <c r="KCS5" s="116"/>
      <c r="KCT5" s="116"/>
      <c r="KCU5" s="116"/>
      <c r="KCV5" s="116"/>
      <c r="KCW5" s="116"/>
      <c r="KCX5" s="116"/>
      <c r="KCY5" s="116"/>
      <c r="KCZ5" s="116"/>
      <c r="KDA5" s="116"/>
      <c r="KDB5" s="116"/>
      <c r="KDC5" s="116"/>
      <c r="KDD5" s="116"/>
      <c r="KDE5" s="116"/>
      <c r="KDF5" s="116"/>
      <c r="KDG5" s="116"/>
      <c r="KDH5" s="116"/>
      <c r="KDI5" s="116"/>
      <c r="KDJ5" s="116"/>
      <c r="KDK5" s="116"/>
      <c r="KDL5" s="116"/>
      <c r="KDM5" s="116"/>
      <c r="KDN5" s="116"/>
      <c r="KDO5" s="116"/>
      <c r="KDP5" s="116"/>
      <c r="KDQ5" s="116"/>
      <c r="KDR5" s="116"/>
      <c r="KDS5" s="116"/>
      <c r="KDT5" s="116"/>
      <c r="KDU5" s="116"/>
      <c r="KDV5" s="116"/>
      <c r="KDW5" s="116"/>
      <c r="KDX5" s="116"/>
      <c r="KDY5" s="116"/>
      <c r="KDZ5" s="116"/>
      <c r="KEA5" s="116"/>
      <c r="KEB5" s="116"/>
      <c r="KEC5" s="116"/>
      <c r="KED5" s="116"/>
      <c r="KEE5" s="116"/>
      <c r="KEF5" s="116"/>
      <c r="KEG5" s="116"/>
      <c r="KEH5" s="116"/>
      <c r="KEI5" s="116"/>
      <c r="KEJ5" s="116"/>
      <c r="KEK5" s="116"/>
      <c r="KEL5" s="116"/>
      <c r="KEM5" s="116"/>
      <c r="KEN5" s="116"/>
      <c r="KEO5" s="116"/>
      <c r="KEP5" s="116"/>
      <c r="KEQ5" s="116"/>
      <c r="KER5" s="116"/>
      <c r="KES5" s="116"/>
      <c r="KET5" s="116"/>
      <c r="KEU5" s="116"/>
      <c r="KEV5" s="116"/>
      <c r="KEW5" s="116"/>
      <c r="KEX5" s="116"/>
      <c r="KEY5" s="116"/>
      <c r="KEZ5" s="116"/>
      <c r="KFA5" s="116"/>
      <c r="KFB5" s="116"/>
      <c r="KFC5" s="116"/>
      <c r="KFD5" s="116"/>
      <c r="KFE5" s="116"/>
      <c r="KFF5" s="116"/>
      <c r="KFG5" s="116"/>
      <c r="KFH5" s="116"/>
      <c r="KFI5" s="116"/>
      <c r="KFJ5" s="116"/>
      <c r="KFK5" s="116"/>
      <c r="KFL5" s="116"/>
      <c r="KFM5" s="116"/>
      <c r="KFN5" s="116"/>
      <c r="KFO5" s="116"/>
      <c r="KFP5" s="116"/>
      <c r="KFQ5" s="116"/>
      <c r="KFR5" s="116"/>
      <c r="KFS5" s="116"/>
      <c r="KFT5" s="116"/>
      <c r="KFU5" s="116"/>
      <c r="KFV5" s="116"/>
      <c r="KFW5" s="116"/>
      <c r="KFX5" s="116"/>
      <c r="KFY5" s="116"/>
      <c r="KFZ5" s="116"/>
      <c r="KGA5" s="116"/>
      <c r="KGB5" s="116"/>
      <c r="KGC5" s="116"/>
      <c r="KGD5" s="116"/>
      <c r="KGE5" s="116"/>
      <c r="KGF5" s="116"/>
      <c r="KGG5" s="116"/>
      <c r="KGH5" s="116"/>
      <c r="KGI5" s="116"/>
      <c r="KGJ5" s="116"/>
      <c r="KGK5" s="116"/>
      <c r="KGL5" s="116"/>
      <c r="KGM5" s="116"/>
      <c r="KGN5" s="116"/>
      <c r="KGO5" s="116"/>
      <c r="KGP5" s="116"/>
      <c r="KGQ5" s="116"/>
      <c r="KGR5" s="116"/>
      <c r="KGS5" s="116"/>
      <c r="KGT5" s="116"/>
      <c r="KGU5" s="116"/>
      <c r="KGV5" s="116"/>
      <c r="KGW5" s="116"/>
      <c r="KGX5" s="116"/>
      <c r="KGY5" s="116"/>
      <c r="KGZ5" s="116"/>
      <c r="KHA5" s="116"/>
      <c r="KHB5" s="116"/>
      <c r="KHC5" s="116"/>
      <c r="KHD5" s="116"/>
      <c r="KHE5" s="116"/>
      <c r="KHF5" s="116"/>
      <c r="KHG5" s="116"/>
      <c r="KHH5" s="116"/>
      <c r="KHI5" s="116"/>
      <c r="KHJ5" s="116"/>
      <c r="KHK5" s="116"/>
      <c r="KHL5" s="116"/>
      <c r="KHM5" s="116"/>
      <c r="KHN5" s="116"/>
      <c r="KHO5" s="116"/>
      <c r="KHP5" s="116"/>
      <c r="KHQ5" s="116"/>
      <c r="KHR5" s="116"/>
      <c r="KHS5" s="116"/>
      <c r="KHT5" s="116"/>
      <c r="KHU5" s="116"/>
      <c r="KHV5" s="116"/>
      <c r="KHW5" s="116"/>
      <c r="KHX5" s="116"/>
      <c r="KHY5" s="116"/>
      <c r="KHZ5" s="116"/>
      <c r="KIA5" s="116"/>
      <c r="KIB5" s="116"/>
      <c r="KIC5" s="116"/>
      <c r="KID5" s="116"/>
      <c r="KIE5" s="116"/>
      <c r="KIF5" s="116"/>
      <c r="KIG5" s="116"/>
      <c r="KIH5" s="116"/>
      <c r="KII5" s="116"/>
      <c r="KIJ5" s="116"/>
      <c r="KIK5" s="116"/>
      <c r="KIL5" s="116"/>
      <c r="KIM5" s="116"/>
      <c r="KIN5" s="116"/>
      <c r="KIO5" s="116"/>
      <c r="KIP5" s="116"/>
      <c r="KIQ5" s="116"/>
      <c r="KIR5" s="116"/>
      <c r="KIS5" s="116"/>
      <c r="KIT5" s="116"/>
      <c r="KIU5" s="116"/>
      <c r="KIV5" s="116"/>
      <c r="KIW5" s="116"/>
      <c r="KIX5" s="116"/>
      <c r="KIY5" s="116"/>
      <c r="KIZ5" s="116"/>
      <c r="KJA5" s="116"/>
      <c r="KJB5" s="116"/>
      <c r="KJC5" s="116"/>
      <c r="KJD5" s="116"/>
      <c r="KJE5" s="116"/>
      <c r="KJF5" s="116"/>
      <c r="KJG5" s="116"/>
      <c r="KJH5" s="116"/>
      <c r="KJI5" s="116"/>
      <c r="KJJ5" s="116"/>
      <c r="KJK5" s="116"/>
      <c r="KJL5" s="116"/>
      <c r="KJM5" s="116"/>
      <c r="KJN5" s="116"/>
      <c r="KJO5" s="116"/>
      <c r="KJP5" s="116"/>
      <c r="KJQ5" s="116"/>
      <c r="KJR5" s="116"/>
      <c r="KJS5" s="116"/>
      <c r="KJT5" s="116"/>
      <c r="KJU5" s="116"/>
      <c r="KJV5" s="116"/>
      <c r="KJW5" s="116"/>
      <c r="KJX5" s="116"/>
      <c r="KJY5" s="116"/>
      <c r="KJZ5" s="116"/>
      <c r="KKA5" s="116"/>
      <c r="KKB5" s="116"/>
      <c r="KKC5" s="116"/>
      <c r="KKD5" s="116"/>
      <c r="KKE5" s="116"/>
      <c r="KKF5" s="116"/>
      <c r="KKG5" s="116"/>
      <c r="KKH5" s="116"/>
      <c r="KKI5" s="116"/>
      <c r="KKJ5" s="116"/>
      <c r="KKK5" s="116"/>
      <c r="KKL5" s="116"/>
      <c r="KKM5" s="116"/>
      <c r="KKN5" s="116"/>
      <c r="KKO5" s="116"/>
      <c r="KKP5" s="116"/>
      <c r="KKQ5" s="116"/>
      <c r="KKR5" s="116"/>
      <c r="KKS5" s="116"/>
      <c r="KKT5" s="116"/>
      <c r="KKU5" s="116"/>
      <c r="KKV5" s="116"/>
      <c r="KKW5" s="116"/>
      <c r="KKX5" s="116"/>
      <c r="KKY5" s="116"/>
      <c r="KKZ5" s="116"/>
      <c r="KLA5" s="116"/>
      <c r="KLB5" s="116"/>
      <c r="KLC5" s="116"/>
      <c r="KLD5" s="116"/>
      <c r="KLE5" s="116"/>
      <c r="KLF5" s="116"/>
      <c r="KLG5" s="116"/>
      <c r="KLH5" s="116"/>
      <c r="KLI5" s="116"/>
      <c r="KLJ5" s="116"/>
      <c r="KLK5" s="116"/>
      <c r="KLL5" s="116"/>
      <c r="KLM5" s="116"/>
      <c r="KLN5" s="116"/>
      <c r="KLO5" s="116"/>
      <c r="KLP5" s="116"/>
      <c r="KLQ5" s="116"/>
      <c r="KLR5" s="116"/>
      <c r="KLS5" s="116"/>
      <c r="KLT5" s="116"/>
      <c r="KLU5" s="116"/>
      <c r="KLV5" s="116"/>
      <c r="KLW5" s="116"/>
      <c r="KLX5" s="116"/>
      <c r="KLY5" s="116"/>
      <c r="KLZ5" s="116"/>
      <c r="KMA5" s="116"/>
      <c r="KMB5" s="116"/>
      <c r="KMC5" s="116"/>
      <c r="KMD5" s="116"/>
      <c r="KME5" s="116"/>
      <c r="KMF5" s="116"/>
      <c r="KMG5" s="116"/>
      <c r="KMH5" s="116"/>
      <c r="KMI5" s="116"/>
      <c r="KMJ5" s="116"/>
      <c r="KMK5" s="116"/>
      <c r="KML5" s="116"/>
      <c r="KMM5" s="116"/>
      <c r="KMN5" s="116"/>
      <c r="KMO5" s="116"/>
      <c r="KMP5" s="116"/>
      <c r="KMQ5" s="116"/>
      <c r="KMR5" s="116"/>
      <c r="KMS5" s="116"/>
      <c r="KMT5" s="116"/>
      <c r="KMU5" s="116"/>
      <c r="KMV5" s="116"/>
      <c r="KMW5" s="116"/>
      <c r="KMX5" s="116"/>
      <c r="KMY5" s="116"/>
      <c r="KMZ5" s="116"/>
      <c r="KNA5" s="116"/>
      <c r="KNB5" s="116"/>
      <c r="KNC5" s="116"/>
      <c r="KND5" s="116"/>
      <c r="KNE5" s="116"/>
      <c r="KNF5" s="116"/>
      <c r="KNG5" s="116"/>
      <c r="KNH5" s="116"/>
      <c r="KNI5" s="116"/>
      <c r="KNJ5" s="116"/>
      <c r="KNK5" s="116"/>
      <c r="KNL5" s="116"/>
      <c r="KNM5" s="116"/>
      <c r="KNN5" s="116"/>
      <c r="KNO5" s="116"/>
      <c r="KNP5" s="116"/>
      <c r="KNQ5" s="116"/>
      <c r="KNR5" s="116"/>
      <c r="KNS5" s="116"/>
      <c r="KNT5" s="116"/>
      <c r="KNU5" s="116"/>
      <c r="KNV5" s="116"/>
      <c r="KNW5" s="116"/>
      <c r="KNX5" s="116"/>
      <c r="KNY5" s="116"/>
      <c r="KNZ5" s="116"/>
      <c r="KOA5" s="116"/>
      <c r="KOB5" s="116"/>
      <c r="KOC5" s="116"/>
      <c r="KOD5" s="116"/>
      <c r="KOE5" s="116"/>
      <c r="KOF5" s="116"/>
      <c r="KOG5" s="116"/>
      <c r="KOH5" s="116"/>
      <c r="KOI5" s="116"/>
      <c r="KOJ5" s="116"/>
      <c r="KOK5" s="116"/>
      <c r="KOL5" s="116"/>
      <c r="KOM5" s="116"/>
      <c r="KON5" s="116"/>
      <c r="KOO5" s="116"/>
      <c r="KOP5" s="116"/>
      <c r="KOQ5" s="116"/>
      <c r="KOR5" s="116"/>
      <c r="KOS5" s="116"/>
      <c r="KOT5" s="116"/>
      <c r="KOU5" s="116"/>
      <c r="KOV5" s="116"/>
      <c r="KOW5" s="116"/>
      <c r="KOX5" s="116"/>
      <c r="KOY5" s="116"/>
      <c r="KOZ5" s="116"/>
      <c r="KPA5" s="116"/>
      <c r="KPB5" s="116"/>
      <c r="KPC5" s="116"/>
      <c r="KPD5" s="116"/>
      <c r="KPE5" s="116"/>
      <c r="KPF5" s="116"/>
      <c r="KPG5" s="116"/>
      <c r="KPH5" s="116"/>
      <c r="KPI5" s="116"/>
      <c r="KPJ5" s="116"/>
      <c r="KPK5" s="116"/>
      <c r="KPL5" s="116"/>
      <c r="KPM5" s="116"/>
      <c r="KPN5" s="116"/>
      <c r="KPO5" s="116"/>
      <c r="KPP5" s="116"/>
      <c r="KPQ5" s="116"/>
      <c r="KPR5" s="116"/>
      <c r="KPS5" s="116"/>
      <c r="KPT5" s="116"/>
      <c r="KPU5" s="116"/>
      <c r="KPV5" s="116"/>
      <c r="KPW5" s="116"/>
      <c r="KPX5" s="116"/>
      <c r="KPY5" s="116"/>
      <c r="KPZ5" s="116"/>
      <c r="KQA5" s="116"/>
      <c r="KQB5" s="116"/>
      <c r="KQC5" s="116"/>
      <c r="KQD5" s="116"/>
      <c r="KQE5" s="116"/>
      <c r="KQF5" s="116"/>
      <c r="KQG5" s="116"/>
      <c r="KQH5" s="116"/>
      <c r="KQI5" s="116"/>
      <c r="KQJ5" s="116"/>
      <c r="KQK5" s="116"/>
      <c r="KQL5" s="116"/>
      <c r="KQM5" s="116"/>
      <c r="KQN5" s="116"/>
      <c r="KQO5" s="116"/>
      <c r="KQP5" s="116"/>
      <c r="KQQ5" s="116"/>
      <c r="KQR5" s="116"/>
      <c r="KQS5" s="116"/>
      <c r="KQT5" s="116"/>
      <c r="KQU5" s="116"/>
      <c r="KQV5" s="116"/>
      <c r="KQW5" s="116"/>
      <c r="KQX5" s="116"/>
      <c r="KQY5" s="116"/>
      <c r="KQZ5" s="116"/>
      <c r="KRA5" s="116"/>
      <c r="KRB5" s="116"/>
      <c r="KRC5" s="116"/>
      <c r="KRD5" s="116"/>
      <c r="KRE5" s="116"/>
      <c r="KRF5" s="116"/>
      <c r="KRG5" s="116"/>
      <c r="KRH5" s="116"/>
      <c r="KRI5" s="116"/>
      <c r="KRJ5" s="116"/>
      <c r="KRK5" s="116"/>
      <c r="KRL5" s="116"/>
      <c r="KRM5" s="116"/>
      <c r="KRN5" s="116"/>
      <c r="KRO5" s="116"/>
      <c r="KRP5" s="116"/>
      <c r="KRQ5" s="116"/>
      <c r="KRR5" s="116"/>
      <c r="KRS5" s="116"/>
      <c r="KRT5" s="116"/>
      <c r="KRU5" s="116"/>
      <c r="KRV5" s="116"/>
      <c r="KRW5" s="116"/>
      <c r="KRX5" s="116"/>
      <c r="KRY5" s="116"/>
      <c r="KRZ5" s="116"/>
      <c r="KSA5" s="116"/>
      <c r="KSB5" s="116"/>
      <c r="KSC5" s="116"/>
      <c r="KSD5" s="116"/>
      <c r="KSE5" s="116"/>
      <c r="KSF5" s="116"/>
      <c r="KSG5" s="116"/>
      <c r="KSH5" s="116"/>
      <c r="KSI5" s="116"/>
      <c r="KSJ5" s="116"/>
      <c r="KSK5" s="116"/>
      <c r="KSL5" s="116"/>
      <c r="KSM5" s="116"/>
      <c r="KSN5" s="116"/>
      <c r="KSO5" s="116"/>
      <c r="KSP5" s="116"/>
      <c r="KSQ5" s="116"/>
      <c r="KSR5" s="116"/>
      <c r="KSS5" s="116"/>
      <c r="KST5" s="116"/>
      <c r="KSU5" s="116"/>
      <c r="KSV5" s="116"/>
      <c r="KSW5" s="116"/>
      <c r="KSX5" s="116"/>
      <c r="KSY5" s="116"/>
      <c r="KSZ5" s="116"/>
      <c r="KTA5" s="116"/>
      <c r="KTB5" s="116"/>
      <c r="KTC5" s="116"/>
      <c r="KTD5" s="116"/>
      <c r="KTE5" s="116"/>
      <c r="KTF5" s="116"/>
      <c r="KTG5" s="116"/>
      <c r="KTH5" s="116"/>
      <c r="KTI5" s="116"/>
      <c r="KTJ5" s="116"/>
      <c r="KTK5" s="116"/>
      <c r="KTL5" s="116"/>
      <c r="KTM5" s="116"/>
      <c r="KTN5" s="116"/>
      <c r="KTO5" s="116"/>
      <c r="KTP5" s="116"/>
      <c r="KTQ5" s="116"/>
      <c r="KTR5" s="116"/>
      <c r="KTS5" s="116"/>
      <c r="KTT5" s="116"/>
      <c r="KTU5" s="116"/>
      <c r="KTV5" s="116"/>
      <c r="KTW5" s="116"/>
      <c r="KTX5" s="116"/>
      <c r="KTY5" s="116"/>
      <c r="KTZ5" s="116"/>
      <c r="KUA5" s="116"/>
      <c r="KUB5" s="116"/>
      <c r="KUC5" s="116"/>
      <c r="KUD5" s="116"/>
      <c r="KUE5" s="116"/>
      <c r="KUF5" s="116"/>
      <c r="KUG5" s="116"/>
      <c r="KUH5" s="116"/>
      <c r="KUI5" s="116"/>
      <c r="KUJ5" s="116"/>
      <c r="KUK5" s="116"/>
      <c r="KUL5" s="116"/>
      <c r="KUM5" s="116"/>
      <c r="KUN5" s="116"/>
      <c r="KUO5" s="116"/>
      <c r="KUP5" s="116"/>
      <c r="KUQ5" s="116"/>
      <c r="KUR5" s="116"/>
      <c r="KUS5" s="116"/>
      <c r="KUT5" s="116"/>
      <c r="KUU5" s="116"/>
      <c r="KUV5" s="116"/>
      <c r="KUW5" s="116"/>
      <c r="KUX5" s="116"/>
      <c r="KUY5" s="116"/>
      <c r="KUZ5" s="116"/>
      <c r="KVA5" s="116"/>
      <c r="KVB5" s="116"/>
      <c r="KVC5" s="116"/>
      <c r="KVD5" s="116"/>
      <c r="KVE5" s="116"/>
      <c r="KVF5" s="116"/>
      <c r="KVG5" s="116"/>
      <c r="KVH5" s="116"/>
      <c r="KVI5" s="116"/>
      <c r="KVJ5" s="116"/>
      <c r="KVK5" s="116"/>
      <c r="KVL5" s="116"/>
      <c r="KVM5" s="116"/>
      <c r="KVN5" s="116"/>
      <c r="KVO5" s="116"/>
      <c r="KVP5" s="116"/>
      <c r="KVQ5" s="116"/>
      <c r="KVR5" s="116"/>
      <c r="KVS5" s="116"/>
      <c r="KVT5" s="116"/>
      <c r="KVU5" s="116"/>
      <c r="KVV5" s="116"/>
      <c r="KVW5" s="116"/>
      <c r="KVX5" s="116"/>
      <c r="KVY5" s="116"/>
      <c r="KVZ5" s="116"/>
      <c r="KWA5" s="116"/>
      <c r="KWB5" s="116"/>
      <c r="KWC5" s="116"/>
      <c r="KWD5" s="116"/>
      <c r="KWE5" s="116"/>
      <c r="KWF5" s="116"/>
      <c r="KWG5" s="116"/>
      <c r="KWH5" s="116"/>
      <c r="KWI5" s="116"/>
      <c r="KWJ5" s="116"/>
      <c r="KWK5" s="116"/>
      <c r="KWL5" s="116"/>
      <c r="KWM5" s="116"/>
      <c r="KWN5" s="116"/>
      <c r="KWO5" s="116"/>
      <c r="KWP5" s="116"/>
      <c r="KWQ5" s="116"/>
      <c r="KWR5" s="116"/>
      <c r="KWS5" s="116"/>
      <c r="KWT5" s="116"/>
      <c r="KWU5" s="116"/>
      <c r="KWV5" s="116"/>
      <c r="KWW5" s="116"/>
      <c r="KWX5" s="116"/>
      <c r="KWY5" s="116"/>
      <c r="KWZ5" s="116"/>
      <c r="KXA5" s="116"/>
      <c r="KXB5" s="116"/>
      <c r="KXC5" s="116"/>
      <c r="KXD5" s="116"/>
      <c r="KXE5" s="116"/>
      <c r="KXF5" s="116"/>
      <c r="KXG5" s="116"/>
      <c r="KXH5" s="116"/>
      <c r="KXI5" s="116"/>
      <c r="KXJ5" s="116"/>
      <c r="KXK5" s="116"/>
      <c r="KXL5" s="116"/>
      <c r="KXM5" s="116"/>
      <c r="KXN5" s="116"/>
      <c r="KXO5" s="116"/>
      <c r="KXP5" s="116"/>
      <c r="KXQ5" s="116"/>
      <c r="KXR5" s="116"/>
      <c r="KXS5" s="116"/>
      <c r="KXT5" s="116"/>
      <c r="KXU5" s="116"/>
      <c r="KXV5" s="116"/>
      <c r="KXW5" s="116"/>
      <c r="KXX5" s="116"/>
      <c r="KXY5" s="116"/>
      <c r="KXZ5" s="116"/>
      <c r="KYA5" s="116"/>
      <c r="KYB5" s="116"/>
      <c r="KYC5" s="116"/>
      <c r="KYD5" s="116"/>
      <c r="KYE5" s="116"/>
      <c r="KYF5" s="116"/>
      <c r="KYG5" s="116"/>
      <c r="KYH5" s="116"/>
      <c r="KYI5" s="116"/>
      <c r="KYJ5" s="116"/>
      <c r="KYK5" s="116"/>
      <c r="KYL5" s="116"/>
      <c r="KYM5" s="116"/>
      <c r="KYN5" s="116"/>
      <c r="KYO5" s="116"/>
      <c r="KYP5" s="116"/>
      <c r="KYQ5" s="116"/>
      <c r="KYR5" s="116"/>
      <c r="KYS5" s="116"/>
      <c r="KYT5" s="116"/>
      <c r="KYU5" s="116"/>
      <c r="KYV5" s="116"/>
      <c r="KYW5" s="116"/>
      <c r="KYX5" s="116"/>
      <c r="KYY5" s="116"/>
      <c r="KYZ5" s="116"/>
      <c r="KZA5" s="116"/>
      <c r="KZB5" s="116"/>
      <c r="KZC5" s="116"/>
      <c r="KZD5" s="116"/>
      <c r="KZE5" s="116"/>
      <c r="KZF5" s="116"/>
      <c r="KZG5" s="116"/>
      <c r="KZH5" s="116"/>
      <c r="KZI5" s="116"/>
      <c r="KZJ5" s="116"/>
      <c r="KZK5" s="116"/>
      <c r="KZL5" s="116"/>
      <c r="KZM5" s="116"/>
      <c r="KZN5" s="116"/>
      <c r="KZO5" s="116"/>
      <c r="KZP5" s="116"/>
      <c r="KZQ5" s="116"/>
      <c r="KZR5" s="116"/>
      <c r="KZS5" s="116"/>
      <c r="KZT5" s="116"/>
      <c r="KZU5" s="116"/>
      <c r="KZV5" s="116"/>
      <c r="KZW5" s="116"/>
      <c r="KZX5" s="116"/>
      <c r="KZY5" s="116"/>
      <c r="KZZ5" s="116"/>
      <c r="LAA5" s="116"/>
      <c r="LAB5" s="116"/>
      <c r="LAC5" s="116"/>
      <c r="LAD5" s="116"/>
      <c r="LAE5" s="116"/>
      <c r="LAF5" s="116"/>
      <c r="LAG5" s="116"/>
      <c r="LAH5" s="116"/>
      <c r="LAI5" s="116"/>
      <c r="LAJ5" s="116"/>
      <c r="LAK5" s="116"/>
      <c r="LAL5" s="116"/>
      <c r="LAM5" s="116"/>
      <c r="LAN5" s="116"/>
      <c r="LAO5" s="116"/>
      <c r="LAP5" s="116"/>
      <c r="LAQ5" s="116"/>
      <c r="LAR5" s="116"/>
      <c r="LAS5" s="116"/>
      <c r="LAT5" s="116"/>
      <c r="LAU5" s="116"/>
      <c r="LAV5" s="116"/>
      <c r="LAW5" s="116"/>
      <c r="LAX5" s="116"/>
      <c r="LAY5" s="116"/>
      <c r="LAZ5" s="116"/>
      <c r="LBA5" s="116"/>
      <c r="LBB5" s="116"/>
      <c r="LBC5" s="116"/>
      <c r="LBD5" s="116"/>
      <c r="LBE5" s="116"/>
      <c r="LBF5" s="116"/>
      <c r="LBG5" s="116"/>
      <c r="LBH5" s="116"/>
      <c r="LBI5" s="116"/>
      <c r="LBJ5" s="116"/>
      <c r="LBK5" s="116"/>
      <c r="LBL5" s="116"/>
      <c r="LBM5" s="116"/>
      <c r="LBN5" s="116"/>
      <c r="LBO5" s="116"/>
      <c r="LBP5" s="116"/>
      <c r="LBQ5" s="116"/>
      <c r="LBR5" s="116"/>
      <c r="LBS5" s="116"/>
      <c r="LBT5" s="116"/>
      <c r="LBU5" s="116"/>
      <c r="LBV5" s="116"/>
      <c r="LBW5" s="116"/>
      <c r="LBX5" s="116"/>
      <c r="LBY5" s="116"/>
      <c r="LBZ5" s="116"/>
      <c r="LCA5" s="116"/>
      <c r="LCB5" s="116"/>
      <c r="LCC5" s="116"/>
      <c r="LCD5" s="116"/>
      <c r="LCE5" s="116"/>
      <c r="LCF5" s="116"/>
      <c r="LCG5" s="116"/>
      <c r="LCH5" s="116"/>
      <c r="LCI5" s="116"/>
      <c r="LCJ5" s="116"/>
      <c r="LCK5" s="116"/>
      <c r="LCL5" s="116"/>
      <c r="LCM5" s="116"/>
      <c r="LCN5" s="116"/>
      <c r="LCO5" s="116"/>
      <c r="LCP5" s="116"/>
      <c r="LCQ5" s="116"/>
      <c r="LCR5" s="116"/>
      <c r="LCS5" s="116"/>
      <c r="LCT5" s="116"/>
      <c r="LCU5" s="116"/>
      <c r="LCV5" s="116"/>
      <c r="LCW5" s="116"/>
      <c r="LCX5" s="116"/>
      <c r="LCY5" s="116"/>
      <c r="LCZ5" s="116"/>
      <c r="LDA5" s="116"/>
      <c r="LDB5" s="116"/>
      <c r="LDC5" s="116"/>
      <c r="LDD5" s="116"/>
      <c r="LDE5" s="116"/>
      <c r="LDF5" s="116"/>
      <c r="LDG5" s="116"/>
      <c r="LDH5" s="116"/>
      <c r="LDI5" s="116"/>
      <c r="LDJ5" s="116"/>
      <c r="LDK5" s="116"/>
      <c r="LDL5" s="116"/>
      <c r="LDM5" s="116"/>
      <c r="LDN5" s="116"/>
      <c r="LDO5" s="116"/>
      <c r="LDP5" s="116"/>
      <c r="LDQ5" s="116"/>
      <c r="LDR5" s="116"/>
      <c r="LDS5" s="116"/>
      <c r="LDT5" s="116"/>
      <c r="LDU5" s="116"/>
      <c r="LDV5" s="116"/>
      <c r="LDW5" s="116"/>
      <c r="LDX5" s="116"/>
      <c r="LDY5" s="116"/>
      <c r="LDZ5" s="116"/>
      <c r="LEA5" s="116"/>
      <c r="LEB5" s="116"/>
      <c r="LEC5" s="116"/>
      <c r="LED5" s="116"/>
      <c r="LEE5" s="116"/>
      <c r="LEF5" s="116"/>
      <c r="LEG5" s="116"/>
      <c r="LEH5" s="116"/>
      <c r="LEI5" s="116"/>
      <c r="LEJ5" s="116"/>
      <c r="LEK5" s="116"/>
      <c r="LEL5" s="116"/>
      <c r="LEM5" s="116"/>
      <c r="LEN5" s="116"/>
      <c r="LEO5" s="116"/>
      <c r="LEP5" s="116"/>
      <c r="LEQ5" s="116"/>
      <c r="LER5" s="116"/>
      <c r="LES5" s="116"/>
      <c r="LET5" s="116"/>
      <c r="LEU5" s="116"/>
      <c r="LEV5" s="116"/>
      <c r="LEW5" s="116"/>
      <c r="LEX5" s="116"/>
      <c r="LEY5" s="116"/>
      <c r="LEZ5" s="116"/>
      <c r="LFA5" s="116"/>
      <c r="LFB5" s="116"/>
      <c r="LFC5" s="116"/>
      <c r="LFD5" s="116"/>
      <c r="LFE5" s="116"/>
      <c r="LFF5" s="116"/>
      <c r="LFG5" s="116"/>
      <c r="LFH5" s="116"/>
      <c r="LFI5" s="116"/>
      <c r="LFJ5" s="116"/>
      <c r="LFK5" s="116"/>
      <c r="LFL5" s="116"/>
      <c r="LFM5" s="116"/>
      <c r="LFN5" s="116"/>
      <c r="LFO5" s="116"/>
      <c r="LFP5" s="116"/>
      <c r="LFQ5" s="116"/>
      <c r="LFR5" s="116"/>
      <c r="LFS5" s="116"/>
      <c r="LFT5" s="116"/>
      <c r="LFU5" s="116"/>
      <c r="LFV5" s="116"/>
      <c r="LFW5" s="116"/>
      <c r="LFX5" s="116"/>
      <c r="LFY5" s="116"/>
      <c r="LFZ5" s="116"/>
      <c r="LGA5" s="116"/>
      <c r="LGB5" s="116"/>
      <c r="LGC5" s="116"/>
      <c r="LGD5" s="116"/>
      <c r="LGE5" s="116"/>
      <c r="LGF5" s="116"/>
      <c r="LGG5" s="116"/>
      <c r="LGH5" s="116"/>
      <c r="LGI5" s="116"/>
      <c r="LGJ5" s="116"/>
      <c r="LGK5" s="116"/>
      <c r="LGL5" s="116"/>
      <c r="LGM5" s="116"/>
      <c r="LGN5" s="116"/>
      <c r="LGO5" s="116"/>
      <c r="LGP5" s="116"/>
      <c r="LGQ5" s="116"/>
      <c r="LGR5" s="116"/>
      <c r="LGS5" s="116"/>
      <c r="LGT5" s="116"/>
      <c r="LGU5" s="116"/>
      <c r="LGV5" s="116"/>
      <c r="LGW5" s="116"/>
      <c r="LGX5" s="116"/>
      <c r="LGY5" s="116"/>
      <c r="LGZ5" s="116"/>
      <c r="LHA5" s="116"/>
      <c r="LHB5" s="116"/>
      <c r="LHC5" s="116"/>
      <c r="LHD5" s="116"/>
      <c r="LHE5" s="116"/>
      <c r="LHF5" s="116"/>
      <c r="LHG5" s="116"/>
      <c r="LHH5" s="116"/>
      <c r="LHI5" s="116"/>
      <c r="LHJ5" s="116"/>
      <c r="LHK5" s="116"/>
      <c r="LHL5" s="116"/>
      <c r="LHM5" s="116"/>
      <c r="LHN5" s="116"/>
      <c r="LHO5" s="116"/>
      <c r="LHP5" s="116"/>
      <c r="LHQ5" s="116"/>
      <c r="LHR5" s="116"/>
      <c r="LHS5" s="116"/>
      <c r="LHT5" s="116"/>
      <c r="LHU5" s="116"/>
      <c r="LHV5" s="116"/>
      <c r="LHW5" s="116"/>
      <c r="LHX5" s="116"/>
      <c r="LHY5" s="116"/>
      <c r="LHZ5" s="116"/>
      <c r="LIA5" s="116"/>
      <c r="LIB5" s="116"/>
      <c r="LIC5" s="116"/>
      <c r="LID5" s="116"/>
      <c r="LIE5" s="116"/>
      <c r="LIF5" s="116"/>
      <c r="LIG5" s="116"/>
      <c r="LIH5" s="116"/>
      <c r="LII5" s="116"/>
      <c r="LIJ5" s="116"/>
      <c r="LIK5" s="116"/>
      <c r="LIL5" s="116"/>
      <c r="LIM5" s="116"/>
      <c r="LIN5" s="116"/>
      <c r="LIO5" s="116"/>
      <c r="LIP5" s="116"/>
      <c r="LIQ5" s="116"/>
      <c r="LIR5" s="116"/>
      <c r="LIS5" s="116"/>
      <c r="LIT5" s="116"/>
      <c r="LIU5" s="116"/>
      <c r="LIV5" s="116"/>
      <c r="LIW5" s="116"/>
      <c r="LIX5" s="116"/>
      <c r="LIY5" s="116"/>
      <c r="LIZ5" s="116"/>
      <c r="LJA5" s="116"/>
      <c r="LJB5" s="116"/>
      <c r="LJC5" s="116"/>
      <c r="LJD5" s="116"/>
      <c r="LJE5" s="116"/>
      <c r="LJF5" s="116"/>
      <c r="LJG5" s="116"/>
      <c r="LJH5" s="116"/>
      <c r="LJI5" s="116"/>
      <c r="LJJ5" s="116"/>
      <c r="LJK5" s="116"/>
      <c r="LJL5" s="116"/>
      <c r="LJM5" s="116"/>
      <c r="LJN5" s="116"/>
      <c r="LJO5" s="116"/>
      <c r="LJP5" s="116"/>
      <c r="LJQ5" s="116"/>
      <c r="LJR5" s="116"/>
      <c r="LJS5" s="116"/>
      <c r="LJT5" s="116"/>
      <c r="LJU5" s="116"/>
      <c r="LJV5" s="116"/>
      <c r="LJW5" s="116"/>
      <c r="LJX5" s="116"/>
      <c r="LJY5" s="116"/>
      <c r="LJZ5" s="116"/>
      <c r="LKA5" s="116"/>
      <c r="LKB5" s="116"/>
      <c r="LKC5" s="116"/>
      <c r="LKD5" s="116"/>
      <c r="LKE5" s="116"/>
      <c r="LKF5" s="116"/>
      <c r="LKG5" s="116"/>
      <c r="LKH5" s="116"/>
      <c r="LKI5" s="116"/>
      <c r="LKJ5" s="116"/>
      <c r="LKK5" s="116"/>
      <c r="LKL5" s="116"/>
      <c r="LKM5" s="116"/>
      <c r="LKN5" s="116"/>
      <c r="LKO5" s="116"/>
      <c r="LKP5" s="116"/>
      <c r="LKQ5" s="116"/>
      <c r="LKR5" s="116"/>
      <c r="LKS5" s="116"/>
      <c r="LKT5" s="116"/>
      <c r="LKU5" s="116"/>
      <c r="LKV5" s="116"/>
      <c r="LKW5" s="116"/>
      <c r="LKX5" s="116"/>
      <c r="LKY5" s="116"/>
      <c r="LKZ5" s="116"/>
      <c r="LLA5" s="116"/>
      <c r="LLB5" s="116"/>
      <c r="LLC5" s="116"/>
      <c r="LLD5" s="116"/>
      <c r="LLE5" s="116"/>
      <c r="LLF5" s="116"/>
      <c r="LLG5" s="116"/>
      <c r="LLH5" s="116"/>
      <c r="LLI5" s="116"/>
      <c r="LLJ5" s="116"/>
      <c r="LLK5" s="116"/>
      <c r="LLL5" s="116"/>
      <c r="LLM5" s="116"/>
      <c r="LLN5" s="116"/>
      <c r="LLO5" s="116"/>
      <c r="LLP5" s="116"/>
      <c r="LLQ5" s="116"/>
      <c r="LLR5" s="116"/>
      <c r="LLS5" s="116"/>
      <c r="LLT5" s="116"/>
      <c r="LLU5" s="116"/>
      <c r="LLV5" s="116"/>
      <c r="LLW5" s="116"/>
      <c r="LLX5" s="116"/>
      <c r="LLY5" s="116"/>
      <c r="LLZ5" s="116"/>
      <c r="LMA5" s="116"/>
      <c r="LMB5" s="116"/>
      <c r="LMC5" s="116"/>
      <c r="LMD5" s="116"/>
      <c r="LME5" s="116"/>
      <c r="LMF5" s="116"/>
      <c r="LMG5" s="116"/>
      <c r="LMH5" s="116"/>
      <c r="LMI5" s="116"/>
      <c r="LMJ5" s="116"/>
      <c r="LMK5" s="116"/>
      <c r="LML5" s="116"/>
      <c r="LMM5" s="116"/>
      <c r="LMN5" s="116"/>
      <c r="LMO5" s="116"/>
      <c r="LMP5" s="116"/>
      <c r="LMQ5" s="116"/>
      <c r="LMR5" s="116"/>
      <c r="LMS5" s="116"/>
      <c r="LMT5" s="116"/>
      <c r="LMU5" s="116"/>
      <c r="LMV5" s="116"/>
      <c r="LMW5" s="116"/>
      <c r="LMX5" s="116"/>
      <c r="LMY5" s="116"/>
      <c r="LMZ5" s="116"/>
      <c r="LNA5" s="116"/>
      <c r="LNB5" s="116"/>
      <c r="LNC5" s="116"/>
      <c r="LND5" s="116"/>
      <c r="LNE5" s="116"/>
      <c r="LNF5" s="116"/>
      <c r="LNG5" s="116"/>
      <c r="LNH5" s="116"/>
      <c r="LNI5" s="116"/>
      <c r="LNJ5" s="116"/>
      <c r="LNK5" s="116"/>
      <c r="LNL5" s="116"/>
      <c r="LNM5" s="116"/>
      <c r="LNN5" s="116"/>
      <c r="LNO5" s="116"/>
      <c r="LNP5" s="116"/>
      <c r="LNQ5" s="116"/>
      <c r="LNR5" s="116"/>
      <c r="LNS5" s="116"/>
      <c r="LNT5" s="116"/>
      <c r="LNU5" s="116"/>
      <c r="LNV5" s="116"/>
      <c r="LNW5" s="116"/>
      <c r="LNX5" s="116"/>
      <c r="LNY5" s="116"/>
      <c r="LNZ5" s="116"/>
      <c r="LOA5" s="116"/>
      <c r="LOB5" s="116"/>
      <c r="LOC5" s="116"/>
      <c r="LOD5" s="116"/>
      <c r="LOE5" s="116"/>
      <c r="LOF5" s="116"/>
      <c r="LOG5" s="116"/>
      <c r="LOH5" s="116"/>
      <c r="LOI5" s="116"/>
      <c r="LOJ5" s="116"/>
      <c r="LOK5" s="116"/>
      <c r="LOL5" s="116"/>
      <c r="LOM5" s="116"/>
      <c r="LON5" s="116"/>
      <c r="LOO5" s="116"/>
      <c r="LOP5" s="116"/>
      <c r="LOQ5" s="116"/>
      <c r="LOR5" s="116"/>
      <c r="LOS5" s="116"/>
      <c r="LOT5" s="116"/>
      <c r="LOU5" s="116"/>
      <c r="LOV5" s="116"/>
      <c r="LOW5" s="116"/>
      <c r="LOX5" s="116"/>
      <c r="LOY5" s="116"/>
      <c r="LOZ5" s="116"/>
      <c r="LPA5" s="116"/>
      <c r="LPB5" s="116"/>
      <c r="LPC5" s="116"/>
      <c r="LPD5" s="116"/>
      <c r="LPE5" s="116"/>
      <c r="LPF5" s="116"/>
      <c r="LPG5" s="116"/>
      <c r="LPH5" s="116"/>
      <c r="LPI5" s="116"/>
      <c r="LPJ5" s="116"/>
      <c r="LPK5" s="116"/>
      <c r="LPL5" s="116"/>
      <c r="LPM5" s="116"/>
      <c r="LPN5" s="116"/>
      <c r="LPO5" s="116"/>
      <c r="LPP5" s="116"/>
      <c r="LPQ5" s="116"/>
      <c r="LPR5" s="116"/>
      <c r="LPS5" s="116"/>
      <c r="LPT5" s="116"/>
      <c r="LPU5" s="116"/>
      <c r="LPV5" s="116"/>
      <c r="LPW5" s="116"/>
      <c r="LPX5" s="116"/>
      <c r="LPY5" s="116"/>
      <c r="LPZ5" s="116"/>
      <c r="LQA5" s="116"/>
      <c r="LQB5" s="116"/>
      <c r="LQC5" s="116"/>
      <c r="LQD5" s="116"/>
      <c r="LQE5" s="116"/>
      <c r="LQF5" s="116"/>
      <c r="LQG5" s="116"/>
      <c r="LQH5" s="116"/>
      <c r="LQI5" s="116"/>
      <c r="LQJ5" s="116"/>
      <c r="LQK5" s="116"/>
      <c r="LQL5" s="116"/>
      <c r="LQM5" s="116"/>
      <c r="LQN5" s="116"/>
      <c r="LQO5" s="116"/>
      <c r="LQP5" s="116"/>
      <c r="LQQ5" s="116"/>
      <c r="LQR5" s="116"/>
      <c r="LQS5" s="116"/>
      <c r="LQT5" s="116"/>
      <c r="LQU5" s="116"/>
      <c r="LQV5" s="116"/>
      <c r="LQW5" s="116"/>
      <c r="LQX5" s="116"/>
      <c r="LQY5" s="116"/>
      <c r="LQZ5" s="116"/>
      <c r="LRA5" s="116"/>
      <c r="LRB5" s="116"/>
      <c r="LRC5" s="116"/>
      <c r="LRD5" s="116"/>
      <c r="LRE5" s="116"/>
      <c r="LRF5" s="116"/>
      <c r="LRG5" s="116"/>
      <c r="LRH5" s="116"/>
      <c r="LRI5" s="116"/>
      <c r="LRJ5" s="116"/>
      <c r="LRK5" s="116"/>
      <c r="LRL5" s="116"/>
      <c r="LRM5" s="116"/>
      <c r="LRN5" s="116"/>
      <c r="LRO5" s="116"/>
      <c r="LRP5" s="116"/>
      <c r="LRQ5" s="116"/>
      <c r="LRR5" s="116"/>
      <c r="LRS5" s="116"/>
      <c r="LRT5" s="116"/>
      <c r="LRU5" s="116"/>
      <c r="LRV5" s="116"/>
      <c r="LRW5" s="116"/>
      <c r="LRX5" s="116"/>
      <c r="LRY5" s="116"/>
      <c r="LRZ5" s="116"/>
      <c r="LSA5" s="116"/>
      <c r="LSB5" s="116"/>
      <c r="LSC5" s="116"/>
      <c r="LSD5" s="116"/>
      <c r="LSE5" s="116"/>
      <c r="LSF5" s="116"/>
      <c r="LSG5" s="116"/>
      <c r="LSH5" s="116"/>
      <c r="LSI5" s="116"/>
      <c r="LSJ5" s="116"/>
      <c r="LSK5" s="116"/>
      <c r="LSL5" s="116"/>
      <c r="LSM5" s="116"/>
      <c r="LSN5" s="116"/>
      <c r="LSO5" s="116"/>
      <c r="LSP5" s="116"/>
      <c r="LSQ5" s="116"/>
      <c r="LSR5" s="116"/>
      <c r="LSS5" s="116"/>
      <c r="LST5" s="116"/>
      <c r="LSU5" s="116"/>
      <c r="LSV5" s="116"/>
      <c r="LSW5" s="116"/>
      <c r="LSX5" s="116"/>
      <c r="LSY5" s="116"/>
      <c r="LSZ5" s="116"/>
      <c r="LTA5" s="116"/>
      <c r="LTB5" s="116"/>
      <c r="LTC5" s="116"/>
      <c r="LTD5" s="116"/>
      <c r="LTE5" s="116"/>
      <c r="LTF5" s="116"/>
      <c r="LTG5" s="116"/>
      <c r="LTH5" s="116"/>
      <c r="LTI5" s="116"/>
      <c r="LTJ5" s="116"/>
      <c r="LTK5" s="116"/>
      <c r="LTL5" s="116"/>
      <c r="LTM5" s="116"/>
      <c r="LTN5" s="116"/>
      <c r="LTO5" s="116"/>
      <c r="LTP5" s="116"/>
      <c r="LTQ5" s="116"/>
      <c r="LTR5" s="116"/>
      <c r="LTS5" s="116"/>
      <c r="LTT5" s="116"/>
      <c r="LTU5" s="116"/>
      <c r="LTV5" s="116"/>
      <c r="LTW5" s="116"/>
      <c r="LTX5" s="116"/>
      <c r="LTY5" s="116"/>
      <c r="LTZ5" s="116"/>
      <c r="LUA5" s="116"/>
      <c r="LUB5" s="116"/>
      <c r="LUC5" s="116"/>
      <c r="LUD5" s="116"/>
      <c r="LUE5" s="116"/>
      <c r="LUF5" s="116"/>
      <c r="LUG5" s="116"/>
      <c r="LUH5" s="116"/>
      <c r="LUI5" s="116"/>
      <c r="LUJ5" s="116"/>
      <c r="LUK5" s="116"/>
      <c r="LUL5" s="116"/>
      <c r="LUM5" s="116"/>
      <c r="LUN5" s="116"/>
      <c r="LUO5" s="116"/>
      <c r="LUP5" s="116"/>
      <c r="LUQ5" s="116"/>
      <c r="LUR5" s="116"/>
      <c r="LUS5" s="116"/>
      <c r="LUT5" s="116"/>
      <c r="LUU5" s="116"/>
      <c r="LUV5" s="116"/>
      <c r="LUW5" s="116"/>
      <c r="LUX5" s="116"/>
      <c r="LUY5" s="116"/>
      <c r="LUZ5" s="116"/>
      <c r="LVA5" s="116"/>
      <c r="LVB5" s="116"/>
      <c r="LVC5" s="116"/>
      <c r="LVD5" s="116"/>
      <c r="LVE5" s="116"/>
      <c r="LVF5" s="116"/>
      <c r="LVG5" s="116"/>
      <c r="LVH5" s="116"/>
      <c r="LVI5" s="116"/>
      <c r="LVJ5" s="116"/>
      <c r="LVK5" s="116"/>
      <c r="LVL5" s="116"/>
      <c r="LVM5" s="116"/>
      <c r="LVN5" s="116"/>
      <c r="LVO5" s="116"/>
      <c r="LVP5" s="116"/>
      <c r="LVQ5" s="116"/>
      <c r="LVR5" s="116"/>
      <c r="LVS5" s="116"/>
      <c r="LVT5" s="116"/>
      <c r="LVU5" s="116"/>
      <c r="LVV5" s="116"/>
      <c r="LVW5" s="116"/>
      <c r="LVX5" s="116"/>
      <c r="LVY5" s="116"/>
      <c r="LVZ5" s="116"/>
      <c r="LWA5" s="116"/>
      <c r="LWB5" s="116"/>
      <c r="LWC5" s="116"/>
      <c r="LWD5" s="116"/>
      <c r="LWE5" s="116"/>
      <c r="LWF5" s="116"/>
      <c r="LWG5" s="116"/>
      <c r="LWH5" s="116"/>
      <c r="LWI5" s="116"/>
      <c r="LWJ5" s="116"/>
      <c r="LWK5" s="116"/>
      <c r="LWL5" s="116"/>
      <c r="LWM5" s="116"/>
      <c r="LWN5" s="116"/>
      <c r="LWO5" s="116"/>
      <c r="LWP5" s="116"/>
      <c r="LWQ5" s="116"/>
      <c r="LWR5" s="116"/>
      <c r="LWS5" s="116"/>
      <c r="LWT5" s="116"/>
      <c r="LWU5" s="116"/>
      <c r="LWV5" s="116"/>
      <c r="LWW5" s="116"/>
      <c r="LWX5" s="116"/>
      <c r="LWY5" s="116"/>
      <c r="LWZ5" s="116"/>
      <c r="LXA5" s="116"/>
      <c r="LXB5" s="116"/>
      <c r="LXC5" s="116"/>
      <c r="LXD5" s="116"/>
      <c r="LXE5" s="116"/>
      <c r="LXF5" s="116"/>
      <c r="LXG5" s="116"/>
      <c r="LXH5" s="116"/>
      <c r="LXI5" s="116"/>
      <c r="LXJ5" s="116"/>
      <c r="LXK5" s="116"/>
      <c r="LXL5" s="116"/>
      <c r="LXM5" s="116"/>
      <c r="LXN5" s="116"/>
      <c r="LXO5" s="116"/>
      <c r="LXP5" s="116"/>
      <c r="LXQ5" s="116"/>
      <c r="LXR5" s="116"/>
      <c r="LXS5" s="116"/>
      <c r="LXT5" s="116"/>
      <c r="LXU5" s="116"/>
      <c r="LXV5" s="116"/>
      <c r="LXW5" s="116"/>
      <c r="LXX5" s="116"/>
      <c r="LXY5" s="116"/>
      <c r="LXZ5" s="116"/>
      <c r="LYA5" s="116"/>
      <c r="LYB5" s="116"/>
      <c r="LYC5" s="116"/>
      <c r="LYD5" s="116"/>
      <c r="LYE5" s="116"/>
      <c r="LYF5" s="116"/>
      <c r="LYG5" s="116"/>
      <c r="LYH5" s="116"/>
      <c r="LYI5" s="116"/>
      <c r="LYJ5" s="116"/>
      <c r="LYK5" s="116"/>
      <c r="LYL5" s="116"/>
      <c r="LYM5" s="116"/>
      <c r="LYN5" s="116"/>
      <c r="LYO5" s="116"/>
      <c r="LYP5" s="116"/>
      <c r="LYQ5" s="116"/>
      <c r="LYR5" s="116"/>
      <c r="LYS5" s="116"/>
      <c r="LYT5" s="116"/>
      <c r="LYU5" s="116"/>
      <c r="LYV5" s="116"/>
      <c r="LYW5" s="116"/>
      <c r="LYX5" s="116"/>
      <c r="LYY5" s="116"/>
      <c r="LYZ5" s="116"/>
      <c r="LZA5" s="116"/>
      <c r="LZB5" s="116"/>
      <c r="LZC5" s="116"/>
      <c r="LZD5" s="116"/>
      <c r="LZE5" s="116"/>
      <c r="LZF5" s="116"/>
      <c r="LZG5" s="116"/>
      <c r="LZH5" s="116"/>
      <c r="LZI5" s="116"/>
      <c r="LZJ5" s="116"/>
      <c r="LZK5" s="116"/>
      <c r="LZL5" s="116"/>
      <c r="LZM5" s="116"/>
      <c r="LZN5" s="116"/>
      <c r="LZO5" s="116"/>
      <c r="LZP5" s="116"/>
      <c r="LZQ5" s="116"/>
      <c r="LZR5" s="116"/>
      <c r="LZS5" s="116"/>
      <c r="LZT5" s="116"/>
      <c r="LZU5" s="116"/>
      <c r="LZV5" s="116"/>
      <c r="LZW5" s="116"/>
      <c r="LZX5" s="116"/>
      <c r="LZY5" s="116"/>
      <c r="LZZ5" s="116"/>
      <c r="MAA5" s="116"/>
      <c r="MAB5" s="116"/>
      <c r="MAC5" s="116"/>
      <c r="MAD5" s="116"/>
      <c r="MAE5" s="116"/>
      <c r="MAF5" s="116"/>
      <c r="MAG5" s="116"/>
      <c r="MAH5" s="116"/>
      <c r="MAI5" s="116"/>
      <c r="MAJ5" s="116"/>
      <c r="MAK5" s="116"/>
      <c r="MAL5" s="116"/>
      <c r="MAM5" s="116"/>
      <c r="MAN5" s="116"/>
      <c r="MAO5" s="116"/>
      <c r="MAP5" s="116"/>
      <c r="MAQ5" s="116"/>
      <c r="MAR5" s="116"/>
      <c r="MAS5" s="116"/>
      <c r="MAT5" s="116"/>
      <c r="MAU5" s="116"/>
      <c r="MAV5" s="116"/>
      <c r="MAW5" s="116"/>
      <c r="MAX5" s="116"/>
      <c r="MAY5" s="116"/>
      <c r="MAZ5" s="116"/>
      <c r="MBA5" s="116"/>
      <c r="MBB5" s="116"/>
      <c r="MBC5" s="116"/>
      <c r="MBD5" s="116"/>
      <c r="MBE5" s="116"/>
      <c r="MBF5" s="116"/>
      <c r="MBG5" s="116"/>
      <c r="MBH5" s="116"/>
      <c r="MBI5" s="116"/>
      <c r="MBJ5" s="116"/>
      <c r="MBK5" s="116"/>
      <c r="MBL5" s="116"/>
      <c r="MBM5" s="116"/>
      <c r="MBN5" s="116"/>
      <c r="MBO5" s="116"/>
      <c r="MBP5" s="116"/>
      <c r="MBQ5" s="116"/>
      <c r="MBR5" s="116"/>
      <c r="MBS5" s="116"/>
      <c r="MBT5" s="116"/>
      <c r="MBU5" s="116"/>
      <c r="MBV5" s="116"/>
      <c r="MBW5" s="116"/>
      <c r="MBX5" s="116"/>
      <c r="MBY5" s="116"/>
      <c r="MBZ5" s="116"/>
      <c r="MCA5" s="116"/>
      <c r="MCB5" s="116"/>
      <c r="MCC5" s="116"/>
      <c r="MCD5" s="116"/>
      <c r="MCE5" s="116"/>
      <c r="MCF5" s="116"/>
      <c r="MCG5" s="116"/>
      <c r="MCH5" s="116"/>
      <c r="MCI5" s="116"/>
      <c r="MCJ5" s="116"/>
      <c r="MCK5" s="116"/>
      <c r="MCL5" s="116"/>
      <c r="MCM5" s="116"/>
      <c r="MCN5" s="116"/>
      <c r="MCO5" s="116"/>
      <c r="MCP5" s="116"/>
      <c r="MCQ5" s="116"/>
      <c r="MCR5" s="116"/>
      <c r="MCS5" s="116"/>
      <c r="MCT5" s="116"/>
      <c r="MCU5" s="116"/>
      <c r="MCV5" s="116"/>
      <c r="MCW5" s="116"/>
      <c r="MCX5" s="116"/>
      <c r="MCY5" s="116"/>
      <c r="MCZ5" s="116"/>
      <c r="MDA5" s="116"/>
      <c r="MDB5" s="116"/>
      <c r="MDC5" s="116"/>
      <c r="MDD5" s="116"/>
      <c r="MDE5" s="116"/>
      <c r="MDF5" s="116"/>
      <c r="MDG5" s="116"/>
      <c r="MDH5" s="116"/>
      <c r="MDI5" s="116"/>
      <c r="MDJ5" s="116"/>
      <c r="MDK5" s="116"/>
      <c r="MDL5" s="116"/>
      <c r="MDM5" s="116"/>
      <c r="MDN5" s="116"/>
      <c r="MDO5" s="116"/>
      <c r="MDP5" s="116"/>
      <c r="MDQ5" s="116"/>
      <c r="MDR5" s="116"/>
      <c r="MDS5" s="116"/>
      <c r="MDT5" s="116"/>
      <c r="MDU5" s="116"/>
      <c r="MDV5" s="116"/>
      <c r="MDW5" s="116"/>
      <c r="MDX5" s="116"/>
      <c r="MDY5" s="116"/>
      <c r="MDZ5" s="116"/>
      <c r="MEA5" s="116"/>
      <c r="MEB5" s="116"/>
      <c r="MEC5" s="116"/>
      <c r="MED5" s="116"/>
      <c r="MEE5" s="116"/>
      <c r="MEF5" s="116"/>
      <c r="MEG5" s="116"/>
      <c r="MEH5" s="116"/>
      <c r="MEI5" s="116"/>
      <c r="MEJ5" s="116"/>
      <c r="MEK5" s="116"/>
      <c r="MEL5" s="116"/>
      <c r="MEM5" s="116"/>
      <c r="MEN5" s="116"/>
      <c r="MEO5" s="116"/>
      <c r="MEP5" s="116"/>
      <c r="MEQ5" s="116"/>
      <c r="MER5" s="116"/>
      <c r="MES5" s="116"/>
      <c r="MET5" s="116"/>
      <c r="MEU5" s="116"/>
      <c r="MEV5" s="116"/>
      <c r="MEW5" s="116"/>
      <c r="MEX5" s="116"/>
      <c r="MEY5" s="116"/>
      <c r="MEZ5" s="116"/>
      <c r="MFA5" s="116"/>
      <c r="MFB5" s="116"/>
      <c r="MFC5" s="116"/>
      <c r="MFD5" s="116"/>
      <c r="MFE5" s="116"/>
      <c r="MFF5" s="116"/>
      <c r="MFG5" s="116"/>
      <c r="MFH5" s="116"/>
      <c r="MFI5" s="116"/>
      <c r="MFJ5" s="116"/>
      <c r="MFK5" s="116"/>
      <c r="MFL5" s="116"/>
      <c r="MFM5" s="116"/>
      <c r="MFN5" s="116"/>
      <c r="MFO5" s="116"/>
      <c r="MFP5" s="116"/>
      <c r="MFQ5" s="116"/>
      <c r="MFR5" s="116"/>
      <c r="MFS5" s="116"/>
      <c r="MFT5" s="116"/>
      <c r="MFU5" s="116"/>
      <c r="MFV5" s="116"/>
      <c r="MFW5" s="116"/>
      <c r="MFX5" s="116"/>
      <c r="MFY5" s="116"/>
      <c r="MFZ5" s="116"/>
      <c r="MGA5" s="116"/>
      <c r="MGB5" s="116"/>
      <c r="MGC5" s="116"/>
      <c r="MGD5" s="116"/>
      <c r="MGE5" s="116"/>
      <c r="MGF5" s="116"/>
      <c r="MGG5" s="116"/>
      <c r="MGH5" s="116"/>
      <c r="MGI5" s="116"/>
      <c r="MGJ5" s="116"/>
      <c r="MGK5" s="116"/>
      <c r="MGL5" s="116"/>
      <c r="MGM5" s="116"/>
      <c r="MGN5" s="116"/>
      <c r="MGO5" s="116"/>
      <c r="MGP5" s="116"/>
      <c r="MGQ5" s="116"/>
      <c r="MGR5" s="116"/>
      <c r="MGS5" s="116"/>
      <c r="MGT5" s="116"/>
      <c r="MGU5" s="116"/>
      <c r="MGV5" s="116"/>
      <c r="MGW5" s="116"/>
      <c r="MGX5" s="116"/>
      <c r="MGY5" s="116"/>
      <c r="MGZ5" s="116"/>
      <c r="MHA5" s="116"/>
      <c r="MHB5" s="116"/>
      <c r="MHC5" s="116"/>
      <c r="MHD5" s="116"/>
      <c r="MHE5" s="116"/>
      <c r="MHF5" s="116"/>
      <c r="MHG5" s="116"/>
      <c r="MHH5" s="116"/>
      <c r="MHI5" s="116"/>
      <c r="MHJ5" s="116"/>
      <c r="MHK5" s="116"/>
      <c r="MHL5" s="116"/>
      <c r="MHM5" s="116"/>
      <c r="MHN5" s="116"/>
      <c r="MHO5" s="116"/>
      <c r="MHP5" s="116"/>
      <c r="MHQ5" s="116"/>
      <c r="MHR5" s="116"/>
      <c r="MHS5" s="116"/>
      <c r="MHT5" s="116"/>
      <c r="MHU5" s="116"/>
      <c r="MHV5" s="116"/>
      <c r="MHW5" s="116"/>
      <c r="MHX5" s="116"/>
      <c r="MHY5" s="116"/>
      <c r="MHZ5" s="116"/>
      <c r="MIA5" s="116"/>
      <c r="MIB5" s="116"/>
      <c r="MIC5" s="116"/>
      <c r="MID5" s="116"/>
      <c r="MIE5" s="116"/>
      <c r="MIF5" s="116"/>
      <c r="MIG5" s="116"/>
      <c r="MIH5" s="116"/>
      <c r="MII5" s="116"/>
      <c r="MIJ5" s="116"/>
      <c r="MIK5" s="116"/>
      <c r="MIL5" s="116"/>
      <c r="MIM5" s="116"/>
      <c r="MIN5" s="116"/>
      <c r="MIO5" s="116"/>
      <c r="MIP5" s="116"/>
      <c r="MIQ5" s="116"/>
      <c r="MIR5" s="116"/>
      <c r="MIS5" s="116"/>
      <c r="MIT5" s="116"/>
      <c r="MIU5" s="116"/>
      <c r="MIV5" s="116"/>
      <c r="MIW5" s="116"/>
      <c r="MIX5" s="116"/>
      <c r="MIY5" s="116"/>
      <c r="MIZ5" s="116"/>
      <c r="MJA5" s="116"/>
      <c r="MJB5" s="116"/>
      <c r="MJC5" s="116"/>
      <c r="MJD5" s="116"/>
      <c r="MJE5" s="116"/>
      <c r="MJF5" s="116"/>
      <c r="MJG5" s="116"/>
      <c r="MJH5" s="116"/>
      <c r="MJI5" s="116"/>
      <c r="MJJ5" s="116"/>
      <c r="MJK5" s="116"/>
      <c r="MJL5" s="116"/>
      <c r="MJM5" s="116"/>
      <c r="MJN5" s="116"/>
      <c r="MJO5" s="116"/>
      <c r="MJP5" s="116"/>
      <c r="MJQ5" s="116"/>
      <c r="MJR5" s="116"/>
      <c r="MJS5" s="116"/>
      <c r="MJT5" s="116"/>
      <c r="MJU5" s="116"/>
      <c r="MJV5" s="116"/>
      <c r="MJW5" s="116"/>
      <c r="MJX5" s="116"/>
      <c r="MJY5" s="116"/>
      <c r="MJZ5" s="116"/>
      <c r="MKA5" s="116"/>
      <c r="MKB5" s="116"/>
      <c r="MKC5" s="116"/>
      <c r="MKD5" s="116"/>
      <c r="MKE5" s="116"/>
      <c r="MKF5" s="116"/>
      <c r="MKG5" s="116"/>
      <c r="MKH5" s="116"/>
      <c r="MKI5" s="116"/>
      <c r="MKJ5" s="116"/>
      <c r="MKK5" s="116"/>
      <c r="MKL5" s="116"/>
      <c r="MKM5" s="116"/>
      <c r="MKN5" s="116"/>
      <c r="MKO5" s="116"/>
      <c r="MKP5" s="116"/>
      <c r="MKQ5" s="116"/>
      <c r="MKR5" s="116"/>
      <c r="MKS5" s="116"/>
      <c r="MKT5" s="116"/>
      <c r="MKU5" s="116"/>
      <c r="MKV5" s="116"/>
      <c r="MKW5" s="116"/>
      <c r="MKX5" s="116"/>
      <c r="MKY5" s="116"/>
      <c r="MKZ5" s="116"/>
      <c r="MLA5" s="116"/>
      <c r="MLB5" s="116"/>
      <c r="MLC5" s="116"/>
      <c r="MLD5" s="116"/>
      <c r="MLE5" s="116"/>
      <c r="MLF5" s="116"/>
      <c r="MLG5" s="116"/>
      <c r="MLH5" s="116"/>
      <c r="MLI5" s="116"/>
      <c r="MLJ5" s="116"/>
      <c r="MLK5" s="116"/>
      <c r="MLL5" s="116"/>
      <c r="MLM5" s="116"/>
      <c r="MLN5" s="116"/>
      <c r="MLO5" s="116"/>
      <c r="MLP5" s="116"/>
      <c r="MLQ5" s="116"/>
      <c r="MLR5" s="116"/>
      <c r="MLS5" s="116"/>
      <c r="MLT5" s="116"/>
      <c r="MLU5" s="116"/>
      <c r="MLV5" s="116"/>
      <c r="MLW5" s="116"/>
      <c r="MLX5" s="116"/>
      <c r="MLY5" s="116"/>
      <c r="MLZ5" s="116"/>
      <c r="MMA5" s="116"/>
      <c r="MMB5" s="116"/>
      <c r="MMC5" s="116"/>
      <c r="MMD5" s="116"/>
      <c r="MME5" s="116"/>
      <c r="MMF5" s="116"/>
      <c r="MMG5" s="116"/>
      <c r="MMH5" s="116"/>
      <c r="MMI5" s="116"/>
      <c r="MMJ5" s="116"/>
      <c r="MMK5" s="116"/>
      <c r="MML5" s="116"/>
      <c r="MMM5" s="116"/>
      <c r="MMN5" s="116"/>
      <c r="MMO5" s="116"/>
      <c r="MMP5" s="116"/>
      <c r="MMQ5" s="116"/>
      <c r="MMR5" s="116"/>
      <c r="MMS5" s="116"/>
      <c r="MMT5" s="116"/>
      <c r="MMU5" s="116"/>
      <c r="MMV5" s="116"/>
      <c r="MMW5" s="116"/>
      <c r="MMX5" s="116"/>
      <c r="MMY5" s="116"/>
      <c r="MMZ5" s="116"/>
      <c r="MNA5" s="116"/>
      <c r="MNB5" s="116"/>
      <c r="MNC5" s="116"/>
      <c r="MND5" s="116"/>
      <c r="MNE5" s="116"/>
      <c r="MNF5" s="116"/>
      <c r="MNG5" s="116"/>
      <c r="MNH5" s="116"/>
      <c r="MNI5" s="116"/>
      <c r="MNJ5" s="116"/>
      <c r="MNK5" s="116"/>
      <c r="MNL5" s="116"/>
      <c r="MNM5" s="116"/>
      <c r="MNN5" s="116"/>
      <c r="MNO5" s="116"/>
      <c r="MNP5" s="116"/>
      <c r="MNQ5" s="116"/>
      <c r="MNR5" s="116"/>
      <c r="MNS5" s="116"/>
      <c r="MNT5" s="116"/>
      <c r="MNU5" s="116"/>
      <c r="MNV5" s="116"/>
      <c r="MNW5" s="116"/>
      <c r="MNX5" s="116"/>
      <c r="MNY5" s="116"/>
      <c r="MNZ5" s="116"/>
      <c r="MOA5" s="116"/>
      <c r="MOB5" s="116"/>
      <c r="MOC5" s="116"/>
      <c r="MOD5" s="116"/>
      <c r="MOE5" s="116"/>
      <c r="MOF5" s="116"/>
      <c r="MOG5" s="116"/>
      <c r="MOH5" s="116"/>
      <c r="MOI5" s="116"/>
      <c r="MOJ5" s="116"/>
      <c r="MOK5" s="116"/>
      <c r="MOL5" s="116"/>
      <c r="MOM5" s="116"/>
      <c r="MON5" s="116"/>
      <c r="MOO5" s="116"/>
      <c r="MOP5" s="116"/>
      <c r="MOQ5" s="116"/>
      <c r="MOR5" s="116"/>
      <c r="MOS5" s="116"/>
      <c r="MOT5" s="116"/>
      <c r="MOU5" s="116"/>
      <c r="MOV5" s="116"/>
      <c r="MOW5" s="116"/>
      <c r="MOX5" s="116"/>
      <c r="MOY5" s="116"/>
      <c r="MOZ5" s="116"/>
      <c r="MPA5" s="116"/>
      <c r="MPB5" s="116"/>
      <c r="MPC5" s="116"/>
      <c r="MPD5" s="116"/>
      <c r="MPE5" s="116"/>
      <c r="MPF5" s="116"/>
      <c r="MPG5" s="116"/>
      <c r="MPH5" s="116"/>
      <c r="MPI5" s="116"/>
      <c r="MPJ5" s="116"/>
      <c r="MPK5" s="116"/>
      <c r="MPL5" s="116"/>
      <c r="MPM5" s="116"/>
      <c r="MPN5" s="116"/>
      <c r="MPO5" s="116"/>
      <c r="MPP5" s="116"/>
      <c r="MPQ5" s="116"/>
      <c r="MPR5" s="116"/>
      <c r="MPS5" s="116"/>
      <c r="MPT5" s="116"/>
      <c r="MPU5" s="116"/>
      <c r="MPV5" s="116"/>
      <c r="MPW5" s="116"/>
      <c r="MPX5" s="116"/>
      <c r="MPY5" s="116"/>
      <c r="MPZ5" s="116"/>
      <c r="MQA5" s="116"/>
      <c r="MQB5" s="116"/>
      <c r="MQC5" s="116"/>
      <c r="MQD5" s="116"/>
      <c r="MQE5" s="116"/>
      <c r="MQF5" s="116"/>
      <c r="MQG5" s="116"/>
      <c r="MQH5" s="116"/>
      <c r="MQI5" s="116"/>
      <c r="MQJ5" s="116"/>
      <c r="MQK5" s="116"/>
      <c r="MQL5" s="116"/>
      <c r="MQM5" s="116"/>
      <c r="MQN5" s="116"/>
      <c r="MQO5" s="116"/>
      <c r="MQP5" s="116"/>
      <c r="MQQ5" s="116"/>
      <c r="MQR5" s="116"/>
      <c r="MQS5" s="116"/>
      <c r="MQT5" s="116"/>
      <c r="MQU5" s="116"/>
      <c r="MQV5" s="116"/>
      <c r="MQW5" s="116"/>
      <c r="MQX5" s="116"/>
      <c r="MQY5" s="116"/>
      <c r="MQZ5" s="116"/>
      <c r="MRA5" s="116"/>
      <c r="MRB5" s="116"/>
      <c r="MRC5" s="116"/>
      <c r="MRD5" s="116"/>
      <c r="MRE5" s="116"/>
      <c r="MRF5" s="116"/>
      <c r="MRG5" s="116"/>
      <c r="MRH5" s="116"/>
      <c r="MRI5" s="116"/>
      <c r="MRJ5" s="116"/>
      <c r="MRK5" s="116"/>
      <c r="MRL5" s="116"/>
      <c r="MRM5" s="116"/>
      <c r="MRN5" s="116"/>
      <c r="MRO5" s="116"/>
      <c r="MRP5" s="116"/>
      <c r="MRQ5" s="116"/>
      <c r="MRR5" s="116"/>
      <c r="MRS5" s="116"/>
      <c r="MRT5" s="116"/>
      <c r="MRU5" s="116"/>
      <c r="MRV5" s="116"/>
      <c r="MRW5" s="116"/>
      <c r="MRX5" s="116"/>
      <c r="MRY5" s="116"/>
      <c r="MRZ5" s="116"/>
      <c r="MSA5" s="116"/>
      <c r="MSB5" s="116"/>
      <c r="MSC5" s="116"/>
      <c r="MSD5" s="116"/>
      <c r="MSE5" s="116"/>
      <c r="MSF5" s="116"/>
      <c r="MSG5" s="116"/>
      <c r="MSH5" s="116"/>
      <c r="MSI5" s="116"/>
      <c r="MSJ5" s="116"/>
      <c r="MSK5" s="116"/>
      <c r="MSL5" s="116"/>
      <c r="MSM5" s="116"/>
      <c r="MSN5" s="116"/>
      <c r="MSO5" s="116"/>
      <c r="MSP5" s="116"/>
      <c r="MSQ5" s="116"/>
      <c r="MSR5" s="116"/>
      <c r="MSS5" s="116"/>
      <c r="MST5" s="116"/>
      <c r="MSU5" s="116"/>
      <c r="MSV5" s="116"/>
      <c r="MSW5" s="116"/>
      <c r="MSX5" s="116"/>
      <c r="MSY5" s="116"/>
      <c r="MSZ5" s="116"/>
      <c r="MTA5" s="116"/>
      <c r="MTB5" s="116"/>
      <c r="MTC5" s="116"/>
      <c r="MTD5" s="116"/>
      <c r="MTE5" s="116"/>
      <c r="MTF5" s="116"/>
      <c r="MTG5" s="116"/>
      <c r="MTH5" s="116"/>
      <c r="MTI5" s="116"/>
      <c r="MTJ5" s="116"/>
      <c r="MTK5" s="116"/>
      <c r="MTL5" s="116"/>
      <c r="MTM5" s="116"/>
      <c r="MTN5" s="116"/>
      <c r="MTO5" s="116"/>
      <c r="MTP5" s="116"/>
      <c r="MTQ5" s="116"/>
      <c r="MTR5" s="116"/>
      <c r="MTS5" s="116"/>
      <c r="MTT5" s="116"/>
      <c r="MTU5" s="116"/>
      <c r="MTV5" s="116"/>
      <c r="MTW5" s="116"/>
      <c r="MTX5" s="116"/>
      <c r="MTY5" s="116"/>
      <c r="MTZ5" s="116"/>
      <c r="MUA5" s="116"/>
      <c r="MUB5" s="116"/>
      <c r="MUC5" s="116"/>
      <c r="MUD5" s="116"/>
      <c r="MUE5" s="116"/>
      <c r="MUF5" s="116"/>
      <c r="MUG5" s="116"/>
      <c r="MUH5" s="116"/>
      <c r="MUI5" s="116"/>
      <c r="MUJ5" s="116"/>
      <c r="MUK5" s="116"/>
      <c r="MUL5" s="116"/>
      <c r="MUM5" s="116"/>
      <c r="MUN5" s="116"/>
      <c r="MUO5" s="116"/>
      <c r="MUP5" s="116"/>
      <c r="MUQ5" s="116"/>
      <c r="MUR5" s="116"/>
      <c r="MUS5" s="116"/>
      <c r="MUT5" s="116"/>
      <c r="MUU5" s="116"/>
      <c r="MUV5" s="116"/>
      <c r="MUW5" s="116"/>
      <c r="MUX5" s="116"/>
      <c r="MUY5" s="116"/>
      <c r="MUZ5" s="116"/>
      <c r="MVA5" s="116"/>
      <c r="MVB5" s="116"/>
      <c r="MVC5" s="116"/>
      <c r="MVD5" s="116"/>
      <c r="MVE5" s="116"/>
      <c r="MVF5" s="116"/>
      <c r="MVG5" s="116"/>
      <c r="MVH5" s="116"/>
      <c r="MVI5" s="116"/>
      <c r="MVJ5" s="116"/>
      <c r="MVK5" s="116"/>
      <c r="MVL5" s="116"/>
      <c r="MVM5" s="116"/>
      <c r="MVN5" s="116"/>
      <c r="MVO5" s="116"/>
      <c r="MVP5" s="116"/>
      <c r="MVQ5" s="116"/>
      <c r="MVR5" s="116"/>
      <c r="MVS5" s="116"/>
      <c r="MVT5" s="116"/>
      <c r="MVU5" s="116"/>
      <c r="MVV5" s="116"/>
      <c r="MVW5" s="116"/>
      <c r="MVX5" s="116"/>
      <c r="MVY5" s="116"/>
      <c r="MVZ5" s="116"/>
      <c r="MWA5" s="116"/>
      <c r="MWB5" s="116"/>
      <c r="MWC5" s="116"/>
      <c r="MWD5" s="116"/>
      <c r="MWE5" s="116"/>
      <c r="MWF5" s="116"/>
      <c r="MWG5" s="116"/>
      <c r="MWH5" s="116"/>
      <c r="MWI5" s="116"/>
      <c r="MWJ5" s="116"/>
      <c r="MWK5" s="116"/>
      <c r="MWL5" s="116"/>
      <c r="MWM5" s="116"/>
      <c r="MWN5" s="116"/>
      <c r="MWO5" s="116"/>
      <c r="MWP5" s="116"/>
      <c r="MWQ5" s="116"/>
      <c r="MWR5" s="116"/>
      <c r="MWS5" s="116"/>
      <c r="MWT5" s="116"/>
      <c r="MWU5" s="116"/>
      <c r="MWV5" s="116"/>
      <c r="MWW5" s="116"/>
      <c r="MWX5" s="116"/>
      <c r="MWY5" s="116"/>
      <c r="MWZ5" s="116"/>
      <c r="MXA5" s="116"/>
      <c r="MXB5" s="116"/>
      <c r="MXC5" s="116"/>
      <c r="MXD5" s="116"/>
      <c r="MXE5" s="116"/>
      <c r="MXF5" s="116"/>
      <c r="MXG5" s="116"/>
      <c r="MXH5" s="116"/>
      <c r="MXI5" s="116"/>
      <c r="MXJ5" s="116"/>
      <c r="MXK5" s="116"/>
      <c r="MXL5" s="116"/>
      <c r="MXM5" s="116"/>
      <c r="MXN5" s="116"/>
      <c r="MXO5" s="116"/>
      <c r="MXP5" s="116"/>
      <c r="MXQ5" s="116"/>
      <c r="MXR5" s="116"/>
      <c r="MXS5" s="116"/>
      <c r="MXT5" s="116"/>
      <c r="MXU5" s="116"/>
      <c r="MXV5" s="116"/>
      <c r="MXW5" s="116"/>
      <c r="MXX5" s="116"/>
      <c r="MXY5" s="116"/>
      <c r="MXZ5" s="116"/>
      <c r="MYA5" s="116"/>
      <c r="MYB5" s="116"/>
      <c r="MYC5" s="116"/>
      <c r="MYD5" s="116"/>
      <c r="MYE5" s="116"/>
      <c r="MYF5" s="116"/>
      <c r="MYG5" s="116"/>
      <c r="MYH5" s="116"/>
      <c r="MYI5" s="116"/>
      <c r="MYJ5" s="116"/>
      <c r="MYK5" s="116"/>
      <c r="MYL5" s="116"/>
      <c r="MYM5" s="116"/>
      <c r="MYN5" s="116"/>
      <c r="MYO5" s="116"/>
      <c r="MYP5" s="116"/>
      <c r="MYQ5" s="116"/>
      <c r="MYR5" s="116"/>
      <c r="MYS5" s="116"/>
      <c r="MYT5" s="116"/>
      <c r="MYU5" s="116"/>
      <c r="MYV5" s="116"/>
      <c r="MYW5" s="116"/>
      <c r="MYX5" s="116"/>
      <c r="MYY5" s="116"/>
      <c r="MYZ5" s="116"/>
      <c r="MZA5" s="116"/>
      <c r="MZB5" s="116"/>
      <c r="MZC5" s="116"/>
      <c r="MZD5" s="116"/>
      <c r="MZE5" s="116"/>
      <c r="MZF5" s="116"/>
      <c r="MZG5" s="116"/>
      <c r="MZH5" s="116"/>
      <c r="MZI5" s="116"/>
      <c r="MZJ5" s="116"/>
      <c r="MZK5" s="116"/>
      <c r="MZL5" s="116"/>
      <c r="MZM5" s="116"/>
      <c r="MZN5" s="116"/>
      <c r="MZO5" s="116"/>
      <c r="MZP5" s="116"/>
      <c r="MZQ5" s="116"/>
      <c r="MZR5" s="116"/>
      <c r="MZS5" s="116"/>
      <c r="MZT5" s="116"/>
      <c r="MZU5" s="116"/>
      <c r="MZV5" s="116"/>
      <c r="MZW5" s="116"/>
      <c r="MZX5" s="116"/>
      <c r="MZY5" s="116"/>
      <c r="MZZ5" s="116"/>
      <c r="NAA5" s="116"/>
      <c r="NAB5" s="116"/>
      <c r="NAC5" s="116"/>
      <c r="NAD5" s="116"/>
      <c r="NAE5" s="116"/>
      <c r="NAF5" s="116"/>
      <c r="NAG5" s="116"/>
      <c r="NAH5" s="116"/>
      <c r="NAI5" s="116"/>
      <c r="NAJ5" s="116"/>
      <c r="NAK5" s="116"/>
      <c r="NAL5" s="116"/>
      <c r="NAM5" s="116"/>
      <c r="NAN5" s="116"/>
      <c r="NAO5" s="116"/>
      <c r="NAP5" s="116"/>
      <c r="NAQ5" s="116"/>
      <c r="NAR5" s="116"/>
      <c r="NAS5" s="116"/>
      <c r="NAT5" s="116"/>
      <c r="NAU5" s="116"/>
      <c r="NAV5" s="116"/>
      <c r="NAW5" s="116"/>
      <c r="NAX5" s="116"/>
      <c r="NAY5" s="116"/>
      <c r="NAZ5" s="116"/>
      <c r="NBA5" s="116"/>
      <c r="NBB5" s="116"/>
      <c r="NBC5" s="116"/>
      <c r="NBD5" s="116"/>
      <c r="NBE5" s="116"/>
      <c r="NBF5" s="116"/>
      <c r="NBG5" s="116"/>
      <c r="NBH5" s="116"/>
      <c r="NBI5" s="116"/>
      <c r="NBJ5" s="116"/>
      <c r="NBK5" s="116"/>
      <c r="NBL5" s="116"/>
      <c r="NBM5" s="116"/>
      <c r="NBN5" s="116"/>
      <c r="NBO5" s="116"/>
      <c r="NBP5" s="116"/>
      <c r="NBQ5" s="116"/>
      <c r="NBR5" s="116"/>
      <c r="NBS5" s="116"/>
      <c r="NBT5" s="116"/>
      <c r="NBU5" s="116"/>
      <c r="NBV5" s="116"/>
      <c r="NBW5" s="116"/>
      <c r="NBX5" s="116"/>
      <c r="NBY5" s="116"/>
      <c r="NBZ5" s="116"/>
      <c r="NCA5" s="116"/>
      <c r="NCB5" s="116"/>
      <c r="NCC5" s="116"/>
      <c r="NCD5" s="116"/>
      <c r="NCE5" s="116"/>
      <c r="NCF5" s="116"/>
      <c r="NCG5" s="116"/>
      <c r="NCH5" s="116"/>
      <c r="NCI5" s="116"/>
      <c r="NCJ5" s="116"/>
      <c r="NCK5" s="116"/>
      <c r="NCL5" s="116"/>
      <c r="NCM5" s="116"/>
      <c r="NCN5" s="116"/>
      <c r="NCO5" s="116"/>
      <c r="NCP5" s="116"/>
      <c r="NCQ5" s="116"/>
      <c r="NCR5" s="116"/>
      <c r="NCS5" s="116"/>
      <c r="NCT5" s="116"/>
      <c r="NCU5" s="116"/>
      <c r="NCV5" s="116"/>
      <c r="NCW5" s="116"/>
      <c r="NCX5" s="116"/>
      <c r="NCY5" s="116"/>
      <c r="NCZ5" s="116"/>
      <c r="NDA5" s="116"/>
      <c r="NDB5" s="116"/>
      <c r="NDC5" s="116"/>
      <c r="NDD5" s="116"/>
      <c r="NDE5" s="116"/>
      <c r="NDF5" s="116"/>
      <c r="NDG5" s="116"/>
      <c r="NDH5" s="116"/>
      <c r="NDI5" s="116"/>
      <c r="NDJ5" s="116"/>
      <c r="NDK5" s="116"/>
      <c r="NDL5" s="116"/>
      <c r="NDM5" s="116"/>
      <c r="NDN5" s="116"/>
      <c r="NDO5" s="116"/>
      <c r="NDP5" s="116"/>
      <c r="NDQ5" s="116"/>
      <c r="NDR5" s="116"/>
      <c r="NDS5" s="116"/>
      <c r="NDT5" s="116"/>
      <c r="NDU5" s="116"/>
      <c r="NDV5" s="116"/>
      <c r="NDW5" s="116"/>
      <c r="NDX5" s="116"/>
      <c r="NDY5" s="116"/>
      <c r="NDZ5" s="116"/>
      <c r="NEA5" s="116"/>
      <c r="NEB5" s="116"/>
      <c r="NEC5" s="116"/>
      <c r="NED5" s="116"/>
      <c r="NEE5" s="116"/>
      <c r="NEF5" s="116"/>
      <c r="NEG5" s="116"/>
      <c r="NEH5" s="116"/>
      <c r="NEI5" s="116"/>
      <c r="NEJ5" s="116"/>
      <c r="NEK5" s="116"/>
      <c r="NEL5" s="116"/>
      <c r="NEM5" s="116"/>
      <c r="NEN5" s="116"/>
      <c r="NEO5" s="116"/>
      <c r="NEP5" s="116"/>
      <c r="NEQ5" s="116"/>
      <c r="NER5" s="116"/>
      <c r="NES5" s="116"/>
      <c r="NET5" s="116"/>
      <c r="NEU5" s="116"/>
      <c r="NEV5" s="116"/>
      <c r="NEW5" s="116"/>
      <c r="NEX5" s="116"/>
      <c r="NEY5" s="116"/>
      <c r="NEZ5" s="116"/>
      <c r="NFA5" s="116"/>
      <c r="NFB5" s="116"/>
      <c r="NFC5" s="116"/>
      <c r="NFD5" s="116"/>
      <c r="NFE5" s="116"/>
      <c r="NFF5" s="116"/>
      <c r="NFG5" s="116"/>
      <c r="NFH5" s="116"/>
      <c r="NFI5" s="116"/>
      <c r="NFJ5" s="116"/>
      <c r="NFK5" s="116"/>
      <c r="NFL5" s="116"/>
      <c r="NFM5" s="116"/>
      <c r="NFN5" s="116"/>
      <c r="NFO5" s="116"/>
      <c r="NFP5" s="116"/>
      <c r="NFQ5" s="116"/>
      <c r="NFR5" s="116"/>
      <c r="NFS5" s="116"/>
      <c r="NFT5" s="116"/>
      <c r="NFU5" s="116"/>
      <c r="NFV5" s="116"/>
      <c r="NFW5" s="116"/>
      <c r="NFX5" s="116"/>
      <c r="NFY5" s="116"/>
      <c r="NFZ5" s="116"/>
      <c r="NGA5" s="116"/>
      <c r="NGB5" s="116"/>
      <c r="NGC5" s="116"/>
      <c r="NGD5" s="116"/>
      <c r="NGE5" s="116"/>
      <c r="NGF5" s="116"/>
      <c r="NGG5" s="116"/>
      <c r="NGH5" s="116"/>
      <c r="NGI5" s="116"/>
      <c r="NGJ5" s="116"/>
      <c r="NGK5" s="116"/>
      <c r="NGL5" s="116"/>
      <c r="NGM5" s="116"/>
      <c r="NGN5" s="116"/>
      <c r="NGO5" s="116"/>
      <c r="NGP5" s="116"/>
      <c r="NGQ5" s="116"/>
      <c r="NGR5" s="116"/>
      <c r="NGS5" s="116"/>
      <c r="NGT5" s="116"/>
      <c r="NGU5" s="116"/>
      <c r="NGV5" s="116"/>
      <c r="NGW5" s="116"/>
      <c r="NGX5" s="116"/>
      <c r="NGY5" s="116"/>
      <c r="NGZ5" s="116"/>
      <c r="NHA5" s="116"/>
      <c r="NHB5" s="116"/>
      <c r="NHC5" s="116"/>
      <c r="NHD5" s="116"/>
      <c r="NHE5" s="116"/>
      <c r="NHF5" s="116"/>
      <c r="NHG5" s="116"/>
      <c r="NHH5" s="116"/>
      <c r="NHI5" s="116"/>
      <c r="NHJ5" s="116"/>
      <c r="NHK5" s="116"/>
      <c r="NHL5" s="116"/>
      <c r="NHM5" s="116"/>
      <c r="NHN5" s="116"/>
      <c r="NHO5" s="116"/>
      <c r="NHP5" s="116"/>
      <c r="NHQ5" s="116"/>
      <c r="NHR5" s="116"/>
      <c r="NHS5" s="116"/>
      <c r="NHT5" s="116"/>
      <c r="NHU5" s="116"/>
      <c r="NHV5" s="116"/>
      <c r="NHW5" s="116"/>
      <c r="NHX5" s="116"/>
      <c r="NHY5" s="116"/>
      <c r="NHZ5" s="116"/>
      <c r="NIA5" s="116"/>
      <c r="NIB5" s="116"/>
      <c r="NIC5" s="116"/>
      <c r="NID5" s="116"/>
      <c r="NIE5" s="116"/>
      <c r="NIF5" s="116"/>
      <c r="NIG5" s="116"/>
      <c r="NIH5" s="116"/>
      <c r="NII5" s="116"/>
      <c r="NIJ5" s="116"/>
      <c r="NIK5" s="116"/>
      <c r="NIL5" s="116"/>
      <c r="NIM5" s="116"/>
      <c r="NIN5" s="116"/>
      <c r="NIO5" s="116"/>
      <c r="NIP5" s="116"/>
      <c r="NIQ5" s="116"/>
      <c r="NIR5" s="116"/>
      <c r="NIS5" s="116"/>
      <c r="NIT5" s="116"/>
      <c r="NIU5" s="116"/>
      <c r="NIV5" s="116"/>
      <c r="NIW5" s="116"/>
      <c r="NIX5" s="116"/>
      <c r="NIY5" s="116"/>
      <c r="NIZ5" s="116"/>
      <c r="NJA5" s="116"/>
      <c r="NJB5" s="116"/>
      <c r="NJC5" s="116"/>
      <c r="NJD5" s="116"/>
      <c r="NJE5" s="116"/>
      <c r="NJF5" s="116"/>
      <c r="NJG5" s="116"/>
      <c r="NJH5" s="116"/>
      <c r="NJI5" s="116"/>
      <c r="NJJ5" s="116"/>
      <c r="NJK5" s="116"/>
      <c r="NJL5" s="116"/>
      <c r="NJM5" s="116"/>
      <c r="NJN5" s="116"/>
      <c r="NJO5" s="116"/>
      <c r="NJP5" s="116"/>
      <c r="NJQ5" s="116"/>
      <c r="NJR5" s="116"/>
      <c r="NJS5" s="116"/>
      <c r="NJT5" s="116"/>
      <c r="NJU5" s="116"/>
      <c r="NJV5" s="116"/>
      <c r="NJW5" s="116"/>
      <c r="NJX5" s="116"/>
      <c r="NJY5" s="116"/>
      <c r="NJZ5" s="116"/>
      <c r="NKA5" s="116"/>
      <c r="NKB5" s="116"/>
      <c r="NKC5" s="116"/>
      <c r="NKD5" s="116"/>
      <c r="NKE5" s="116"/>
      <c r="NKF5" s="116"/>
      <c r="NKG5" s="116"/>
      <c r="NKH5" s="116"/>
      <c r="NKI5" s="116"/>
      <c r="NKJ5" s="116"/>
      <c r="NKK5" s="116"/>
      <c r="NKL5" s="116"/>
      <c r="NKM5" s="116"/>
      <c r="NKN5" s="116"/>
      <c r="NKO5" s="116"/>
      <c r="NKP5" s="116"/>
      <c r="NKQ5" s="116"/>
      <c r="NKR5" s="116"/>
      <c r="NKS5" s="116"/>
      <c r="NKT5" s="116"/>
      <c r="NKU5" s="116"/>
      <c r="NKV5" s="116"/>
      <c r="NKW5" s="116"/>
      <c r="NKX5" s="116"/>
      <c r="NKY5" s="116"/>
      <c r="NKZ5" s="116"/>
      <c r="NLA5" s="116"/>
      <c r="NLB5" s="116"/>
      <c r="NLC5" s="116"/>
      <c r="NLD5" s="116"/>
      <c r="NLE5" s="116"/>
      <c r="NLF5" s="116"/>
      <c r="NLG5" s="116"/>
      <c r="NLH5" s="116"/>
      <c r="NLI5" s="116"/>
      <c r="NLJ5" s="116"/>
      <c r="NLK5" s="116"/>
      <c r="NLL5" s="116"/>
      <c r="NLM5" s="116"/>
      <c r="NLN5" s="116"/>
      <c r="NLO5" s="116"/>
      <c r="NLP5" s="116"/>
      <c r="NLQ5" s="116"/>
      <c r="NLR5" s="116"/>
      <c r="NLS5" s="116"/>
      <c r="NLT5" s="116"/>
      <c r="NLU5" s="116"/>
      <c r="NLV5" s="116"/>
      <c r="NLW5" s="116"/>
      <c r="NLX5" s="116"/>
      <c r="NLY5" s="116"/>
      <c r="NLZ5" s="116"/>
      <c r="NMA5" s="116"/>
      <c r="NMB5" s="116"/>
      <c r="NMC5" s="116"/>
      <c r="NMD5" s="116"/>
      <c r="NME5" s="116"/>
      <c r="NMF5" s="116"/>
      <c r="NMG5" s="116"/>
      <c r="NMH5" s="116"/>
      <c r="NMI5" s="116"/>
      <c r="NMJ5" s="116"/>
      <c r="NMK5" s="116"/>
      <c r="NML5" s="116"/>
      <c r="NMM5" s="116"/>
      <c r="NMN5" s="116"/>
      <c r="NMO5" s="116"/>
      <c r="NMP5" s="116"/>
      <c r="NMQ5" s="116"/>
      <c r="NMR5" s="116"/>
      <c r="NMS5" s="116"/>
      <c r="NMT5" s="116"/>
      <c r="NMU5" s="116"/>
      <c r="NMV5" s="116"/>
      <c r="NMW5" s="116"/>
      <c r="NMX5" s="116"/>
      <c r="NMY5" s="116"/>
      <c r="NMZ5" s="116"/>
      <c r="NNA5" s="116"/>
      <c r="NNB5" s="116"/>
      <c r="NNC5" s="116"/>
      <c r="NND5" s="116"/>
      <c r="NNE5" s="116"/>
      <c r="NNF5" s="116"/>
      <c r="NNG5" s="116"/>
      <c r="NNH5" s="116"/>
      <c r="NNI5" s="116"/>
      <c r="NNJ5" s="116"/>
      <c r="NNK5" s="116"/>
      <c r="NNL5" s="116"/>
      <c r="NNM5" s="116"/>
      <c r="NNN5" s="116"/>
      <c r="NNO5" s="116"/>
      <c r="NNP5" s="116"/>
      <c r="NNQ5" s="116"/>
      <c r="NNR5" s="116"/>
      <c r="NNS5" s="116"/>
      <c r="NNT5" s="116"/>
      <c r="NNU5" s="116"/>
      <c r="NNV5" s="116"/>
      <c r="NNW5" s="116"/>
      <c r="NNX5" s="116"/>
      <c r="NNY5" s="116"/>
      <c r="NNZ5" s="116"/>
      <c r="NOA5" s="116"/>
      <c r="NOB5" s="116"/>
      <c r="NOC5" s="116"/>
      <c r="NOD5" s="116"/>
      <c r="NOE5" s="116"/>
      <c r="NOF5" s="116"/>
      <c r="NOG5" s="116"/>
      <c r="NOH5" s="116"/>
      <c r="NOI5" s="116"/>
      <c r="NOJ5" s="116"/>
      <c r="NOK5" s="116"/>
      <c r="NOL5" s="116"/>
      <c r="NOM5" s="116"/>
      <c r="NON5" s="116"/>
      <c r="NOO5" s="116"/>
      <c r="NOP5" s="116"/>
      <c r="NOQ5" s="116"/>
      <c r="NOR5" s="116"/>
      <c r="NOS5" s="116"/>
      <c r="NOT5" s="116"/>
      <c r="NOU5" s="116"/>
      <c r="NOV5" s="116"/>
      <c r="NOW5" s="116"/>
      <c r="NOX5" s="116"/>
      <c r="NOY5" s="116"/>
      <c r="NOZ5" s="116"/>
      <c r="NPA5" s="116"/>
      <c r="NPB5" s="116"/>
      <c r="NPC5" s="116"/>
      <c r="NPD5" s="116"/>
      <c r="NPE5" s="116"/>
      <c r="NPF5" s="116"/>
      <c r="NPG5" s="116"/>
      <c r="NPH5" s="116"/>
      <c r="NPI5" s="116"/>
      <c r="NPJ5" s="116"/>
      <c r="NPK5" s="116"/>
      <c r="NPL5" s="116"/>
      <c r="NPM5" s="116"/>
      <c r="NPN5" s="116"/>
      <c r="NPO5" s="116"/>
      <c r="NPP5" s="116"/>
      <c r="NPQ5" s="116"/>
      <c r="NPR5" s="116"/>
      <c r="NPS5" s="116"/>
      <c r="NPT5" s="116"/>
      <c r="NPU5" s="116"/>
      <c r="NPV5" s="116"/>
      <c r="NPW5" s="116"/>
      <c r="NPX5" s="116"/>
      <c r="NPY5" s="116"/>
      <c r="NPZ5" s="116"/>
      <c r="NQA5" s="116"/>
      <c r="NQB5" s="116"/>
      <c r="NQC5" s="116"/>
      <c r="NQD5" s="116"/>
      <c r="NQE5" s="116"/>
      <c r="NQF5" s="116"/>
      <c r="NQG5" s="116"/>
      <c r="NQH5" s="116"/>
      <c r="NQI5" s="116"/>
      <c r="NQJ5" s="116"/>
      <c r="NQK5" s="116"/>
      <c r="NQL5" s="116"/>
      <c r="NQM5" s="116"/>
      <c r="NQN5" s="116"/>
      <c r="NQO5" s="116"/>
      <c r="NQP5" s="116"/>
      <c r="NQQ5" s="116"/>
      <c r="NQR5" s="116"/>
      <c r="NQS5" s="116"/>
      <c r="NQT5" s="116"/>
      <c r="NQU5" s="116"/>
      <c r="NQV5" s="116"/>
      <c r="NQW5" s="116"/>
      <c r="NQX5" s="116"/>
      <c r="NQY5" s="116"/>
      <c r="NQZ5" s="116"/>
      <c r="NRA5" s="116"/>
      <c r="NRB5" s="116"/>
      <c r="NRC5" s="116"/>
      <c r="NRD5" s="116"/>
      <c r="NRE5" s="116"/>
      <c r="NRF5" s="116"/>
      <c r="NRG5" s="116"/>
      <c r="NRH5" s="116"/>
      <c r="NRI5" s="116"/>
      <c r="NRJ5" s="116"/>
      <c r="NRK5" s="116"/>
      <c r="NRL5" s="116"/>
      <c r="NRM5" s="116"/>
      <c r="NRN5" s="116"/>
      <c r="NRO5" s="116"/>
      <c r="NRP5" s="116"/>
      <c r="NRQ5" s="116"/>
      <c r="NRR5" s="116"/>
      <c r="NRS5" s="116"/>
      <c r="NRT5" s="116"/>
      <c r="NRU5" s="116"/>
      <c r="NRV5" s="116"/>
      <c r="NRW5" s="116"/>
      <c r="NRX5" s="116"/>
      <c r="NRY5" s="116"/>
      <c r="NRZ5" s="116"/>
      <c r="NSA5" s="116"/>
      <c r="NSB5" s="116"/>
      <c r="NSC5" s="116"/>
      <c r="NSD5" s="116"/>
      <c r="NSE5" s="116"/>
      <c r="NSF5" s="116"/>
      <c r="NSG5" s="116"/>
      <c r="NSH5" s="116"/>
      <c r="NSI5" s="116"/>
      <c r="NSJ5" s="116"/>
      <c r="NSK5" s="116"/>
      <c r="NSL5" s="116"/>
      <c r="NSM5" s="116"/>
      <c r="NSN5" s="116"/>
      <c r="NSO5" s="116"/>
      <c r="NSP5" s="116"/>
      <c r="NSQ5" s="116"/>
      <c r="NSR5" s="116"/>
      <c r="NSS5" s="116"/>
      <c r="NST5" s="116"/>
      <c r="NSU5" s="116"/>
      <c r="NSV5" s="116"/>
      <c r="NSW5" s="116"/>
      <c r="NSX5" s="116"/>
      <c r="NSY5" s="116"/>
      <c r="NSZ5" s="116"/>
      <c r="NTA5" s="116"/>
      <c r="NTB5" s="116"/>
      <c r="NTC5" s="116"/>
      <c r="NTD5" s="116"/>
      <c r="NTE5" s="116"/>
      <c r="NTF5" s="116"/>
      <c r="NTG5" s="116"/>
      <c r="NTH5" s="116"/>
      <c r="NTI5" s="116"/>
      <c r="NTJ5" s="116"/>
      <c r="NTK5" s="116"/>
      <c r="NTL5" s="116"/>
      <c r="NTM5" s="116"/>
      <c r="NTN5" s="116"/>
      <c r="NTO5" s="116"/>
      <c r="NTP5" s="116"/>
      <c r="NTQ5" s="116"/>
      <c r="NTR5" s="116"/>
      <c r="NTS5" s="116"/>
      <c r="NTT5" s="116"/>
      <c r="NTU5" s="116"/>
      <c r="NTV5" s="116"/>
      <c r="NTW5" s="116"/>
      <c r="NTX5" s="116"/>
      <c r="NTY5" s="116"/>
      <c r="NTZ5" s="116"/>
      <c r="NUA5" s="116"/>
      <c r="NUB5" s="116"/>
      <c r="NUC5" s="116"/>
      <c r="NUD5" s="116"/>
      <c r="NUE5" s="116"/>
      <c r="NUF5" s="116"/>
      <c r="NUG5" s="116"/>
      <c r="NUH5" s="116"/>
      <c r="NUI5" s="116"/>
      <c r="NUJ5" s="116"/>
      <c r="NUK5" s="116"/>
      <c r="NUL5" s="116"/>
      <c r="NUM5" s="116"/>
      <c r="NUN5" s="116"/>
      <c r="NUO5" s="116"/>
      <c r="NUP5" s="116"/>
      <c r="NUQ5" s="116"/>
      <c r="NUR5" s="116"/>
      <c r="NUS5" s="116"/>
      <c r="NUT5" s="116"/>
      <c r="NUU5" s="116"/>
      <c r="NUV5" s="116"/>
      <c r="NUW5" s="116"/>
      <c r="NUX5" s="116"/>
      <c r="NUY5" s="116"/>
      <c r="NUZ5" s="116"/>
      <c r="NVA5" s="116"/>
      <c r="NVB5" s="116"/>
      <c r="NVC5" s="116"/>
      <c r="NVD5" s="116"/>
      <c r="NVE5" s="116"/>
      <c r="NVF5" s="116"/>
      <c r="NVG5" s="116"/>
      <c r="NVH5" s="116"/>
      <c r="NVI5" s="116"/>
      <c r="NVJ5" s="116"/>
      <c r="NVK5" s="116"/>
      <c r="NVL5" s="116"/>
      <c r="NVM5" s="116"/>
      <c r="NVN5" s="116"/>
      <c r="NVO5" s="116"/>
      <c r="NVP5" s="116"/>
      <c r="NVQ5" s="116"/>
      <c r="NVR5" s="116"/>
      <c r="NVS5" s="116"/>
      <c r="NVT5" s="116"/>
      <c r="NVU5" s="116"/>
      <c r="NVV5" s="116"/>
      <c r="NVW5" s="116"/>
      <c r="NVX5" s="116"/>
      <c r="NVY5" s="116"/>
      <c r="NVZ5" s="116"/>
      <c r="NWA5" s="116"/>
      <c r="NWB5" s="116"/>
      <c r="NWC5" s="116"/>
      <c r="NWD5" s="116"/>
      <c r="NWE5" s="116"/>
      <c r="NWF5" s="116"/>
      <c r="NWG5" s="116"/>
      <c r="NWH5" s="116"/>
      <c r="NWI5" s="116"/>
      <c r="NWJ5" s="116"/>
      <c r="NWK5" s="116"/>
      <c r="NWL5" s="116"/>
      <c r="NWM5" s="116"/>
      <c r="NWN5" s="116"/>
      <c r="NWO5" s="116"/>
      <c r="NWP5" s="116"/>
      <c r="NWQ5" s="116"/>
      <c r="NWR5" s="116"/>
      <c r="NWS5" s="116"/>
      <c r="NWT5" s="116"/>
      <c r="NWU5" s="116"/>
      <c r="NWV5" s="116"/>
      <c r="NWW5" s="116"/>
      <c r="NWX5" s="116"/>
      <c r="NWY5" s="116"/>
      <c r="NWZ5" s="116"/>
      <c r="NXA5" s="116"/>
      <c r="NXB5" s="116"/>
      <c r="NXC5" s="116"/>
      <c r="NXD5" s="116"/>
      <c r="NXE5" s="116"/>
      <c r="NXF5" s="116"/>
      <c r="NXG5" s="116"/>
      <c r="NXH5" s="116"/>
      <c r="NXI5" s="116"/>
      <c r="NXJ5" s="116"/>
      <c r="NXK5" s="116"/>
      <c r="NXL5" s="116"/>
      <c r="NXM5" s="116"/>
      <c r="NXN5" s="116"/>
      <c r="NXO5" s="116"/>
      <c r="NXP5" s="116"/>
      <c r="NXQ5" s="116"/>
      <c r="NXR5" s="116"/>
      <c r="NXS5" s="116"/>
      <c r="NXT5" s="116"/>
      <c r="NXU5" s="116"/>
      <c r="NXV5" s="116"/>
      <c r="NXW5" s="116"/>
      <c r="NXX5" s="116"/>
      <c r="NXY5" s="116"/>
      <c r="NXZ5" s="116"/>
      <c r="NYA5" s="116"/>
      <c r="NYB5" s="116"/>
      <c r="NYC5" s="116"/>
      <c r="NYD5" s="116"/>
      <c r="NYE5" s="116"/>
      <c r="NYF5" s="116"/>
      <c r="NYG5" s="116"/>
      <c r="NYH5" s="116"/>
      <c r="NYI5" s="116"/>
      <c r="NYJ5" s="116"/>
      <c r="NYK5" s="116"/>
      <c r="NYL5" s="116"/>
      <c r="NYM5" s="116"/>
      <c r="NYN5" s="116"/>
      <c r="NYO5" s="116"/>
      <c r="NYP5" s="116"/>
      <c r="NYQ5" s="116"/>
      <c r="NYR5" s="116"/>
      <c r="NYS5" s="116"/>
      <c r="NYT5" s="116"/>
      <c r="NYU5" s="116"/>
      <c r="NYV5" s="116"/>
      <c r="NYW5" s="116"/>
      <c r="NYX5" s="116"/>
      <c r="NYY5" s="116"/>
      <c r="NYZ5" s="116"/>
      <c r="NZA5" s="116"/>
      <c r="NZB5" s="116"/>
      <c r="NZC5" s="116"/>
      <c r="NZD5" s="116"/>
      <c r="NZE5" s="116"/>
      <c r="NZF5" s="116"/>
      <c r="NZG5" s="116"/>
      <c r="NZH5" s="116"/>
      <c r="NZI5" s="116"/>
      <c r="NZJ5" s="116"/>
      <c r="NZK5" s="116"/>
      <c r="NZL5" s="116"/>
      <c r="NZM5" s="116"/>
      <c r="NZN5" s="116"/>
      <c r="NZO5" s="116"/>
      <c r="NZP5" s="116"/>
      <c r="NZQ5" s="116"/>
      <c r="NZR5" s="116"/>
      <c r="NZS5" s="116"/>
      <c r="NZT5" s="116"/>
      <c r="NZU5" s="116"/>
      <c r="NZV5" s="116"/>
      <c r="NZW5" s="116"/>
      <c r="NZX5" s="116"/>
      <c r="NZY5" s="116"/>
      <c r="NZZ5" s="116"/>
      <c r="OAA5" s="116"/>
      <c r="OAB5" s="116"/>
      <c r="OAC5" s="116"/>
      <c r="OAD5" s="116"/>
      <c r="OAE5" s="116"/>
      <c r="OAF5" s="116"/>
      <c r="OAG5" s="116"/>
      <c r="OAH5" s="116"/>
      <c r="OAI5" s="116"/>
      <c r="OAJ5" s="116"/>
      <c r="OAK5" s="116"/>
      <c r="OAL5" s="116"/>
      <c r="OAM5" s="116"/>
      <c r="OAN5" s="116"/>
      <c r="OAO5" s="116"/>
      <c r="OAP5" s="116"/>
      <c r="OAQ5" s="116"/>
      <c r="OAR5" s="116"/>
      <c r="OAS5" s="116"/>
      <c r="OAT5" s="116"/>
      <c r="OAU5" s="116"/>
      <c r="OAV5" s="116"/>
      <c r="OAW5" s="116"/>
      <c r="OAX5" s="116"/>
      <c r="OAY5" s="116"/>
      <c r="OAZ5" s="116"/>
      <c r="OBA5" s="116"/>
      <c r="OBB5" s="116"/>
      <c r="OBC5" s="116"/>
      <c r="OBD5" s="116"/>
      <c r="OBE5" s="116"/>
      <c r="OBF5" s="116"/>
      <c r="OBG5" s="116"/>
      <c r="OBH5" s="116"/>
      <c r="OBI5" s="116"/>
      <c r="OBJ5" s="116"/>
      <c r="OBK5" s="116"/>
      <c r="OBL5" s="116"/>
      <c r="OBM5" s="116"/>
      <c r="OBN5" s="116"/>
      <c r="OBO5" s="116"/>
      <c r="OBP5" s="116"/>
      <c r="OBQ5" s="116"/>
      <c r="OBR5" s="116"/>
      <c r="OBS5" s="116"/>
      <c r="OBT5" s="116"/>
      <c r="OBU5" s="116"/>
      <c r="OBV5" s="116"/>
      <c r="OBW5" s="116"/>
      <c r="OBX5" s="116"/>
      <c r="OBY5" s="116"/>
      <c r="OBZ5" s="116"/>
      <c r="OCA5" s="116"/>
      <c r="OCB5" s="116"/>
      <c r="OCC5" s="116"/>
      <c r="OCD5" s="116"/>
      <c r="OCE5" s="116"/>
      <c r="OCF5" s="116"/>
      <c r="OCG5" s="116"/>
      <c r="OCH5" s="116"/>
      <c r="OCI5" s="116"/>
      <c r="OCJ5" s="116"/>
      <c r="OCK5" s="116"/>
      <c r="OCL5" s="116"/>
      <c r="OCM5" s="116"/>
      <c r="OCN5" s="116"/>
      <c r="OCO5" s="116"/>
      <c r="OCP5" s="116"/>
      <c r="OCQ5" s="116"/>
      <c r="OCR5" s="116"/>
      <c r="OCS5" s="116"/>
      <c r="OCT5" s="116"/>
      <c r="OCU5" s="116"/>
      <c r="OCV5" s="116"/>
      <c r="OCW5" s="116"/>
      <c r="OCX5" s="116"/>
      <c r="OCY5" s="116"/>
      <c r="OCZ5" s="116"/>
      <c r="ODA5" s="116"/>
      <c r="ODB5" s="116"/>
      <c r="ODC5" s="116"/>
      <c r="ODD5" s="116"/>
      <c r="ODE5" s="116"/>
      <c r="ODF5" s="116"/>
      <c r="ODG5" s="116"/>
      <c r="ODH5" s="116"/>
      <c r="ODI5" s="116"/>
      <c r="ODJ5" s="116"/>
      <c r="ODK5" s="116"/>
      <c r="ODL5" s="116"/>
      <c r="ODM5" s="116"/>
      <c r="ODN5" s="116"/>
      <c r="ODO5" s="116"/>
      <c r="ODP5" s="116"/>
      <c r="ODQ5" s="116"/>
      <c r="ODR5" s="116"/>
      <c r="ODS5" s="116"/>
      <c r="ODT5" s="116"/>
      <c r="ODU5" s="116"/>
      <c r="ODV5" s="116"/>
      <c r="ODW5" s="116"/>
      <c r="ODX5" s="116"/>
      <c r="ODY5" s="116"/>
      <c r="ODZ5" s="116"/>
      <c r="OEA5" s="116"/>
      <c r="OEB5" s="116"/>
      <c r="OEC5" s="116"/>
      <c r="OED5" s="116"/>
      <c r="OEE5" s="116"/>
      <c r="OEF5" s="116"/>
      <c r="OEG5" s="116"/>
      <c r="OEH5" s="116"/>
      <c r="OEI5" s="116"/>
      <c r="OEJ5" s="116"/>
      <c r="OEK5" s="116"/>
      <c r="OEL5" s="116"/>
      <c r="OEM5" s="116"/>
      <c r="OEN5" s="116"/>
      <c r="OEO5" s="116"/>
      <c r="OEP5" s="116"/>
      <c r="OEQ5" s="116"/>
      <c r="OER5" s="116"/>
      <c r="OES5" s="116"/>
      <c r="OET5" s="116"/>
      <c r="OEU5" s="116"/>
      <c r="OEV5" s="116"/>
      <c r="OEW5" s="116"/>
      <c r="OEX5" s="116"/>
      <c r="OEY5" s="116"/>
      <c r="OEZ5" s="116"/>
      <c r="OFA5" s="116"/>
      <c r="OFB5" s="116"/>
      <c r="OFC5" s="116"/>
      <c r="OFD5" s="116"/>
      <c r="OFE5" s="116"/>
      <c r="OFF5" s="116"/>
      <c r="OFG5" s="116"/>
      <c r="OFH5" s="116"/>
      <c r="OFI5" s="116"/>
      <c r="OFJ5" s="116"/>
      <c r="OFK5" s="116"/>
      <c r="OFL5" s="116"/>
      <c r="OFM5" s="116"/>
      <c r="OFN5" s="116"/>
      <c r="OFO5" s="116"/>
      <c r="OFP5" s="116"/>
      <c r="OFQ5" s="116"/>
      <c r="OFR5" s="116"/>
      <c r="OFS5" s="116"/>
      <c r="OFT5" s="116"/>
      <c r="OFU5" s="116"/>
      <c r="OFV5" s="116"/>
      <c r="OFW5" s="116"/>
      <c r="OFX5" s="116"/>
      <c r="OFY5" s="116"/>
      <c r="OFZ5" s="116"/>
      <c r="OGA5" s="116"/>
      <c r="OGB5" s="116"/>
      <c r="OGC5" s="116"/>
      <c r="OGD5" s="116"/>
      <c r="OGE5" s="116"/>
      <c r="OGF5" s="116"/>
      <c r="OGG5" s="116"/>
      <c r="OGH5" s="116"/>
      <c r="OGI5" s="116"/>
      <c r="OGJ5" s="116"/>
      <c r="OGK5" s="116"/>
      <c r="OGL5" s="116"/>
      <c r="OGM5" s="116"/>
      <c r="OGN5" s="116"/>
      <c r="OGO5" s="116"/>
      <c r="OGP5" s="116"/>
      <c r="OGQ5" s="116"/>
      <c r="OGR5" s="116"/>
      <c r="OGS5" s="116"/>
      <c r="OGT5" s="116"/>
      <c r="OGU5" s="116"/>
      <c r="OGV5" s="116"/>
      <c r="OGW5" s="116"/>
      <c r="OGX5" s="116"/>
      <c r="OGY5" s="116"/>
      <c r="OGZ5" s="116"/>
      <c r="OHA5" s="116"/>
      <c r="OHB5" s="116"/>
      <c r="OHC5" s="116"/>
      <c r="OHD5" s="116"/>
      <c r="OHE5" s="116"/>
      <c r="OHF5" s="116"/>
      <c r="OHG5" s="116"/>
      <c r="OHH5" s="116"/>
      <c r="OHI5" s="116"/>
      <c r="OHJ5" s="116"/>
      <c r="OHK5" s="116"/>
      <c r="OHL5" s="116"/>
      <c r="OHM5" s="116"/>
      <c r="OHN5" s="116"/>
      <c r="OHO5" s="116"/>
      <c r="OHP5" s="116"/>
      <c r="OHQ5" s="116"/>
      <c r="OHR5" s="116"/>
      <c r="OHS5" s="116"/>
      <c r="OHT5" s="116"/>
      <c r="OHU5" s="116"/>
      <c r="OHV5" s="116"/>
      <c r="OHW5" s="116"/>
      <c r="OHX5" s="116"/>
      <c r="OHY5" s="116"/>
      <c r="OHZ5" s="116"/>
      <c r="OIA5" s="116"/>
      <c r="OIB5" s="116"/>
      <c r="OIC5" s="116"/>
      <c r="OID5" s="116"/>
      <c r="OIE5" s="116"/>
      <c r="OIF5" s="116"/>
      <c r="OIG5" s="116"/>
      <c r="OIH5" s="116"/>
      <c r="OII5" s="116"/>
      <c r="OIJ5" s="116"/>
      <c r="OIK5" s="116"/>
      <c r="OIL5" s="116"/>
      <c r="OIM5" s="116"/>
      <c r="OIN5" s="116"/>
      <c r="OIO5" s="116"/>
      <c r="OIP5" s="116"/>
      <c r="OIQ5" s="116"/>
      <c r="OIR5" s="116"/>
      <c r="OIS5" s="116"/>
      <c r="OIT5" s="116"/>
      <c r="OIU5" s="116"/>
      <c r="OIV5" s="116"/>
      <c r="OIW5" s="116"/>
      <c r="OIX5" s="116"/>
      <c r="OIY5" s="116"/>
      <c r="OIZ5" s="116"/>
      <c r="OJA5" s="116"/>
      <c r="OJB5" s="116"/>
      <c r="OJC5" s="116"/>
      <c r="OJD5" s="116"/>
      <c r="OJE5" s="116"/>
      <c r="OJF5" s="116"/>
      <c r="OJG5" s="116"/>
      <c r="OJH5" s="116"/>
      <c r="OJI5" s="116"/>
      <c r="OJJ5" s="116"/>
      <c r="OJK5" s="116"/>
      <c r="OJL5" s="116"/>
      <c r="OJM5" s="116"/>
      <c r="OJN5" s="116"/>
      <c r="OJO5" s="116"/>
      <c r="OJP5" s="116"/>
      <c r="OJQ5" s="116"/>
      <c r="OJR5" s="116"/>
      <c r="OJS5" s="116"/>
      <c r="OJT5" s="116"/>
      <c r="OJU5" s="116"/>
      <c r="OJV5" s="116"/>
      <c r="OJW5" s="116"/>
      <c r="OJX5" s="116"/>
      <c r="OJY5" s="116"/>
      <c r="OJZ5" s="116"/>
      <c r="OKA5" s="116"/>
      <c r="OKB5" s="116"/>
      <c r="OKC5" s="116"/>
      <c r="OKD5" s="116"/>
      <c r="OKE5" s="116"/>
      <c r="OKF5" s="116"/>
      <c r="OKG5" s="116"/>
      <c r="OKH5" s="116"/>
      <c r="OKI5" s="116"/>
      <c r="OKJ5" s="116"/>
      <c r="OKK5" s="116"/>
      <c r="OKL5" s="116"/>
      <c r="OKM5" s="116"/>
      <c r="OKN5" s="116"/>
      <c r="OKO5" s="116"/>
      <c r="OKP5" s="116"/>
      <c r="OKQ5" s="116"/>
      <c r="OKR5" s="116"/>
      <c r="OKS5" s="116"/>
      <c r="OKT5" s="116"/>
      <c r="OKU5" s="116"/>
      <c r="OKV5" s="116"/>
      <c r="OKW5" s="116"/>
      <c r="OKX5" s="116"/>
      <c r="OKY5" s="116"/>
      <c r="OKZ5" s="116"/>
      <c r="OLA5" s="116"/>
      <c r="OLB5" s="116"/>
      <c r="OLC5" s="116"/>
      <c r="OLD5" s="116"/>
      <c r="OLE5" s="116"/>
      <c r="OLF5" s="116"/>
      <c r="OLG5" s="116"/>
      <c r="OLH5" s="116"/>
      <c r="OLI5" s="116"/>
      <c r="OLJ5" s="116"/>
      <c r="OLK5" s="116"/>
      <c r="OLL5" s="116"/>
      <c r="OLM5" s="116"/>
      <c r="OLN5" s="116"/>
      <c r="OLO5" s="116"/>
      <c r="OLP5" s="116"/>
      <c r="OLQ5" s="116"/>
      <c r="OLR5" s="116"/>
      <c r="OLS5" s="116"/>
      <c r="OLT5" s="116"/>
      <c r="OLU5" s="116"/>
      <c r="OLV5" s="116"/>
      <c r="OLW5" s="116"/>
      <c r="OLX5" s="116"/>
      <c r="OLY5" s="116"/>
      <c r="OLZ5" s="116"/>
      <c r="OMA5" s="116"/>
      <c r="OMB5" s="116"/>
      <c r="OMC5" s="116"/>
      <c r="OMD5" s="116"/>
      <c r="OME5" s="116"/>
      <c r="OMF5" s="116"/>
      <c r="OMG5" s="116"/>
      <c r="OMH5" s="116"/>
      <c r="OMI5" s="116"/>
      <c r="OMJ5" s="116"/>
      <c r="OMK5" s="116"/>
      <c r="OML5" s="116"/>
      <c r="OMM5" s="116"/>
      <c r="OMN5" s="116"/>
      <c r="OMO5" s="116"/>
      <c r="OMP5" s="116"/>
      <c r="OMQ5" s="116"/>
      <c r="OMR5" s="116"/>
      <c r="OMS5" s="116"/>
      <c r="OMT5" s="116"/>
      <c r="OMU5" s="116"/>
      <c r="OMV5" s="116"/>
      <c r="OMW5" s="116"/>
      <c r="OMX5" s="116"/>
      <c r="OMY5" s="116"/>
      <c r="OMZ5" s="116"/>
      <c r="ONA5" s="116"/>
      <c r="ONB5" s="116"/>
      <c r="ONC5" s="116"/>
      <c r="OND5" s="116"/>
      <c r="ONE5" s="116"/>
      <c r="ONF5" s="116"/>
      <c r="ONG5" s="116"/>
      <c r="ONH5" s="116"/>
      <c r="ONI5" s="116"/>
      <c r="ONJ5" s="116"/>
      <c r="ONK5" s="116"/>
      <c r="ONL5" s="116"/>
      <c r="ONM5" s="116"/>
      <c r="ONN5" s="116"/>
      <c r="ONO5" s="116"/>
      <c r="ONP5" s="116"/>
      <c r="ONQ5" s="116"/>
      <c r="ONR5" s="116"/>
      <c r="ONS5" s="116"/>
      <c r="ONT5" s="116"/>
      <c r="ONU5" s="116"/>
      <c r="ONV5" s="116"/>
      <c r="ONW5" s="116"/>
      <c r="ONX5" s="116"/>
      <c r="ONY5" s="116"/>
      <c r="ONZ5" s="116"/>
      <c r="OOA5" s="116"/>
      <c r="OOB5" s="116"/>
      <c r="OOC5" s="116"/>
      <c r="OOD5" s="116"/>
      <c r="OOE5" s="116"/>
      <c r="OOF5" s="116"/>
      <c r="OOG5" s="116"/>
      <c r="OOH5" s="116"/>
      <c r="OOI5" s="116"/>
      <c r="OOJ5" s="116"/>
      <c r="OOK5" s="116"/>
      <c r="OOL5" s="116"/>
      <c r="OOM5" s="116"/>
      <c r="OON5" s="116"/>
      <c r="OOO5" s="116"/>
      <c r="OOP5" s="116"/>
      <c r="OOQ5" s="116"/>
      <c r="OOR5" s="116"/>
      <c r="OOS5" s="116"/>
      <c r="OOT5" s="116"/>
      <c r="OOU5" s="116"/>
      <c r="OOV5" s="116"/>
      <c r="OOW5" s="116"/>
      <c r="OOX5" s="116"/>
      <c r="OOY5" s="116"/>
      <c r="OOZ5" s="116"/>
      <c r="OPA5" s="116"/>
      <c r="OPB5" s="116"/>
      <c r="OPC5" s="116"/>
      <c r="OPD5" s="116"/>
      <c r="OPE5" s="116"/>
      <c r="OPF5" s="116"/>
      <c r="OPG5" s="116"/>
      <c r="OPH5" s="116"/>
      <c r="OPI5" s="116"/>
      <c r="OPJ5" s="116"/>
      <c r="OPK5" s="116"/>
      <c r="OPL5" s="116"/>
      <c r="OPM5" s="116"/>
      <c r="OPN5" s="116"/>
      <c r="OPO5" s="116"/>
      <c r="OPP5" s="116"/>
      <c r="OPQ5" s="116"/>
      <c r="OPR5" s="116"/>
      <c r="OPS5" s="116"/>
      <c r="OPT5" s="116"/>
      <c r="OPU5" s="116"/>
      <c r="OPV5" s="116"/>
      <c r="OPW5" s="116"/>
      <c r="OPX5" s="116"/>
      <c r="OPY5" s="116"/>
      <c r="OPZ5" s="116"/>
      <c r="OQA5" s="116"/>
      <c r="OQB5" s="116"/>
      <c r="OQC5" s="116"/>
      <c r="OQD5" s="116"/>
      <c r="OQE5" s="116"/>
      <c r="OQF5" s="116"/>
      <c r="OQG5" s="116"/>
      <c r="OQH5" s="116"/>
      <c r="OQI5" s="116"/>
      <c r="OQJ5" s="116"/>
      <c r="OQK5" s="116"/>
      <c r="OQL5" s="116"/>
      <c r="OQM5" s="116"/>
      <c r="OQN5" s="116"/>
      <c r="OQO5" s="116"/>
      <c r="OQP5" s="116"/>
      <c r="OQQ5" s="116"/>
      <c r="OQR5" s="116"/>
      <c r="OQS5" s="116"/>
      <c r="OQT5" s="116"/>
      <c r="OQU5" s="116"/>
      <c r="OQV5" s="116"/>
      <c r="OQW5" s="116"/>
      <c r="OQX5" s="116"/>
      <c r="OQY5" s="116"/>
      <c r="OQZ5" s="116"/>
      <c r="ORA5" s="116"/>
      <c r="ORB5" s="116"/>
      <c r="ORC5" s="116"/>
      <c r="ORD5" s="116"/>
      <c r="ORE5" s="116"/>
      <c r="ORF5" s="116"/>
      <c r="ORG5" s="116"/>
      <c r="ORH5" s="116"/>
      <c r="ORI5" s="116"/>
      <c r="ORJ5" s="116"/>
      <c r="ORK5" s="116"/>
      <c r="ORL5" s="116"/>
      <c r="ORM5" s="116"/>
      <c r="ORN5" s="116"/>
      <c r="ORO5" s="116"/>
      <c r="ORP5" s="116"/>
      <c r="ORQ5" s="116"/>
      <c r="ORR5" s="116"/>
      <c r="ORS5" s="116"/>
      <c r="ORT5" s="116"/>
      <c r="ORU5" s="116"/>
      <c r="ORV5" s="116"/>
      <c r="ORW5" s="116"/>
      <c r="ORX5" s="116"/>
      <c r="ORY5" s="116"/>
      <c r="ORZ5" s="116"/>
      <c r="OSA5" s="116"/>
      <c r="OSB5" s="116"/>
      <c r="OSC5" s="116"/>
      <c r="OSD5" s="116"/>
      <c r="OSE5" s="116"/>
      <c r="OSF5" s="116"/>
      <c r="OSG5" s="116"/>
      <c r="OSH5" s="116"/>
      <c r="OSI5" s="116"/>
      <c r="OSJ5" s="116"/>
      <c r="OSK5" s="116"/>
      <c r="OSL5" s="116"/>
      <c r="OSM5" s="116"/>
      <c r="OSN5" s="116"/>
      <c r="OSO5" s="116"/>
      <c r="OSP5" s="116"/>
      <c r="OSQ5" s="116"/>
      <c r="OSR5" s="116"/>
      <c r="OSS5" s="116"/>
      <c r="OST5" s="116"/>
      <c r="OSU5" s="116"/>
      <c r="OSV5" s="116"/>
      <c r="OSW5" s="116"/>
      <c r="OSX5" s="116"/>
      <c r="OSY5" s="116"/>
      <c r="OSZ5" s="116"/>
      <c r="OTA5" s="116"/>
      <c r="OTB5" s="116"/>
      <c r="OTC5" s="116"/>
      <c r="OTD5" s="116"/>
      <c r="OTE5" s="116"/>
      <c r="OTF5" s="116"/>
      <c r="OTG5" s="116"/>
      <c r="OTH5" s="116"/>
      <c r="OTI5" s="116"/>
      <c r="OTJ5" s="116"/>
      <c r="OTK5" s="116"/>
      <c r="OTL5" s="116"/>
      <c r="OTM5" s="116"/>
      <c r="OTN5" s="116"/>
      <c r="OTO5" s="116"/>
      <c r="OTP5" s="116"/>
      <c r="OTQ5" s="116"/>
      <c r="OTR5" s="116"/>
      <c r="OTS5" s="116"/>
      <c r="OTT5" s="116"/>
      <c r="OTU5" s="116"/>
      <c r="OTV5" s="116"/>
      <c r="OTW5" s="116"/>
      <c r="OTX5" s="116"/>
      <c r="OTY5" s="116"/>
      <c r="OTZ5" s="116"/>
      <c r="OUA5" s="116"/>
      <c r="OUB5" s="116"/>
      <c r="OUC5" s="116"/>
      <c r="OUD5" s="116"/>
      <c r="OUE5" s="116"/>
      <c r="OUF5" s="116"/>
      <c r="OUG5" s="116"/>
      <c r="OUH5" s="116"/>
      <c r="OUI5" s="116"/>
      <c r="OUJ5" s="116"/>
      <c r="OUK5" s="116"/>
      <c r="OUL5" s="116"/>
      <c r="OUM5" s="116"/>
      <c r="OUN5" s="116"/>
      <c r="OUO5" s="116"/>
      <c r="OUP5" s="116"/>
      <c r="OUQ5" s="116"/>
      <c r="OUR5" s="116"/>
      <c r="OUS5" s="116"/>
      <c r="OUT5" s="116"/>
      <c r="OUU5" s="116"/>
      <c r="OUV5" s="116"/>
      <c r="OUW5" s="116"/>
      <c r="OUX5" s="116"/>
      <c r="OUY5" s="116"/>
      <c r="OUZ5" s="116"/>
      <c r="OVA5" s="116"/>
      <c r="OVB5" s="116"/>
      <c r="OVC5" s="116"/>
      <c r="OVD5" s="116"/>
      <c r="OVE5" s="116"/>
      <c r="OVF5" s="116"/>
      <c r="OVG5" s="116"/>
      <c r="OVH5" s="116"/>
      <c r="OVI5" s="116"/>
      <c r="OVJ5" s="116"/>
      <c r="OVK5" s="116"/>
      <c r="OVL5" s="116"/>
      <c r="OVM5" s="116"/>
      <c r="OVN5" s="116"/>
      <c r="OVO5" s="116"/>
      <c r="OVP5" s="116"/>
      <c r="OVQ5" s="116"/>
      <c r="OVR5" s="116"/>
      <c r="OVS5" s="116"/>
      <c r="OVT5" s="116"/>
      <c r="OVU5" s="116"/>
      <c r="OVV5" s="116"/>
      <c r="OVW5" s="116"/>
      <c r="OVX5" s="116"/>
      <c r="OVY5" s="116"/>
      <c r="OVZ5" s="116"/>
      <c r="OWA5" s="116"/>
      <c r="OWB5" s="116"/>
      <c r="OWC5" s="116"/>
      <c r="OWD5" s="116"/>
      <c r="OWE5" s="116"/>
      <c r="OWF5" s="116"/>
      <c r="OWG5" s="116"/>
      <c r="OWH5" s="116"/>
      <c r="OWI5" s="116"/>
      <c r="OWJ5" s="116"/>
      <c r="OWK5" s="116"/>
      <c r="OWL5" s="116"/>
      <c r="OWM5" s="116"/>
      <c r="OWN5" s="116"/>
      <c r="OWO5" s="116"/>
      <c r="OWP5" s="116"/>
      <c r="OWQ5" s="116"/>
      <c r="OWR5" s="116"/>
      <c r="OWS5" s="116"/>
      <c r="OWT5" s="116"/>
      <c r="OWU5" s="116"/>
      <c r="OWV5" s="116"/>
      <c r="OWW5" s="116"/>
      <c r="OWX5" s="116"/>
      <c r="OWY5" s="116"/>
      <c r="OWZ5" s="116"/>
      <c r="OXA5" s="116"/>
      <c r="OXB5" s="116"/>
      <c r="OXC5" s="116"/>
      <c r="OXD5" s="116"/>
      <c r="OXE5" s="116"/>
      <c r="OXF5" s="116"/>
      <c r="OXG5" s="116"/>
      <c r="OXH5" s="116"/>
      <c r="OXI5" s="116"/>
      <c r="OXJ5" s="116"/>
      <c r="OXK5" s="116"/>
      <c r="OXL5" s="116"/>
      <c r="OXM5" s="116"/>
      <c r="OXN5" s="116"/>
      <c r="OXO5" s="116"/>
      <c r="OXP5" s="116"/>
      <c r="OXQ5" s="116"/>
      <c r="OXR5" s="116"/>
      <c r="OXS5" s="116"/>
      <c r="OXT5" s="116"/>
      <c r="OXU5" s="116"/>
      <c r="OXV5" s="116"/>
      <c r="OXW5" s="116"/>
      <c r="OXX5" s="116"/>
      <c r="OXY5" s="116"/>
      <c r="OXZ5" s="116"/>
      <c r="OYA5" s="116"/>
      <c r="OYB5" s="116"/>
      <c r="OYC5" s="116"/>
      <c r="OYD5" s="116"/>
      <c r="OYE5" s="116"/>
      <c r="OYF5" s="116"/>
      <c r="OYG5" s="116"/>
      <c r="OYH5" s="116"/>
      <c r="OYI5" s="116"/>
      <c r="OYJ5" s="116"/>
      <c r="OYK5" s="116"/>
      <c r="OYL5" s="116"/>
      <c r="OYM5" s="116"/>
      <c r="OYN5" s="116"/>
      <c r="OYO5" s="116"/>
      <c r="OYP5" s="116"/>
      <c r="OYQ5" s="116"/>
      <c r="OYR5" s="116"/>
      <c r="OYS5" s="116"/>
      <c r="OYT5" s="116"/>
      <c r="OYU5" s="116"/>
      <c r="OYV5" s="116"/>
      <c r="OYW5" s="116"/>
      <c r="OYX5" s="116"/>
      <c r="OYY5" s="116"/>
      <c r="OYZ5" s="116"/>
      <c r="OZA5" s="116"/>
      <c r="OZB5" s="116"/>
      <c r="OZC5" s="116"/>
      <c r="OZD5" s="116"/>
      <c r="OZE5" s="116"/>
      <c r="OZF5" s="116"/>
      <c r="OZG5" s="116"/>
      <c r="OZH5" s="116"/>
      <c r="OZI5" s="116"/>
      <c r="OZJ5" s="116"/>
      <c r="OZK5" s="116"/>
      <c r="OZL5" s="116"/>
      <c r="OZM5" s="116"/>
      <c r="OZN5" s="116"/>
      <c r="OZO5" s="116"/>
      <c r="OZP5" s="116"/>
      <c r="OZQ5" s="116"/>
      <c r="OZR5" s="116"/>
      <c r="OZS5" s="116"/>
      <c r="OZT5" s="116"/>
      <c r="OZU5" s="116"/>
      <c r="OZV5" s="116"/>
      <c r="OZW5" s="116"/>
      <c r="OZX5" s="116"/>
      <c r="OZY5" s="116"/>
      <c r="OZZ5" s="116"/>
      <c r="PAA5" s="116"/>
      <c r="PAB5" s="116"/>
      <c r="PAC5" s="116"/>
      <c r="PAD5" s="116"/>
      <c r="PAE5" s="116"/>
      <c r="PAF5" s="116"/>
      <c r="PAG5" s="116"/>
      <c r="PAH5" s="116"/>
      <c r="PAI5" s="116"/>
      <c r="PAJ5" s="116"/>
      <c r="PAK5" s="116"/>
      <c r="PAL5" s="116"/>
      <c r="PAM5" s="116"/>
      <c r="PAN5" s="116"/>
      <c r="PAO5" s="116"/>
      <c r="PAP5" s="116"/>
      <c r="PAQ5" s="116"/>
      <c r="PAR5" s="116"/>
      <c r="PAS5" s="116"/>
      <c r="PAT5" s="116"/>
      <c r="PAU5" s="116"/>
      <c r="PAV5" s="116"/>
      <c r="PAW5" s="116"/>
      <c r="PAX5" s="116"/>
      <c r="PAY5" s="116"/>
      <c r="PAZ5" s="116"/>
      <c r="PBA5" s="116"/>
      <c r="PBB5" s="116"/>
      <c r="PBC5" s="116"/>
      <c r="PBD5" s="116"/>
      <c r="PBE5" s="116"/>
      <c r="PBF5" s="116"/>
      <c r="PBG5" s="116"/>
      <c r="PBH5" s="116"/>
      <c r="PBI5" s="116"/>
      <c r="PBJ5" s="116"/>
      <c r="PBK5" s="116"/>
      <c r="PBL5" s="116"/>
      <c r="PBM5" s="116"/>
      <c r="PBN5" s="116"/>
      <c r="PBO5" s="116"/>
      <c r="PBP5" s="116"/>
      <c r="PBQ5" s="116"/>
      <c r="PBR5" s="116"/>
      <c r="PBS5" s="116"/>
      <c r="PBT5" s="116"/>
      <c r="PBU5" s="116"/>
      <c r="PBV5" s="116"/>
      <c r="PBW5" s="116"/>
      <c r="PBX5" s="116"/>
      <c r="PBY5" s="116"/>
      <c r="PBZ5" s="116"/>
      <c r="PCA5" s="116"/>
      <c r="PCB5" s="116"/>
      <c r="PCC5" s="116"/>
      <c r="PCD5" s="116"/>
      <c r="PCE5" s="116"/>
      <c r="PCF5" s="116"/>
      <c r="PCG5" s="116"/>
      <c r="PCH5" s="116"/>
      <c r="PCI5" s="116"/>
      <c r="PCJ5" s="116"/>
      <c r="PCK5" s="116"/>
      <c r="PCL5" s="116"/>
      <c r="PCM5" s="116"/>
      <c r="PCN5" s="116"/>
      <c r="PCO5" s="116"/>
      <c r="PCP5" s="116"/>
      <c r="PCQ5" s="116"/>
      <c r="PCR5" s="116"/>
      <c r="PCS5" s="116"/>
      <c r="PCT5" s="116"/>
      <c r="PCU5" s="116"/>
      <c r="PCV5" s="116"/>
      <c r="PCW5" s="116"/>
      <c r="PCX5" s="116"/>
      <c r="PCY5" s="116"/>
      <c r="PCZ5" s="116"/>
      <c r="PDA5" s="116"/>
      <c r="PDB5" s="116"/>
      <c r="PDC5" s="116"/>
      <c r="PDD5" s="116"/>
      <c r="PDE5" s="116"/>
      <c r="PDF5" s="116"/>
      <c r="PDG5" s="116"/>
      <c r="PDH5" s="116"/>
      <c r="PDI5" s="116"/>
      <c r="PDJ5" s="116"/>
      <c r="PDK5" s="116"/>
      <c r="PDL5" s="116"/>
      <c r="PDM5" s="116"/>
      <c r="PDN5" s="116"/>
      <c r="PDO5" s="116"/>
      <c r="PDP5" s="116"/>
      <c r="PDQ5" s="116"/>
      <c r="PDR5" s="116"/>
      <c r="PDS5" s="116"/>
      <c r="PDT5" s="116"/>
      <c r="PDU5" s="116"/>
      <c r="PDV5" s="116"/>
      <c r="PDW5" s="116"/>
      <c r="PDX5" s="116"/>
      <c r="PDY5" s="116"/>
      <c r="PDZ5" s="116"/>
      <c r="PEA5" s="116"/>
      <c r="PEB5" s="116"/>
      <c r="PEC5" s="116"/>
      <c r="PED5" s="116"/>
      <c r="PEE5" s="116"/>
      <c r="PEF5" s="116"/>
      <c r="PEG5" s="116"/>
      <c r="PEH5" s="116"/>
      <c r="PEI5" s="116"/>
      <c r="PEJ5" s="116"/>
      <c r="PEK5" s="116"/>
      <c r="PEL5" s="116"/>
      <c r="PEM5" s="116"/>
      <c r="PEN5" s="116"/>
      <c r="PEO5" s="116"/>
      <c r="PEP5" s="116"/>
      <c r="PEQ5" s="116"/>
      <c r="PER5" s="116"/>
      <c r="PES5" s="116"/>
      <c r="PET5" s="116"/>
      <c r="PEU5" s="116"/>
      <c r="PEV5" s="116"/>
      <c r="PEW5" s="116"/>
      <c r="PEX5" s="116"/>
      <c r="PEY5" s="116"/>
      <c r="PEZ5" s="116"/>
      <c r="PFA5" s="116"/>
      <c r="PFB5" s="116"/>
      <c r="PFC5" s="116"/>
      <c r="PFD5" s="116"/>
      <c r="PFE5" s="116"/>
      <c r="PFF5" s="116"/>
      <c r="PFG5" s="116"/>
      <c r="PFH5" s="116"/>
      <c r="PFI5" s="116"/>
      <c r="PFJ5" s="116"/>
      <c r="PFK5" s="116"/>
      <c r="PFL5" s="116"/>
      <c r="PFM5" s="116"/>
      <c r="PFN5" s="116"/>
      <c r="PFO5" s="116"/>
      <c r="PFP5" s="116"/>
      <c r="PFQ5" s="116"/>
      <c r="PFR5" s="116"/>
      <c r="PFS5" s="116"/>
      <c r="PFT5" s="116"/>
      <c r="PFU5" s="116"/>
      <c r="PFV5" s="116"/>
      <c r="PFW5" s="116"/>
      <c r="PFX5" s="116"/>
      <c r="PFY5" s="116"/>
      <c r="PFZ5" s="116"/>
      <c r="PGA5" s="116"/>
      <c r="PGB5" s="116"/>
      <c r="PGC5" s="116"/>
      <c r="PGD5" s="116"/>
      <c r="PGE5" s="116"/>
      <c r="PGF5" s="116"/>
      <c r="PGG5" s="116"/>
      <c r="PGH5" s="116"/>
      <c r="PGI5" s="116"/>
      <c r="PGJ5" s="116"/>
      <c r="PGK5" s="116"/>
      <c r="PGL5" s="116"/>
      <c r="PGM5" s="116"/>
      <c r="PGN5" s="116"/>
      <c r="PGO5" s="116"/>
      <c r="PGP5" s="116"/>
      <c r="PGQ5" s="116"/>
      <c r="PGR5" s="116"/>
      <c r="PGS5" s="116"/>
      <c r="PGT5" s="116"/>
      <c r="PGU5" s="116"/>
      <c r="PGV5" s="116"/>
      <c r="PGW5" s="116"/>
      <c r="PGX5" s="116"/>
      <c r="PGY5" s="116"/>
      <c r="PGZ5" s="116"/>
      <c r="PHA5" s="116"/>
      <c r="PHB5" s="116"/>
      <c r="PHC5" s="116"/>
      <c r="PHD5" s="116"/>
      <c r="PHE5" s="116"/>
      <c r="PHF5" s="116"/>
      <c r="PHG5" s="116"/>
      <c r="PHH5" s="116"/>
      <c r="PHI5" s="116"/>
      <c r="PHJ5" s="116"/>
      <c r="PHK5" s="116"/>
      <c r="PHL5" s="116"/>
      <c r="PHM5" s="116"/>
      <c r="PHN5" s="116"/>
      <c r="PHO5" s="116"/>
      <c r="PHP5" s="116"/>
      <c r="PHQ5" s="116"/>
      <c r="PHR5" s="116"/>
      <c r="PHS5" s="116"/>
      <c r="PHT5" s="116"/>
      <c r="PHU5" s="116"/>
      <c r="PHV5" s="116"/>
      <c r="PHW5" s="116"/>
      <c r="PHX5" s="116"/>
      <c r="PHY5" s="116"/>
      <c r="PHZ5" s="116"/>
      <c r="PIA5" s="116"/>
      <c r="PIB5" s="116"/>
      <c r="PIC5" s="116"/>
      <c r="PID5" s="116"/>
      <c r="PIE5" s="116"/>
      <c r="PIF5" s="116"/>
      <c r="PIG5" s="116"/>
      <c r="PIH5" s="116"/>
      <c r="PII5" s="116"/>
      <c r="PIJ5" s="116"/>
      <c r="PIK5" s="116"/>
      <c r="PIL5" s="116"/>
      <c r="PIM5" s="116"/>
      <c r="PIN5" s="116"/>
      <c r="PIO5" s="116"/>
      <c r="PIP5" s="116"/>
      <c r="PIQ5" s="116"/>
      <c r="PIR5" s="116"/>
      <c r="PIS5" s="116"/>
      <c r="PIT5" s="116"/>
      <c r="PIU5" s="116"/>
      <c r="PIV5" s="116"/>
      <c r="PIW5" s="116"/>
      <c r="PIX5" s="116"/>
      <c r="PIY5" s="116"/>
      <c r="PIZ5" s="116"/>
      <c r="PJA5" s="116"/>
      <c r="PJB5" s="116"/>
      <c r="PJC5" s="116"/>
      <c r="PJD5" s="116"/>
      <c r="PJE5" s="116"/>
      <c r="PJF5" s="116"/>
      <c r="PJG5" s="116"/>
      <c r="PJH5" s="116"/>
      <c r="PJI5" s="116"/>
      <c r="PJJ5" s="116"/>
      <c r="PJK5" s="116"/>
      <c r="PJL5" s="116"/>
      <c r="PJM5" s="116"/>
      <c r="PJN5" s="116"/>
      <c r="PJO5" s="116"/>
      <c r="PJP5" s="116"/>
      <c r="PJQ5" s="116"/>
      <c r="PJR5" s="116"/>
      <c r="PJS5" s="116"/>
      <c r="PJT5" s="116"/>
      <c r="PJU5" s="116"/>
      <c r="PJV5" s="116"/>
      <c r="PJW5" s="116"/>
      <c r="PJX5" s="116"/>
      <c r="PJY5" s="116"/>
      <c r="PJZ5" s="116"/>
      <c r="PKA5" s="116"/>
      <c r="PKB5" s="116"/>
      <c r="PKC5" s="116"/>
      <c r="PKD5" s="116"/>
      <c r="PKE5" s="116"/>
      <c r="PKF5" s="116"/>
      <c r="PKG5" s="116"/>
      <c r="PKH5" s="116"/>
      <c r="PKI5" s="116"/>
      <c r="PKJ5" s="116"/>
      <c r="PKK5" s="116"/>
      <c r="PKL5" s="116"/>
      <c r="PKM5" s="116"/>
      <c r="PKN5" s="116"/>
      <c r="PKO5" s="116"/>
      <c r="PKP5" s="116"/>
      <c r="PKQ5" s="116"/>
      <c r="PKR5" s="116"/>
      <c r="PKS5" s="116"/>
      <c r="PKT5" s="116"/>
      <c r="PKU5" s="116"/>
      <c r="PKV5" s="116"/>
      <c r="PKW5" s="116"/>
      <c r="PKX5" s="116"/>
      <c r="PKY5" s="116"/>
      <c r="PKZ5" s="116"/>
      <c r="PLA5" s="116"/>
      <c r="PLB5" s="116"/>
      <c r="PLC5" s="116"/>
      <c r="PLD5" s="116"/>
      <c r="PLE5" s="116"/>
      <c r="PLF5" s="116"/>
      <c r="PLG5" s="116"/>
      <c r="PLH5" s="116"/>
      <c r="PLI5" s="116"/>
      <c r="PLJ5" s="116"/>
      <c r="PLK5" s="116"/>
      <c r="PLL5" s="116"/>
      <c r="PLM5" s="116"/>
      <c r="PLN5" s="116"/>
      <c r="PLO5" s="116"/>
      <c r="PLP5" s="116"/>
      <c r="PLQ5" s="116"/>
      <c r="PLR5" s="116"/>
      <c r="PLS5" s="116"/>
      <c r="PLT5" s="116"/>
      <c r="PLU5" s="116"/>
      <c r="PLV5" s="116"/>
      <c r="PLW5" s="116"/>
      <c r="PLX5" s="116"/>
      <c r="PLY5" s="116"/>
      <c r="PLZ5" s="116"/>
      <c r="PMA5" s="116"/>
      <c r="PMB5" s="116"/>
      <c r="PMC5" s="116"/>
      <c r="PMD5" s="116"/>
      <c r="PME5" s="116"/>
      <c r="PMF5" s="116"/>
      <c r="PMG5" s="116"/>
      <c r="PMH5" s="116"/>
      <c r="PMI5" s="116"/>
      <c r="PMJ5" s="116"/>
      <c r="PMK5" s="116"/>
      <c r="PML5" s="116"/>
      <c r="PMM5" s="116"/>
      <c r="PMN5" s="116"/>
      <c r="PMO5" s="116"/>
      <c r="PMP5" s="116"/>
      <c r="PMQ5" s="116"/>
      <c r="PMR5" s="116"/>
      <c r="PMS5" s="116"/>
      <c r="PMT5" s="116"/>
      <c r="PMU5" s="116"/>
      <c r="PMV5" s="116"/>
      <c r="PMW5" s="116"/>
      <c r="PMX5" s="116"/>
      <c r="PMY5" s="116"/>
      <c r="PMZ5" s="116"/>
      <c r="PNA5" s="116"/>
      <c r="PNB5" s="116"/>
      <c r="PNC5" s="116"/>
      <c r="PND5" s="116"/>
      <c r="PNE5" s="116"/>
      <c r="PNF5" s="116"/>
      <c r="PNG5" s="116"/>
      <c r="PNH5" s="116"/>
      <c r="PNI5" s="116"/>
      <c r="PNJ5" s="116"/>
      <c r="PNK5" s="116"/>
      <c r="PNL5" s="116"/>
      <c r="PNM5" s="116"/>
      <c r="PNN5" s="116"/>
      <c r="PNO5" s="116"/>
      <c r="PNP5" s="116"/>
      <c r="PNQ5" s="116"/>
      <c r="PNR5" s="116"/>
      <c r="PNS5" s="116"/>
      <c r="PNT5" s="116"/>
      <c r="PNU5" s="116"/>
      <c r="PNV5" s="116"/>
      <c r="PNW5" s="116"/>
      <c r="PNX5" s="116"/>
      <c r="PNY5" s="116"/>
      <c r="PNZ5" s="116"/>
      <c r="POA5" s="116"/>
      <c r="POB5" s="116"/>
      <c r="POC5" s="116"/>
      <c r="POD5" s="116"/>
      <c r="POE5" s="116"/>
      <c r="POF5" s="116"/>
      <c r="POG5" s="116"/>
      <c r="POH5" s="116"/>
      <c r="POI5" s="116"/>
      <c r="POJ5" s="116"/>
      <c r="POK5" s="116"/>
      <c r="POL5" s="116"/>
      <c r="POM5" s="116"/>
      <c r="PON5" s="116"/>
      <c r="POO5" s="116"/>
      <c r="POP5" s="116"/>
      <c r="POQ5" s="116"/>
      <c r="POR5" s="116"/>
      <c r="POS5" s="116"/>
      <c r="POT5" s="116"/>
      <c r="POU5" s="116"/>
      <c r="POV5" s="116"/>
      <c r="POW5" s="116"/>
      <c r="POX5" s="116"/>
      <c r="POY5" s="116"/>
      <c r="POZ5" s="116"/>
      <c r="PPA5" s="116"/>
      <c r="PPB5" s="116"/>
      <c r="PPC5" s="116"/>
      <c r="PPD5" s="116"/>
      <c r="PPE5" s="116"/>
      <c r="PPF5" s="116"/>
      <c r="PPG5" s="116"/>
      <c r="PPH5" s="116"/>
      <c r="PPI5" s="116"/>
      <c r="PPJ5" s="116"/>
      <c r="PPK5" s="116"/>
      <c r="PPL5" s="116"/>
      <c r="PPM5" s="116"/>
      <c r="PPN5" s="116"/>
      <c r="PPO5" s="116"/>
      <c r="PPP5" s="116"/>
      <c r="PPQ5" s="116"/>
      <c r="PPR5" s="116"/>
      <c r="PPS5" s="116"/>
      <c r="PPT5" s="116"/>
      <c r="PPU5" s="116"/>
      <c r="PPV5" s="116"/>
      <c r="PPW5" s="116"/>
      <c r="PPX5" s="116"/>
      <c r="PPY5" s="116"/>
      <c r="PPZ5" s="116"/>
      <c r="PQA5" s="116"/>
      <c r="PQB5" s="116"/>
      <c r="PQC5" s="116"/>
      <c r="PQD5" s="116"/>
      <c r="PQE5" s="116"/>
      <c r="PQF5" s="116"/>
      <c r="PQG5" s="116"/>
      <c r="PQH5" s="116"/>
      <c r="PQI5" s="116"/>
      <c r="PQJ5" s="116"/>
      <c r="PQK5" s="116"/>
      <c r="PQL5" s="116"/>
      <c r="PQM5" s="116"/>
      <c r="PQN5" s="116"/>
      <c r="PQO5" s="116"/>
      <c r="PQP5" s="116"/>
      <c r="PQQ5" s="116"/>
      <c r="PQR5" s="116"/>
      <c r="PQS5" s="116"/>
      <c r="PQT5" s="116"/>
      <c r="PQU5" s="116"/>
      <c r="PQV5" s="116"/>
      <c r="PQW5" s="116"/>
      <c r="PQX5" s="116"/>
      <c r="PQY5" s="116"/>
      <c r="PQZ5" s="116"/>
      <c r="PRA5" s="116"/>
      <c r="PRB5" s="116"/>
      <c r="PRC5" s="116"/>
      <c r="PRD5" s="116"/>
      <c r="PRE5" s="116"/>
      <c r="PRF5" s="116"/>
      <c r="PRG5" s="116"/>
      <c r="PRH5" s="116"/>
      <c r="PRI5" s="116"/>
      <c r="PRJ5" s="116"/>
      <c r="PRK5" s="116"/>
      <c r="PRL5" s="116"/>
      <c r="PRM5" s="116"/>
      <c r="PRN5" s="116"/>
      <c r="PRO5" s="116"/>
      <c r="PRP5" s="116"/>
      <c r="PRQ5" s="116"/>
      <c r="PRR5" s="116"/>
      <c r="PRS5" s="116"/>
      <c r="PRT5" s="116"/>
      <c r="PRU5" s="116"/>
      <c r="PRV5" s="116"/>
      <c r="PRW5" s="116"/>
      <c r="PRX5" s="116"/>
      <c r="PRY5" s="116"/>
      <c r="PRZ5" s="116"/>
      <c r="PSA5" s="116"/>
      <c r="PSB5" s="116"/>
      <c r="PSC5" s="116"/>
      <c r="PSD5" s="116"/>
      <c r="PSE5" s="116"/>
      <c r="PSF5" s="116"/>
      <c r="PSG5" s="116"/>
      <c r="PSH5" s="116"/>
      <c r="PSI5" s="116"/>
      <c r="PSJ5" s="116"/>
      <c r="PSK5" s="116"/>
      <c r="PSL5" s="116"/>
      <c r="PSM5" s="116"/>
      <c r="PSN5" s="116"/>
      <c r="PSO5" s="116"/>
      <c r="PSP5" s="116"/>
      <c r="PSQ5" s="116"/>
      <c r="PSR5" s="116"/>
      <c r="PSS5" s="116"/>
      <c r="PST5" s="116"/>
      <c r="PSU5" s="116"/>
      <c r="PSV5" s="116"/>
      <c r="PSW5" s="116"/>
      <c r="PSX5" s="116"/>
      <c r="PSY5" s="116"/>
      <c r="PSZ5" s="116"/>
      <c r="PTA5" s="116"/>
      <c r="PTB5" s="116"/>
      <c r="PTC5" s="116"/>
      <c r="PTD5" s="116"/>
      <c r="PTE5" s="116"/>
      <c r="PTF5" s="116"/>
      <c r="PTG5" s="116"/>
      <c r="PTH5" s="116"/>
      <c r="PTI5" s="116"/>
      <c r="PTJ5" s="116"/>
      <c r="PTK5" s="116"/>
      <c r="PTL5" s="116"/>
      <c r="PTM5" s="116"/>
      <c r="PTN5" s="116"/>
      <c r="PTO5" s="116"/>
      <c r="PTP5" s="116"/>
      <c r="PTQ5" s="116"/>
      <c r="PTR5" s="116"/>
      <c r="PTS5" s="116"/>
      <c r="PTT5" s="116"/>
      <c r="PTU5" s="116"/>
      <c r="PTV5" s="116"/>
      <c r="PTW5" s="116"/>
      <c r="PTX5" s="116"/>
      <c r="PTY5" s="116"/>
      <c r="PTZ5" s="116"/>
      <c r="PUA5" s="116"/>
      <c r="PUB5" s="116"/>
      <c r="PUC5" s="116"/>
      <c r="PUD5" s="116"/>
      <c r="PUE5" s="116"/>
      <c r="PUF5" s="116"/>
      <c r="PUG5" s="116"/>
      <c r="PUH5" s="116"/>
      <c r="PUI5" s="116"/>
      <c r="PUJ5" s="116"/>
      <c r="PUK5" s="116"/>
      <c r="PUL5" s="116"/>
      <c r="PUM5" s="116"/>
      <c r="PUN5" s="116"/>
      <c r="PUO5" s="116"/>
      <c r="PUP5" s="116"/>
      <c r="PUQ5" s="116"/>
      <c r="PUR5" s="116"/>
      <c r="PUS5" s="116"/>
      <c r="PUT5" s="116"/>
      <c r="PUU5" s="116"/>
      <c r="PUV5" s="116"/>
      <c r="PUW5" s="116"/>
      <c r="PUX5" s="116"/>
      <c r="PUY5" s="116"/>
      <c r="PUZ5" s="116"/>
      <c r="PVA5" s="116"/>
      <c r="PVB5" s="116"/>
      <c r="PVC5" s="116"/>
      <c r="PVD5" s="116"/>
      <c r="PVE5" s="116"/>
      <c r="PVF5" s="116"/>
      <c r="PVG5" s="116"/>
      <c r="PVH5" s="116"/>
      <c r="PVI5" s="116"/>
      <c r="PVJ5" s="116"/>
      <c r="PVK5" s="116"/>
      <c r="PVL5" s="116"/>
      <c r="PVM5" s="116"/>
      <c r="PVN5" s="116"/>
      <c r="PVO5" s="116"/>
      <c r="PVP5" s="116"/>
      <c r="PVQ5" s="116"/>
      <c r="PVR5" s="116"/>
      <c r="PVS5" s="116"/>
      <c r="PVT5" s="116"/>
      <c r="PVU5" s="116"/>
      <c r="PVV5" s="116"/>
      <c r="PVW5" s="116"/>
      <c r="PVX5" s="116"/>
      <c r="PVY5" s="116"/>
      <c r="PVZ5" s="116"/>
      <c r="PWA5" s="116"/>
      <c r="PWB5" s="116"/>
      <c r="PWC5" s="116"/>
      <c r="PWD5" s="116"/>
      <c r="PWE5" s="116"/>
      <c r="PWF5" s="116"/>
      <c r="PWG5" s="116"/>
      <c r="PWH5" s="116"/>
      <c r="PWI5" s="116"/>
      <c r="PWJ5" s="116"/>
      <c r="PWK5" s="116"/>
      <c r="PWL5" s="116"/>
      <c r="PWM5" s="116"/>
      <c r="PWN5" s="116"/>
      <c r="PWO5" s="116"/>
      <c r="PWP5" s="116"/>
      <c r="PWQ5" s="116"/>
      <c r="PWR5" s="116"/>
      <c r="PWS5" s="116"/>
      <c r="PWT5" s="116"/>
      <c r="PWU5" s="116"/>
      <c r="PWV5" s="116"/>
      <c r="PWW5" s="116"/>
      <c r="PWX5" s="116"/>
      <c r="PWY5" s="116"/>
      <c r="PWZ5" s="116"/>
      <c r="PXA5" s="116"/>
      <c r="PXB5" s="116"/>
      <c r="PXC5" s="116"/>
      <c r="PXD5" s="116"/>
      <c r="PXE5" s="116"/>
      <c r="PXF5" s="116"/>
      <c r="PXG5" s="116"/>
      <c r="PXH5" s="116"/>
      <c r="PXI5" s="116"/>
      <c r="PXJ5" s="116"/>
      <c r="PXK5" s="116"/>
      <c r="PXL5" s="116"/>
      <c r="PXM5" s="116"/>
      <c r="PXN5" s="116"/>
      <c r="PXO5" s="116"/>
      <c r="PXP5" s="116"/>
      <c r="PXQ5" s="116"/>
      <c r="PXR5" s="116"/>
      <c r="PXS5" s="116"/>
      <c r="PXT5" s="116"/>
      <c r="PXU5" s="116"/>
      <c r="PXV5" s="116"/>
      <c r="PXW5" s="116"/>
      <c r="PXX5" s="116"/>
      <c r="PXY5" s="116"/>
      <c r="PXZ5" s="116"/>
      <c r="PYA5" s="116"/>
      <c r="PYB5" s="116"/>
      <c r="PYC5" s="116"/>
      <c r="PYD5" s="116"/>
      <c r="PYE5" s="116"/>
      <c r="PYF5" s="116"/>
      <c r="PYG5" s="116"/>
      <c r="PYH5" s="116"/>
      <c r="PYI5" s="116"/>
      <c r="PYJ5" s="116"/>
      <c r="PYK5" s="116"/>
      <c r="PYL5" s="116"/>
      <c r="PYM5" s="116"/>
      <c r="PYN5" s="116"/>
      <c r="PYO5" s="116"/>
      <c r="PYP5" s="116"/>
      <c r="PYQ5" s="116"/>
      <c r="PYR5" s="116"/>
      <c r="PYS5" s="116"/>
      <c r="PYT5" s="116"/>
      <c r="PYU5" s="116"/>
      <c r="PYV5" s="116"/>
      <c r="PYW5" s="116"/>
      <c r="PYX5" s="116"/>
      <c r="PYY5" s="116"/>
      <c r="PYZ5" s="116"/>
      <c r="PZA5" s="116"/>
      <c r="PZB5" s="116"/>
      <c r="PZC5" s="116"/>
      <c r="PZD5" s="116"/>
      <c r="PZE5" s="116"/>
      <c r="PZF5" s="116"/>
      <c r="PZG5" s="116"/>
      <c r="PZH5" s="116"/>
      <c r="PZI5" s="116"/>
      <c r="PZJ5" s="116"/>
      <c r="PZK5" s="116"/>
      <c r="PZL5" s="116"/>
      <c r="PZM5" s="116"/>
      <c r="PZN5" s="116"/>
      <c r="PZO5" s="116"/>
      <c r="PZP5" s="116"/>
      <c r="PZQ5" s="116"/>
      <c r="PZR5" s="116"/>
      <c r="PZS5" s="116"/>
      <c r="PZT5" s="116"/>
      <c r="PZU5" s="116"/>
      <c r="PZV5" s="116"/>
      <c r="PZW5" s="116"/>
      <c r="PZX5" s="116"/>
      <c r="PZY5" s="116"/>
      <c r="PZZ5" s="116"/>
      <c r="QAA5" s="116"/>
      <c r="QAB5" s="116"/>
      <c r="QAC5" s="116"/>
      <c r="QAD5" s="116"/>
      <c r="QAE5" s="116"/>
      <c r="QAF5" s="116"/>
      <c r="QAG5" s="116"/>
      <c r="QAH5" s="116"/>
      <c r="QAI5" s="116"/>
      <c r="QAJ5" s="116"/>
      <c r="QAK5" s="116"/>
      <c r="QAL5" s="116"/>
      <c r="QAM5" s="116"/>
      <c r="QAN5" s="116"/>
      <c r="QAO5" s="116"/>
      <c r="QAP5" s="116"/>
      <c r="QAQ5" s="116"/>
      <c r="QAR5" s="116"/>
      <c r="QAS5" s="116"/>
      <c r="QAT5" s="116"/>
      <c r="QAU5" s="116"/>
      <c r="QAV5" s="116"/>
      <c r="QAW5" s="116"/>
      <c r="QAX5" s="116"/>
      <c r="QAY5" s="116"/>
      <c r="QAZ5" s="116"/>
      <c r="QBA5" s="116"/>
      <c r="QBB5" s="116"/>
      <c r="QBC5" s="116"/>
      <c r="QBD5" s="116"/>
      <c r="QBE5" s="116"/>
      <c r="QBF5" s="116"/>
      <c r="QBG5" s="116"/>
      <c r="QBH5" s="116"/>
      <c r="QBI5" s="116"/>
      <c r="QBJ5" s="116"/>
      <c r="QBK5" s="116"/>
      <c r="QBL5" s="116"/>
      <c r="QBM5" s="116"/>
      <c r="QBN5" s="116"/>
      <c r="QBO5" s="116"/>
      <c r="QBP5" s="116"/>
      <c r="QBQ5" s="116"/>
      <c r="QBR5" s="116"/>
      <c r="QBS5" s="116"/>
      <c r="QBT5" s="116"/>
      <c r="QBU5" s="116"/>
      <c r="QBV5" s="116"/>
      <c r="QBW5" s="116"/>
      <c r="QBX5" s="116"/>
      <c r="QBY5" s="116"/>
      <c r="QBZ5" s="116"/>
      <c r="QCA5" s="116"/>
      <c r="QCB5" s="116"/>
      <c r="QCC5" s="116"/>
      <c r="QCD5" s="116"/>
      <c r="QCE5" s="116"/>
      <c r="QCF5" s="116"/>
      <c r="QCG5" s="116"/>
      <c r="QCH5" s="116"/>
      <c r="QCI5" s="116"/>
      <c r="QCJ5" s="116"/>
      <c r="QCK5" s="116"/>
      <c r="QCL5" s="116"/>
      <c r="QCM5" s="116"/>
      <c r="QCN5" s="116"/>
      <c r="QCO5" s="116"/>
      <c r="QCP5" s="116"/>
      <c r="QCQ5" s="116"/>
      <c r="QCR5" s="116"/>
      <c r="QCS5" s="116"/>
      <c r="QCT5" s="116"/>
      <c r="QCU5" s="116"/>
      <c r="QCV5" s="116"/>
      <c r="QCW5" s="116"/>
      <c r="QCX5" s="116"/>
      <c r="QCY5" s="116"/>
      <c r="QCZ5" s="116"/>
      <c r="QDA5" s="116"/>
      <c r="QDB5" s="116"/>
      <c r="QDC5" s="116"/>
      <c r="QDD5" s="116"/>
      <c r="QDE5" s="116"/>
      <c r="QDF5" s="116"/>
      <c r="QDG5" s="116"/>
      <c r="QDH5" s="116"/>
      <c r="QDI5" s="116"/>
      <c r="QDJ5" s="116"/>
      <c r="QDK5" s="116"/>
      <c r="QDL5" s="116"/>
      <c r="QDM5" s="116"/>
      <c r="QDN5" s="116"/>
      <c r="QDO5" s="116"/>
      <c r="QDP5" s="116"/>
      <c r="QDQ5" s="116"/>
      <c r="QDR5" s="116"/>
      <c r="QDS5" s="116"/>
      <c r="QDT5" s="116"/>
      <c r="QDU5" s="116"/>
      <c r="QDV5" s="116"/>
      <c r="QDW5" s="116"/>
      <c r="QDX5" s="116"/>
      <c r="QDY5" s="116"/>
      <c r="QDZ5" s="116"/>
      <c r="QEA5" s="116"/>
      <c r="QEB5" s="116"/>
      <c r="QEC5" s="116"/>
      <c r="QED5" s="116"/>
      <c r="QEE5" s="116"/>
      <c r="QEF5" s="116"/>
      <c r="QEG5" s="116"/>
      <c r="QEH5" s="116"/>
      <c r="QEI5" s="116"/>
      <c r="QEJ5" s="116"/>
      <c r="QEK5" s="116"/>
      <c r="QEL5" s="116"/>
      <c r="QEM5" s="116"/>
      <c r="QEN5" s="116"/>
      <c r="QEO5" s="116"/>
      <c r="QEP5" s="116"/>
      <c r="QEQ5" s="116"/>
      <c r="QER5" s="116"/>
      <c r="QES5" s="116"/>
      <c r="QET5" s="116"/>
      <c r="QEU5" s="116"/>
      <c r="QEV5" s="116"/>
      <c r="QEW5" s="116"/>
      <c r="QEX5" s="116"/>
      <c r="QEY5" s="116"/>
      <c r="QEZ5" s="116"/>
      <c r="QFA5" s="116"/>
      <c r="QFB5" s="116"/>
      <c r="QFC5" s="116"/>
      <c r="QFD5" s="116"/>
      <c r="QFE5" s="116"/>
      <c r="QFF5" s="116"/>
      <c r="QFG5" s="116"/>
      <c r="QFH5" s="116"/>
      <c r="QFI5" s="116"/>
      <c r="QFJ5" s="116"/>
      <c r="QFK5" s="116"/>
      <c r="QFL5" s="116"/>
      <c r="QFM5" s="116"/>
      <c r="QFN5" s="116"/>
      <c r="QFO5" s="116"/>
      <c r="QFP5" s="116"/>
      <c r="QFQ5" s="116"/>
      <c r="QFR5" s="116"/>
      <c r="QFS5" s="116"/>
      <c r="QFT5" s="116"/>
      <c r="QFU5" s="116"/>
      <c r="QFV5" s="116"/>
      <c r="QFW5" s="116"/>
      <c r="QFX5" s="116"/>
      <c r="QFY5" s="116"/>
      <c r="QFZ5" s="116"/>
      <c r="QGA5" s="116"/>
      <c r="QGB5" s="116"/>
      <c r="QGC5" s="116"/>
      <c r="QGD5" s="116"/>
      <c r="QGE5" s="116"/>
      <c r="QGF5" s="116"/>
      <c r="QGG5" s="116"/>
      <c r="QGH5" s="116"/>
      <c r="QGI5" s="116"/>
      <c r="QGJ5" s="116"/>
      <c r="QGK5" s="116"/>
      <c r="QGL5" s="116"/>
      <c r="QGM5" s="116"/>
      <c r="QGN5" s="116"/>
      <c r="QGO5" s="116"/>
      <c r="QGP5" s="116"/>
      <c r="QGQ5" s="116"/>
      <c r="QGR5" s="116"/>
      <c r="QGS5" s="116"/>
      <c r="QGT5" s="116"/>
      <c r="QGU5" s="116"/>
      <c r="QGV5" s="116"/>
      <c r="QGW5" s="116"/>
      <c r="QGX5" s="116"/>
      <c r="QGY5" s="116"/>
      <c r="QGZ5" s="116"/>
      <c r="QHA5" s="116"/>
      <c r="QHB5" s="116"/>
      <c r="QHC5" s="116"/>
      <c r="QHD5" s="116"/>
      <c r="QHE5" s="116"/>
      <c r="QHF5" s="116"/>
      <c r="QHG5" s="116"/>
      <c r="QHH5" s="116"/>
      <c r="QHI5" s="116"/>
      <c r="QHJ5" s="116"/>
      <c r="QHK5" s="116"/>
      <c r="QHL5" s="116"/>
      <c r="QHM5" s="116"/>
      <c r="QHN5" s="116"/>
      <c r="QHO5" s="116"/>
      <c r="QHP5" s="116"/>
      <c r="QHQ5" s="116"/>
      <c r="QHR5" s="116"/>
      <c r="QHS5" s="116"/>
      <c r="QHT5" s="116"/>
      <c r="QHU5" s="116"/>
      <c r="QHV5" s="116"/>
      <c r="QHW5" s="116"/>
      <c r="QHX5" s="116"/>
      <c r="QHY5" s="116"/>
      <c r="QHZ5" s="116"/>
      <c r="QIA5" s="116"/>
      <c r="QIB5" s="116"/>
      <c r="QIC5" s="116"/>
      <c r="QID5" s="116"/>
      <c r="QIE5" s="116"/>
      <c r="QIF5" s="116"/>
      <c r="QIG5" s="116"/>
      <c r="QIH5" s="116"/>
      <c r="QII5" s="116"/>
      <c r="QIJ5" s="116"/>
      <c r="QIK5" s="116"/>
      <c r="QIL5" s="116"/>
      <c r="QIM5" s="116"/>
      <c r="QIN5" s="116"/>
      <c r="QIO5" s="116"/>
      <c r="QIP5" s="116"/>
      <c r="QIQ5" s="116"/>
      <c r="QIR5" s="116"/>
      <c r="QIS5" s="116"/>
      <c r="QIT5" s="116"/>
      <c r="QIU5" s="116"/>
      <c r="QIV5" s="116"/>
      <c r="QIW5" s="116"/>
      <c r="QIX5" s="116"/>
      <c r="QIY5" s="116"/>
      <c r="QIZ5" s="116"/>
      <c r="QJA5" s="116"/>
      <c r="QJB5" s="116"/>
      <c r="QJC5" s="116"/>
      <c r="QJD5" s="116"/>
      <c r="QJE5" s="116"/>
      <c r="QJF5" s="116"/>
      <c r="QJG5" s="116"/>
      <c r="QJH5" s="116"/>
      <c r="QJI5" s="116"/>
      <c r="QJJ5" s="116"/>
      <c r="QJK5" s="116"/>
      <c r="QJL5" s="116"/>
      <c r="QJM5" s="116"/>
      <c r="QJN5" s="116"/>
      <c r="QJO5" s="116"/>
      <c r="QJP5" s="116"/>
      <c r="QJQ5" s="116"/>
      <c r="QJR5" s="116"/>
      <c r="QJS5" s="116"/>
      <c r="QJT5" s="116"/>
      <c r="QJU5" s="116"/>
      <c r="QJV5" s="116"/>
      <c r="QJW5" s="116"/>
      <c r="QJX5" s="116"/>
      <c r="QJY5" s="116"/>
      <c r="QJZ5" s="116"/>
      <c r="QKA5" s="116"/>
      <c r="QKB5" s="116"/>
      <c r="QKC5" s="116"/>
      <c r="QKD5" s="116"/>
      <c r="QKE5" s="116"/>
      <c r="QKF5" s="116"/>
      <c r="QKG5" s="116"/>
      <c r="QKH5" s="116"/>
      <c r="QKI5" s="116"/>
      <c r="QKJ5" s="116"/>
      <c r="QKK5" s="116"/>
      <c r="QKL5" s="116"/>
      <c r="QKM5" s="116"/>
      <c r="QKN5" s="116"/>
      <c r="QKO5" s="116"/>
      <c r="QKP5" s="116"/>
      <c r="QKQ5" s="116"/>
      <c r="QKR5" s="116"/>
      <c r="QKS5" s="116"/>
      <c r="QKT5" s="116"/>
      <c r="QKU5" s="116"/>
      <c r="QKV5" s="116"/>
      <c r="QKW5" s="116"/>
      <c r="QKX5" s="116"/>
      <c r="QKY5" s="116"/>
      <c r="QKZ5" s="116"/>
      <c r="QLA5" s="116"/>
      <c r="QLB5" s="116"/>
      <c r="QLC5" s="116"/>
      <c r="QLD5" s="116"/>
      <c r="QLE5" s="116"/>
      <c r="QLF5" s="116"/>
      <c r="QLG5" s="116"/>
      <c r="QLH5" s="116"/>
      <c r="QLI5" s="116"/>
      <c r="QLJ5" s="116"/>
      <c r="QLK5" s="116"/>
      <c r="QLL5" s="116"/>
      <c r="QLM5" s="116"/>
      <c r="QLN5" s="116"/>
      <c r="QLO5" s="116"/>
      <c r="QLP5" s="116"/>
      <c r="QLQ5" s="116"/>
      <c r="QLR5" s="116"/>
      <c r="QLS5" s="116"/>
      <c r="QLT5" s="116"/>
      <c r="QLU5" s="116"/>
      <c r="QLV5" s="116"/>
      <c r="QLW5" s="116"/>
      <c r="QLX5" s="116"/>
      <c r="QLY5" s="116"/>
      <c r="QLZ5" s="116"/>
      <c r="QMA5" s="116"/>
      <c r="QMB5" s="116"/>
      <c r="QMC5" s="116"/>
      <c r="QMD5" s="116"/>
      <c r="QME5" s="116"/>
      <c r="QMF5" s="116"/>
      <c r="QMG5" s="116"/>
      <c r="QMH5" s="116"/>
      <c r="QMI5" s="116"/>
      <c r="QMJ5" s="116"/>
      <c r="QMK5" s="116"/>
      <c r="QML5" s="116"/>
      <c r="QMM5" s="116"/>
      <c r="QMN5" s="116"/>
      <c r="QMO5" s="116"/>
      <c r="QMP5" s="116"/>
      <c r="QMQ5" s="116"/>
      <c r="QMR5" s="116"/>
      <c r="QMS5" s="116"/>
      <c r="QMT5" s="116"/>
      <c r="QMU5" s="116"/>
      <c r="QMV5" s="116"/>
      <c r="QMW5" s="116"/>
      <c r="QMX5" s="116"/>
      <c r="QMY5" s="116"/>
      <c r="QMZ5" s="116"/>
      <c r="QNA5" s="116"/>
      <c r="QNB5" s="116"/>
      <c r="QNC5" s="116"/>
      <c r="QND5" s="116"/>
      <c r="QNE5" s="116"/>
      <c r="QNF5" s="116"/>
      <c r="QNG5" s="116"/>
      <c r="QNH5" s="116"/>
      <c r="QNI5" s="116"/>
      <c r="QNJ5" s="116"/>
      <c r="QNK5" s="116"/>
      <c r="QNL5" s="116"/>
      <c r="QNM5" s="116"/>
      <c r="QNN5" s="116"/>
      <c r="QNO5" s="116"/>
      <c r="QNP5" s="116"/>
      <c r="QNQ5" s="116"/>
      <c r="QNR5" s="116"/>
      <c r="QNS5" s="116"/>
      <c r="QNT5" s="116"/>
      <c r="QNU5" s="116"/>
      <c r="QNV5" s="116"/>
      <c r="QNW5" s="116"/>
      <c r="QNX5" s="116"/>
      <c r="QNY5" s="116"/>
      <c r="QNZ5" s="116"/>
      <c r="QOA5" s="116"/>
      <c r="QOB5" s="116"/>
      <c r="QOC5" s="116"/>
      <c r="QOD5" s="116"/>
      <c r="QOE5" s="116"/>
      <c r="QOF5" s="116"/>
      <c r="QOG5" s="116"/>
      <c r="QOH5" s="116"/>
      <c r="QOI5" s="116"/>
      <c r="QOJ5" s="116"/>
      <c r="QOK5" s="116"/>
      <c r="QOL5" s="116"/>
      <c r="QOM5" s="116"/>
      <c r="QON5" s="116"/>
      <c r="QOO5" s="116"/>
      <c r="QOP5" s="116"/>
      <c r="QOQ5" s="116"/>
      <c r="QOR5" s="116"/>
      <c r="QOS5" s="116"/>
      <c r="QOT5" s="116"/>
      <c r="QOU5" s="116"/>
      <c r="QOV5" s="116"/>
      <c r="QOW5" s="116"/>
      <c r="QOX5" s="116"/>
      <c r="QOY5" s="116"/>
      <c r="QOZ5" s="116"/>
      <c r="QPA5" s="116"/>
      <c r="QPB5" s="116"/>
      <c r="QPC5" s="116"/>
      <c r="QPD5" s="116"/>
      <c r="QPE5" s="116"/>
      <c r="QPF5" s="116"/>
      <c r="QPG5" s="116"/>
      <c r="QPH5" s="116"/>
      <c r="QPI5" s="116"/>
      <c r="QPJ5" s="116"/>
      <c r="QPK5" s="116"/>
      <c r="QPL5" s="116"/>
      <c r="QPM5" s="116"/>
      <c r="QPN5" s="116"/>
      <c r="QPO5" s="116"/>
      <c r="QPP5" s="116"/>
      <c r="QPQ5" s="116"/>
      <c r="QPR5" s="116"/>
      <c r="QPS5" s="116"/>
      <c r="QPT5" s="116"/>
      <c r="QPU5" s="116"/>
      <c r="QPV5" s="116"/>
      <c r="QPW5" s="116"/>
      <c r="QPX5" s="116"/>
      <c r="QPY5" s="116"/>
      <c r="QPZ5" s="116"/>
      <c r="QQA5" s="116"/>
      <c r="QQB5" s="116"/>
      <c r="QQC5" s="116"/>
      <c r="QQD5" s="116"/>
      <c r="QQE5" s="116"/>
      <c r="QQF5" s="116"/>
      <c r="QQG5" s="116"/>
      <c r="QQH5" s="116"/>
      <c r="QQI5" s="116"/>
      <c r="QQJ5" s="116"/>
      <c r="QQK5" s="116"/>
      <c r="QQL5" s="116"/>
      <c r="QQM5" s="116"/>
      <c r="QQN5" s="116"/>
      <c r="QQO5" s="116"/>
      <c r="QQP5" s="116"/>
      <c r="QQQ5" s="116"/>
      <c r="QQR5" s="116"/>
      <c r="QQS5" s="116"/>
      <c r="QQT5" s="116"/>
      <c r="QQU5" s="116"/>
      <c r="QQV5" s="116"/>
      <c r="QQW5" s="116"/>
      <c r="QQX5" s="116"/>
      <c r="QQY5" s="116"/>
      <c r="QQZ5" s="116"/>
      <c r="QRA5" s="116"/>
      <c r="QRB5" s="116"/>
      <c r="QRC5" s="116"/>
      <c r="QRD5" s="116"/>
      <c r="QRE5" s="116"/>
      <c r="QRF5" s="116"/>
      <c r="QRG5" s="116"/>
      <c r="QRH5" s="116"/>
      <c r="QRI5" s="116"/>
      <c r="QRJ5" s="116"/>
      <c r="QRK5" s="116"/>
      <c r="QRL5" s="116"/>
      <c r="QRM5" s="116"/>
      <c r="QRN5" s="116"/>
      <c r="QRO5" s="116"/>
      <c r="QRP5" s="116"/>
      <c r="QRQ5" s="116"/>
      <c r="QRR5" s="116"/>
      <c r="QRS5" s="116"/>
      <c r="QRT5" s="116"/>
      <c r="QRU5" s="116"/>
      <c r="QRV5" s="116"/>
      <c r="QRW5" s="116"/>
      <c r="QRX5" s="116"/>
      <c r="QRY5" s="116"/>
      <c r="QRZ5" s="116"/>
      <c r="QSA5" s="116"/>
      <c r="QSB5" s="116"/>
      <c r="QSC5" s="116"/>
      <c r="QSD5" s="116"/>
      <c r="QSE5" s="116"/>
      <c r="QSF5" s="116"/>
      <c r="QSG5" s="116"/>
      <c r="QSH5" s="116"/>
      <c r="QSI5" s="116"/>
      <c r="QSJ5" s="116"/>
      <c r="QSK5" s="116"/>
      <c r="QSL5" s="116"/>
      <c r="QSM5" s="116"/>
      <c r="QSN5" s="116"/>
      <c r="QSO5" s="116"/>
      <c r="QSP5" s="116"/>
      <c r="QSQ5" s="116"/>
      <c r="QSR5" s="116"/>
      <c r="QSS5" s="116"/>
      <c r="QST5" s="116"/>
      <c r="QSU5" s="116"/>
      <c r="QSV5" s="116"/>
      <c r="QSW5" s="116"/>
      <c r="QSX5" s="116"/>
      <c r="QSY5" s="116"/>
      <c r="QSZ5" s="116"/>
      <c r="QTA5" s="116"/>
      <c r="QTB5" s="116"/>
      <c r="QTC5" s="116"/>
      <c r="QTD5" s="116"/>
      <c r="QTE5" s="116"/>
      <c r="QTF5" s="116"/>
      <c r="QTG5" s="116"/>
      <c r="QTH5" s="116"/>
      <c r="QTI5" s="116"/>
      <c r="QTJ5" s="116"/>
      <c r="QTK5" s="116"/>
      <c r="QTL5" s="116"/>
      <c r="QTM5" s="116"/>
      <c r="QTN5" s="116"/>
      <c r="QTO5" s="116"/>
      <c r="QTP5" s="116"/>
      <c r="QTQ5" s="116"/>
      <c r="QTR5" s="116"/>
      <c r="QTS5" s="116"/>
      <c r="QTT5" s="116"/>
      <c r="QTU5" s="116"/>
      <c r="QTV5" s="116"/>
      <c r="QTW5" s="116"/>
      <c r="QTX5" s="116"/>
      <c r="QTY5" s="116"/>
      <c r="QTZ5" s="116"/>
      <c r="QUA5" s="116"/>
      <c r="QUB5" s="116"/>
      <c r="QUC5" s="116"/>
      <c r="QUD5" s="116"/>
      <c r="QUE5" s="116"/>
      <c r="QUF5" s="116"/>
      <c r="QUG5" s="116"/>
      <c r="QUH5" s="116"/>
      <c r="QUI5" s="116"/>
      <c r="QUJ5" s="116"/>
      <c r="QUK5" s="116"/>
      <c r="QUL5" s="116"/>
      <c r="QUM5" s="116"/>
      <c r="QUN5" s="116"/>
      <c r="QUO5" s="116"/>
      <c r="QUP5" s="116"/>
      <c r="QUQ5" s="116"/>
      <c r="QUR5" s="116"/>
      <c r="QUS5" s="116"/>
      <c r="QUT5" s="116"/>
      <c r="QUU5" s="116"/>
      <c r="QUV5" s="116"/>
      <c r="QUW5" s="116"/>
      <c r="QUX5" s="116"/>
      <c r="QUY5" s="116"/>
      <c r="QUZ5" s="116"/>
      <c r="QVA5" s="116"/>
      <c r="QVB5" s="116"/>
      <c r="QVC5" s="116"/>
      <c r="QVD5" s="116"/>
      <c r="QVE5" s="116"/>
      <c r="QVF5" s="116"/>
      <c r="QVG5" s="116"/>
      <c r="QVH5" s="116"/>
      <c r="QVI5" s="116"/>
      <c r="QVJ5" s="116"/>
      <c r="QVK5" s="116"/>
      <c r="QVL5" s="116"/>
      <c r="QVM5" s="116"/>
      <c r="QVN5" s="116"/>
      <c r="QVO5" s="116"/>
      <c r="QVP5" s="116"/>
      <c r="QVQ5" s="116"/>
      <c r="QVR5" s="116"/>
      <c r="QVS5" s="116"/>
      <c r="QVT5" s="116"/>
      <c r="QVU5" s="116"/>
      <c r="QVV5" s="116"/>
      <c r="QVW5" s="116"/>
      <c r="QVX5" s="116"/>
      <c r="QVY5" s="116"/>
      <c r="QVZ5" s="116"/>
      <c r="QWA5" s="116"/>
      <c r="QWB5" s="116"/>
      <c r="QWC5" s="116"/>
      <c r="QWD5" s="116"/>
      <c r="QWE5" s="116"/>
      <c r="QWF5" s="116"/>
      <c r="QWG5" s="116"/>
      <c r="QWH5" s="116"/>
      <c r="QWI5" s="116"/>
      <c r="QWJ5" s="116"/>
      <c r="QWK5" s="116"/>
      <c r="QWL5" s="116"/>
      <c r="QWM5" s="116"/>
      <c r="QWN5" s="116"/>
      <c r="QWO5" s="116"/>
      <c r="QWP5" s="116"/>
      <c r="QWQ5" s="116"/>
      <c r="QWR5" s="116"/>
      <c r="QWS5" s="116"/>
      <c r="QWT5" s="116"/>
      <c r="QWU5" s="116"/>
      <c r="QWV5" s="116"/>
      <c r="QWW5" s="116"/>
      <c r="QWX5" s="116"/>
      <c r="QWY5" s="116"/>
      <c r="QWZ5" s="116"/>
      <c r="QXA5" s="116"/>
      <c r="QXB5" s="116"/>
      <c r="QXC5" s="116"/>
      <c r="QXD5" s="116"/>
      <c r="QXE5" s="116"/>
      <c r="QXF5" s="116"/>
      <c r="QXG5" s="116"/>
      <c r="QXH5" s="116"/>
      <c r="QXI5" s="116"/>
      <c r="QXJ5" s="116"/>
      <c r="QXK5" s="116"/>
      <c r="QXL5" s="116"/>
      <c r="QXM5" s="116"/>
      <c r="QXN5" s="116"/>
      <c r="QXO5" s="116"/>
      <c r="QXP5" s="116"/>
      <c r="QXQ5" s="116"/>
      <c r="QXR5" s="116"/>
      <c r="QXS5" s="116"/>
      <c r="QXT5" s="116"/>
      <c r="QXU5" s="116"/>
      <c r="QXV5" s="116"/>
      <c r="QXW5" s="116"/>
      <c r="QXX5" s="116"/>
      <c r="QXY5" s="116"/>
      <c r="QXZ5" s="116"/>
      <c r="QYA5" s="116"/>
      <c r="QYB5" s="116"/>
      <c r="QYC5" s="116"/>
      <c r="QYD5" s="116"/>
      <c r="QYE5" s="116"/>
      <c r="QYF5" s="116"/>
      <c r="QYG5" s="116"/>
      <c r="QYH5" s="116"/>
      <c r="QYI5" s="116"/>
      <c r="QYJ5" s="116"/>
      <c r="QYK5" s="116"/>
      <c r="QYL5" s="116"/>
      <c r="QYM5" s="116"/>
      <c r="QYN5" s="116"/>
      <c r="QYO5" s="116"/>
      <c r="QYP5" s="116"/>
      <c r="QYQ5" s="116"/>
      <c r="QYR5" s="116"/>
      <c r="QYS5" s="116"/>
      <c r="QYT5" s="116"/>
      <c r="QYU5" s="116"/>
      <c r="QYV5" s="116"/>
      <c r="QYW5" s="116"/>
      <c r="QYX5" s="116"/>
      <c r="QYY5" s="116"/>
      <c r="QYZ5" s="116"/>
      <c r="QZA5" s="116"/>
      <c r="QZB5" s="116"/>
      <c r="QZC5" s="116"/>
      <c r="QZD5" s="116"/>
      <c r="QZE5" s="116"/>
      <c r="QZF5" s="116"/>
      <c r="QZG5" s="116"/>
      <c r="QZH5" s="116"/>
      <c r="QZI5" s="116"/>
      <c r="QZJ5" s="116"/>
      <c r="QZK5" s="116"/>
      <c r="QZL5" s="116"/>
      <c r="QZM5" s="116"/>
      <c r="QZN5" s="116"/>
      <c r="QZO5" s="116"/>
      <c r="QZP5" s="116"/>
      <c r="QZQ5" s="116"/>
      <c r="QZR5" s="116"/>
      <c r="QZS5" s="116"/>
      <c r="QZT5" s="116"/>
      <c r="QZU5" s="116"/>
      <c r="QZV5" s="116"/>
      <c r="QZW5" s="116"/>
      <c r="QZX5" s="116"/>
      <c r="QZY5" s="116"/>
      <c r="QZZ5" s="116"/>
      <c r="RAA5" s="116"/>
      <c r="RAB5" s="116"/>
      <c r="RAC5" s="116"/>
      <c r="RAD5" s="116"/>
      <c r="RAE5" s="116"/>
      <c r="RAF5" s="116"/>
      <c r="RAG5" s="116"/>
      <c r="RAH5" s="116"/>
      <c r="RAI5" s="116"/>
      <c r="RAJ5" s="116"/>
      <c r="RAK5" s="116"/>
      <c r="RAL5" s="116"/>
      <c r="RAM5" s="116"/>
      <c r="RAN5" s="116"/>
      <c r="RAO5" s="116"/>
      <c r="RAP5" s="116"/>
      <c r="RAQ5" s="116"/>
      <c r="RAR5" s="116"/>
      <c r="RAS5" s="116"/>
      <c r="RAT5" s="116"/>
      <c r="RAU5" s="116"/>
      <c r="RAV5" s="116"/>
      <c r="RAW5" s="116"/>
      <c r="RAX5" s="116"/>
      <c r="RAY5" s="116"/>
      <c r="RAZ5" s="116"/>
      <c r="RBA5" s="116"/>
      <c r="RBB5" s="116"/>
      <c r="RBC5" s="116"/>
      <c r="RBD5" s="116"/>
      <c r="RBE5" s="116"/>
      <c r="RBF5" s="116"/>
      <c r="RBG5" s="116"/>
      <c r="RBH5" s="116"/>
      <c r="RBI5" s="116"/>
      <c r="RBJ5" s="116"/>
      <c r="RBK5" s="116"/>
      <c r="RBL5" s="116"/>
      <c r="RBM5" s="116"/>
      <c r="RBN5" s="116"/>
      <c r="RBO5" s="116"/>
      <c r="RBP5" s="116"/>
      <c r="RBQ5" s="116"/>
      <c r="RBR5" s="116"/>
      <c r="RBS5" s="116"/>
      <c r="RBT5" s="116"/>
      <c r="RBU5" s="116"/>
      <c r="RBV5" s="116"/>
      <c r="RBW5" s="116"/>
      <c r="RBX5" s="116"/>
      <c r="RBY5" s="116"/>
      <c r="RBZ5" s="116"/>
      <c r="RCA5" s="116"/>
      <c r="RCB5" s="116"/>
      <c r="RCC5" s="116"/>
      <c r="RCD5" s="116"/>
      <c r="RCE5" s="116"/>
      <c r="RCF5" s="116"/>
      <c r="RCG5" s="116"/>
      <c r="RCH5" s="116"/>
      <c r="RCI5" s="116"/>
      <c r="RCJ5" s="116"/>
      <c r="RCK5" s="116"/>
      <c r="RCL5" s="116"/>
      <c r="RCM5" s="116"/>
      <c r="RCN5" s="116"/>
      <c r="RCO5" s="116"/>
      <c r="RCP5" s="116"/>
      <c r="RCQ5" s="116"/>
      <c r="RCR5" s="116"/>
      <c r="RCS5" s="116"/>
      <c r="RCT5" s="116"/>
      <c r="RCU5" s="116"/>
      <c r="RCV5" s="116"/>
      <c r="RCW5" s="116"/>
      <c r="RCX5" s="116"/>
      <c r="RCY5" s="116"/>
      <c r="RCZ5" s="116"/>
      <c r="RDA5" s="116"/>
      <c r="RDB5" s="116"/>
      <c r="RDC5" s="116"/>
      <c r="RDD5" s="116"/>
      <c r="RDE5" s="116"/>
      <c r="RDF5" s="116"/>
      <c r="RDG5" s="116"/>
      <c r="RDH5" s="116"/>
      <c r="RDI5" s="116"/>
      <c r="RDJ5" s="116"/>
      <c r="RDK5" s="116"/>
      <c r="RDL5" s="116"/>
      <c r="RDM5" s="116"/>
      <c r="RDN5" s="116"/>
      <c r="RDO5" s="116"/>
      <c r="RDP5" s="116"/>
      <c r="RDQ5" s="116"/>
      <c r="RDR5" s="116"/>
      <c r="RDS5" s="116"/>
      <c r="RDT5" s="116"/>
      <c r="RDU5" s="116"/>
      <c r="RDV5" s="116"/>
      <c r="RDW5" s="116"/>
      <c r="RDX5" s="116"/>
      <c r="RDY5" s="116"/>
      <c r="RDZ5" s="116"/>
      <c r="REA5" s="116"/>
      <c r="REB5" s="116"/>
      <c r="REC5" s="116"/>
      <c r="RED5" s="116"/>
      <c r="REE5" s="116"/>
      <c r="REF5" s="116"/>
      <c r="REG5" s="116"/>
      <c r="REH5" s="116"/>
      <c r="REI5" s="116"/>
      <c r="REJ5" s="116"/>
      <c r="REK5" s="116"/>
      <c r="REL5" s="116"/>
      <c r="REM5" s="116"/>
      <c r="REN5" s="116"/>
      <c r="REO5" s="116"/>
      <c r="REP5" s="116"/>
      <c r="REQ5" s="116"/>
      <c r="RER5" s="116"/>
      <c r="RES5" s="116"/>
      <c r="RET5" s="116"/>
      <c r="REU5" s="116"/>
      <c r="REV5" s="116"/>
      <c r="REW5" s="116"/>
      <c r="REX5" s="116"/>
      <c r="REY5" s="116"/>
      <c r="REZ5" s="116"/>
      <c r="RFA5" s="116"/>
      <c r="RFB5" s="116"/>
      <c r="RFC5" s="116"/>
      <c r="RFD5" s="116"/>
      <c r="RFE5" s="116"/>
      <c r="RFF5" s="116"/>
      <c r="RFG5" s="116"/>
      <c r="RFH5" s="116"/>
      <c r="RFI5" s="116"/>
      <c r="RFJ5" s="116"/>
      <c r="RFK5" s="116"/>
      <c r="RFL5" s="116"/>
      <c r="RFM5" s="116"/>
      <c r="RFN5" s="116"/>
      <c r="RFO5" s="116"/>
      <c r="RFP5" s="116"/>
      <c r="RFQ5" s="116"/>
      <c r="RFR5" s="116"/>
      <c r="RFS5" s="116"/>
      <c r="RFT5" s="116"/>
      <c r="RFU5" s="116"/>
      <c r="RFV5" s="116"/>
      <c r="RFW5" s="116"/>
      <c r="RFX5" s="116"/>
      <c r="RFY5" s="116"/>
      <c r="RFZ5" s="116"/>
      <c r="RGA5" s="116"/>
      <c r="RGB5" s="116"/>
      <c r="RGC5" s="116"/>
      <c r="RGD5" s="116"/>
      <c r="RGE5" s="116"/>
      <c r="RGF5" s="116"/>
      <c r="RGG5" s="116"/>
      <c r="RGH5" s="116"/>
      <c r="RGI5" s="116"/>
      <c r="RGJ5" s="116"/>
      <c r="RGK5" s="116"/>
      <c r="RGL5" s="116"/>
      <c r="RGM5" s="116"/>
      <c r="RGN5" s="116"/>
      <c r="RGO5" s="116"/>
      <c r="RGP5" s="116"/>
      <c r="RGQ5" s="116"/>
      <c r="RGR5" s="116"/>
      <c r="RGS5" s="116"/>
      <c r="RGT5" s="116"/>
      <c r="RGU5" s="116"/>
      <c r="RGV5" s="116"/>
      <c r="RGW5" s="116"/>
      <c r="RGX5" s="116"/>
      <c r="RGY5" s="116"/>
      <c r="RGZ5" s="116"/>
      <c r="RHA5" s="116"/>
      <c r="RHB5" s="116"/>
      <c r="RHC5" s="116"/>
      <c r="RHD5" s="116"/>
      <c r="RHE5" s="116"/>
      <c r="RHF5" s="116"/>
      <c r="RHG5" s="116"/>
      <c r="RHH5" s="116"/>
      <c r="RHI5" s="116"/>
      <c r="RHJ5" s="116"/>
      <c r="RHK5" s="116"/>
      <c r="RHL5" s="116"/>
      <c r="RHM5" s="116"/>
      <c r="RHN5" s="116"/>
      <c r="RHO5" s="116"/>
      <c r="RHP5" s="116"/>
      <c r="RHQ5" s="116"/>
      <c r="RHR5" s="116"/>
      <c r="RHS5" s="116"/>
      <c r="RHT5" s="116"/>
      <c r="RHU5" s="116"/>
      <c r="RHV5" s="116"/>
      <c r="RHW5" s="116"/>
      <c r="RHX5" s="116"/>
      <c r="RHY5" s="116"/>
      <c r="RHZ5" s="116"/>
      <c r="RIA5" s="116"/>
      <c r="RIB5" s="116"/>
      <c r="RIC5" s="116"/>
      <c r="RID5" s="116"/>
      <c r="RIE5" s="116"/>
      <c r="RIF5" s="116"/>
      <c r="RIG5" s="116"/>
      <c r="RIH5" s="116"/>
      <c r="RII5" s="116"/>
      <c r="RIJ5" s="116"/>
      <c r="RIK5" s="116"/>
      <c r="RIL5" s="116"/>
      <c r="RIM5" s="116"/>
      <c r="RIN5" s="116"/>
      <c r="RIO5" s="116"/>
      <c r="RIP5" s="116"/>
      <c r="RIQ5" s="116"/>
      <c r="RIR5" s="116"/>
      <c r="RIS5" s="116"/>
      <c r="RIT5" s="116"/>
      <c r="RIU5" s="116"/>
      <c r="RIV5" s="116"/>
      <c r="RIW5" s="116"/>
      <c r="RIX5" s="116"/>
      <c r="RIY5" s="116"/>
      <c r="RIZ5" s="116"/>
      <c r="RJA5" s="116"/>
      <c r="RJB5" s="116"/>
      <c r="RJC5" s="116"/>
      <c r="RJD5" s="116"/>
      <c r="RJE5" s="116"/>
      <c r="RJF5" s="116"/>
      <c r="RJG5" s="116"/>
      <c r="RJH5" s="116"/>
      <c r="RJI5" s="116"/>
      <c r="RJJ5" s="116"/>
      <c r="RJK5" s="116"/>
      <c r="RJL5" s="116"/>
      <c r="RJM5" s="116"/>
      <c r="RJN5" s="116"/>
      <c r="RJO5" s="116"/>
      <c r="RJP5" s="116"/>
      <c r="RJQ5" s="116"/>
      <c r="RJR5" s="116"/>
      <c r="RJS5" s="116"/>
      <c r="RJT5" s="116"/>
      <c r="RJU5" s="116"/>
      <c r="RJV5" s="116"/>
      <c r="RJW5" s="116"/>
      <c r="RJX5" s="116"/>
      <c r="RJY5" s="116"/>
      <c r="RJZ5" s="116"/>
      <c r="RKA5" s="116"/>
      <c r="RKB5" s="116"/>
      <c r="RKC5" s="116"/>
      <c r="RKD5" s="116"/>
      <c r="RKE5" s="116"/>
      <c r="RKF5" s="116"/>
      <c r="RKG5" s="116"/>
      <c r="RKH5" s="116"/>
      <c r="RKI5" s="116"/>
      <c r="RKJ5" s="116"/>
      <c r="RKK5" s="116"/>
      <c r="RKL5" s="116"/>
      <c r="RKM5" s="116"/>
      <c r="RKN5" s="116"/>
      <c r="RKO5" s="116"/>
      <c r="RKP5" s="116"/>
      <c r="RKQ5" s="116"/>
      <c r="RKR5" s="116"/>
      <c r="RKS5" s="116"/>
      <c r="RKT5" s="116"/>
      <c r="RKU5" s="116"/>
      <c r="RKV5" s="116"/>
      <c r="RKW5" s="116"/>
      <c r="RKX5" s="116"/>
      <c r="RKY5" s="116"/>
      <c r="RKZ5" s="116"/>
      <c r="RLA5" s="116"/>
      <c r="RLB5" s="116"/>
      <c r="RLC5" s="116"/>
      <c r="RLD5" s="116"/>
      <c r="RLE5" s="116"/>
      <c r="RLF5" s="116"/>
      <c r="RLG5" s="116"/>
      <c r="RLH5" s="116"/>
      <c r="RLI5" s="116"/>
      <c r="RLJ5" s="116"/>
      <c r="RLK5" s="116"/>
      <c r="RLL5" s="116"/>
      <c r="RLM5" s="116"/>
      <c r="RLN5" s="116"/>
      <c r="RLO5" s="116"/>
      <c r="RLP5" s="116"/>
      <c r="RLQ5" s="116"/>
      <c r="RLR5" s="116"/>
      <c r="RLS5" s="116"/>
      <c r="RLT5" s="116"/>
      <c r="RLU5" s="116"/>
      <c r="RLV5" s="116"/>
      <c r="RLW5" s="116"/>
      <c r="RLX5" s="116"/>
      <c r="RLY5" s="116"/>
      <c r="RLZ5" s="116"/>
      <c r="RMA5" s="116"/>
      <c r="RMB5" s="116"/>
      <c r="RMC5" s="116"/>
      <c r="RMD5" s="116"/>
      <c r="RME5" s="116"/>
      <c r="RMF5" s="116"/>
      <c r="RMG5" s="116"/>
      <c r="RMH5" s="116"/>
      <c r="RMI5" s="116"/>
      <c r="RMJ5" s="116"/>
      <c r="RMK5" s="116"/>
      <c r="RML5" s="116"/>
      <c r="RMM5" s="116"/>
      <c r="RMN5" s="116"/>
      <c r="RMO5" s="116"/>
      <c r="RMP5" s="116"/>
      <c r="RMQ5" s="116"/>
      <c r="RMR5" s="116"/>
      <c r="RMS5" s="116"/>
      <c r="RMT5" s="116"/>
      <c r="RMU5" s="116"/>
      <c r="RMV5" s="116"/>
      <c r="RMW5" s="116"/>
      <c r="RMX5" s="116"/>
      <c r="RMY5" s="116"/>
      <c r="RMZ5" s="116"/>
      <c r="RNA5" s="116"/>
      <c r="RNB5" s="116"/>
      <c r="RNC5" s="116"/>
      <c r="RND5" s="116"/>
      <c r="RNE5" s="116"/>
      <c r="RNF5" s="116"/>
      <c r="RNG5" s="116"/>
      <c r="RNH5" s="116"/>
      <c r="RNI5" s="116"/>
      <c r="RNJ5" s="116"/>
      <c r="RNK5" s="116"/>
      <c r="RNL5" s="116"/>
      <c r="RNM5" s="116"/>
      <c r="RNN5" s="116"/>
      <c r="RNO5" s="116"/>
      <c r="RNP5" s="116"/>
      <c r="RNQ5" s="116"/>
      <c r="RNR5" s="116"/>
      <c r="RNS5" s="116"/>
      <c r="RNT5" s="116"/>
      <c r="RNU5" s="116"/>
      <c r="RNV5" s="116"/>
      <c r="RNW5" s="116"/>
      <c r="RNX5" s="116"/>
      <c r="RNY5" s="116"/>
      <c r="RNZ5" s="116"/>
      <c r="ROA5" s="116"/>
      <c r="ROB5" s="116"/>
      <c r="ROC5" s="116"/>
      <c r="ROD5" s="116"/>
      <c r="ROE5" s="116"/>
      <c r="ROF5" s="116"/>
      <c r="ROG5" s="116"/>
      <c r="ROH5" s="116"/>
      <c r="ROI5" s="116"/>
      <c r="ROJ5" s="116"/>
      <c r="ROK5" s="116"/>
      <c r="ROL5" s="116"/>
      <c r="ROM5" s="116"/>
      <c r="RON5" s="116"/>
      <c r="ROO5" s="116"/>
      <c r="ROP5" s="116"/>
      <c r="ROQ5" s="116"/>
      <c r="ROR5" s="116"/>
      <c r="ROS5" s="116"/>
      <c r="ROT5" s="116"/>
      <c r="ROU5" s="116"/>
      <c r="ROV5" s="116"/>
      <c r="ROW5" s="116"/>
      <c r="ROX5" s="116"/>
      <c r="ROY5" s="116"/>
      <c r="ROZ5" s="116"/>
      <c r="RPA5" s="116"/>
      <c r="RPB5" s="116"/>
      <c r="RPC5" s="116"/>
      <c r="RPD5" s="116"/>
      <c r="RPE5" s="116"/>
      <c r="RPF5" s="116"/>
      <c r="RPG5" s="116"/>
      <c r="RPH5" s="116"/>
      <c r="RPI5" s="116"/>
      <c r="RPJ5" s="116"/>
      <c r="RPK5" s="116"/>
      <c r="RPL5" s="116"/>
      <c r="RPM5" s="116"/>
      <c r="RPN5" s="116"/>
      <c r="RPO5" s="116"/>
      <c r="RPP5" s="116"/>
      <c r="RPQ5" s="116"/>
      <c r="RPR5" s="116"/>
      <c r="RPS5" s="116"/>
      <c r="RPT5" s="116"/>
      <c r="RPU5" s="116"/>
      <c r="RPV5" s="116"/>
      <c r="RPW5" s="116"/>
      <c r="RPX5" s="116"/>
      <c r="RPY5" s="116"/>
      <c r="RPZ5" s="116"/>
      <c r="RQA5" s="116"/>
      <c r="RQB5" s="116"/>
      <c r="RQC5" s="116"/>
      <c r="RQD5" s="116"/>
      <c r="RQE5" s="116"/>
      <c r="RQF5" s="116"/>
      <c r="RQG5" s="116"/>
      <c r="RQH5" s="116"/>
      <c r="RQI5" s="116"/>
      <c r="RQJ5" s="116"/>
      <c r="RQK5" s="116"/>
      <c r="RQL5" s="116"/>
      <c r="RQM5" s="116"/>
      <c r="RQN5" s="116"/>
      <c r="RQO5" s="116"/>
      <c r="RQP5" s="116"/>
      <c r="RQQ5" s="116"/>
      <c r="RQR5" s="116"/>
      <c r="RQS5" s="116"/>
      <c r="RQT5" s="116"/>
      <c r="RQU5" s="116"/>
      <c r="RQV5" s="116"/>
      <c r="RQW5" s="116"/>
      <c r="RQX5" s="116"/>
      <c r="RQY5" s="116"/>
      <c r="RQZ5" s="116"/>
      <c r="RRA5" s="116"/>
      <c r="RRB5" s="116"/>
      <c r="RRC5" s="116"/>
      <c r="RRD5" s="116"/>
      <c r="RRE5" s="116"/>
      <c r="RRF5" s="116"/>
      <c r="RRG5" s="116"/>
      <c r="RRH5" s="116"/>
      <c r="RRI5" s="116"/>
      <c r="RRJ5" s="116"/>
      <c r="RRK5" s="116"/>
      <c r="RRL5" s="116"/>
      <c r="RRM5" s="116"/>
      <c r="RRN5" s="116"/>
      <c r="RRO5" s="116"/>
      <c r="RRP5" s="116"/>
      <c r="RRQ5" s="116"/>
      <c r="RRR5" s="116"/>
      <c r="RRS5" s="116"/>
      <c r="RRT5" s="116"/>
      <c r="RRU5" s="116"/>
      <c r="RRV5" s="116"/>
      <c r="RRW5" s="116"/>
      <c r="RRX5" s="116"/>
      <c r="RRY5" s="116"/>
      <c r="RRZ5" s="116"/>
      <c r="RSA5" s="116"/>
      <c r="RSB5" s="116"/>
      <c r="RSC5" s="116"/>
      <c r="RSD5" s="116"/>
      <c r="RSE5" s="116"/>
      <c r="RSF5" s="116"/>
      <c r="RSG5" s="116"/>
      <c r="RSH5" s="116"/>
      <c r="RSI5" s="116"/>
      <c r="RSJ5" s="116"/>
      <c r="RSK5" s="116"/>
      <c r="RSL5" s="116"/>
      <c r="RSM5" s="116"/>
      <c r="RSN5" s="116"/>
      <c r="RSO5" s="116"/>
      <c r="RSP5" s="116"/>
      <c r="RSQ5" s="116"/>
      <c r="RSR5" s="116"/>
      <c r="RSS5" s="116"/>
      <c r="RST5" s="116"/>
      <c r="RSU5" s="116"/>
      <c r="RSV5" s="116"/>
      <c r="RSW5" s="116"/>
      <c r="RSX5" s="116"/>
      <c r="RSY5" s="116"/>
      <c r="RSZ5" s="116"/>
      <c r="RTA5" s="116"/>
      <c r="RTB5" s="116"/>
      <c r="RTC5" s="116"/>
      <c r="RTD5" s="116"/>
      <c r="RTE5" s="116"/>
      <c r="RTF5" s="116"/>
      <c r="RTG5" s="116"/>
      <c r="RTH5" s="116"/>
      <c r="RTI5" s="116"/>
      <c r="RTJ5" s="116"/>
      <c r="RTK5" s="116"/>
      <c r="RTL5" s="116"/>
      <c r="RTM5" s="116"/>
      <c r="RTN5" s="116"/>
      <c r="RTO5" s="116"/>
      <c r="RTP5" s="116"/>
      <c r="RTQ5" s="116"/>
      <c r="RTR5" s="116"/>
      <c r="RTS5" s="116"/>
      <c r="RTT5" s="116"/>
      <c r="RTU5" s="116"/>
      <c r="RTV5" s="116"/>
      <c r="RTW5" s="116"/>
      <c r="RTX5" s="116"/>
      <c r="RTY5" s="116"/>
      <c r="RTZ5" s="116"/>
      <c r="RUA5" s="116"/>
      <c r="RUB5" s="116"/>
      <c r="RUC5" s="116"/>
      <c r="RUD5" s="116"/>
      <c r="RUE5" s="116"/>
      <c r="RUF5" s="116"/>
      <c r="RUG5" s="116"/>
      <c r="RUH5" s="116"/>
      <c r="RUI5" s="116"/>
      <c r="RUJ5" s="116"/>
      <c r="RUK5" s="116"/>
      <c r="RUL5" s="116"/>
      <c r="RUM5" s="116"/>
      <c r="RUN5" s="116"/>
      <c r="RUO5" s="116"/>
      <c r="RUP5" s="116"/>
      <c r="RUQ5" s="116"/>
      <c r="RUR5" s="116"/>
      <c r="RUS5" s="116"/>
      <c r="RUT5" s="116"/>
      <c r="RUU5" s="116"/>
      <c r="RUV5" s="116"/>
      <c r="RUW5" s="116"/>
      <c r="RUX5" s="116"/>
      <c r="RUY5" s="116"/>
      <c r="RUZ5" s="116"/>
      <c r="RVA5" s="116"/>
      <c r="RVB5" s="116"/>
      <c r="RVC5" s="116"/>
      <c r="RVD5" s="116"/>
      <c r="RVE5" s="116"/>
      <c r="RVF5" s="116"/>
      <c r="RVG5" s="116"/>
      <c r="RVH5" s="116"/>
      <c r="RVI5" s="116"/>
      <c r="RVJ5" s="116"/>
      <c r="RVK5" s="116"/>
      <c r="RVL5" s="116"/>
      <c r="RVM5" s="116"/>
      <c r="RVN5" s="116"/>
      <c r="RVO5" s="116"/>
      <c r="RVP5" s="116"/>
      <c r="RVQ5" s="116"/>
      <c r="RVR5" s="116"/>
      <c r="RVS5" s="116"/>
      <c r="RVT5" s="116"/>
      <c r="RVU5" s="116"/>
      <c r="RVV5" s="116"/>
      <c r="RVW5" s="116"/>
      <c r="RVX5" s="116"/>
      <c r="RVY5" s="116"/>
      <c r="RVZ5" s="116"/>
      <c r="RWA5" s="116"/>
      <c r="RWB5" s="116"/>
      <c r="RWC5" s="116"/>
      <c r="RWD5" s="116"/>
      <c r="RWE5" s="116"/>
      <c r="RWF5" s="116"/>
      <c r="RWG5" s="116"/>
      <c r="RWH5" s="116"/>
      <c r="RWI5" s="116"/>
      <c r="RWJ5" s="116"/>
      <c r="RWK5" s="116"/>
      <c r="RWL5" s="116"/>
      <c r="RWM5" s="116"/>
      <c r="RWN5" s="116"/>
      <c r="RWO5" s="116"/>
      <c r="RWP5" s="116"/>
      <c r="RWQ5" s="116"/>
      <c r="RWR5" s="116"/>
      <c r="RWS5" s="116"/>
      <c r="RWT5" s="116"/>
      <c r="RWU5" s="116"/>
      <c r="RWV5" s="116"/>
      <c r="RWW5" s="116"/>
      <c r="RWX5" s="116"/>
      <c r="RWY5" s="116"/>
      <c r="RWZ5" s="116"/>
      <c r="RXA5" s="116"/>
      <c r="RXB5" s="116"/>
      <c r="RXC5" s="116"/>
      <c r="RXD5" s="116"/>
      <c r="RXE5" s="116"/>
      <c r="RXF5" s="116"/>
      <c r="RXG5" s="116"/>
      <c r="RXH5" s="116"/>
      <c r="RXI5" s="116"/>
      <c r="RXJ5" s="116"/>
      <c r="RXK5" s="116"/>
      <c r="RXL5" s="116"/>
      <c r="RXM5" s="116"/>
      <c r="RXN5" s="116"/>
      <c r="RXO5" s="116"/>
      <c r="RXP5" s="116"/>
      <c r="RXQ5" s="116"/>
      <c r="RXR5" s="116"/>
      <c r="RXS5" s="116"/>
      <c r="RXT5" s="116"/>
      <c r="RXU5" s="116"/>
      <c r="RXV5" s="116"/>
      <c r="RXW5" s="116"/>
      <c r="RXX5" s="116"/>
      <c r="RXY5" s="116"/>
      <c r="RXZ5" s="116"/>
      <c r="RYA5" s="116"/>
      <c r="RYB5" s="116"/>
      <c r="RYC5" s="116"/>
      <c r="RYD5" s="116"/>
      <c r="RYE5" s="116"/>
      <c r="RYF5" s="116"/>
      <c r="RYG5" s="116"/>
      <c r="RYH5" s="116"/>
      <c r="RYI5" s="116"/>
      <c r="RYJ5" s="116"/>
      <c r="RYK5" s="116"/>
      <c r="RYL5" s="116"/>
      <c r="RYM5" s="116"/>
      <c r="RYN5" s="116"/>
      <c r="RYO5" s="116"/>
      <c r="RYP5" s="116"/>
      <c r="RYQ5" s="116"/>
      <c r="RYR5" s="116"/>
      <c r="RYS5" s="116"/>
      <c r="RYT5" s="116"/>
      <c r="RYU5" s="116"/>
      <c r="RYV5" s="116"/>
      <c r="RYW5" s="116"/>
      <c r="RYX5" s="116"/>
      <c r="RYY5" s="116"/>
      <c r="RYZ5" s="116"/>
      <c r="RZA5" s="116"/>
      <c r="RZB5" s="116"/>
      <c r="RZC5" s="116"/>
      <c r="RZD5" s="116"/>
      <c r="RZE5" s="116"/>
      <c r="RZF5" s="116"/>
      <c r="RZG5" s="116"/>
      <c r="RZH5" s="116"/>
      <c r="RZI5" s="116"/>
      <c r="RZJ5" s="116"/>
      <c r="RZK5" s="116"/>
      <c r="RZL5" s="116"/>
      <c r="RZM5" s="116"/>
      <c r="RZN5" s="116"/>
      <c r="RZO5" s="116"/>
      <c r="RZP5" s="116"/>
      <c r="RZQ5" s="116"/>
      <c r="RZR5" s="116"/>
      <c r="RZS5" s="116"/>
      <c r="RZT5" s="116"/>
      <c r="RZU5" s="116"/>
      <c r="RZV5" s="116"/>
      <c r="RZW5" s="116"/>
      <c r="RZX5" s="116"/>
      <c r="RZY5" s="116"/>
      <c r="RZZ5" s="116"/>
      <c r="SAA5" s="116"/>
      <c r="SAB5" s="116"/>
      <c r="SAC5" s="116"/>
      <c r="SAD5" s="116"/>
      <c r="SAE5" s="116"/>
      <c r="SAF5" s="116"/>
      <c r="SAG5" s="116"/>
      <c r="SAH5" s="116"/>
      <c r="SAI5" s="116"/>
      <c r="SAJ5" s="116"/>
      <c r="SAK5" s="116"/>
      <c r="SAL5" s="116"/>
      <c r="SAM5" s="116"/>
      <c r="SAN5" s="116"/>
      <c r="SAO5" s="116"/>
      <c r="SAP5" s="116"/>
      <c r="SAQ5" s="116"/>
      <c r="SAR5" s="116"/>
      <c r="SAS5" s="116"/>
      <c r="SAT5" s="116"/>
      <c r="SAU5" s="116"/>
      <c r="SAV5" s="116"/>
      <c r="SAW5" s="116"/>
      <c r="SAX5" s="116"/>
      <c r="SAY5" s="116"/>
      <c r="SAZ5" s="116"/>
      <c r="SBA5" s="116"/>
      <c r="SBB5" s="116"/>
      <c r="SBC5" s="116"/>
      <c r="SBD5" s="116"/>
      <c r="SBE5" s="116"/>
      <c r="SBF5" s="116"/>
      <c r="SBG5" s="116"/>
      <c r="SBH5" s="116"/>
      <c r="SBI5" s="116"/>
      <c r="SBJ5" s="116"/>
      <c r="SBK5" s="116"/>
      <c r="SBL5" s="116"/>
      <c r="SBM5" s="116"/>
      <c r="SBN5" s="116"/>
      <c r="SBO5" s="116"/>
      <c r="SBP5" s="116"/>
      <c r="SBQ5" s="116"/>
      <c r="SBR5" s="116"/>
      <c r="SBS5" s="116"/>
      <c r="SBT5" s="116"/>
      <c r="SBU5" s="116"/>
      <c r="SBV5" s="116"/>
      <c r="SBW5" s="116"/>
      <c r="SBX5" s="116"/>
      <c r="SBY5" s="116"/>
      <c r="SBZ5" s="116"/>
      <c r="SCA5" s="116"/>
      <c r="SCB5" s="116"/>
      <c r="SCC5" s="116"/>
      <c r="SCD5" s="116"/>
      <c r="SCE5" s="116"/>
      <c r="SCF5" s="116"/>
      <c r="SCG5" s="116"/>
      <c r="SCH5" s="116"/>
      <c r="SCI5" s="116"/>
      <c r="SCJ5" s="116"/>
      <c r="SCK5" s="116"/>
      <c r="SCL5" s="116"/>
      <c r="SCM5" s="116"/>
      <c r="SCN5" s="116"/>
      <c r="SCO5" s="116"/>
      <c r="SCP5" s="116"/>
      <c r="SCQ5" s="116"/>
      <c r="SCR5" s="116"/>
      <c r="SCS5" s="116"/>
      <c r="SCT5" s="116"/>
      <c r="SCU5" s="116"/>
      <c r="SCV5" s="116"/>
      <c r="SCW5" s="116"/>
      <c r="SCX5" s="116"/>
      <c r="SCY5" s="116"/>
      <c r="SCZ5" s="116"/>
      <c r="SDA5" s="116"/>
      <c r="SDB5" s="116"/>
      <c r="SDC5" s="116"/>
      <c r="SDD5" s="116"/>
      <c r="SDE5" s="116"/>
      <c r="SDF5" s="116"/>
      <c r="SDG5" s="116"/>
      <c r="SDH5" s="116"/>
      <c r="SDI5" s="116"/>
      <c r="SDJ5" s="116"/>
      <c r="SDK5" s="116"/>
      <c r="SDL5" s="116"/>
      <c r="SDM5" s="116"/>
      <c r="SDN5" s="116"/>
      <c r="SDO5" s="116"/>
      <c r="SDP5" s="116"/>
      <c r="SDQ5" s="116"/>
      <c r="SDR5" s="116"/>
      <c r="SDS5" s="116"/>
      <c r="SDT5" s="116"/>
      <c r="SDU5" s="116"/>
      <c r="SDV5" s="116"/>
      <c r="SDW5" s="116"/>
      <c r="SDX5" s="116"/>
      <c r="SDY5" s="116"/>
      <c r="SDZ5" s="116"/>
      <c r="SEA5" s="116"/>
      <c r="SEB5" s="116"/>
      <c r="SEC5" s="116"/>
      <c r="SED5" s="116"/>
      <c r="SEE5" s="116"/>
      <c r="SEF5" s="116"/>
      <c r="SEG5" s="116"/>
      <c r="SEH5" s="116"/>
      <c r="SEI5" s="116"/>
      <c r="SEJ5" s="116"/>
      <c r="SEK5" s="116"/>
      <c r="SEL5" s="116"/>
      <c r="SEM5" s="116"/>
      <c r="SEN5" s="116"/>
      <c r="SEO5" s="116"/>
      <c r="SEP5" s="116"/>
      <c r="SEQ5" s="116"/>
      <c r="SER5" s="116"/>
      <c r="SES5" s="116"/>
      <c r="SET5" s="116"/>
      <c r="SEU5" s="116"/>
      <c r="SEV5" s="116"/>
      <c r="SEW5" s="116"/>
      <c r="SEX5" s="116"/>
      <c r="SEY5" s="116"/>
      <c r="SEZ5" s="116"/>
      <c r="SFA5" s="116"/>
      <c r="SFB5" s="116"/>
      <c r="SFC5" s="116"/>
      <c r="SFD5" s="116"/>
      <c r="SFE5" s="116"/>
      <c r="SFF5" s="116"/>
      <c r="SFG5" s="116"/>
      <c r="SFH5" s="116"/>
      <c r="SFI5" s="116"/>
      <c r="SFJ5" s="116"/>
      <c r="SFK5" s="116"/>
      <c r="SFL5" s="116"/>
      <c r="SFM5" s="116"/>
      <c r="SFN5" s="116"/>
      <c r="SFO5" s="116"/>
      <c r="SFP5" s="116"/>
      <c r="SFQ5" s="116"/>
      <c r="SFR5" s="116"/>
      <c r="SFS5" s="116"/>
      <c r="SFT5" s="116"/>
      <c r="SFU5" s="116"/>
      <c r="SFV5" s="116"/>
      <c r="SFW5" s="116"/>
      <c r="SFX5" s="116"/>
      <c r="SFY5" s="116"/>
      <c r="SFZ5" s="116"/>
      <c r="SGA5" s="116"/>
      <c r="SGB5" s="116"/>
      <c r="SGC5" s="116"/>
      <c r="SGD5" s="116"/>
      <c r="SGE5" s="116"/>
      <c r="SGF5" s="116"/>
      <c r="SGG5" s="116"/>
      <c r="SGH5" s="116"/>
      <c r="SGI5" s="116"/>
      <c r="SGJ5" s="116"/>
      <c r="SGK5" s="116"/>
      <c r="SGL5" s="116"/>
      <c r="SGM5" s="116"/>
      <c r="SGN5" s="116"/>
      <c r="SGO5" s="116"/>
      <c r="SGP5" s="116"/>
      <c r="SGQ5" s="116"/>
      <c r="SGR5" s="116"/>
      <c r="SGS5" s="116"/>
      <c r="SGT5" s="116"/>
      <c r="SGU5" s="116"/>
      <c r="SGV5" s="116"/>
      <c r="SGW5" s="116"/>
      <c r="SGX5" s="116"/>
      <c r="SGY5" s="116"/>
      <c r="SGZ5" s="116"/>
      <c r="SHA5" s="116"/>
      <c r="SHB5" s="116"/>
      <c r="SHC5" s="116"/>
      <c r="SHD5" s="116"/>
      <c r="SHE5" s="116"/>
      <c r="SHF5" s="116"/>
      <c r="SHG5" s="116"/>
      <c r="SHH5" s="116"/>
      <c r="SHI5" s="116"/>
      <c r="SHJ5" s="116"/>
      <c r="SHK5" s="116"/>
      <c r="SHL5" s="116"/>
      <c r="SHM5" s="116"/>
      <c r="SHN5" s="116"/>
      <c r="SHO5" s="116"/>
      <c r="SHP5" s="116"/>
      <c r="SHQ5" s="116"/>
      <c r="SHR5" s="116"/>
      <c r="SHS5" s="116"/>
      <c r="SHT5" s="116"/>
      <c r="SHU5" s="116"/>
      <c r="SHV5" s="116"/>
      <c r="SHW5" s="116"/>
      <c r="SHX5" s="116"/>
      <c r="SHY5" s="116"/>
      <c r="SHZ5" s="116"/>
      <c r="SIA5" s="116"/>
      <c r="SIB5" s="116"/>
      <c r="SIC5" s="116"/>
      <c r="SID5" s="116"/>
      <c r="SIE5" s="116"/>
      <c r="SIF5" s="116"/>
      <c r="SIG5" s="116"/>
      <c r="SIH5" s="116"/>
      <c r="SII5" s="116"/>
      <c r="SIJ5" s="116"/>
      <c r="SIK5" s="116"/>
      <c r="SIL5" s="116"/>
      <c r="SIM5" s="116"/>
      <c r="SIN5" s="116"/>
      <c r="SIO5" s="116"/>
      <c r="SIP5" s="116"/>
      <c r="SIQ5" s="116"/>
      <c r="SIR5" s="116"/>
      <c r="SIS5" s="116"/>
      <c r="SIT5" s="116"/>
      <c r="SIU5" s="116"/>
      <c r="SIV5" s="116"/>
      <c r="SIW5" s="116"/>
      <c r="SIX5" s="116"/>
      <c r="SIY5" s="116"/>
      <c r="SIZ5" s="116"/>
      <c r="SJA5" s="116"/>
      <c r="SJB5" s="116"/>
      <c r="SJC5" s="116"/>
      <c r="SJD5" s="116"/>
      <c r="SJE5" s="116"/>
      <c r="SJF5" s="116"/>
      <c r="SJG5" s="116"/>
      <c r="SJH5" s="116"/>
      <c r="SJI5" s="116"/>
      <c r="SJJ5" s="116"/>
      <c r="SJK5" s="116"/>
      <c r="SJL5" s="116"/>
      <c r="SJM5" s="116"/>
      <c r="SJN5" s="116"/>
      <c r="SJO5" s="116"/>
      <c r="SJP5" s="116"/>
      <c r="SJQ5" s="116"/>
      <c r="SJR5" s="116"/>
      <c r="SJS5" s="116"/>
      <c r="SJT5" s="116"/>
      <c r="SJU5" s="116"/>
      <c r="SJV5" s="116"/>
      <c r="SJW5" s="116"/>
      <c r="SJX5" s="116"/>
      <c r="SJY5" s="116"/>
      <c r="SJZ5" s="116"/>
      <c r="SKA5" s="116"/>
      <c r="SKB5" s="116"/>
      <c r="SKC5" s="116"/>
      <c r="SKD5" s="116"/>
      <c r="SKE5" s="116"/>
      <c r="SKF5" s="116"/>
      <c r="SKG5" s="116"/>
      <c r="SKH5" s="116"/>
      <c r="SKI5" s="116"/>
      <c r="SKJ5" s="116"/>
      <c r="SKK5" s="116"/>
      <c r="SKL5" s="116"/>
      <c r="SKM5" s="116"/>
      <c r="SKN5" s="116"/>
      <c r="SKO5" s="116"/>
      <c r="SKP5" s="116"/>
      <c r="SKQ5" s="116"/>
      <c r="SKR5" s="116"/>
      <c r="SKS5" s="116"/>
      <c r="SKT5" s="116"/>
      <c r="SKU5" s="116"/>
      <c r="SKV5" s="116"/>
      <c r="SKW5" s="116"/>
      <c r="SKX5" s="116"/>
      <c r="SKY5" s="116"/>
      <c r="SKZ5" s="116"/>
      <c r="SLA5" s="116"/>
      <c r="SLB5" s="116"/>
      <c r="SLC5" s="116"/>
      <c r="SLD5" s="116"/>
      <c r="SLE5" s="116"/>
      <c r="SLF5" s="116"/>
      <c r="SLG5" s="116"/>
      <c r="SLH5" s="116"/>
      <c r="SLI5" s="116"/>
      <c r="SLJ5" s="116"/>
      <c r="SLK5" s="116"/>
      <c r="SLL5" s="116"/>
      <c r="SLM5" s="116"/>
      <c r="SLN5" s="116"/>
      <c r="SLO5" s="116"/>
      <c r="SLP5" s="116"/>
      <c r="SLQ5" s="116"/>
      <c r="SLR5" s="116"/>
      <c r="SLS5" s="116"/>
      <c r="SLT5" s="116"/>
      <c r="SLU5" s="116"/>
      <c r="SLV5" s="116"/>
      <c r="SLW5" s="116"/>
      <c r="SLX5" s="116"/>
      <c r="SLY5" s="116"/>
      <c r="SLZ5" s="116"/>
      <c r="SMA5" s="116"/>
      <c r="SMB5" s="116"/>
      <c r="SMC5" s="116"/>
      <c r="SMD5" s="116"/>
      <c r="SME5" s="116"/>
      <c r="SMF5" s="116"/>
      <c r="SMG5" s="116"/>
      <c r="SMH5" s="116"/>
      <c r="SMI5" s="116"/>
      <c r="SMJ5" s="116"/>
      <c r="SMK5" s="116"/>
      <c r="SML5" s="116"/>
      <c r="SMM5" s="116"/>
      <c r="SMN5" s="116"/>
      <c r="SMO5" s="116"/>
      <c r="SMP5" s="116"/>
      <c r="SMQ5" s="116"/>
      <c r="SMR5" s="116"/>
      <c r="SMS5" s="116"/>
      <c r="SMT5" s="116"/>
      <c r="SMU5" s="116"/>
      <c r="SMV5" s="116"/>
      <c r="SMW5" s="116"/>
      <c r="SMX5" s="116"/>
      <c r="SMY5" s="116"/>
      <c r="SMZ5" s="116"/>
      <c r="SNA5" s="116"/>
      <c r="SNB5" s="116"/>
      <c r="SNC5" s="116"/>
      <c r="SND5" s="116"/>
      <c r="SNE5" s="116"/>
      <c r="SNF5" s="116"/>
      <c r="SNG5" s="116"/>
      <c r="SNH5" s="116"/>
      <c r="SNI5" s="116"/>
      <c r="SNJ5" s="116"/>
      <c r="SNK5" s="116"/>
      <c r="SNL5" s="116"/>
      <c r="SNM5" s="116"/>
      <c r="SNN5" s="116"/>
      <c r="SNO5" s="116"/>
      <c r="SNP5" s="116"/>
      <c r="SNQ5" s="116"/>
      <c r="SNR5" s="116"/>
      <c r="SNS5" s="116"/>
      <c r="SNT5" s="116"/>
      <c r="SNU5" s="116"/>
      <c r="SNV5" s="116"/>
      <c r="SNW5" s="116"/>
      <c r="SNX5" s="116"/>
      <c r="SNY5" s="116"/>
      <c r="SNZ5" s="116"/>
      <c r="SOA5" s="116"/>
      <c r="SOB5" s="116"/>
      <c r="SOC5" s="116"/>
      <c r="SOD5" s="116"/>
      <c r="SOE5" s="116"/>
      <c r="SOF5" s="116"/>
      <c r="SOG5" s="116"/>
      <c r="SOH5" s="116"/>
      <c r="SOI5" s="116"/>
      <c r="SOJ5" s="116"/>
      <c r="SOK5" s="116"/>
      <c r="SOL5" s="116"/>
      <c r="SOM5" s="116"/>
      <c r="SON5" s="116"/>
      <c r="SOO5" s="116"/>
      <c r="SOP5" s="116"/>
      <c r="SOQ5" s="116"/>
      <c r="SOR5" s="116"/>
      <c r="SOS5" s="116"/>
      <c r="SOT5" s="116"/>
      <c r="SOU5" s="116"/>
      <c r="SOV5" s="116"/>
      <c r="SOW5" s="116"/>
      <c r="SOX5" s="116"/>
      <c r="SOY5" s="116"/>
      <c r="SOZ5" s="116"/>
      <c r="SPA5" s="116"/>
      <c r="SPB5" s="116"/>
      <c r="SPC5" s="116"/>
      <c r="SPD5" s="116"/>
      <c r="SPE5" s="116"/>
      <c r="SPF5" s="116"/>
      <c r="SPG5" s="116"/>
      <c r="SPH5" s="116"/>
      <c r="SPI5" s="116"/>
      <c r="SPJ5" s="116"/>
      <c r="SPK5" s="116"/>
      <c r="SPL5" s="116"/>
      <c r="SPM5" s="116"/>
      <c r="SPN5" s="116"/>
      <c r="SPO5" s="116"/>
      <c r="SPP5" s="116"/>
      <c r="SPQ5" s="116"/>
      <c r="SPR5" s="116"/>
      <c r="SPS5" s="116"/>
      <c r="SPT5" s="116"/>
      <c r="SPU5" s="116"/>
      <c r="SPV5" s="116"/>
      <c r="SPW5" s="116"/>
      <c r="SPX5" s="116"/>
      <c r="SPY5" s="116"/>
      <c r="SPZ5" s="116"/>
      <c r="SQA5" s="116"/>
      <c r="SQB5" s="116"/>
      <c r="SQC5" s="116"/>
      <c r="SQD5" s="116"/>
      <c r="SQE5" s="116"/>
      <c r="SQF5" s="116"/>
      <c r="SQG5" s="116"/>
      <c r="SQH5" s="116"/>
      <c r="SQI5" s="116"/>
      <c r="SQJ5" s="116"/>
      <c r="SQK5" s="116"/>
      <c r="SQL5" s="116"/>
      <c r="SQM5" s="116"/>
      <c r="SQN5" s="116"/>
      <c r="SQO5" s="116"/>
      <c r="SQP5" s="116"/>
      <c r="SQQ5" s="116"/>
      <c r="SQR5" s="116"/>
      <c r="SQS5" s="116"/>
      <c r="SQT5" s="116"/>
      <c r="SQU5" s="116"/>
      <c r="SQV5" s="116"/>
      <c r="SQW5" s="116"/>
      <c r="SQX5" s="116"/>
      <c r="SQY5" s="116"/>
      <c r="SQZ5" s="116"/>
      <c r="SRA5" s="116"/>
      <c r="SRB5" s="116"/>
      <c r="SRC5" s="116"/>
      <c r="SRD5" s="116"/>
      <c r="SRE5" s="116"/>
      <c r="SRF5" s="116"/>
      <c r="SRG5" s="116"/>
      <c r="SRH5" s="116"/>
      <c r="SRI5" s="116"/>
      <c r="SRJ5" s="116"/>
      <c r="SRK5" s="116"/>
      <c r="SRL5" s="116"/>
      <c r="SRM5" s="116"/>
      <c r="SRN5" s="116"/>
      <c r="SRO5" s="116"/>
      <c r="SRP5" s="116"/>
      <c r="SRQ5" s="116"/>
      <c r="SRR5" s="116"/>
      <c r="SRS5" s="116"/>
      <c r="SRT5" s="116"/>
      <c r="SRU5" s="116"/>
      <c r="SRV5" s="116"/>
      <c r="SRW5" s="116"/>
      <c r="SRX5" s="116"/>
      <c r="SRY5" s="116"/>
      <c r="SRZ5" s="116"/>
      <c r="SSA5" s="116"/>
      <c r="SSB5" s="116"/>
      <c r="SSC5" s="116"/>
      <c r="SSD5" s="116"/>
      <c r="SSE5" s="116"/>
      <c r="SSF5" s="116"/>
      <c r="SSG5" s="116"/>
      <c r="SSH5" s="116"/>
      <c r="SSI5" s="116"/>
      <c r="SSJ5" s="116"/>
      <c r="SSK5" s="116"/>
      <c r="SSL5" s="116"/>
      <c r="SSM5" s="116"/>
      <c r="SSN5" s="116"/>
      <c r="SSO5" s="116"/>
      <c r="SSP5" s="116"/>
      <c r="SSQ5" s="116"/>
      <c r="SSR5" s="116"/>
      <c r="SSS5" s="116"/>
      <c r="SST5" s="116"/>
      <c r="SSU5" s="116"/>
      <c r="SSV5" s="116"/>
      <c r="SSW5" s="116"/>
      <c r="SSX5" s="116"/>
      <c r="SSY5" s="116"/>
      <c r="SSZ5" s="116"/>
      <c r="STA5" s="116"/>
      <c r="STB5" s="116"/>
      <c r="STC5" s="116"/>
      <c r="STD5" s="116"/>
      <c r="STE5" s="116"/>
      <c r="STF5" s="116"/>
      <c r="STG5" s="116"/>
      <c r="STH5" s="116"/>
      <c r="STI5" s="116"/>
      <c r="STJ5" s="116"/>
      <c r="STK5" s="116"/>
      <c r="STL5" s="116"/>
      <c r="STM5" s="116"/>
      <c r="STN5" s="116"/>
      <c r="STO5" s="116"/>
      <c r="STP5" s="116"/>
      <c r="STQ5" s="116"/>
      <c r="STR5" s="116"/>
      <c r="STS5" s="116"/>
      <c r="STT5" s="116"/>
      <c r="STU5" s="116"/>
      <c r="STV5" s="116"/>
      <c r="STW5" s="116"/>
      <c r="STX5" s="116"/>
      <c r="STY5" s="116"/>
      <c r="STZ5" s="116"/>
      <c r="SUA5" s="116"/>
      <c r="SUB5" s="116"/>
      <c r="SUC5" s="116"/>
      <c r="SUD5" s="116"/>
      <c r="SUE5" s="116"/>
      <c r="SUF5" s="116"/>
      <c r="SUG5" s="116"/>
      <c r="SUH5" s="116"/>
      <c r="SUI5" s="116"/>
      <c r="SUJ5" s="116"/>
      <c r="SUK5" s="116"/>
      <c r="SUL5" s="116"/>
      <c r="SUM5" s="116"/>
      <c r="SUN5" s="116"/>
      <c r="SUO5" s="116"/>
      <c r="SUP5" s="116"/>
      <c r="SUQ5" s="116"/>
      <c r="SUR5" s="116"/>
      <c r="SUS5" s="116"/>
      <c r="SUT5" s="116"/>
      <c r="SUU5" s="116"/>
      <c r="SUV5" s="116"/>
      <c r="SUW5" s="116"/>
      <c r="SUX5" s="116"/>
      <c r="SUY5" s="116"/>
      <c r="SUZ5" s="116"/>
      <c r="SVA5" s="116"/>
      <c r="SVB5" s="116"/>
      <c r="SVC5" s="116"/>
      <c r="SVD5" s="116"/>
      <c r="SVE5" s="116"/>
      <c r="SVF5" s="116"/>
      <c r="SVG5" s="116"/>
      <c r="SVH5" s="116"/>
      <c r="SVI5" s="116"/>
      <c r="SVJ5" s="116"/>
      <c r="SVK5" s="116"/>
      <c r="SVL5" s="116"/>
      <c r="SVM5" s="116"/>
      <c r="SVN5" s="116"/>
      <c r="SVO5" s="116"/>
      <c r="SVP5" s="116"/>
      <c r="SVQ5" s="116"/>
      <c r="SVR5" s="116"/>
      <c r="SVS5" s="116"/>
      <c r="SVT5" s="116"/>
      <c r="SVU5" s="116"/>
      <c r="SVV5" s="116"/>
      <c r="SVW5" s="116"/>
      <c r="SVX5" s="116"/>
      <c r="SVY5" s="116"/>
      <c r="SVZ5" s="116"/>
      <c r="SWA5" s="116"/>
      <c r="SWB5" s="116"/>
      <c r="SWC5" s="116"/>
      <c r="SWD5" s="116"/>
      <c r="SWE5" s="116"/>
      <c r="SWF5" s="116"/>
      <c r="SWG5" s="116"/>
      <c r="SWH5" s="116"/>
      <c r="SWI5" s="116"/>
      <c r="SWJ5" s="116"/>
      <c r="SWK5" s="116"/>
      <c r="SWL5" s="116"/>
      <c r="SWM5" s="116"/>
      <c r="SWN5" s="116"/>
      <c r="SWO5" s="116"/>
      <c r="SWP5" s="116"/>
      <c r="SWQ5" s="116"/>
      <c r="SWR5" s="116"/>
      <c r="SWS5" s="116"/>
      <c r="SWT5" s="116"/>
      <c r="SWU5" s="116"/>
      <c r="SWV5" s="116"/>
      <c r="SWW5" s="116"/>
      <c r="SWX5" s="116"/>
      <c r="SWY5" s="116"/>
      <c r="SWZ5" s="116"/>
      <c r="SXA5" s="116"/>
      <c r="SXB5" s="116"/>
      <c r="SXC5" s="116"/>
      <c r="SXD5" s="116"/>
      <c r="SXE5" s="116"/>
      <c r="SXF5" s="116"/>
      <c r="SXG5" s="116"/>
      <c r="SXH5" s="116"/>
      <c r="SXI5" s="116"/>
      <c r="SXJ5" s="116"/>
      <c r="SXK5" s="116"/>
      <c r="SXL5" s="116"/>
      <c r="SXM5" s="116"/>
      <c r="SXN5" s="116"/>
      <c r="SXO5" s="116"/>
      <c r="SXP5" s="116"/>
      <c r="SXQ5" s="116"/>
      <c r="SXR5" s="116"/>
      <c r="SXS5" s="116"/>
      <c r="SXT5" s="116"/>
      <c r="SXU5" s="116"/>
      <c r="SXV5" s="116"/>
      <c r="SXW5" s="116"/>
      <c r="SXX5" s="116"/>
      <c r="SXY5" s="116"/>
      <c r="SXZ5" s="116"/>
      <c r="SYA5" s="116"/>
      <c r="SYB5" s="116"/>
      <c r="SYC5" s="116"/>
      <c r="SYD5" s="116"/>
      <c r="SYE5" s="116"/>
      <c r="SYF5" s="116"/>
      <c r="SYG5" s="116"/>
      <c r="SYH5" s="116"/>
      <c r="SYI5" s="116"/>
      <c r="SYJ5" s="116"/>
      <c r="SYK5" s="116"/>
      <c r="SYL5" s="116"/>
      <c r="SYM5" s="116"/>
      <c r="SYN5" s="116"/>
      <c r="SYO5" s="116"/>
      <c r="SYP5" s="116"/>
      <c r="SYQ5" s="116"/>
      <c r="SYR5" s="116"/>
      <c r="SYS5" s="116"/>
      <c r="SYT5" s="116"/>
      <c r="SYU5" s="116"/>
      <c r="SYV5" s="116"/>
      <c r="SYW5" s="116"/>
      <c r="SYX5" s="116"/>
      <c r="SYY5" s="116"/>
      <c r="SYZ5" s="116"/>
      <c r="SZA5" s="116"/>
      <c r="SZB5" s="116"/>
      <c r="SZC5" s="116"/>
      <c r="SZD5" s="116"/>
      <c r="SZE5" s="116"/>
      <c r="SZF5" s="116"/>
      <c r="SZG5" s="116"/>
      <c r="SZH5" s="116"/>
      <c r="SZI5" s="116"/>
      <c r="SZJ5" s="116"/>
      <c r="SZK5" s="116"/>
      <c r="SZL5" s="116"/>
      <c r="SZM5" s="116"/>
      <c r="SZN5" s="116"/>
      <c r="SZO5" s="116"/>
      <c r="SZP5" s="116"/>
      <c r="SZQ5" s="116"/>
      <c r="SZR5" s="116"/>
      <c r="SZS5" s="116"/>
      <c r="SZT5" s="116"/>
      <c r="SZU5" s="116"/>
      <c r="SZV5" s="116"/>
      <c r="SZW5" s="116"/>
      <c r="SZX5" s="116"/>
      <c r="SZY5" s="116"/>
      <c r="SZZ5" s="116"/>
      <c r="TAA5" s="116"/>
      <c r="TAB5" s="116"/>
      <c r="TAC5" s="116"/>
      <c r="TAD5" s="116"/>
      <c r="TAE5" s="116"/>
      <c r="TAF5" s="116"/>
      <c r="TAG5" s="116"/>
      <c r="TAH5" s="116"/>
      <c r="TAI5" s="116"/>
      <c r="TAJ5" s="116"/>
      <c r="TAK5" s="116"/>
      <c r="TAL5" s="116"/>
      <c r="TAM5" s="116"/>
      <c r="TAN5" s="116"/>
      <c r="TAO5" s="116"/>
      <c r="TAP5" s="116"/>
      <c r="TAQ5" s="116"/>
      <c r="TAR5" s="116"/>
      <c r="TAS5" s="116"/>
      <c r="TAT5" s="116"/>
      <c r="TAU5" s="116"/>
      <c r="TAV5" s="116"/>
      <c r="TAW5" s="116"/>
      <c r="TAX5" s="116"/>
      <c r="TAY5" s="116"/>
      <c r="TAZ5" s="116"/>
      <c r="TBA5" s="116"/>
      <c r="TBB5" s="116"/>
      <c r="TBC5" s="116"/>
      <c r="TBD5" s="116"/>
      <c r="TBE5" s="116"/>
      <c r="TBF5" s="116"/>
      <c r="TBG5" s="116"/>
      <c r="TBH5" s="116"/>
      <c r="TBI5" s="116"/>
      <c r="TBJ5" s="116"/>
      <c r="TBK5" s="116"/>
      <c r="TBL5" s="116"/>
      <c r="TBM5" s="116"/>
      <c r="TBN5" s="116"/>
      <c r="TBO5" s="116"/>
      <c r="TBP5" s="116"/>
      <c r="TBQ5" s="116"/>
      <c r="TBR5" s="116"/>
      <c r="TBS5" s="116"/>
      <c r="TBT5" s="116"/>
      <c r="TBU5" s="116"/>
      <c r="TBV5" s="116"/>
      <c r="TBW5" s="116"/>
      <c r="TBX5" s="116"/>
      <c r="TBY5" s="116"/>
      <c r="TBZ5" s="116"/>
      <c r="TCA5" s="116"/>
      <c r="TCB5" s="116"/>
      <c r="TCC5" s="116"/>
      <c r="TCD5" s="116"/>
      <c r="TCE5" s="116"/>
      <c r="TCF5" s="116"/>
      <c r="TCG5" s="116"/>
      <c r="TCH5" s="116"/>
      <c r="TCI5" s="116"/>
      <c r="TCJ5" s="116"/>
      <c r="TCK5" s="116"/>
      <c r="TCL5" s="116"/>
      <c r="TCM5" s="116"/>
      <c r="TCN5" s="116"/>
      <c r="TCO5" s="116"/>
      <c r="TCP5" s="116"/>
      <c r="TCQ5" s="116"/>
      <c r="TCR5" s="116"/>
      <c r="TCS5" s="116"/>
      <c r="TCT5" s="116"/>
      <c r="TCU5" s="116"/>
      <c r="TCV5" s="116"/>
      <c r="TCW5" s="116"/>
      <c r="TCX5" s="116"/>
      <c r="TCY5" s="116"/>
      <c r="TCZ5" s="116"/>
      <c r="TDA5" s="116"/>
      <c r="TDB5" s="116"/>
      <c r="TDC5" s="116"/>
      <c r="TDD5" s="116"/>
      <c r="TDE5" s="116"/>
      <c r="TDF5" s="116"/>
      <c r="TDG5" s="116"/>
      <c r="TDH5" s="116"/>
      <c r="TDI5" s="116"/>
      <c r="TDJ5" s="116"/>
      <c r="TDK5" s="116"/>
      <c r="TDL5" s="116"/>
      <c r="TDM5" s="116"/>
      <c r="TDN5" s="116"/>
      <c r="TDO5" s="116"/>
      <c r="TDP5" s="116"/>
      <c r="TDQ5" s="116"/>
      <c r="TDR5" s="116"/>
      <c r="TDS5" s="116"/>
      <c r="TDT5" s="116"/>
      <c r="TDU5" s="116"/>
      <c r="TDV5" s="116"/>
      <c r="TDW5" s="116"/>
      <c r="TDX5" s="116"/>
      <c r="TDY5" s="116"/>
      <c r="TDZ5" s="116"/>
      <c r="TEA5" s="116"/>
      <c r="TEB5" s="116"/>
      <c r="TEC5" s="116"/>
      <c r="TED5" s="116"/>
      <c r="TEE5" s="116"/>
      <c r="TEF5" s="116"/>
      <c r="TEG5" s="116"/>
      <c r="TEH5" s="116"/>
      <c r="TEI5" s="116"/>
      <c r="TEJ5" s="116"/>
      <c r="TEK5" s="116"/>
      <c r="TEL5" s="116"/>
      <c r="TEM5" s="116"/>
      <c r="TEN5" s="116"/>
      <c r="TEO5" s="116"/>
      <c r="TEP5" s="116"/>
      <c r="TEQ5" s="116"/>
      <c r="TER5" s="116"/>
      <c r="TES5" s="116"/>
      <c r="TET5" s="116"/>
      <c r="TEU5" s="116"/>
      <c r="TEV5" s="116"/>
      <c r="TEW5" s="116"/>
      <c r="TEX5" s="116"/>
      <c r="TEY5" s="116"/>
      <c r="TEZ5" s="116"/>
      <c r="TFA5" s="116"/>
      <c r="TFB5" s="116"/>
      <c r="TFC5" s="116"/>
      <c r="TFD5" s="116"/>
      <c r="TFE5" s="116"/>
      <c r="TFF5" s="116"/>
      <c r="TFG5" s="116"/>
      <c r="TFH5" s="116"/>
      <c r="TFI5" s="116"/>
      <c r="TFJ5" s="116"/>
      <c r="TFK5" s="116"/>
      <c r="TFL5" s="116"/>
      <c r="TFM5" s="116"/>
      <c r="TFN5" s="116"/>
      <c r="TFO5" s="116"/>
      <c r="TFP5" s="116"/>
      <c r="TFQ5" s="116"/>
      <c r="TFR5" s="116"/>
      <c r="TFS5" s="116"/>
      <c r="TFT5" s="116"/>
      <c r="TFU5" s="116"/>
      <c r="TFV5" s="116"/>
      <c r="TFW5" s="116"/>
      <c r="TFX5" s="116"/>
      <c r="TFY5" s="116"/>
      <c r="TFZ5" s="116"/>
      <c r="TGA5" s="116"/>
      <c r="TGB5" s="116"/>
      <c r="TGC5" s="116"/>
      <c r="TGD5" s="116"/>
      <c r="TGE5" s="116"/>
      <c r="TGF5" s="116"/>
      <c r="TGG5" s="116"/>
      <c r="TGH5" s="116"/>
      <c r="TGI5" s="116"/>
      <c r="TGJ5" s="116"/>
      <c r="TGK5" s="116"/>
      <c r="TGL5" s="116"/>
      <c r="TGM5" s="116"/>
      <c r="TGN5" s="116"/>
      <c r="TGO5" s="116"/>
      <c r="TGP5" s="116"/>
      <c r="TGQ5" s="116"/>
      <c r="TGR5" s="116"/>
      <c r="TGS5" s="116"/>
      <c r="TGT5" s="116"/>
      <c r="TGU5" s="116"/>
      <c r="TGV5" s="116"/>
      <c r="TGW5" s="116"/>
      <c r="TGX5" s="116"/>
      <c r="TGY5" s="116"/>
      <c r="TGZ5" s="116"/>
      <c r="THA5" s="116"/>
      <c r="THB5" s="116"/>
      <c r="THC5" s="116"/>
      <c r="THD5" s="116"/>
      <c r="THE5" s="116"/>
      <c r="THF5" s="116"/>
      <c r="THG5" s="116"/>
      <c r="THH5" s="116"/>
      <c r="THI5" s="116"/>
      <c r="THJ5" s="116"/>
      <c r="THK5" s="116"/>
      <c r="THL5" s="116"/>
      <c r="THM5" s="116"/>
      <c r="THN5" s="116"/>
      <c r="THO5" s="116"/>
      <c r="THP5" s="116"/>
      <c r="THQ5" s="116"/>
      <c r="THR5" s="116"/>
      <c r="THS5" s="116"/>
      <c r="THT5" s="116"/>
      <c r="THU5" s="116"/>
      <c r="THV5" s="116"/>
      <c r="THW5" s="116"/>
      <c r="THX5" s="116"/>
      <c r="THY5" s="116"/>
      <c r="THZ5" s="116"/>
      <c r="TIA5" s="116"/>
      <c r="TIB5" s="116"/>
      <c r="TIC5" s="116"/>
      <c r="TID5" s="116"/>
      <c r="TIE5" s="116"/>
      <c r="TIF5" s="116"/>
      <c r="TIG5" s="116"/>
      <c r="TIH5" s="116"/>
      <c r="TII5" s="116"/>
      <c r="TIJ5" s="116"/>
      <c r="TIK5" s="116"/>
      <c r="TIL5" s="116"/>
      <c r="TIM5" s="116"/>
      <c r="TIN5" s="116"/>
      <c r="TIO5" s="116"/>
      <c r="TIP5" s="116"/>
      <c r="TIQ5" s="116"/>
      <c r="TIR5" s="116"/>
      <c r="TIS5" s="116"/>
      <c r="TIT5" s="116"/>
      <c r="TIU5" s="116"/>
      <c r="TIV5" s="116"/>
      <c r="TIW5" s="116"/>
      <c r="TIX5" s="116"/>
      <c r="TIY5" s="116"/>
      <c r="TIZ5" s="116"/>
      <c r="TJA5" s="116"/>
      <c r="TJB5" s="116"/>
      <c r="TJC5" s="116"/>
      <c r="TJD5" s="116"/>
      <c r="TJE5" s="116"/>
      <c r="TJF5" s="116"/>
      <c r="TJG5" s="116"/>
      <c r="TJH5" s="116"/>
      <c r="TJI5" s="116"/>
      <c r="TJJ5" s="116"/>
      <c r="TJK5" s="116"/>
      <c r="TJL5" s="116"/>
      <c r="TJM5" s="116"/>
      <c r="TJN5" s="116"/>
      <c r="TJO5" s="116"/>
      <c r="TJP5" s="116"/>
      <c r="TJQ5" s="116"/>
      <c r="TJR5" s="116"/>
      <c r="TJS5" s="116"/>
      <c r="TJT5" s="116"/>
      <c r="TJU5" s="116"/>
      <c r="TJV5" s="116"/>
      <c r="TJW5" s="116"/>
      <c r="TJX5" s="116"/>
      <c r="TJY5" s="116"/>
      <c r="TJZ5" s="116"/>
      <c r="TKA5" s="116"/>
      <c r="TKB5" s="116"/>
      <c r="TKC5" s="116"/>
      <c r="TKD5" s="116"/>
      <c r="TKE5" s="116"/>
      <c r="TKF5" s="116"/>
      <c r="TKG5" s="116"/>
      <c r="TKH5" s="116"/>
      <c r="TKI5" s="116"/>
      <c r="TKJ5" s="116"/>
      <c r="TKK5" s="116"/>
      <c r="TKL5" s="116"/>
      <c r="TKM5" s="116"/>
      <c r="TKN5" s="116"/>
      <c r="TKO5" s="116"/>
      <c r="TKP5" s="116"/>
      <c r="TKQ5" s="116"/>
      <c r="TKR5" s="116"/>
      <c r="TKS5" s="116"/>
      <c r="TKT5" s="116"/>
      <c r="TKU5" s="116"/>
      <c r="TKV5" s="116"/>
      <c r="TKW5" s="116"/>
      <c r="TKX5" s="116"/>
      <c r="TKY5" s="116"/>
      <c r="TKZ5" s="116"/>
      <c r="TLA5" s="116"/>
      <c r="TLB5" s="116"/>
      <c r="TLC5" s="116"/>
      <c r="TLD5" s="116"/>
      <c r="TLE5" s="116"/>
      <c r="TLF5" s="116"/>
      <c r="TLG5" s="116"/>
      <c r="TLH5" s="116"/>
      <c r="TLI5" s="116"/>
      <c r="TLJ5" s="116"/>
      <c r="TLK5" s="116"/>
      <c r="TLL5" s="116"/>
      <c r="TLM5" s="116"/>
      <c r="TLN5" s="116"/>
      <c r="TLO5" s="116"/>
      <c r="TLP5" s="116"/>
      <c r="TLQ5" s="116"/>
      <c r="TLR5" s="116"/>
      <c r="TLS5" s="116"/>
      <c r="TLT5" s="116"/>
      <c r="TLU5" s="116"/>
      <c r="TLV5" s="116"/>
      <c r="TLW5" s="116"/>
      <c r="TLX5" s="116"/>
      <c r="TLY5" s="116"/>
      <c r="TLZ5" s="116"/>
      <c r="TMA5" s="116"/>
      <c r="TMB5" s="116"/>
      <c r="TMC5" s="116"/>
      <c r="TMD5" s="116"/>
      <c r="TME5" s="116"/>
      <c r="TMF5" s="116"/>
      <c r="TMG5" s="116"/>
      <c r="TMH5" s="116"/>
      <c r="TMI5" s="116"/>
      <c r="TMJ5" s="116"/>
      <c r="TMK5" s="116"/>
      <c r="TML5" s="116"/>
      <c r="TMM5" s="116"/>
      <c r="TMN5" s="116"/>
      <c r="TMO5" s="116"/>
      <c r="TMP5" s="116"/>
      <c r="TMQ5" s="116"/>
      <c r="TMR5" s="116"/>
      <c r="TMS5" s="116"/>
      <c r="TMT5" s="116"/>
      <c r="TMU5" s="116"/>
      <c r="TMV5" s="116"/>
      <c r="TMW5" s="116"/>
      <c r="TMX5" s="116"/>
      <c r="TMY5" s="116"/>
      <c r="TMZ5" s="116"/>
      <c r="TNA5" s="116"/>
      <c r="TNB5" s="116"/>
      <c r="TNC5" s="116"/>
      <c r="TND5" s="116"/>
      <c r="TNE5" s="116"/>
      <c r="TNF5" s="116"/>
      <c r="TNG5" s="116"/>
      <c r="TNH5" s="116"/>
      <c r="TNI5" s="116"/>
      <c r="TNJ5" s="116"/>
      <c r="TNK5" s="116"/>
      <c r="TNL5" s="116"/>
      <c r="TNM5" s="116"/>
      <c r="TNN5" s="116"/>
      <c r="TNO5" s="116"/>
      <c r="TNP5" s="116"/>
      <c r="TNQ5" s="116"/>
      <c r="TNR5" s="116"/>
      <c r="TNS5" s="116"/>
      <c r="TNT5" s="116"/>
      <c r="TNU5" s="116"/>
      <c r="TNV5" s="116"/>
      <c r="TNW5" s="116"/>
      <c r="TNX5" s="116"/>
      <c r="TNY5" s="116"/>
      <c r="TNZ5" s="116"/>
      <c r="TOA5" s="116"/>
      <c r="TOB5" s="116"/>
      <c r="TOC5" s="116"/>
      <c r="TOD5" s="116"/>
      <c r="TOE5" s="116"/>
      <c r="TOF5" s="116"/>
      <c r="TOG5" s="116"/>
      <c r="TOH5" s="116"/>
      <c r="TOI5" s="116"/>
      <c r="TOJ5" s="116"/>
      <c r="TOK5" s="116"/>
      <c r="TOL5" s="116"/>
      <c r="TOM5" s="116"/>
      <c r="TON5" s="116"/>
      <c r="TOO5" s="116"/>
      <c r="TOP5" s="116"/>
      <c r="TOQ5" s="116"/>
      <c r="TOR5" s="116"/>
      <c r="TOS5" s="116"/>
      <c r="TOT5" s="116"/>
      <c r="TOU5" s="116"/>
      <c r="TOV5" s="116"/>
      <c r="TOW5" s="116"/>
      <c r="TOX5" s="116"/>
      <c r="TOY5" s="116"/>
      <c r="TOZ5" s="116"/>
      <c r="TPA5" s="116"/>
      <c r="TPB5" s="116"/>
      <c r="TPC5" s="116"/>
      <c r="TPD5" s="116"/>
      <c r="TPE5" s="116"/>
      <c r="TPF5" s="116"/>
      <c r="TPG5" s="116"/>
      <c r="TPH5" s="116"/>
      <c r="TPI5" s="116"/>
      <c r="TPJ5" s="116"/>
      <c r="TPK5" s="116"/>
      <c r="TPL5" s="116"/>
      <c r="TPM5" s="116"/>
      <c r="TPN5" s="116"/>
      <c r="TPO5" s="116"/>
      <c r="TPP5" s="116"/>
      <c r="TPQ5" s="116"/>
      <c r="TPR5" s="116"/>
      <c r="TPS5" s="116"/>
      <c r="TPT5" s="116"/>
      <c r="TPU5" s="116"/>
      <c r="TPV5" s="116"/>
      <c r="TPW5" s="116"/>
      <c r="TPX5" s="116"/>
      <c r="TPY5" s="116"/>
      <c r="TPZ5" s="116"/>
      <c r="TQA5" s="116"/>
      <c r="TQB5" s="116"/>
      <c r="TQC5" s="116"/>
      <c r="TQD5" s="116"/>
      <c r="TQE5" s="116"/>
      <c r="TQF5" s="116"/>
      <c r="TQG5" s="116"/>
      <c r="TQH5" s="116"/>
      <c r="TQI5" s="116"/>
      <c r="TQJ5" s="116"/>
      <c r="TQK5" s="116"/>
      <c r="TQL5" s="116"/>
      <c r="TQM5" s="116"/>
      <c r="TQN5" s="116"/>
      <c r="TQO5" s="116"/>
      <c r="TQP5" s="116"/>
      <c r="TQQ5" s="116"/>
      <c r="TQR5" s="116"/>
      <c r="TQS5" s="116"/>
      <c r="TQT5" s="116"/>
      <c r="TQU5" s="116"/>
      <c r="TQV5" s="116"/>
      <c r="TQW5" s="116"/>
      <c r="TQX5" s="116"/>
      <c r="TQY5" s="116"/>
      <c r="TQZ5" s="116"/>
      <c r="TRA5" s="116"/>
      <c r="TRB5" s="116"/>
      <c r="TRC5" s="116"/>
      <c r="TRD5" s="116"/>
      <c r="TRE5" s="116"/>
      <c r="TRF5" s="116"/>
      <c r="TRG5" s="116"/>
      <c r="TRH5" s="116"/>
      <c r="TRI5" s="116"/>
      <c r="TRJ5" s="116"/>
      <c r="TRK5" s="116"/>
      <c r="TRL5" s="116"/>
      <c r="TRM5" s="116"/>
      <c r="TRN5" s="116"/>
      <c r="TRO5" s="116"/>
      <c r="TRP5" s="116"/>
      <c r="TRQ5" s="116"/>
      <c r="TRR5" s="116"/>
      <c r="TRS5" s="116"/>
      <c r="TRT5" s="116"/>
      <c r="TRU5" s="116"/>
      <c r="TRV5" s="116"/>
      <c r="TRW5" s="116"/>
      <c r="TRX5" s="116"/>
      <c r="TRY5" s="116"/>
      <c r="TRZ5" s="116"/>
      <c r="TSA5" s="116"/>
      <c r="TSB5" s="116"/>
      <c r="TSC5" s="116"/>
      <c r="TSD5" s="116"/>
      <c r="TSE5" s="116"/>
      <c r="TSF5" s="116"/>
      <c r="TSG5" s="116"/>
      <c r="TSH5" s="116"/>
      <c r="TSI5" s="116"/>
      <c r="TSJ5" s="116"/>
      <c r="TSK5" s="116"/>
      <c r="TSL5" s="116"/>
      <c r="TSM5" s="116"/>
      <c r="TSN5" s="116"/>
      <c r="TSO5" s="116"/>
      <c r="TSP5" s="116"/>
      <c r="TSQ5" s="116"/>
      <c r="TSR5" s="116"/>
      <c r="TSS5" s="116"/>
      <c r="TST5" s="116"/>
      <c r="TSU5" s="116"/>
      <c r="TSV5" s="116"/>
      <c r="TSW5" s="116"/>
      <c r="TSX5" s="116"/>
      <c r="TSY5" s="116"/>
      <c r="TSZ5" s="116"/>
      <c r="TTA5" s="116"/>
      <c r="TTB5" s="116"/>
      <c r="TTC5" s="116"/>
      <c r="TTD5" s="116"/>
      <c r="TTE5" s="116"/>
      <c r="TTF5" s="116"/>
      <c r="TTG5" s="116"/>
      <c r="TTH5" s="116"/>
      <c r="TTI5" s="116"/>
      <c r="TTJ5" s="116"/>
      <c r="TTK5" s="116"/>
      <c r="TTL5" s="116"/>
      <c r="TTM5" s="116"/>
      <c r="TTN5" s="116"/>
      <c r="TTO5" s="116"/>
      <c r="TTP5" s="116"/>
      <c r="TTQ5" s="116"/>
      <c r="TTR5" s="116"/>
      <c r="TTS5" s="116"/>
      <c r="TTT5" s="116"/>
      <c r="TTU5" s="116"/>
      <c r="TTV5" s="116"/>
      <c r="TTW5" s="116"/>
      <c r="TTX5" s="116"/>
      <c r="TTY5" s="116"/>
      <c r="TTZ5" s="116"/>
      <c r="TUA5" s="116"/>
      <c r="TUB5" s="116"/>
      <c r="TUC5" s="116"/>
      <c r="TUD5" s="116"/>
      <c r="TUE5" s="116"/>
      <c r="TUF5" s="116"/>
      <c r="TUG5" s="116"/>
      <c r="TUH5" s="116"/>
      <c r="TUI5" s="116"/>
      <c r="TUJ5" s="116"/>
      <c r="TUK5" s="116"/>
      <c r="TUL5" s="116"/>
      <c r="TUM5" s="116"/>
      <c r="TUN5" s="116"/>
      <c r="TUO5" s="116"/>
      <c r="TUP5" s="116"/>
      <c r="TUQ5" s="116"/>
      <c r="TUR5" s="116"/>
      <c r="TUS5" s="116"/>
      <c r="TUT5" s="116"/>
      <c r="TUU5" s="116"/>
      <c r="TUV5" s="116"/>
      <c r="TUW5" s="116"/>
      <c r="TUX5" s="116"/>
      <c r="TUY5" s="116"/>
      <c r="TUZ5" s="116"/>
      <c r="TVA5" s="116"/>
      <c r="TVB5" s="116"/>
      <c r="TVC5" s="116"/>
      <c r="TVD5" s="116"/>
      <c r="TVE5" s="116"/>
      <c r="TVF5" s="116"/>
      <c r="TVG5" s="116"/>
      <c r="TVH5" s="116"/>
      <c r="TVI5" s="116"/>
      <c r="TVJ5" s="116"/>
      <c r="TVK5" s="116"/>
      <c r="TVL5" s="116"/>
      <c r="TVM5" s="116"/>
      <c r="TVN5" s="116"/>
      <c r="TVO5" s="116"/>
      <c r="TVP5" s="116"/>
      <c r="TVQ5" s="116"/>
      <c r="TVR5" s="116"/>
      <c r="TVS5" s="116"/>
      <c r="TVT5" s="116"/>
      <c r="TVU5" s="116"/>
      <c r="TVV5" s="116"/>
      <c r="TVW5" s="116"/>
      <c r="TVX5" s="116"/>
      <c r="TVY5" s="116"/>
      <c r="TVZ5" s="116"/>
      <c r="TWA5" s="116"/>
      <c r="TWB5" s="116"/>
      <c r="TWC5" s="116"/>
      <c r="TWD5" s="116"/>
      <c r="TWE5" s="116"/>
      <c r="TWF5" s="116"/>
      <c r="TWG5" s="116"/>
      <c r="TWH5" s="116"/>
      <c r="TWI5" s="116"/>
      <c r="TWJ5" s="116"/>
      <c r="TWK5" s="116"/>
      <c r="TWL5" s="116"/>
      <c r="TWM5" s="116"/>
      <c r="TWN5" s="116"/>
      <c r="TWO5" s="116"/>
      <c r="TWP5" s="116"/>
      <c r="TWQ5" s="116"/>
      <c r="TWR5" s="116"/>
      <c r="TWS5" s="116"/>
      <c r="TWT5" s="116"/>
      <c r="TWU5" s="116"/>
      <c r="TWV5" s="116"/>
      <c r="TWW5" s="116"/>
      <c r="TWX5" s="116"/>
      <c r="TWY5" s="116"/>
      <c r="TWZ5" s="116"/>
      <c r="TXA5" s="116"/>
      <c r="TXB5" s="116"/>
      <c r="TXC5" s="116"/>
      <c r="TXD5" s="116"/>
      <c r="TXE5" s="116"/>
      <c r="TXF5" s="116"/>
      <c r="TXG5" s="116"/>
      <c r="TXH5" s="116"/>
      <c r="TXI5" s="116"/>
      <c r="TXJ5" s="116"/>
      <c r="TXK5" s="116"/>
      <c r="TXL5" s="116"/>
      <c r="TXM5" s="116"/>
      <c r="TXN5" s="116"/>
      <c r="TXO5" s="116"/>
      <c r="TXP5" s="116"/>
      <c r="TXQ5" s="116"/>
      <c r="TXR5" s="116"/>
      <c r="TXS5" s="116"/>
      <c r="TXT5" s="116"/>
      <c r="TXU5" s="116"/>
      <c r="TXV5" s="116"/>
      <c r="TXW5" s="116"/>
      <c r="TXX5" s="116"/>
      <c r="TXY5" s="116"/>
      <c r="TXZ5" s="116"/>
      <c r="TYA5" s="116"/>
      <c r="TYB5" s="116"/>
      <c r="TYC5" s="116"/>
      <c r="TYD5" s="116"/>
      <c r="TYE5" s="116"/>
      <c r="TYF5" s="116"/>
      <c r="TYG5" s="116"/>
      <c r="TYH5" s="116"/>
      <c r="TYI5" s="116"/>
      <c r="TYJ5" s="116"/>
      <c r="TYK5" s="116"/>
      <c r="TYL5" s="116"/>
      <c r="TYM5" s="116"/>
      <c r="TYN5" s="116"/>
      <c r="TYO5" s="116"/>
      <c r="TYP5" s="116"/>
      <c r="TYQ5" s="116"/>
      <c r="TYR5" s="116"/>
      <c r="TYS5" s="116"/>
      <c r="TYT5" s="116"/>
      <c r="TYU5" s="116"/>
      <c r="TYV5" s="116"/>
      <c r="TYW5" s="116"/>
      <c r="TYX5" s="116"/>
      <c r="TYY5" s="116"/>
      <c r="TYZ5" s="116"/>
      <c r="TZA5" s="116"/>
      <c r="TZB5" s="116"/>
      <c r="TZC5" s="116"/>
      <c r="TZD5" s="116"/>
      <c r="TZE5" s="116"/>
      <c r="TZF5" s="116"/>
      <c r="TZG5" s="116"/>
      <c r="TZH5" s="116"/>
      <c r="TZI5" s="116"/>
      <c r="TZJ5" s="116"/>
      <c r="TZK5" s="116"/>
      <c r="TZL5" s="116"/>
      <c r="TZM5" s="116"/>
      <c r="TZN5" s="116"/>
      <c r="TZO5" s="116"/>
      <c r="TZP5" s="116"/>
      <c r="TZQ5" s="116"/>
      <c r="TZR5" s="116"/>
      <c r="TZS5" s="116"/>
      <c r="TZT5" s="116"/>
      <c r="TZU5" s="116"/>
      <c r="TZV5" s="116"/>
      <c r="TZW5" s="116"/>
      <c r="TZX5" s="116"/>
      <c r="TZY5" s="116"/>
      <c r="TZZ5" s="116"/>
      <c r="UAA5" s="116"/>
      <c r="UAB5" s="116"/>
      <c r="UAC5" s="116"/>
      <c r="UAD5" s="116"/>
      <c r="UAE5" s="116"/>
      <c r="UAF5" s="116"/>
      <c r="UAG5" s="116"/>
      <c r="UAH5" s="116"/>
      <c r="UAI5" s="116"/>
      <c r="UAJ5" s="116"/>
      <c r="UAK5" s="116"/>
      <c r="UAL5" s="116"/>
      <c r="UAM5" s="116"/>
      <c r="UAN5" s="116"/>
      <c r="UAO5" s="116"/>
      <c r="UAP5" s="116"/>
      <c r="UAQ5" s="116"/>
      <c r="UAR5" s="116"/>
      <c r="UAS5" s="116"/>
      <c r="UAT5" s="116"/>
      <c r="UAU5" s="116"/>
      <c r="UAV5" s="116"/>
      <c r="UAW5" s="116"/>
      <c r="UAX5" s="116"/>
      <c r="UAY5" s="116"/>
      <c r="UAZ5" s="116"/>
      <c r="UBA5" s="116"/>
      <c r="UBB5" s="116"/>
      <c r="UBC5" s="116"/>
      <c r="UBD5" s="116"/>
      <c r="UBE5" s="116"/>
      <c r="UBF5" s="116"/>
      <c r="UBG5" s="116"/>
      <c r="UBH5" s="116"/>
      <c r="UBI5" s="116"/>
      <c r="UBJ5" s="116"/>
      <c r="UBK5" s="116"/>
      <c r="UBL5" s="116"/>
      <c r="UBM5" s="116"/>
      <c r="UBN5" s="116"/>
      <c r="UBO5" s="116"/>
      <c r="UBP5" s="116"/>
      <c r="UBQ5" s="116"/>
      <c r="UBR5" s="116"/>
      <c r="UBS5" s="116"/>
      <c r="UBT5" s="116"/>
      <c r="UBU5" s="116"/>
      <c r="UBV5" s="116"/>
      <c r="UBW5" s="116"/>
      <c r="UBX5" s="116"/>
      <c r="UBY5" s="116"/>
      <c r="UBZ5" s="116"/>
      <c r="UCA5" s="116"/>
      <c r="UCB5" s="116"/>
      <c r="UCC5" s="116"/>
      <c r="UCD5" s="116"/>
      <c r="UCE5" s="116"/>
      <c r="UCF5" s="116"/>
      <c r="UCG5" s="116"/>
      <c r="UCH5" s="116"/>
      <c r="UCI5" s="116"/>
      <c r="UCJ5" s="116"/>
      <c r="UCK5" s="116"/>
      <c r="UCL5" s="116"/>
      <c r="UCM5" s="116"/>
      <c r="UCN5" s="116"/>
      <c r="UCO5" s="116"/>
      <c r="UCP5" s="116"/>
      <c r="UCQ5" s="116"/>
      <c r="UCR5" s="116"/>
      <c r="UCS5" s="116"/>
      <c r="UCT5" s="116"/>
      <c r="UCU5" s="116"/>
      <c r="UCV5" s="116"/>
      <c r="UCW5" s="116"/>
      <c r="UCX5" s="116"/>
      <c r="UCY5" s="116"/>
      <c r="UCZ5" s="116"/>
      <c r="UDA5" s="116"/>
      <c r="UDB5" s="116"/>
      <c r="UDC5" s="116"/>
      <c r="UDD5" s="116"/>
      <c r="UDE5" s="116"/>
      <c r="UDF5" s="116"/>
      <c r="UDG5" s="116"/>
      <c r="UDH5" s="116"/>
      <c r="UDI5" s="116"/>
      <c r="UDJ5" s="116"/>
      <c r="UDK5" s="116"/>
      <c r="UDL5" s="116"/>
      <c r="UDM5" s="116"/>
      <c r="UDN5" s="116"/>
      <c r="UDO5" s="116"/>
      <c r="UDP5" s="116"/>
      <c r="UDQ5" s="116"/>
      <c r="UDR5" s="116"/>
      <c r="UDS5" s="116"/>
      <c r="UDT5" s="116"/>
      <c r="UDU5" s="116"/>
      <c r="UDV5" s="116"/>
      <c r="UDW5" s="116"/>
      <c r="UDX5" s="116"/>
      <c r="UDY5" s="116"/>
      <c r="UDZ5" s="116"/>
      <c r="UEA5" s="116"/>
      <c r="UEB5" s="116"/>
      <c r="UEC5" s="116"/>
      <c r="UED5" s="116"/>
      <c r="UEE5" s="116"/>
      <c r="UEF5" s="116"/>
      <c r="UEG5" s="116"/>
      <c r="UEH5" s="116"/>
      <c r="UEI5" s="116"/>
      <c r="UEJ5" s="116"/>
      <c r="UEK5" s="116"/>
      <c r="UEL5" s="116"/>
      <c r="UEM5" s="116"/>
      <c r="UEN5" s="116"/>
      <c r="UEO5" s="116"/>
      <c r="UEP5" s="116"/>
      <c r="UEQ5" s="116"/>
      <c r="UER5" s="116"/>
      <c r="UES5" s="116"/>
      <c r="UET5" s="116"/>
      <c r="UEU5" s="116"/>
      <c r="UEV5" s="116"/>
      <c r="UEW5" s="116"/>
      <c r="UEX5" s="116"/>
      <c r="UEY5" s="116"/>
      <c r="UEZ5" s="116"/>
      <c r="UFA5" s="116"/>
      <c r="UFB5" s="116"/>
      <c r="UFC5" s="116"/>
      <c r="UFD5" s="116"/>
      <c r="UFE5" s="116"/>
      <c r="UFF5" s="116"/>
      <c r="UFG5" s="116"/>
      <c r="UFH5" s="116"/>
      <c r="UFI5" s="116"/>
      <c r="UFJ5" s="116"/>
      <c r="UFK5" s="116"/>
      <c r="UFL5" s="116"/>
      <c r="UFM5" s="116"/>
      <c r="UFN5" s="116"/>
      <c r="UFO5" s="116"/>
      <c r="UFP5" s="116"/>
      <c r="UFQ5" s="116"/>
      <c r="UFR5" s="116"/>
      <c r="UFS5" s="116"/>
      <c r="UFT5" s="116"/>
      <c r="UFU5" s="116"/>
      <c r="UFV5" s="116"/>
      <c r="UFW5" s="116"/>
      <c r="UFX5" s="116"/>
      <c r="UFY5" s="116"/>
      <c r="UFZ5" s="116"/>
      <c r="UGA5" s="116"/>
      <c r="UGB5" s="116"/>
      <c r="UGC5" s="116"/>
      <c r="UGD5" s="116"/>
      <c r="UGE5" s="116"/>
      <c r="UGF5" s="116"/>
      <c r="UGG5" s="116"/>
      <c r="UGH5" s="116"/>
      <c r="UGI5" s="116"/>
      <c r="UGJ5" s="116"/>
      <c r="UGK5" s="116"/>
      <c r="UGL5" s="116"/>
      <c r="UGM5" s="116"/>
      <c r="UGN5" s="116"/>
      <c r="UGO5" s="116"/>
      <c r="UGP5" s="116"/>
      <c r="UGQ5" s="116"/>
      <c r="UGR5" s="116"/>
      <c r="UGS5" s="116"/>
      <c r="UGT5" s="116"/>
      <c r="UGU5" s="116"/>
      <c r="UGV5" s="116"/>
      <c r="UGW5" s="116"/>
      <c r="UGX5" s="116"/>
      <c r="UGY5" s="116"/>
      <c r="UGZ5" s="116"/>
      <c r="UHA5" s="116"/>
      <c r="UHB5" s="116"/>
      <c r="UHC5" s="116"/>
      <c r="UHD5" s="116"/>
      <c r="UHE5" s="116"/>
      <c r="UHF5" s="116"/>
      <c r="UHG5" s="116"/>
      <c r="UHH5" s="116"/>
      <c r="UHI5" s="116"/>
      <c r="UHJ5" s="116"/>
      <c r="UHK5" s="116"/>
      <c r="UHL5" s="116"/>
      <c r="UHM5" s="116"/>
      <c r="UHN5" s="116"/>
      <c r="UHO5" s="116"/>
      <c r="UHP5" s="116"/>
      <c r="UHQ5" s="116"/>
      <c r="UHR5" s="116"/>
      <c r="UHS5" s="116"/>
      <c r="UHT5" s="116"/>
      <c r="UHU5" s="116"/>
      <c r="UHV5" s="116"/>
      <c r="UHW5" s="116"/>
      <c r="UHX5" s="116"/>
      <c r="UHY5" s="116"/>
      <c r="UHZ5" s="116"/>
      <c r="UIA5" s="116"/>
      <c r="UIB5" s="116"/>
      <c r="UIC5" s="116"/>
      <c r="UID5" s="116"/>
      <c r="UIE5" s="116"/>
      <c r="UIF5" s="116"/>
      <c r="UIG5" s="116"/>
      <c r="UIH5" s="116"/>
      <c r="UII5" s="116"/>
      <c r="UIJ5" s="116"/>
      <c r="UIK5" s="116"/>
      <c r="UIL5" s="116"/>
      <c r="UIM5" s="116"/>
      <c r="UIN5" s="116"/>
      <c r="UIO5" s="116"/>
      <c r="UIP5" s="116"/>
      <c r="UIQ5" s="116"/>
      <c r="UIR5" s="116"/>
      <c r="UIS5" s="116"/>
      <c r="UIT5" s="116"/>
      <c r="UIU5" s="116"/>
      <c r="UIV5" s="116"/>
      <c r="UIW5" s="116"/>
      <c r="UIX5" s="116"/>
      <c r="UIY5" s="116"/>
      <c r="UIZ5" s="116"/>
      <c r="UJA5" s="116"/>
      <c r="UJB5" s="116"/>
      <c r="UJC5" s="116"/>
      <c r="UJD5" s="116"/>
      <c r="UJE5" s="116"/>
      <c r="UJF5" s="116"/>
      <c r="UJG5" s="116"/>
      <c r="UJH5" s="116"/>
      <c r="UJI5" s="116"/>
      <c r="UJJ5" s="116"/>
      <c r="UJK5" s="116"/>
      <c r="UJL5" s="116"/>
      <c r="UJM5" s="116"/>
      <c r="UJN5" s="116"/>
      <c r="UJO5" s="116"/>
      <c r="UJP5" s="116"/>
      <c r="UJQ5" s="116"/>
      <c r="UJR5" s="116"/>
      <c r="UJS5" s="116"/>
      <c r="UJT5" s="116"/>
      <c r="UJU5" s="116"/>
      <c r="UJV5" s="116"/>
      <c r="UJW5" s="116"/>
      <c r="UJX5" s="116"/>
      <c r="UJY5" s="116"/>
      <c r="UJZ5" s="116"/>
      <c r="UKA5" s="116"/>
      <c r="UKB5" s="116"/>
      <c r="UKC5" s="116"/>
      <c r="UKD5" s="116"/>
      <c r="UKE5" s="116"/>
      <c r="UKF5" s="116"/>
      <c r="UKG5" s="116"/>
      <c r="UKH5" s="116"/>
      <c r="UKI5" s="116"/>
      <c r="UKJ5" s="116"/>
      <c r="UKK5" s="116"/>
      <c r="UKL5" s="116"/>
      <c r="UKM5" s="116"/>
      <c r="UKN5" s="116"/>
      <c r="UKO5" s="116"/>
      <c r="UKP5" s="116"/>
      <c r="UKQ5" s="116"/>
      <c r="UKR5" s="116"/>
      <c r="UKS5" s="116"/>
      <c r="UKT5" s="116"/>
      <c r="UKU5" s="116"/>
      <c r="UKV5" s="116"/>
      <c r="UKW5" s="116"/>
      <c r="UKX5" s="116"/>
      <c r="UKY5" s="116"/>
      <c r="UKZ5" s="116"/>
      <c r="ULA5" s="116"/>
      <c r="ULB5" s="116"/>
      <c r="ULC5" s="116"/>
      <c r="ULD5" s="116"/>
      <c r="ULE5" s="116"/>
      <c r="ULF5" s="116"/>
      <c r="ULG5" s="116"/>
      <c r="ULH5" s="116"/>
      <c r="ULI5" s="116"/>
      <c r="ULJ5" s="116"/>
      <c r="ULK5" s="116"/>
      <c r="ULL5" s="116"/>
      <c r="ULM5" s="116"/>
      <c r="ULN5" s="116"/>
      <c r="ULO5" s="116"/>
      <c r="ULP5" s="116"/>
      <c r="ULQ5" s="116"/>
      <c r="ULR5" s="116"/>
      <c r="ULS5" s="116"/>
      <c r="ULT5" s="116"/>
      <c r="ULU5" s="116"/>
      <c r="ULV5" s="116"/>
      <c r="ULW5" s="116"/>
      <c r="ULX5" s="116"/>
      <c r="ULY5" s="116"/>
      <c r="ULZ5" s="116"/>
      <c r="UMA5" s="116"/>
      <c r="UMB5" s="116"/>
      <c r="UMC5" s="116"/>
      <c r="UMD5" s="116"/>
      <c r="UME5" s="116"/>
      <c r="UMF5" s="116"/>
      <c r="UMG5" s="116"/>
      <c r="UMH5" s="116"/>
      <c r="UMI5" s="116"/>
      <c r="UMJ5" s="116"/>
      <c r="UMK5" s="116"/>
      <c r="UML5" s="116"/>
      <c r="UMM5" s="116"/>
      <c r="UMN5" s="116"/>
      <c r="UMO5" s="116"/>
      <c r="UMP5" s="116"/>
      <c r="UMQ5" s="116"/>
      <c r="UMR5" s="116"/>
      <c r="UMS5" s="116"/>
      <c r="UMT5" s="116"/>
      <c r="UMU5" s="116"/>
      <c r="UMV5" s="116"/>
      <c r="UMW5" s="116"/>
      <c r="UMX5" s="116"/>
      <c r="UMY5" s="116"/>
      <c r="UMZ5" s="116"/>
      <c r="UNA5" s="116"/>
      <c r="UNB5" s="116"/>
      <c r="UNC5" s="116"/>
      <c r="UND5" s="116"/>
      <c r="UNE5" s="116"/>
      <c r="UNF5" s="116"/>
      <c r="UNG5" s="116"/>
      <c r="UNH5" s="116"/>
      <c r="UNI5" s="116"/>
      <c r="UNJ5" s="116"/>
      <c r="UNK5" s="116"/>
      <c r="UNL5" s="116"/>
      <c r="UNM5" s="116"/>
      <c r="UNN5" s="116"/>
      <c r="UNO5" s="116"/>
      <c r="UNP5" s="116"/>
      <c r="UNQ5" s="116"/>
      <c r="UNR5" s="116"/>
      <c r="UNS5" s="116"/>
      <c r="UNT5" s="116"/>
      <c r="UNU5" s="116"/>
      <c r="UNV5" s="116"/>
      <c r="UNW5" s="116"/>
      <c r="UNX5" s="116"/>
      <c r="UNY5" s="116"/>
      <c r="UNZ5" s="116"/>
      <c r="UOA5" s="116"/>
      <c r="UOB5" s="116"/>
      <c r="UOC5" s="116"/>
      <c r="UOD5" s="116"/>
      <c r="UOE5" s="116"/>
      <c r="UOF5" s="116"/>
      <c r="UOG5" s="116"/>
      <c r="UOH5" s="116"/>
      <c r="UOI5" s="116"/>
      <c r="UOJ5" s="116"/>
      <c r="UOK5" s="116"/>
      <c r="UOL5" s="116"/>
      <c r="UOM5" s="116"/>
      <c r="UON5" s="116"/>
      <c r="UOO5" s="116"/>
      <c r="UOP5" s="116"/>
      <c r="UOQ5" s="116"/>
      <c r="UOR5" s="116"/>
      <c r="UOS5" s="116"/>
      <c r="UOT5" s="116"/>
      <c r="UOU5" s="116"/>
      <c r="UOV5" s="116"/>
      <c r="UOW5" s="116"/>
      <c r="UOX5" s="116"/>
      <c r="UOY5" s="116"/>
      <c r="UOZ5" s="116"/>
      <c r="UPA5" s="116"/>
      <c r="UPB5" s="116"/>
      <c r="UPC5" s="116"/>
      <c r="UPD5" s="116"/>
      <c r="UPE5" s="116"/>
      <c r="UPF5" s="116"/>
      <c r="UPG5" s="116"/>
      <c r="UPH5" s="116"/>
      <c r="UPI5" s="116"/>
      <c r="UPJ5" s="116"/>
      <c r="UPK5" s="116"/>
      <c r="UPL5" s="116"/>
      <c r="UPM5" s="116"/>
      <c r="UPN5" s="116"/>
      <c r="UPO5" s="116"/>
      <c r="UPP5" s="116"/>
      <c r="UPQ5" s="116"/>
      <c r="UPR5" s="116"/>
      <c r="UPS5" s="116"/>
      <c r="UPT5" s="116"/>
      <c r="UPU5" s="116"/>
      <c r="UPV5" s="116"/>
      <c r="UPW5" s="116"/>
      <c r="UPX5" s="116"/>
      <c r="UPY5" s="116"/>
      <c r="UPZ5" s="116"/>
      <c r="UQA5" s="116"/>
      <c r="UQB5" s="116"/>
      <c r="UQC5" s="116"/>
      <c r="UQD5" s="116"/>
      <c r="UQE5" s="116"/>
      <c r="UQF5" s="116"/>
      <c r="UQG5" s="116"/>
      <c r="UQH5" s="116"/>
      <c r="UQI5" s="116"/>
      <c r="UQJ5" s="116"/>
      <c r="UQK5" s="116"/>
      <c r="UQL5" s="116"/>
      <c r="UQM5" s="116"/>
      <c r="UQN5" s="116"/>
      <c r="UQO5" s="116"/>
      <c r="UQP5" s="116"/>
      <c r="UQQ5" s="116"/>
      <c r="UQR5" s="116"/>
      <c r="UQS5" s="116"/>
      <c r="UQT5" s="116"/>
      <c r="UQU5" s="116"/>
      <c r="UQV5" s="116"/>
      <c r="UQW5" s="116"/>
      <c r="UQX5" s="116"/>
      <c r="UQY5" s="116"/>
      <c r="UQZ5" s="116"/>
      <c r="URA5" s="116"/>
      <c r="URB5" s="116"/>
      <c r="URC5" s="116"/>
      <c r="URD5" s="116"/>
      <c r="URE5" s="116"/>
      <c r="URF5" s="116"/>
      <c r="URG5" s="116"/>
      <c r="URH5" s="116"/>
      <c r="URI5" s="116"/>
      <c r="URJ5" s="116"/>
      <c r="URK5" s="116"/>
      <c r="URL5" s="116"/>
      <c r="URM5" s="116"/>
      <c r="URN5" s="116"/>
      <c r="URO5" s="116"/>
      <c r="URP5" s="116"/>
      <c r="URQ5" s="116"/>
      <c r="URR5" s="116"/>
      <c r="URS5" s="116"/>
      <c r="URT5" s="116"/>
      <c r="URU5" s="116"/>
      <c r="URV5" s="116"/>
      <c r="URW5" s="116"/>
      <c r="URX5" s="116"/>
      <c r="URY5" s="116"/>
      <c r="URZ5" s="116"/>
      <c r="USA5" s="116"/>
      <c r="USB5" s="116"/>
      <c r="USC5" s="116"/>
      <c r="USD5" s="116"/>
      <c r="USE5" s="116"/>
      <c r="USF5" s="116"/>
      <c r="USG5" s="116"/>
      <c r="USH5" s="116"/>
      <c r="USI5" s="116"/>
      <c r="USJ5" s="116"/>
      <c r="USK5" s="116"/>
      <c r="USL5" s="116"/>
      <c r="USM5" s="116"/>
      <c r="USN5" s="116"/>
      <c r="USO5" s="116"/>
      <c r="USP5" s="116"/>
      <c r="USQ5" s="116"/>
      <c r="USR5" s="116"/>
      <c r="USS5" s="116"/>
      <c r="UST5" s="116"/>
      <c r="USU5" s="116"/>
      <c r="USV5" s="116"/>
      <c r="USW5" s="116"/>
      <c r="USX5" s="116"/>
      <c r="USY5" s="116"/>
      <c r="USZ5" s="116"/>
      <c r="UTA5" s="116"/>
      <c r="UTB5" s="116"/>
      <c r="UTC5" s="116"/>
      <c r="UTD5" s="116"/>
      <c r="UTE5" s="116"/>
      <c r="UTF5" s="116"/>
      <c r="UTG5" s="116"/>
      <c r="UTH5" s="116"/>
      <c r="UTI5" s="116"/>
      <c r="UTJ5" s="116"/>
      <c r="UTK5" s="116"/>
      <c r="UTL5" s="116"/>
      <c r="UTM5" s="116"/>
      <c r="UTN5" s="116"/>
      <c r="UTO5" s="116"/>
      <c r="UTP5" s="116"/>
      <c r="UTQ5" s="116"/>
      <c r="UTR5" s="116"/>
      <c r="UTS5" s="116"/>
      <c r="UTT5" s="116"/>
      <c r="UTU5" s="116"/>
      <c r="UTV5" s="116"/>
      <c r="UTW5" s="116"/>
      <c r="UTX5" s="116"/>
      <c r="UTY5" s="116"/>
      <c r="UTZ5" s="116"/>
      <c r="UUA5" s="116"/>
      <c r="UUB5" s="116"/>
      <c r="UUC5" s="116"/>
      <c r="UUD5" s="116"/>
      <c r="UUE5" s="116"/>
      <c r="UUF5" s="116"/>
      <c r="UUG5" s="116"/>
      <c r="UUH5" s="116"/>
      <c r="UUI5" s="116"/>
      <c r="UUJ5" s="116"/>
      <c r="UUK5" s="116"/>
      <c r="UUL5" s="116"/>
      <c r="UUM5" s="116"/>
      <c r="UUN5" s="116"/>
      <c r="UUO5" s="116"/>
      <c r="UUP5" s="116"/>
      <c r="UUQ5" s="116"/>
      <c r="UUR5" s="116"/>
      <c r="UUS5" s="116"/>
      <c r="UUT5" s="116"/>
      <c r="UUU5" s="116"/>
      <c r="UUV5" s="116"/>
      <c r="UUW5" s="116"/>
      <c r="UUX5" s="116"/>
      <c r="UUY5" s="116"/>
      <c r="UUZ5" s="116"/>
      <c r="UVA5" s="116"/>
      <c r="UVB5" s="116"/>
      <c r="UVC5" s="116"/>
      <c r="UVD5" s="116"/>
      <c r="UVE5" s="116"/>
      <c r="UVF5" s="116"/>
      <c r="UVG5" s="116"/>
      <c r="UVH5" s="116"/>
      <c r="UVI5" s="116"/>
      <c r="UVJ5" s="116"/>
      <c r="UVK5" s="116"/>
      <c r="UVL5" s="116"/>
      <c r="UVM5" s="116"/>
      <c r="UVN5" s="116"/>
      <c r="UVO5" s="116"/>
      <c r="UVP5" s="116"/>
      <c r="UVQ5" s="116"/>
      <c r="UVR5" s="116"/>
      <c r="UVS5" s="116"/>
      <c r="UVT5" s="116"/>
      <c r="UVU5" s="116"/>
      <c r="UVV5" s="116"/>
      <c r="UVW5" s="116"/>
      <c r="UVX5" s="116"/>
      <c r="UVY5" s="116"/>
      <c r="UVZ5" s="116"/>
      <c r="UWA5" s="116"/>
      <c r="UWB5" s="116"/>
      <c r="UWC5" s="116"/>
      <c r="UWD5" s="116"/>
      <c r="UWE5" s="116"/>
      <c r="UWF5" s="116"/>
      <c r="UWG5" s="116"/>
      <c r="UWH5" s="116"/>
      <c r="UWI5" s="116"/>
      <c r="UWJ5" s="116"/>
      <c r="UWK5" s="116"/>
      <c r="UWL5" s="116"/>
      <c r="UWM5" s="116"/>
      <c r="UWN5" s="116"/>
      <c r="UWO5" s="116"/>
      <c r="UWP5" s="116"/>
      <c r="UWQ5" s="116"/>
      <c r="UWR5" s="116"/>
      <c r="UWS5" s="116"/>
      <c r="UWT5" s="116"/>
      <c r="UWU5" s="116"/>
      <c r="UWV5" s="116"/>
      <c r="UWW5" s="116"/>
      <c r="UWX5" s="116"/>
      <c r="UWY5" s="116"/>
      <c r="UWZ5" s="116"/>
      <c r="UXA5" s="116"/>
      <c r="UXB5" s="116"/>
      <c r="UXC5" s="116"/>
      <c r="UXD5" s="116"/>
      <c r="UXE5" s="116"/>
      <c r="UXF5" s="116"/>
      <c r="UXG5" s="116"/>
      <c r="UXH5" s="116"/>
      <c r="UXI5" s="116"/>
      <c r="UXJ5" s="116"/>
      <c r="UXK5" s="116"/>
      <c r="UXL5" s="116"/>
      <c r="UXM5" s="116"/>
      <c r="UXN5" s="116"/>
      <c r="UXO5" s="116"/>
      <c r="UXP5" s="116"/>
      <c r="UXQ5" s="116"/>
      <c r="UXR5" s="116"/>
      <c r="UXS5" s="116"/>
      <c r="UXT5" s="116"/>
      <c r="UXU5" s="116"/>
      <c r="UXV5" s="116"/>
      <c r="UXW5" s="116"/>
      <c r="UXX5" s="116"/>
      <c r="UXY5" s="116"/>
      <c r="UXZ5" s="116"/>
      <c r="UYA5" s="116"/>
      <c r="UYB5" s="116"/>
      <c r="UYC5" s="116"/>
      <c r="UYD5" s="116"/>
      <c r="UYE5" s="116"/>
      <c r="UYF5" s="116"/>
      <c r="UYG5" s="116"/>
      <c r="UYH5" s="116"/>
      <c r="UYI5" s="116"/>
      <c r="UYJ5" s="116"/>
      <c r="UYK5" s="116"/>
      <c r="UYL5" s="116"/>
      <c r="UYM5" s="116"/>
      <c r="UYN5" s="116"/>
      <c r="UYO5" s="116"/>
      <c r="UYP5" s="116"/>
      <c r="UYQ5" s="116"/>
      <c r="UYR5" s="116"/>
      <c r="UYS5" s="116"/>
      <c r="UYT5" s="116"/>
      <c r="UYU5" s="116"/>
      <c r="UYV5" s="116"/>
      <c r="UYW5" s="116"/>
      <c r="UYX5" s="116"/>
      <c r="UYY5" s="116"/>
      <c r="UYZ5" s="116"/>
      <c r="UZA5" s="116"/>
      <c r="UZB5" s="116"/>
      <c r="UZC5" s="116"/>
      <c r="UZD5" s="116"/>
      <c r="UZE5" s="116"/>
      <c r="UZF5" s="116"/>
      <c r="UZG5" s="116"/>
      <c r="UZH5" s="116"/>
      <c r="UZI5" s="116"/>
      <c r="UZJ5" s="116"/>
      <c r="UZK5" s="116"/>
      <c r="UZL5" s="116"/>
      <c r="UZM5" s="116"/>
      <c r="UZN5" s="116"/>
      <c r="UZO5" s="116"/>
      <c r="UZP5" s="116"/>
      <c r="UZQ5" s="116"/>
      <c r="UZR5" s="116"/>
      <c r="UZS5" s="116"/>
      <c r="UZT5" s="116"/>
      <c r="UZU5" s="116"/>
      <c r="UZV5" s="116"/>
      <c r="UZW5" s="116"/>
      <c r="UZX5" s="116"/>
      <c r="UZY5" s="116"/>
      <c r="UZZ5" s="116"/>
      <c r="VAA5" s="116"/>
      <c r="VAB5" s="116"/>
      <c r="VAC5" s="116"/>
      <c r="VAD5" s="116"/>
      <c r="VAE5" s="116"/>
      <c r="VAF5" s="116"/>
      <c r="VAG5" s="116"/>
      <c r="VAH5" s="116"/>
      <c r="VAI5" s="116"/>
      <c r="VAJ5" s="116"/>
      <c r="VAK5" s="116"/>
      <c r="VAL5" s="116"/>
      <c r="VAM5" s="116"/>
      <c r="VAN5" s="116"/>
      <c r="VAO5" s="116"/>
      <c r="VAP5" s="116"/>
      <c r="VAQ5" s="116"/>
      <c r="VAR5" s="116"/>
      <c r="VAS5" s="116"/>
      <c r="VAT5" s="116"/>
      <c r="VAU5" s="116"/>
      <c r="VAV5" s="116"/>
      <c r="VAW5" s="116"/>
      <c r="VAX5" s="116"/>
      <c r="VAY5" s="116"/>
      <c r="VAZ5" s="116"/>
      <c r="VBA5" s="116"/>
      <c r="VBB5" s="116"/>
      <c r="VBC5" s="116"/>
      <c r="VBD5" s="116"/>
      <c r="VBE5" s="116"/>
      <c r="VBF5" s="116"/>
      <c r="VBG5" s="116"/>
      <c r="VBH5" s="116"/>
      <c r="VBI5" s="116"/>
      <c r="VBJ5" s="116"/>
      <c r="VBK5" s="116"/>
      <c r="VBL5" s="116"/>
      <c r="VBM5" s="116"/>
      <c r="VBN5" s="116"/>
      <c r="VBO5" s="116"/>
      <c r="VBP5" s="116"/>
      <c r="VBQ5" s="116"/>
      <c r="VBR5" s="116"/>
      <c r="VBS5" s="116"/>
      <c r="VBT5" s="116"/>
      <c r="VBU5" s="116"/>
      <c r="VBV5" s="116"/>
      <c r="VBW5" s="116"/>
      <c r="VBX5" s="116"/>
      <c r="VBY5" s="116"/>
      <c r="VBZ5" s="116"/>
      <c r="VCA5" s="116"/>
      <c r="VCB5" s="116"/>
      <c r="VCC5" s="116"/>
      <c r="VCD5" s="116"/>
      <c r="VCE5" s="116"/>
      <c r="VCF5" s="116"/>
      <c r="VCG5" s="116"/>
      <c r="VCH5" s="116"/>
      <c r="VCI5" s="116"/>
      <c r="VCJ5" s="116"/>
      <c r="VCK5" s="116"/>
      <c r="VCL5" s="116"/>
      <c r="VCM5" s="116"/>
      <c r="VCN5" s="116"/>
      <c r="VCO5" s="116"/>
      <c r="VCP5" s="116"/>
      <c r="VCQ5" s="116"/>
      <c r="VCR5" s="116"/>
      <c r="VCS5" s="116"/>
      <c r="VCT5" s="116"/>
      <c r="VCU5" s="116"/>
      <c r="VCV5" s="116"/>
      <c r="VCW5" s="116"/>
      <c r="VCX5" s="116"/>
      <c r="VCY5" s="116"/>
      <c r="VCZ5" s="116"/>
      <c r="VDA5" s="116"/>
      <c r="VDB5" s="116"/>
      <c r="VDC5" s="116"/>
      <c r="VDD5" s="116"/>
      <c r="VDE5" s="116"/>
      <c r="VDF5" s="116"/>
      <c r="VDG5" s="116"/>
      <c r="VDH5" s="116"/>
      <c r="VDI5" s="116"/>
      <c r="VDJ5" s="116"/>
      <c r="VDK5" s="116"/>
      <c r="VDL5" s="116"/>
      <c r="VDM5" s="116"/>
      <c r="VDN5" s="116"/>
      <c r="VDO5" s="116"/>
      <c r="VDP5" s="116"/>
      <c r="VDQ5" s="116"/>
      <c r="VDR5" s="116"/>
      <c r="VDS5" s="116"/>
      <c r="VDT5" s="116"/>
      <c r="VDU5" s="116"/>
      <c r="VDV5" s="116"/>
      <c r="VDW5" s="116"/>
      <c r="VDX5" s="116"/>
      <c r="VDY5" s="116"/>
      <c r="VDZ5" s="116"/>
      <c r="VEA5" s="116"/>
      <c r="VEB5" s="116"/>
      <c r="VEC5" s="116"/>
      <c r="VED5" s="116"/>
      <c r="VEE5" s="116"/>
      <c r="VEF5" s="116"/>
      <c r="VEG5" s="116"/>
      <c r="VEH5" s="116"/>
      <c r="VEI5" s="116"/>
      <c r="VEJ5" s="116"/>
      <c r="VEK5" s="116"/>
      <c r="VEL5" s="116"/>
      <c r="VEM5" s="116"/>
      <c r="VEN5" s="116"/>
      <c r="VEO5" s="116"/>
      <c r="VEP5" s="116"/>
      <c r="VEQ5" s="116"/>
      <c r="VER5" s="116"/>
      <c r="VES5" s="116"/>
      <c r="VET5" s="116"/>
      <c r="VEU5" s="116"/>
      <c r="VEV5" s="116"/>
      <c r="VEW5" s="116"/>
      <c r="VEX5" s="116"/>
      <c r="VEY5" s="116"/>
      <c r="VEZ5" s="116"/>
      <c r="VFA5" s="116"/>
      <c r="VFB5" s="116"/>
      <c r="VFC5" s="116"/>
      <c r="VFD5" s="116"/>
      <c r="VFE5" s="116"/>
      <c r="VFF5" s="116"/>
      <c r="VFG5" s="116"/>
      <c r="VFH5" s="116"/>
      <c r="VFI5" s="116"/>
      <c r="VFJ5" s="116"/>
      <c r="VFK5" s="116"/>
      <c r="VFL5" s="116"/>
      <c r="VFM5" s="116"/>
      <c r="VFN5" s="116"/>
      <c r="VFO5" s="116"/>
      <c r="VFP5" s="116"/>
      <c r="VFQ5" s="116"/>
      <c r="VFR5" s="116"/>
      <c r="VFS5" s="116"/>
      <c r="VFT5" s="116"/>
      <c r="VFU5" s="116"/>
      <c r="VFV5" s="116"/>
      <c r="VFW5" s="116"/>
      <c r="VFX5" s="116"/>
      <c r="VFY5" s="116"/>
      <c r="VFZ5" s="116"/>
      <c r="VGA5" s="116"/>
      <c r="VGB5" s="116"/>
      <c r="VGC5" s="116"/>
      <c r="VGD5" s="116"/>
      <c r="VGE5" s="116"/>
      <c r="VGF5" s="116"/>
      <c r="VGG5" s="116"/>
      <c r="VGH5" s="116"/>
      <c r="VGI5" s="116"/>
      <c r="VGJ5" s="116"/>
      <c r="VGK5" s="116"/>
      <c r="VGL5" s="116"/>
      <c r="VGM5" s="116"/>
      <c r="VGN5" s="116"/>
      <c r="VGO5" s="116"/>
      <c r="VGP5" s="116"/>
      <c r="VGQ5" s="116"/>
      <c r="VGR5" s="116"/>
      <c r="VGS5" s="116"/>
      <c r="VGT5" s="116"/>
      <c r="VGU5" s="116"/>
      <c r="VGV5" s="116"/>
      <c r="VGW5" s="116"/>
      <c r="VGX5" s="116"/>
      <c r="VGY5" s="116"/>
      <c r="VGZ5" s="116"/>
      <c r="VHA5" s="116"/>
      <c r="VHB5" s="116"/>
      <c r="VHC5" s="116"/>
      <c r="VHD5" s="116"/>
      <c r="VHE5" s="116"/>
      <c r="VHF5" s="116"/>
      <c r="VHG5" s="116"/>
      <c r="VHH5" s="116"/>
      <c r="VHI5" s="116"/>
      <c r="VHJ5" s="116"/>
      <c r="VHK5" s="116"/>
      <c r="VHL5" s="116"/>
      <c r="VHM5" s="116"/>
      <c r="VHN5" s="116"/>
      <c r="VHO5" s="116"/>
      <c r="VHP5" s="116"/>
      <c r="VHQ5" s="116"/>
      <c r="VHR5" s="116"/>
      <c r="VHS5" s="116"/>
      <c r="VHT5" s="116"/>
      <c r="VHU5" s="116"/>
      <c r="VHV5" s="116"/>
      <c r="VHW5" s="116"/>
      <c r="VHX5" s="116"/>
      <c r="VHY5" s="116"/>
      <c r="VHZ5" s="116"/>
      <c r="VIA5" s="116"/>
      <c r="VIB5" s="116"/>
      <c r="VIC5" s="116"/>
      <c r="VID5" s="116"/>
      <c r="VIE5" s="116"/>
      <c r="VIF5" s="116"/>
      <c r="VIG5" s="116"/>
      <c r="VIH5" s="116"/>
      <c r="VII5" s="116"/>
      <c r="VIJ5" s="116"/>
      <c r="VIK5" s="116"/>
      <c r="VIL5" s="116"/>
      <c r="VIM5" s="116"/>
      <c r="VIN5" s="116"/>
      <c r="VIO5" s="116"/>
      <c r="VIP5" s="116"/>
      <c r="VIQ5" s="116"/>
      <c r="VIR5" s="116"/>
      <c r="VIS5" s="116"/>
      <c r="VIT5" s="116"/>
      <c r="VIU5" s="116"/>
      <c r="VIV5" s="116"/>
      <c r="VIW5" s="116"/>
      <c r="VIX5" s="116"/>
      <c r="VIY5" s="116"/>
      <c r="VIZ5" s="116"/>
      <c r="VJA5" s="116"/>
      <c r="VJB5" s="116"/>
      <c r="VJC5" s="116"/>
      <c r="VJD5" s="116"/>
      <c r="VJE5" s="116"/>
      <c r="VJF5" s="116"/>
      <c r="VJG5" s="116"/>
      <c r="VJH5" s="116"/>
      <c r="VJI5" s="116"/>
      <c r="VJJ5" s="116"/>
      <c r="VJK5" s="116"/>
      <c r="VJL5" s="116"/>
      <c r="VJM5" s="116"/>
      <c r="VJN5" s="116"/>
      <c r="VJO5" s="116"/>
      <c r="VJP5" s="116"/>
      <c r="VJQ5" s="116"/>
      <c r="VJR5" s="116"/>
      <c r="VJS5" s="116"/>
      <c r="VJT5" s="116"/>
      <c r="VJU5" s="116"/>
      <c r="VJV5" s="116"/>
      <c r="VJW5" s="116"/>
      <c r="VJX5" s="116"/>
      <c r="VJY5" s="116"/>
      <c r="VJZ5" s="116"/>
      <c r="VKA5" s="116"/>
      <c r="VKB5" s="116"/>
      <c r="VKC5" s="116"/>
      <c r="VKD5" s="116"/>
      <c r="VKE5" s="116"/>
      <c r="VKF5" s="116"/>
      <c r="VKG5" s="116"/>
      <c r="VKH5" s="116"/>
      <c r="VKI5" s="116"/>
      <c r="VKJ5" s="116"/>
      <c r="VKK5" s="116"/>
      <c r="VKL5" s="116"/>
      <c r="VKM5" s="116"/>
      <c r="VKN5" s="116"/>
      <c r="VKO5" s="116"/>
      <c r="VKP5" s="116"/>
      <c r="VKQ5" s="116"/>
      <c r="VKR5" s="116"/>
      <c r="VKS5" s="116"/>
      <c r="VKT5" s="116"/>
      <c r="VKU5" s="116"/>
      <c r="VKV5" s="116"/>
      <c r="VKW5" s="116"/>
      <c r="VKX5" s="116"/>
      <c r="VKY5" s="116"/>
      <c r="VKZ5" s="116"/>
      <c r="VLA5" s="116"/>
      <c r="VLB5" s="116"/>
      <c r="VLC5" s="116"/>
      <c r="VLD5" s="116"/>
      <c r="VLE5" s="116"/>
      <c r="VLF5" s="116"/>
      <c r="VLG5" s="116"/>
      <c r="VLH5" s="116"/>
      <c r="VLI5" s="116"/>
      <c r="VLJ5" s="116"/>
      <c r="VLK5" s="116"/>
      <c r="VLL5" s="116"/>
      <c r="VLM5" s="116"/>
      <c r="VLN5" s="116"/>
      <c r="VLO5" s="116"/>
      <c r="VLP5" s="116"/>
      <c r="VLQ5" s="116"/>
      <c r="VLR5" s="116"/>
      <c r="VLS5" s="116"/>
      <c r="VLT5" s="116"/>
      <c r="VLU5" s="116"/>
      <c r="VLV5" s="116"/>
      <c r="VLW5" s="116"/>
      <c r="VLX5" s="116"/>
      <c r="VLY5" s="116"/>
      <c r="VLZ5" s="116"/>
      <c r="VMA5" s="116"/>
      <c r="VMB5" s="116"/>
      <c r="VMC5" s="116"/>
      <c r="VMD5" s="116"/>
      <c r="VME5" s="116"/>
      <c r="VMF5" s="116"/>
      <c r="VMG5" s="116"/>
      <c r="VMH5" s="116"/>
      <c r="VMI5" s="116"/>
      <c r="VMJ5" s="116"/>
      <c r="VMK5" s="116"/>
      <c r="VML5" s="116"/>
      <c r="VMM5" s="116"/>
      <c r="VMN5" s="116"/>
      <c r="VMO5" s="116"/>
      <c r="VMP5" s="116"/>
      <c r="VMQ5" s="116"/>
      <c r="VMR5" s="116"/>
      <c r="VMS5" s="116"/>
      <c r="VMT5" s="116"/>
      <c r="VMU5" s="116"/>
      <c r="VMV5" s="116"/>
      <c r="VMW5" s="116"/>
      <c r="VMX5" s="116"/>
      <c r="VMY5" s="116"/>
      <c r="VMZ5" s="116"/>
      <c r="VNA5" s="116"/>
      <c r="VNB5" s="116"/>
      <c r="VNC5" s="116"/>
      <c r="VND5" s="116"/>
      <c r="VNE5" s="116"/>
      <c r="VNF5" s="116"/>
      <c r="VNG5" s="116"/>
      <c r="VNH5" s="116"/>
      <c r="VNI5" s="116"/>
      <c r="VNJ5" s="116"/>
      <c r="VNK5" s="116"/>
      <c r="VNL5" s="116"/>
      <c r="VNM5" s="116"/>
      <c r="VNN5" s="116"/>
      <c r="VNO5" s="116"/>
      <c r="VNP5" s="116"/>
      <c r="VNQ5" s="116"/>
      <c r="VNR5" s="116"/>
      <c r="VNS5" s="116"/>
      <c r="VNT5" s="116"/>
      <c r="VNU5" s="116"/>
      <c r="VNV5" s="116"/>
      <c r="VNW5" s="116"/>
      <c r="VNX5" s="116"/>
      <c r="VNY5" s="116"/>
      <c r="VNZ5" s="116"/>
      <c r="VOA5" s="116"/>
      <c r="VOB5" s="116"/>
      <c r="VOC5" s="116"/>
      <c r="VOD5" s="116"/>
      <c r="VOE5" s="116"/>
      <c r="VOF5" s="116"/>
      <c r="VOG5" s="116"/>
      <c r="VOH5" s="116"/>
      <c r="VOI5" s="116"/>
      <c r="VOJ5" s="116"/>
      <c r="VOK5" s="116"/>
      <c r="VOL5" s="116"/>
      <c r="VOM5" s="116"/>
      <c r="VON5" s="116"/>
      <c r="VOO5" s="116"/>
      <c r="VOP5" s="116"/>
      <c r="VOQ5" s="116"/>
      <c r="VOR5" s="116"/>
      <c r="VOS5" s="116"/>
      <c r="VOT5" s="116"/>
      <c r="VOU5" s="116"/>
      <c r="VOV5" s="116"/>
      <c r="VOW5" s="116"/>
      <c r="VOX5" s="116"/>
      <c r="VOY5" s="116"/>
      <c r="VOZ5" s="116"/>
      <c r="VPA5" s="116"/>
      <c r="VPB5" s="116"/>
      <c r="VPC5" s="116"/>
      <c r="VPD5" s="116"/>
      <c r="VPE5" s="116"/>
      <c r="VPF5" s="116"/>
      <c r="VPG5" s="116"/>
      <c r="VPH5" s="116"/>
      <c r="VPI5" s="116"/>
      <c r="VPJ5" s="116"/>
      <c r="VPK5" s="116"/>
      <c r="VPL5" s="116"/>
      <c r="VPM5" s="116"/>
      <c r="VPN5" s="116"/>
      <c r="VPO5" s="116"/>
      <c r="VPP5" s="116"/>
      <c r="VPQ5" s="116"/>
      <c r="VPR5" s="116"/>
      <c r="VPS5" s="116"/>
      <c r="VPT5" s="116"/>
      <c r="VPU5" s="116"/>
      <c r="VPV5" s="116"/>
      <c r="VPW5" s="116"/>
      <c r="VPX5" s="116"/>
      <c r="VPY5" s="116"/>
      <c r="VPZ5" s="116"/>
      <c r="VQA5" s="116"/>
      <c r="VQB5" s="116"/>
      <c r="VQC5" s="116"/>
      <c r="VQD5" s="116"/>
      <c r="VQE5" s="116"/>
      <c r="VQF5" s="116"/>
      <c r="VQG5" s="116"/>
      <c r="VQH5" s="116"/>
      <c r="VQI5" s="116"/>
      <c r="VQJ5" s="116"/>
      <c r="VQK5" s="116"/>
      <c r="VQL5" s="116"/>
      <c r="VQM5" s="116"/>
      <c r="VQN5" s="116"/>
      <c r="VQO5" s="116"/>
      <c r="VQP5" s="116"/>
      <c r="VQQ5" s="116"/>
      <c r="VQR5" s="116"/>
      <c r="VQS5" s="116"/>
      <c r="VQT5" s="116"/>
      <c r="VQU5" s="116"/>
      <c r="VQV5" s="116"/>
      <c r="VQW5" s="116"/>
      <c r="VQX5" s="116"/>
      <c r="VQY5" s="116"/>
      <c r="VQZ5" s="116"/>
      <c r="VRA5" s="116"/>
      <c r="VRB5" s="116"/>
      <c r="VRC5" s="116"/>
      <c r="VRD5" s="116"/>
      <c r="VRE5" s="116"/>
      <c r="VRF5" s="116"/>
      <c r="VRG5" s="116"/>
      <c r="VRH5" s="116"/>
      <c r="VRI5" s="116"/>
      <c r="VRJ5" s="116"/>
      <c r="VRK5" s="116"/>
      <c r="VRL5" s="116"/>
      <c r="VRM5" s="116"/>
      <c r="VRN5" s="116"/>
      <c r="VRO5" s="116"/>
      <c r="VRP5" s="116"/>
      <c r="VRQ5" s="116"/>
      <c r="VRR5" s="116"/>
      <c r="VRS5" s="116"/>
      <c r="VRT5" s="116"/>
      <c r="VRU5" s="116"/>
      <c r="VRV5" s="116"/>
      <c r="VRW5" s="116"/>
      <c r="VRX5" s="116"/>
      <c r="VRY5" s="116"/>
      <c r="VRZ5" s="116"/>
      <c r="VSA5" s="116"/>
      <c r="VSB5" s="116"/>
      <c r="VSC5" s="116"/>
      <c r="VSD5" s="116"/>
      <c r="VSE5" s="116"/>
      <c r="VSF5" s="116"/>
      <c r="VSG5" s="116"/>
      <c r="VSH5" s="116"/>
      <c r="VSI5" s="116"/>
      <c r="VSJ5" s="116"/>
      <c r="VSK5" s="116"/>
      <c r="VSL5" s="116"/>
      <c r="VSM5" s="116"/>
      <c r="VSN5" s="116"/>
      <c r="VSO5" s="116"/>
      <c r="VSP5" s="116"/>
      <c r="VSQ5" s="116"/>
      <c r="VSR5" s="116"/>
      <c r="VSS5" s="116"/>
      <c r="VST5" s="116"/>
      <c r="VSU5" s="116"/>
      <c r="VSV5" s="116"/>
      <c r="VSW5" s="116"/>
      <c r="VSX5" s="116"/>
      <c r="VSY5" s="116"/>
      <c r="VSZ5" s="116"/>
      <c r="VTA5" s="116"/>
      <c r="VTB5" s="116"/>
      <c r="VTC5" s="116"/>
      <c r="VTD5" s="116"/>
      <c r="VTE5" s="116"/>
      <c r="VTF5" s="116"/>
      <c r="VTG5" s="116"/>
      <c r="VTH5" s="116"/>
      <c r="VTI5" s="116"/>
      <c r="VTJ5" s="116"/>
      <c r="VTK5" s="116"/>
      <c r="VTL5" s="116"/>
      <c r="VTM5" s="116"/>
      <c r="VTN5" s="116"/>
      <c r="VTO5" s="116"/>
      <c r="VTP5" s="116"/>
      <c r="VTQ5" s="116"/>
      <c r="VTR5" s="116"/>
      <c r="VTS5" s="116"/>
      <c r="VTT5" s="116"/>
      <c r="VTU5" s="116"/>
      <c r="VTV5" s="116"/>
      <c r="VTW5" s="116"/>
      <c r="VTX5" s="116"/>
      <c r="VTY5" s="116"/>
      <c r="VTZ5" s="116"/>
      <c r="VUA5" s="116"/>
      <c r="VUB5" s="116"/>
      <c r="VUC5" s="116"/>
      <c r="VUD5" s="116"/>
      <c r="VUE5" s="116"/>
      <c r="VUF5" s="116"/>
      <c r="VUG5" s="116"/>
      <c r="VUH5" s="116"/>
      <c r="VUI5" s="116"/>
      <c r="VUJ5" s="116"/>
      <c r="VUK5" s="116"/>
      <c r="VUL5" s="116"/>
      <c r="VUM5" s="116"/>
      <c r="VUN5" s="116"/>
      <c r="VUO5" s="116"/>
      <c r="VUP5" s="116"/>
      <c r="VUQ5" s="116"/>
      <c r="VUR5" s="116"/>
      <c r="VUS5" s="116"/>
      <c r="VUT5" s="116"/>
      <c r="VUU5" s="116"/>
      <c r="VUV5" s="116"/>
      <c r="VUW5" s="116"/>
      <c r="VUX5" s="116"/>
      <c r="VUY5" s="116"/>
      <c r="VUZ5" s="116"/>
      <c r="VVA5" s="116"/>
      <c r="VVB5" s="116"/>
      <c r="VVC5" s="116"/>
      <c r="VVD5" s="116"/>
      <c r="VVE5" s="116"/>
      <c r="VVF5" s="116"/>
      <c r="VVG5" s="116"/>
      <c r="VVH5" s="116"/>
      <c r="VVI5" s="116"/>
      <c r="VVJ5" s="116"/>
      <c r="VVK5" s="116"/>
      <c r="VVL5" s="116"/>
      <c r="VVM5" s="116"/>
      <c r="VVN5" s="116"/>
      <c r="VVO5" s="116"/>
      <c r="VVP5" s="116"/>
      <c r="VVQ5" s="116"/>
      <c r="VVR5" s="116"/>
      <c r="VVS5" s="116"/>
      <c r="VVT5" s="116"/>
      <c r="VVU5" s="116"/>
      <c r="VVV5" s="116"/>
      <c r="VVW5" s="116"/>
      <c r="VVX5" s="116"/>
      <c r="VVY5" s="116"/>
      <c r="VVZ5" s="116"/>
      <c r="VWA5" s="116"/>
      <c r="VWB5" s="116"/>
      <c r="VWC5" s="116"/>
      <c r="VWD5" s="116"/>
      <c r="VWE5" s="116"/>
      <c r="VWF5" s="116"/>
      <c r="VWG5" s="116"/>
      <c r="VWH5" s="116"/>
      <c r="VWI5" s="116"/>
      <c r="VWJ5" s="116"/>
      <c r="VWK5" s="116"/>
      <c r="VWL5" s="116"/>
      <c r="VWM5" s="116"/>
      <c r="VWN5" s="116"/>
      <c r="VWO5" s="116"/>
      <c r="VWP5" s="116"/>
      <c r="VWQ5" s="116"/>
      <c r="VWR5" s="116"/>
      <c r="VWS5" s="116"/>
      <c r="VWT5" s="116"/>
      <c r="VWU5" s="116"/>
      <c r="VWV5" s="116"/>
      <c r="VWW5" s="116"/>
      <c r="VWX5" s="116"/>
      <c r="VWY5" s="116"/>
      <c r="VWZ5" s="116"/>
      <c r="VXA5" s="116"/>
      <c r="VXB5" s="116"/>
      <c r="VXC5" s="116"/>
      <c r="VXD5" s="116"/>
      <c r="VXE5" s="116"/>
      <c r="VXF5" s="116"/>
      <c r="VXG5" s="116"/>
      <c r="VXH5" s="116"/>
      <c r="VXI5" s="116"/>
      <c r="VXJ5" s="116"/>
      <c r="VXK5" s="116"/>
      <c r="VXL5" s="116"/>
      <c r="VXM5" s="116"/>
      <c r="VXN5" s="116"/>
      <c r="VXO5" s="116"/>
      <c r="VXP5" s="116"/>
      <c r="VXQ5" s="116"/>
      <c r="VXR5" s="116"/>
      <c r="VXS5" s="116"/>
      <c r="VXT5" s="116"/>
      <c r="VXU5" s="116"/>
      <c r="VXV5" s="116"/>
      <c r="VXW5" s="116"/>
      <c r="VXX5" s="116"/>
      <c r="VXY5" s="116"/>
      <c r="VXZ5" s="116"/>
      <c r="VYA5" s="116"/>
      <c r="VYB5" s="116"/>
      <c r="VYC5" s="116"/>
      <c r="VYD5" s="116"/>
      <c r="VYE5" s="116"/>
      <c r="VYF5" s="116"/>
      <c r="VYG5" s="116"/>
      <c r="VYH5" s="116"/>
      <c r="VYI5" s="116"/>
      <c r="VYJ5" s="116"/>
      <c r="VYK5" s="116"/>
      <c r="VYL5" s="116"/>
      <c r="VYM5" s="116"/>
      <c r="VYN5" s="116"/>
      <c r="VYO5" s="116"/>
      <c r="VYP5" s="116"/>
      <c r="VYQ5" s="116"/>
      <c r="VYR5" s="116"/>
      <c r="VYS5" s="116"/>
      <c r="VYT5" s="116"/>
      <c r="VYU5" s="116"/>
      <c r="VYV5" s="116"/>
      <c r="VYW5" s="116"/>
      <c r="VYX5" s="116"/>
      <c r="VYY5" s="116"/>
      <c r="VYZ5" s="116"/>
      <c r="VZA5" s="116"/>
      <c r="VZB5" s="116"/>
      <c r="VZC5" s="116"/>
      <c r="VZD5" s="116"/>
      <c r="VZE5" s="116"/>
      <c r="VZF5" s="116"/>
      <c r="VZG5" s="116"/>
      <c r="VZH5" s="116"/>
      <c r="VZI5" s="116"/>
      <c r="VZJ5" s="116"/>
      <c r="VZK5" s="116"/>
      <c r="VZL5" s="116"/>
      <c r="VZM5" s="116"/>
      <c r="VZN5" s="116"/>
      <c r="VZO5" s="116"/>
      <c r="VZP5" s="116"/>
      <c r="VZQ5" s="116"/>
      <c r="VZR5" s="116"/>
      <c r="VZS5" s="116"/>
      <c r="VZT5" s="116"/>
      <c r="VZU5" s="116"/>
      <c r="VZV5" s="116"/>
      <c r="VZW5" s="116"/>
      <c r="VZX5" s="116"/>
      <c r="VZY5" s="116"/>
      <c r="VZZ5" s="116"/>
      <c r="WAA5" s="116"/>
      <c r="WAB5" s="116"/>
      <c r="WAC5" s="116"/>
      <c r="WAD5" s="116"/>
      <c r="WAE5" s="116"/>
      <c r="WAF5" s="116"/>
      <c r="WAG5" s="116"/>
      <c r="WAH5" s="116"/>
      <c r="WAI5" s="116"/>
      <c r="WAJ5" s="116"/>
      <c r="WAK5" s="116"/>
      <c r="WAL5" s="116"/>
      <c r="WAM5" s="116"/>
      <c r="WAN5" s="116"/>
      <c r="WAO5" s="116"/>
      <c r="WAP5" s="116"/>
      <c r="WAQ5" s="116"/>
      <c r="WAR5" s="116"/>
      <c r="WAS5" s="116"/>
      <c r="WAT5" s="116"/>
      <c r="WAU5" s="116"/>
      <c r="WAV5" s="116"/>
      <c r="WAW5" s="116"/>
      <c r="WAX5" s="116"/>
      <c r="WAY5" s="116"/>
      <c r="WAZ5" s="116"/>
      <c r="WBA5" s="116"/>
      <c r="WBB5" s="116"/>
      <c r="WBC5" s="116"/>
      <c r="WBD5" s="116"/>
      <c r="WBE5" s="116"/>
      <c r="WBF5" s="116"/>
      <c r="WBG5" s="116"/>
      <c r="WBH5" s="116"/>
      <c r="WBI5" s="116"/>
      <c r="WBJ5" s="116"/>
      <c r="WBK5" s="116"/>
      <c r="WBL5" s="116"/>
      <c r="WBM5" s="116"/>
      <c r="WBN5" s="116"/>
      <c r="WBO5" s="116"/>
      <c r="WBP5" s="116"/>
      <c r="WBQ5" s="116"/>
      <c r="WBR5" s="116"/>
      <c r="WBS5" s="116"/>
      <c r="WBT5" s="116"/>
      <c r="WBU5" s="116"/>
      <c r="WBV5" s="116"/>
      <c r="WBW5" s="116"/>
      <c r="WBX5" s="116"/>
      <c r="WBY5" s="116"/>
      <c r="WBZ5" s="116"/>
      <c r="WCA5" s="116"/>
      <c r="WCB5" s="116"/>
      <c r="WCC5" s="116"/>
      <c r="WCD5" s="116"/>
      <c r="WCE5" s="116"/>
      <c r="WCF5" s="116"/>
      <c r="WCG5" s="116"/>
      <c r="WCH5" s="116"/>
      <c r="WCI5" s="116"/>
      <c r="WCJ5" s="116"/>
      <c r="WCK5" s="116"/>
      <c r="WCL5" s="116"/>
      <c r="WCM5" s="116"/>
      <c r="WCN5" s="116"/>
      <c r="WCO5" s="116"/>
      <c r="WCP5" s="116"/>
      <c r="WCQ5" s="116"/>
      <c r="WCR5" s="116"/>
      <c r="WCS5" s="116"/>
      <c r="WCT5" s="116"/>
      <c r="WCU5" s="116"/>
      <c r="WCV5" s="116"/>
      <c r="WCW5" s="116"/>
      <c r="WCX5" s="116"/>
      <c r="WCY5" s="116"/>
      <c r="WCZ5" s="116"/>
      <c r="WDA5" s="116"/>
      <c r="WDB5" s="116"/>
      <c r="WDC5" s="116"/>
      <c r="WDD5" s="116"/>
      <c r="WDE5" s="116"/>
      <c r="WDF5" s="116"/>
      <c r="WDG5" s="116"/>
      <c r="WDH5" s="116"/>
      <c r="WDI5" s="116"/>
      <c r="WDJ5" s="116"/>
      <c r="WDK5" s="116"/>
      <c r="WDL5" s="116"/>
      <c r="WDM5" s="116"/>
      <c r="WDN5" s="116"/>
      <c r="WDO5" s="116"/>
      <c r="WDP5" s="116"/>
      <c r="WDQ5" s="116"/>
      <c r="WDR5" s="116"/>
      <c r="WDS5" s="116"/>
      <c r="WDT5" s="116"/>
      <c r="WDU5" s="116"/>
      <c r="WDV5" s="116"/>
      <c r="WDW5" s="116"/>
      <c r="WDX5" s="116"/>
      <c r="WDY5" s="116"/>
      <c r="WDZ5" s="116"/>
      <c r="WEA5" s="116"/>
      <c r="WEB5" s="116"/>
      <c r="WEC5" s="116"/>
      <c r="WED5" s="116"/>
      <c r="WEE5" s="116"/>
      <c r="WEF5" s="116"/>
      <c r="WEG5" s="116"/>
      <c r="WEH5" s="116"/>
      <c r="WEI5" s="116"/>
      <c r="WEJ5" s="116"/>
      <c r="WEK5" s="116"/>
      <c r="WEL5" s="116"/>
      <c r="WEM5" s="116"/>
      <c r="WEN5" s="116"/>
      <c r="WEO5" s="116"/>
      <c r="WEP5" s="116"/>
      <c r="WEQ5" s="116"/>
      <c r="WER5" s="116"/>
      <c r="WES5" s="116"/>
      <c r="WET5" s="116"/>
      <c r="WEU5" s="116"/>
      <c r="WEV5" s="116"/>
      <c r="WEW5" s="116"/>
      <c r="WEX5" s="116"/>
      <c r="WEY5" s="116"/>
      <c r="WEZ5" s="116"/>
      <c r="WFA5" s="116"/>
      <c r="WFB5" s="116"/>
      <c r="WFC5" s="116"/>
      <c r="WFD5" s="116"/>
      <c r="WFE5" s="116"/>
      <c r="WFF5" s="116"/>
      <c r="WFG5" s="116"/>
      <c r="WFH5" s="116"/>
      <c r="WFI5" s="116"/>
      <c r="WFJ5" s="116"/>
      <c r="WFK5" s="116"/>
      <c r="WFL5" s="116"/>
      <c r="WFM5" s="116"/>
      <c r="WFN5" s="116"/>
      <c r="WFO5" s="116"/>
      <c r="WFP5" s="116"/>
      <c r="WFQ5" s="116"/>
      <c r="WFR5" s="116"/>
      <c r="WFS5" s="116"/>
      <c r="WFT5" s="116"/>
      <c r="WFU5" s="116"/>
      <c r="WFV5" s="116"/>
      <c r="WFW5" s="116"/>
      <c r="WFX5" s="116"/>
      <c r="WFY5" s="116"/>
      <c r="WFZ5" s="116"/>
      <c r="WGA5" s="116"/>
      <c r="WGB5" s="116"/>
      <c r="WGC5" s="116"/>
      <c r="WGD5" s="116"/>
      <c r="WGE5" s="116"/>
      <c r="WGF5" s="116"/>
      <c r="WGG5" s="116"/>
      <c r="WGH5" s="116"/>
      <c r="WGI5" s="116"/>
      <c r="WGJ5" s="116"/>
      <c r="WGK5" s="116"/>
      <c r="WGL5" s="116"/>
      <c r="WGM5" s="116"/>
      <c r="WGN5" s="116"/>
      <c r="WGO5" s="116"/>
      <c r="WGP5" s="116"/>
      <c r="WGQ5" s="116"/>
      <c r="WGR5" s="116"/>
      <c r="WGS5" s="116"/>
      <c r="WGT5" s="116"/>
      <c r="WGU5" s="116"/>
      <c r="WGV5" s="116"/>
      <c r="WGW5" s="116"/>
      <c r="WGX5" s="116"/>
      <c r="WGY5" s="116"/>
      <c r="WGZ5" s="116"/>
      <c r="WHA5" s="116"/>
      <c r="WHB5" s="116"/>
      <c r="WHC5" s="116"/>
      <c r="WHD5" s="116"/>
      <c r="WHE5" s="116"/>
      <c r="WHF5" s="116"/>
      <c r="WHG5" s="116"/>
      <c r="WHH5" s="116"/>
      <c r="WHI5" s="116"/>
      <c r="WHJ5" s="116"/>
      <c r="WHK5" s="116"/>
      <c r="WHL5" s="116"/>
      <c r="WHM5" s="116"/>
      <c r="WHN5" s="116"/>
      <c r="WHO5" s="116"/>
      <c r="WHP5" s="116"/>
      <c r="WHQ5" s="116"/>
      <c r="WHR5" s="116"/>
      <c r="WHS5" s="116"/>
      <c r="WHT5" s="116"/>
      <c r="WHU5" s="116"/>
      <c r="WHV5" s="116"/>
      <c r="WHW5" s="116"/>
      <c r="WHX5" s="116"/>
      <c r="WHY5" s="116"/>
      <c r="WHZ5" s="116"/>
      <c r="WIA5" s="116"/>
      <c r="WIB5" s="116"/>
      <c r="WIC5" s="116"/>
      <c r="WID5" s="116"/>
      <c r="WIE5" s="116"/>
      <c r="WIF5" s="116"/>
      <c r="WIG5" s="116"/>
      <c r="WIH5" s="116"/>
      <c r="WII5" s="116"/>
      <c r="WIJ5" s="116"/>
      <c r="WIK5" s="116"/>
      <c r="WIL5" s="116"/>
      <c r="WIM5" s="116"/>
      <c r="WIN5" s="116"/>
      <c r="WIO5" s="116"/>
      <c r="WIP5" s="116"/>
      <c r="WIQ5" s="116"/>
      <c r="WIR5" s="116"/>
      <c r="WIS5" s="116"/>
      <c r="WIT5" s="116"/>
      <c r="WIU5" s="116"/>
      <c r="WIV5" s="116"/>
      <c r="WIW5" s="116"/>
      <c r="WIX5" s="116"/>
      <c r="WIY5" s="116"/>
      <c r="WIZ5" s="116"/>
      <c r="WJA5" s="116"/>
      <c r="WJB5" s="116"/>
      <c r="WJC5" s="116"/>
      <c r="WJD5" s="116"/>
      <c r="WJE5" s="116"/>
      <c r="WJF5" s="116"/>
      <c r="WJG5" s="116"/>
      <c r="WJH5" s="116"/>
      <c r="WJI5" s="116"/>
      <c r="WJJ5" s="116"/>
      <c r="WJK5" s="116"/>
      <c r="WJL5" s="116"/>
      <c r="WJM5" s="116"/>
      <c r="WJN5" s="116"/>
      <c r="WJO5" s="116"/>
      <c r="WJP5" s="116"/>
      <c r="WJQ5" s="116"/>
      <c r="WJR5" s="116"/>
      <c r="WJS5" s="116"/>
      <c r="WJT5" s="116"/>
      <c r="WJU5" s="116"/>
      <c r="WJV5" s="116"/>
      <c r="WJW5" s="116"/>
      <c r="WJX5" s="116"/>
      <c r="WJY5" s="116"/>
      <c r="WJZ5" s="116"/>
      <c r="WKA5" s="116"/>
      <c r="WKB5" s="116"/>
      <c r="WKC5" s="116"/>
      <c r="WKD5" s="116"/>
      <c r="WKE5" s="116"/>
      <c r="WKF5" s="116"/>
      <c r="WKG5" s="116"/>
      <c r="WKH5" s="116"/>
      <c r="WKI5" s="116"/>
      <c r="WKJ5" s="116"/>
      <c r="WKK5" s="116"/>
      <c r="WKL5" s="116"/>
      <c r="WKM5" s="116"/>
      <c r="WKN5" s="116"/>
      <c r="WKO5" s="116"/>
      <c r="WKP5" s="116"/>
      <c r="WKQ5" s="116"/>
      <c r="WKR5" s="116"/>
      <c r="WKS5" s="116"/>
      <c r="WKT5" s="116"/>
      <c r="WKU5" s="116"/>
      <c r="WKV5" s="116"/>
      <c r="WKW5" s="116"/>
      <c r="WKX5" s="116"/>
      <c r="WKY5" s="116"/>
      <c r="WKZ5" s="116"/>
      <c r="WLA5" s="116"/>
      <c r="WLB5" s="116"/>
      <c r="WLC5" s="116"/>
      <c r="WLD5" s="116"/>
      <c r="WLE5" s="116"/>
      <c r="WLF5" s="116"/>
      <c r="WLG5" s="116"/>
      <c r="WLH5" s="116"/>
      <c r="WLI5" s="116"/>
      <c r="WLJ5" s="116"/>
      <c r="WLK5" s="116"/>
      <c r="WLL5" s="116"/>
      <c r="WLM5" s="116"/>
      <c r="WLN5" s="116"/>
      <c r="WLO5" s="116"/>
      <c r="WLP5" s="116"/>
      <c r="WLQ5" s="116"/>
      <c r="WLR5" s="116"/>
      <c r="WLS5" s="116"/>
      <c r="WLT5" s="116"/>
      <c r="WLU5" s="116"/>
      <c r="WLV5" s="116"/>
      <c r="WLW5" s="116"/>
      <c r="WLX5" s="116"/>
      <c r="WLY5" s="116"/>
      <c r="WLZ5" s="116"/>
      <c r="WMA5" s="116"/>
      <c r="WMB5" s="116"/>
      <c r="WMC5" s="116"/>
      <c r="WMD5" s="116"/>
      <c r="WME5" s="116"/>
      <c r="WMF5" s="116"/>
      <c r="WMG5" s="116"/>
      <c r="WMH5" s="116"/>
      <c r="WMI5" s="116"/>
      <c r="WMJ5" s="116"/>
      <c r="WMK5" s="116"/>
      <c r="WML5" s="116"/>
      <c r="WMM5" s="116"/>
      <c r="WMN5" s="116"/>
      <c r="WMO5" s="116"/>
      <c r="WMP5" s="116"/>
      <c r="WMQ5" s="116"/>
      <c r="WMR5" s="116"/>
      <c r="WMS5" s="116"/>
      <c r="WMT5" s="116"/>
      <c r="WMU5" s="116"/>
      <c r="WMV5" s="116"/>
      <c r="WMW5" s="116"/>
      <c r="WMX5" s="116"/>
      <c r="WMY5" s="116"/>
      <c r="WMZ5" s="116"/>
      <c r="WNA5" s="116"/>
      <c r="WNB5" s="116"/>
      <c r="WNC5" s="116"/>
      <c r="WND5" s="116"/>
      <c r="WNE5" s="116"/>
      <c r="WNF5" s="116"/>
      <c r="WNG5" s="116"/>
      <c r="WNH5" s="116"/>
      <c r="WNI5" s="116"/>
      <c r="WNJ5" s="116"/>
      <c r="WNK5" s="116"/>
      <c r="WNL5" s="116"/>
      <c r="WNM5" s="116"/>
      <c r="WNN5" s="116"/>
      <c r="WNO5" s="116"/>
      <c r="WNP5" s="116"/>
      <c r="WNQ5" s="116"/>
      <c r="WNR5" s="116"/>
      <c r="WNS5" s="116"/>
      <c r="WNT5" s="116"/>
      <c r="WNU5" s="116"/>
      <c r="WNV5" s="116"/>
      <c r="WNW5" s="116"/>
      <c r="WNX5" s="116"/>
      <c r="WNY5" s="116"/>
      <c r="WNZ5" s="116"/>
      <c r="WOA5" s="116"/>
      <c r="WOB5" s="116"/>
      <c r="WOC5" s="116"/>
      <c r="WOD5" s="116"/>
      <c r="WOE5" s="116"/>
      <c r="WOF5" s="116"/>
      <c r="WOG5" s="116"/>
      <c r="WOH5" s="116"/>
      <c r="WOI5" s="116"/>
      <c r="WOJ5" s="116"/>
      <c r="WOK5" s="116"/>
      <c r="WOL5" s="116"/>
      <c r="WOM5" s="116"/>
      <c r="WON5" s="116"/>
      <c r="WOO5" s="116"/>
      <c r="WOP5" s="116"/>
      <c r="WOQ5" s="116"/>
      <c r="WOR5" s="116"/>
      <c r="WOS5" s="116"/>
      <c r="WOT5" s="116"/>
      <c r="WOU5" s="116"/>
      <c r="WOV5" s="116"/>
      <c r="WOW5" s="116"/>
      <c r="WOX5" s="116"/>
      <c r="WOY5" s="116"/>
      <c r="WOZ5" s="116"/>
      <c r="WPA5" s="116"/>
      <c r="WPB5" s="116"/>
      <c r="WPC5" s="116"/>
      <c r="WPD5" s="116"/>
      <c r="WPE5" s="116"/>
      <c r="WPF5" s="116"/>
      <c r="WPG5" s="116"/>
      <c r="WPH5" s="116"/>
      <c r="WPI5" s="116"/>
      <c r="WPJ5" s="116"/>
      <c r="WPK5" s="116"/>
      <c r="WPL5" s="116"/>
      <c r="WPM5" s="116"/>
      <c r="WPN5" s="116"/>
      <c r="WPO5" s="116"/>
      <c r="WPP5" s="116"/>
      <c r="WPQ5" s="116"/>
      <c r="WPR5" s="116"/>
      <c r="WPS5" s="116"/>
      <c r="WPT5" s="116"/>
      <c r="WPU5" s="116"/>
      <c r="WPV5" s="116"/>
      <c r="WPW5" s="116"/>
      <c r="WPX5" s="116"/>
      <c r="WPY5" s="116"/>
      <c r="WPZ5" s="116"/>
      <c r="WQA5" s="116"/>
      <c r="WQB5" s="116"/>
      <c r="WQC5" s="116"/>
      <c r="WQD5" s="116"/>
      <c r="WQE5" s="116"/>
      <c r="WQF5" s="116"/>
      <c r="WQG5" s="116"/>
      <c r="WQH5" s="116"/>
      <c r="WQI5" s="116"/>
      <c r="WQJ5" s="116"/>
      <c r="WQK5" s="116"/>
      <c r="WQL5" s="116"/>
      <c r="WQM5" s="116"/>
      <c r="WQN5" s="116"/>
      <c r="WQO5" s="116"/>
      <c r="WQP5" s="116"/>
      <c r="WQQ5" s="116"/>
      <c r="WQR5" s="116"/>
      <c r="WQS5" s="116"/>
      <c r="WQT5" s="116"/>
      <c r="WQU5" s="116"/>
      <c r="WQV5" s="116"/>
      <c r="WQW5" s="116"/>
      <c r="WQX5" s="116"/>
      <c r="WQY5" s="116"/>
      <c r="WQZ5" s="116"/>
      <c r="WRA5" s="116"/>
      <c r="WRB5" s="116"/>
      <c r="WRC5" s="116"/>
      <c r="WRD5" s="116"/>
      <c r="WRE5" s="116"/>
      <c r="WRF5" s="116"/>
      <c r="WRG5" s="116"/>
      <c r="WRH5" s="116"/>
      <c r="WRI5" s="116"/>
      <c r="WRJ5" s="116"/>
      <c r="WRK5" s="116"/>
      <c r="WRL5" s="116"/>
      <c r="WRM5" s="116"/>
      <c r="WRN5" s="116"/>
      <c r="WRO5" s="116"/>
      <c r="WRP5" s="116"/>
      <c r="WRQ5" s="116"/>
      <c r="WRR5" s="116"/>
      <c r="WRS5" s="116"/>
      <c r="WRT5" s="116"/>
      <c r="WRU5" s="116"/>
      <c r="WRV5" s="116"/>
      <c r="WRW5" s="116"/>
      <c r="WRX5" s="116"/>
      <c r="WRY5" s="116"/>
      <c r="WRZ5" s="116"/>
      <c r="WSA5" s="116"/>
      <c r="WSB5" s="116"/>
      <c r="WSC5" s="116"/>
      <c r="WSD5" s="116"/>
      <c r="WSE5" s="116"/>
      <c r="WSF5" s="116"/>
      <c r="WSG5" s="116"/>
      <c r="WSH5" s="116"/>
      <c r="WSI5" s="116"/>
      <c r="WSJ5" s="116"/>
      <c r="WSK5" s="116"/>
      <c r="WSL5" s="116"/>
      <c r="WSM5" s="116"/>
      <c r="WSN5" s="116"/>
      <c r="WSO5" s="116"/>
      <c r="WSP5" s="116"/>
      <c r="WSQ5" s="116"/>
      <c r="WSR5" s="116"/>
      <c r="WSS5" s="116"/>
      <c r="WST5" s="116"/>
      <c r="WSU5" s="116"/>
      <c r="WSV5" s="116"/>
      <c r="WSW5" s="116"/>
      <c r="WSX5" s="116"/>
      <c r="WSY5" s="116"/>
      <c r="WSZ5" s="116"/>
      <c r="WTA5" s="116"/>
      <c r="WTB5" s="116"/>
      <c r="WTC5" s="116"/>
      <c r="WTD5" s="116"/>
      <c r="WTE5" s="116"/>
      <c r="WTF5" s="116"/>
      <c r="WTG5" s="116"/>
      <c r="WTH5" s="116"/>
      <c r="WTI5" s="116"/>
      <c r="WTJ5" s="116"/>
      <c r="WTK5" s="116"/>
      <c r="WTL5" s="116"/>
      <c r="WTM5" s="116"/>
      <c r="WTN5" s="116"/>
      <c r="WTO5" s="116"/>
      <c r="WTP5" s="116"/>
      <c r="WTQ5" s="116"/>
      <c r="WTR5" s="116"/>
      <c r="WTS5" s="116"/>
      <c r="WTT5" s="116"/>
      <c r="WTU5" s="116"/>
      <c r="WTV5" s="116"/>
      <c r="WTW5" s="116"/>
      <c r="WTX5" s="116"/>
      <c r="WTY5" s="116"/>
      <c r="WTZ5" s="116"/>
      <c r="WUA5" s="116"/>
      <c r="WUB5" s="116"/>
      <c r="WUC5" s="116"/>
      <c r="WUD5" s="116"/>
      <c r="WUE5" s="116"/>
      <c r="WUF5" s="116"/>
      <c r="WUG5" s="116"/>
      <c r="WUH5" s="116"/>
      <c r="WUI5" s="116"/>
      <c r="WUJ5" s="116"/>
      <c r="WUK5" s="116"/>
      <c r="WUL5" s="116"/>
      <c r="WUM5" s="116"/>
      <c r="WUN5" s="116"/>
      <c r="WUO5" s="116"/>
      <c r="WUP5" s="116"/>
      <c r="WUQ5" s="116"/>
      <c r="WUR5" s="116"/>
      <c r="WUS5" s="116"/>
      <c r="WUT5" s="116"/>
      <c r="WUU5" s="116"/>
      <c r="WUV5" s="116"/>
      <c r="WUW5" s="116"/>
      <c r="WUX5" s="116"/>
      <c r="WUY5" s="116"/>
      <c r="WUZ5" s="116"/>
      <c r="WVA5" s="116"/>
      <c r="WVB5" s="116"/>
      <c r="WVC5" s="116"/>
      <c r="WVD5" s="116"/>
      <c r="WVE5" s="116"/>
      <c r="WVF5" s="116"/>
      <c r="WVG5" s="116"/>
      <c r="WVH5" s="116"/>
      <c r="WVI5" s="116"/>
      <c r="WVJ5" s="116"/>
      <c r="WVK5" s="116"/>
      <c r="WVL5" s="116"/>
      <c r="WVM5" s="116"/>
      <c r="WVN5" s="116"/>
      <c r="WVO5" s="116"/>
      <c r="WVP5" s="116"/>
      <c r="WVQ5" s="116"/>
      <c r="WVR5" s="116"/>
      <c r="WVS5" s="116"/>
      <c r="WVT5" s="116"/>
      <c r="WVU5" s="116"/>
      <c r="WVV5" s="116"/>
      <c r="WVW5" s="116"/>
      <c r="WVX5" s="116"/>
      <c r="WVY5" s="116"/>
      <c r="WVZ5" s="116"/>
      <c r="WWA5" s="116"/>
      <c r="WWB5" s="116"/>
      <c r="WWC5" s="116"/>
      <c r="WWD5" s="116"/>
      <c r="WWE5" s="116"/>
      <c r="WWF5" s="116"/>
      <c r="WWG5" s="116"/>
      <c r="WWH5" s="116"/>
      <c r="WWI5" s="116"/>
      <c r="WWJ5" s="116"/>
      <c r="WWK5" s="116"/>
      <c r="WWL5" s="116"/>
      <c r="WWM5" s="116"/>
      <c r="WWN5" s="116"/>
      <c r="WWO5" s="116"/>
      <c r="WWP5" s="116"/>
      <c r="WWQ5" s="116"/>
      <c r="WWR5" s="116"/>
      <c r="WWS5" s="116"/>
      <c r="WWT5" s="116"/>
      <c r="WWU5" s="116"/>
      <c r="WWV5" s="116"/>
      <c r="WWW5" s="116"/>
      <c r="WWX5" s="116"/>
      <c r="WWY5" s="116"/>
      <c r="WWZ5" s="116"/>
      <c r="WXA5" s="116"/>
      <c r="WXB5" s="116"/>
      <c r="WXC5" s="116"/>
      <c r="WXD5" s="116"/>
      <c r="WXE5" s="116"/>
      <c r="WXF5" s="116"/>
      <c r="WXG5" s="116"/>
      <c r="WXH5" s="116"/>
      <c r="WXI5" s="116"/>
      <c r="WXJ5" s="116"/>
      <c r="WXK5" s="116"/>
      <c r="WXL5" s="116"/>
      <c r="WXM5" s="116"/>
      <c r="WXN5" s="116"/>
      <c r="WXO5" s="116"/>
      <c r="WXP5" s="116"/>
      <c r="WXQ5" s="116"/>
      <c r="WXR5" s="116"/>
      <c r="WXS5" s="116"/>
      <c r="WXT5" s="116"/>
      <c r="WXU5" s="116"/>
      <c r="WXV5" s="116"/>
      <c r="WXW5" s="116"/>
      <c r="WXX5" s="116"/>
      <c r="WXY5" s="116"/>
      <c r="WXZ5" s="116"/>
      <c r="WYA5" s="116"/>
      <c r="WYB5" s="116"/>
      <c r="WYC5" s="116"/>
      <c r="WYD5" s="116"/>
      <c r="WYE5" s="116"/>
      <c r="WYF5" s="116"/>
      <c r="WYG5" s="116"/>
      <c r="WYH5" s="116"/>
      <c r="WYI5" s="116"/>
      <c r="WYJ5" s="116"/>
      <c r="WYK5" s="116"/>
      <c r="WYL5" s="116"/>
      <c r="WYM5" s="116"/>
      <c r="WYN5" s="116"/>
      <c r="WYO5" s="116"/>
      <c r="WYP5" s="116"/>
      <c r="WYQ5" s="116"/>
      <c r="WYR5" s="116"/>
      <c r="WYS5" s="116"/>
      <c r="WYT5" s="116"/>
      <c r="WYU5" s="116"/>
      <c r="WYV5" s="116"/>
      <c r="WYW5" s="116"/>
      <c r="WYX5" s="116"/>
      <c r="WYY5" s="116"/>
      <c r="WYZ5" s="116"/>
      <c r="WZA5" s="116"/>
      <c r="WZB5" s="116"/>
      <c r="WZC5" s="116"/>
      <c r="WZD5" s="116"/>
      <c r="WZE5" s="116"/>
      <c r="WZF5" s="116"/>
      <c r="WZG5" s="116"/>
      <c r="WZH5" s="116"/>
      <c r="WZI5" s="116"/>
      <c r="WZJ5" s="116"/>
      <c r="WZK5" s="116"/>
      <c r="WZL5" s="116"/>
      <c r="WZM5" s="116"/>
      <c r="WZN5" s="116"/>
      <c r="WZO5" s="116"/>
      <c r="WZP5" s="116"/>
      <c r="WZQ5" s="116"/>
      <c r="WZR5" s="116"/>
      <c r="WZS5" s="116"/>
      <c r="WZT5" s="116"/>
      <c r="WZU5" s="116"/>
      <c r="WZV5" s="116"/>
      <c r="WZW5" s="116"/>
      <c r="WZX5" s="116"/>
      <c r="WZY5" s="116"/>
      <c r="WZZ5" s="116"/>
      <c r="XAA5" s="116"/>
      <c r="XAB5" s="116"/>
      <c r="XAC5" s="116"/>
      <c r="XAD5" s="116"/>
      <c r="XAE5" s="116"/>
      <c r="XAF5" s="116"/>
      <c r="XAG5" s="116"/>
      <c r="XAH5" s="116"/>
      <c r="XAI5" s="116"/>
      <c r="XAJ5" s="116"/>
      <c r="XAK5" s="116"/>
      <c r="XAL5" s="116"/>
      <c r="XAM5" s="116"/>
      <c r="XAN5" s="116"/>
      <c r="XAO5" s="116"/>
      <c r="XAP5" s="116"/>
      <c r="XAQ5" s="116"/>
      <c r="XAR5" s="116"/>
      <c r="XAS5" s="116"/>
      <c r="XAT5" s="116"/>
      <c r="XAU5" s="116"/>
      <c r="XAV5" s="116"/>
      <c r="XAW5" s="116"/>
      <c r="XAX5" s="116"/>
      <c r="XAY5" s="116"/>
      <c r="XAZ5" s="116"/>
      <c r="XBA5" s="116"/>
      <c r="XBB5" s="116"/>
      <c r="XBC5" s="116"/>
      <c r="XBD5" s="116"/>
      <c r="XBE5" s="116"/>
      <c r="XBF5" s="116"/>
      <c r="XBG5" s="116"/>
      <c r="XBH5" s="116"/>
      <c r="XBI5" s="116"/>
      <c r="XBJ5" s="116"/>
      <c r="XBK5" s="116"/>
      <c r="XBL5" s="116"/>
      <c r="XBM5" s="116"/>
      <c r="XBN5" s="116"/>
      <c r="XBO5" s="116"/>
      <c r="XBP5" s="116"/>
      <c r="XBQ5" s="116"/>
      <c r="XBR5" s="116"/>
      <c r="XBS5" s="116"/>
      <c r="XBT5" s="116"/>
      <c r="XBU5" s="116"/>
      <c r="XBV5" s="116"/>
      <c r="XBW5" s="116"/>
      <c r="XBX5" s="116"/>
      <c r="XBY5" s="116"/>
      <c r="XBZ5" s="116"/>
      <c r="XCA5" s="116"/>
      <c r="XCB5" s="116"/>
      <c r="XCC5" s="116"/>
      <c r="XCD5" s="116"/>
      <c r="XCE5" s="116"/>
      <c r="XCF5" s="116"/>
      <c r="XCG5" s="116"/>
      <c r="XCH5" s="116"/>
      <c r="XCI5" s="116"/>
      <c r="XCJ5" s="116"/>
      <c r="XCK5" s="116"/>
      <c r="XCL5" s="116"/>
      <c r="XCM5" s="116"/>
      <c r="XCN5" s="116"/>
      <c r="XCO5" s="116"/>
      <c r="XCP5" s="116"/>
      <c r="XCQ5" s="116"/>
      <c r="XCR5" s="116"/>
      <c r="XCS5" s="116"/>
      <c r="XCT5" s="116"/>
      <c r="XCU5" s="116"/>
      <c r="XCV5" s="116"/>
      <c r="XCW5" s="116"/>
      <c r="XCX5" s="116"/>
      <c r="XCY5" s="116"/>
      <c r="XCZ5" s="116"/>
      <c r="XDA5" s="116"/>
      <c r="XDB5" s="116"/>
      <c r="XDC5" s="116"/>
      <c r="XDD5" s="116"/>
      <c r="XDE5" s="116"/>
      <c r="XDF5" s="116"/>
      <c r="XDG5" s="116"/>
      <c r="XDH5" s="116"/>
      <c r="XDI5" s="116"/>
      <c r="XDJ5" s="116"/>
      <c r="XDK5" s="116"/>
      <c r="XDL5" s="116"/>
      <c r="XDM5" s="116"/>
      <c r="XDN5" s="116"/>
      <c r="XDO5" s="116"/>
      <c r="XDP5" s="116"/>
      <c r="XDQ5" s="116"/>
      <c r="XDR5" s="116"/>
      <c r="XDS5" s="116"/>
      <c r="XDT5" s="116"/>
      <c r="XDU5" s="116"/>
      <c r="XDV5" s="116"/>
      <c r="XDW5" s="116"/>
      <c r="XDX5" s="116"/>
      <c r="XDY5" s="116"/>
      <c r="XDZ5" s="116"/>
      <c r="XEA5" s="116"/>
      <c r="XEB5" s="116"/>
      <c r="XEC5" s="116"/>
      <c r="XED5" s="116"/>
      <c r="XEE5" s="116"/>
      <c r="XEF5" s="116"/>
      <c r="XEG5" s="116"/>
      <c r="XEH5" s="116"/>
      <c r="XEI5" s="116"/>
      <c r="XEJ5" s="116"/>
      <c r="XEK5" s="116"/>
      <c r="XEL5" s="116"/>
      <c r="XEM5" s="116"/>
      <c r="XEN5" s="116"/>
      <c r="XEO5" s="116"/>
      <c r="XEP5" s="116"/>
      <c r="XEQ5" s="116"/>
      <c r="XER5" s="116"/>
      <c r="XES5" s="116"/>
      <c r="XET5" s="116"/>
      <c r="XEU5" s="116"/>
      <c r="XEV5" s="116"/>
      <c r="XEW5" s="116"/>
      <c r="XEX5" s="116"/>
      <c r="XEY5" s="116"/>
      <c r="XEZ5" s="116"/>
      <c r="XFA5" s="116"/>
      <c r="XFB5" s="116"/>
      <c r="XFC5" s="116"/>
      <c r="XFD5" s="116"/>
    </row>
    <row r="6" spans="1:16384" s="21" customFormat="1" ht="30" x14ac:dyDescent="0.25">
      <c r="A6" s="117"/>
      <c r="B6" s="114" t="s">
        <v>217</v>
      </c>
      <c r="C6" s="117"/>
      <c r="D6" s="118"/>
      <c r="E6" s="117"/>
      <c r="F6" s="117"/>
      <c r="G6" s="117"/>
      <c r="H6" s="117"/>
      <c r="I6" s="117"/>
      <c r="J6" s="117"/>
      <c r="K6" s="119">
        <v>0</v>
      </c>
      <c r="L6" s="117"/>
      <c r="M6" s="117"/>
      <c r="N6" s="117"/>
      <c r="O6" s="120"/>
      <c r="AA6" s="21" t="s">
        <v>166</v>
      </c>
    </row>
    <row r="7" spans="1:16384" x14ac:dyDescent="0.25">
      <c r="A7" s="18">
        <v>1</v>
      </c>
      <c r="B7" s="36" t="s">
        <v>103</v>
      </c>
      <c r="C7" s="18"/>
      <c r="D7" s="34">
        <v>2021</v>
      </c>
      <c r="E7" s="18">
        <v>100</v>
      </c>
      <c r="F7" s="18"/>
      <c r="G7" s="18"/>
      <c r="H7" s="18"/>
      <c r="I7" s="18"/>
      <c r="J7" s="18"/>
      <c r="K7" s="17">
        <v>100</v>
      </c>
      <c r="L7" s="18"/>
      <c r="M7" s="18">
        <v>0</v>
      </c>
      <c r="N7" s="18">
        <v>0</v>
      </c>
      <c r="O7" s="18">
        <v>100</v>
      </c>
      <c r="AA7" s="22" t="s">
        <v>167</v>
      </c>
    </row>
    <row r="8" spans="1:16384" x14ac:dyDescent="0.25">
      <c r="A8" s="18"/>
      <c r="B8" s="36"/>
      <c r="C8" s="18"/>
      <c r="D8" s="34"/>
      <c r="E8" s="18"/>
      <c r="F8" s="18"/>
      <c r="G8" s="18"/>
      <c r="H8" s="18"/>
      <c r="I8" s="18"/>
      <c r="J8" s="18"/>
      <c r="K8" s="17">
        <v>0</v>
      </c>
      <c r="L8" s="18"/>
      <c r="M8" s="18"/>
      <c r="N8" s="18"/>
      <c r="O8" s="18"/>
      <c r="AA8" s="22" t="s">
        <v>166</v>
      </c>
    </row>
    <row r="9" spans="1:16384" ht="60" x14ac:dyDescent="0.25">
      <c r="A9" s="117"/>
      <c r="B9" s="114" t="s">
        <v>218</v>
      </c>
      <c r="C9" s="117"/>
      <c r="D9" s="118"/>
      <c r="E9" s="117"/>
      <c r="F9" s="117"/>
      <c r="G9" s="117"/>
      <c r="H9" s="117"/>
      <c r="I9" s="117"/>
      <c r="J9" s="117"/>
      <c r="K9" s="119">
        <v>0</v>
      </c>
      <c r="L9" s="117"/>
      <c r="M9" s="117"/>
      <c r="N9" s="117"/>
      <c r="O9" s="117"/>
      <c r="AA9" s="22" t="s">
        <v>166</v>
      </c>
    </row>
    <row r="10" spans="1:16384" x14ac:dyDescent="0.25">
      <c r="A10" s="18">
        <v>1</v>
      </c>
      <c r="B10" s="36" t="s">
        <v>103</v>
      </c>
      <c r="C10" s="36"/>
      <c r="D10" s="34">
        <v>2019</v>
      </c>
      <c r="E10" s="18">
        <v>100</v>
      </c>
      <c r="F10" s="18"/>
      <c r="G10" s="18"/>
      <c r="H10" s="18"/>
      <c r="I10" s="18">
        <v>10</v>
      </c>
      <c r="J10" s="18"/>
      <c r="K10" s="17">
        <v>110</v>
      </c>
      <c r="L10" s="18"/>
      <c r="M10" s="18">
        <v>110</v>
      </c>
      <c r="N10" s="18">
        <v>0</v>
      </c>
      <c r="O10" s="18">
        <v>110</v>
      </c>
      <c r="AA10" s="22" t="s">
        <v>167</v>
      </c>
    </row>
    <row r="11" spans="1:16384" x14ac:dyDescent="0.25">
      <c r="A11" s="36"/>
      <c r="B11" s="18"/>
      <c r="C11" s="18"/>
      <c r="D11" s="34"/>
      <c r="E11" s="18"/>
      <c r="F11" s="18"/>
      <c r="G11" s="18"/>
      <c r="H11" s="18"/>
      <c r="I11" s="18"/>
      <c r="J11" s="18"/>
      <c r="K11" s="17">
        <v>0</v>
      </c>
      <c r="L11" s="18"/>
      <c r="M11" s="18"/>
      <c r="N11" s="18"/>
      <c r="O11" s="18"/>
      <c r="AA11" s="22" t="s">
        <v>166</v>
      </c>
    </row>
    <row r="12" spans="1:16384" ht="75" x14ac:dyDescent="0.25">
      <c r="A12" s="117"/>
      <c r="B12" s="121" t="s">
        <v>219</v>
      </c>
      <c r="C12" s="117"/>
      <c r="D12" s="118"/>
      <c r="E12" s="117"/>
      <c r="F12" s="117"/>
      <c r="G12" s="117"/>
      <c r="H12" s="117"/>
      <c r="I12" s="117"/>
      <c r="J12" s="117"/>
      <c r="K12" s="119">
        <v>0</v>
      </c>
      <c r="L12" s="117"/>
      <c r="M12" s="117"/>
      <c r="N12" s="117"/>
      <c r="O12" s="117"/>
      <c r="AA12" s="22" t="s">
        <v>166</v>
      </c>
    </row>
    <row r="13" spans="1:16384" x14ac:dyDescent="0.25">
      <c r="A13" s="18">
        <v>1</v>
      </c>
      <c r="B13" s="36" t="s">
        <v>103</v>
      </c>
      <c r="C13" s="18"/>
      <c r="D13" s="34">
        <v>2019</v>
      </c>
      <c r="E13" s="18">
        <v>100</v>
      </c>
      <c r="F13" s="18"/>
      <c r="G13" s="18"/>
      <c r="H13" s="18"/>
      <c r="I13" s="18">
        <v>10</v>
      </c>
      <c r="J13" s="18"/>
      <c r="K13" s="17">
        <v>110</v>
      </c>
      <c r="L13" s="18"/>
      <c r="M13" s="18">
        <v>110</v>
      </c>
      <c r="N13" s="18"/>
      <c r="O13" s="18">
        <v>110</v>
      </c>
      <c r="AA13" s="22" t="s">
        <v>167</v>
      </c>
    </row>
    <row r="14" spans="1:16384" x14ac:dyDescent="0.25">
      <c r="A14" s="18">
        <v>1</v>
      </c>
      <c r="B14" s="36" t="s">
        <v>103</v>
      </c>
      <c r="C14" s="18"/>
      <c r="D14" s="34">
        <v>2020</v>
      </c>
      <c r="E14" s="18">
        <v>70</v>
      </c>
      <c r="F14" s="18"/>
      <c r="G14" s="18"/>
      <c r="H14" s="18"/>
      <c r="I14" s="18"/>
      <c r="J14" s="18"/>
      <c r="K14" s="17">
        <v>70</v>
      </c>
      <c r="L14" s="18"/>
      <c r="M14" s="18">
        <v>70</v>
      </c>
      <c r="N14" s="18"/>
      <c r="O14" s="18">
        <v>70</v>
      </c>
      <c r="AA14" s="22" t="s">
        <v>167</v>
      </c>
    </row>
    <row r="15" spans="1:16384" x14ac:dyDescent="0.25">
      <c r="A15" s="18">
        <v>1</v>
      </c>
      <c r="B15" s="36" t="s">
        <v>103</v>
      </c>
      <c r="C15" s="18"/>
      <c r="D15" s="34">
        <v>2021</v>
      </c>
      <c r="E15" s="18">
        <v>200</v>
      </c>
      <c r="F15" s="18"/>
      <c r="G15" s="18"/>
      <c r="H15" s="18"/>
      <c r="I15" s="18"/>
      <c r="J15" s="18"/>
      <c r="K15" s="17">
        <v>200</v>
      </c>
      <c r="L15" s="18"/>
      <c r="M15" s="18">
        <v>0</v>
      </c>
      <c r="N15" s="18"/>
      <c r="O15" s="18">
        <v>200</v>
      </c>
      <c r="AA15" s="22" t="s">
        <v>167</v>
      </c>
    </row>
    <row r="16" spans="1:16384" x14ac:dyDescent="0.25">
      <c r="A16" s="18"/>
      <c r="B16" s="18"/>
      <c r="C16" s="18"/>
      <c r="D16" s="34"/>
      <c r="E16" s="18"/>
      <c r="F16" s="18"/>
      <c r="G16" s="18"/>
      <c r="H16" s="18"/>
      <c r="I16" s="18"/>
      <c r="J16" s="18"/>
      <c r="K16" s="17">
        <v>0</v>
      </c>
      <c r="L16" s="18"/>
      <c r="M16" s="18"/>
      <c r="N16" s="18"/>
      <c r="O16" s="18"/>
      <c r="AA16" s="22" t="s">
        <v>166</v>
      </c>
    </row>
    <row r="17" spans="1:27" ht="61.5" customHeight="1" x14ac:dyDescent="0.25">
      <c r="A17" s="117"/>
      <c r="B17" s="122" t="s">
        <v>220</v>
      </c>
      <c r="C17" s="117"/>
      <c r="D17" s="118"/>
      <c r="E17" s="117"/>
      <c r="F17" s="117"/>
      <c r="G17" s="117"/>
      <c r="H17" s="117"/>
      <c r="I17" s="117"/>
      <c r="J17" s="117"/>
      <c r="K17" s="119">
        <v>0</v>
      </c>
      <c r="L17" s="117"/>
      <c r="M17" s="117"/>
      <c r="N17" s="117"/>
      <c r="O17" s="117"/>
      <c r="AA17" s="22" t="s">
        <v>166</v>
      </c>
    </row>
    <row r="18" spans="1:27" x14ac:dyDescent="0.25">
      <c r="A18" s="18">
        <v>1</v>
      </c>
      <c r="B18" s="36" t="s">
        <v>103</v>
      </c>
      <c r="C18" s="18"/>
      <c r="D18" s="34">
        <v>2019</v>
      </c>
      <c r="E18" s="18">
        <v>100</v>
      </c>
      <c r="F18" s="18"/>
      <c r="G18" s="18"/>
      <c r="H18" s="18"/>
      <c r="I18" s="18"/>
      <c r="J18" s="18"/>
      <c r="K18" s="17">
        <v>100</v>
      </c>
      <c r="L18" s="18"/>
      <c r="M18" s="18">
        <v>100</v>
      </c>
      <c r="N18" s="18"/>
      <c r="O18" s="18"/>
      <c r="AA18" s="22" t="s">
        <v>167</v>
      </c>
    </row>
    <row r="19" spans="1:27" x14ac:dyDescent="0.25">
      <c r="A19" s="18">
        <v>1</v>
      </c>
      <c r="B19" s="36" t="s">
        <v>103</v>
      </c>
      <c r="C19" s="18"/>
      <c r="D19" s="34">
        <v>2020</v>
      </c>
      <c r="E19" s="18">
        <v>70</v>
      </c>
      <c r="F19" s="18"/>
      <c r="G19" s="18"/>
      <c r="H19" s="18"/>
      <c r="I19" s="18"/>
      <c r="J19" s="18"/>
      <c r="K19" s="17">
        <v>70</v>
      </c>
      <c r="L19" s="18"/>
      <c r="M19" s="18">
        <v>70</v>
      </c>
      <c r="N19" s="18"/>
      <c r="O19" s="18"/>
      <c r="AA19" s="22" t="s">
        <v>167</v>
      </c>
    </row>
    <row r="20" spans="1:27" x14ac:dyDescent="0.25">
      <c r="A20" s="18"/>
      <c r="B20" s="36"/>
      <c r="C20" s="18"/>
      <c r="D20" s="34"/>
      <c r="E20" s="18"/>
      <c r="F20" s="18"/>
      <c r="G20" s="18"/>
      <c r="H20" s="18"/>
      <c r="I20" s="18"/>
      <c r="J20" s="18"/>
      <c r="K20" s="17">
        <v>0</v>
      </c>
      <c r="L20" s="18"/>
      <c r="M20" s="18"/>
      <c r="N20" s="18"/>
      <c r="O20" s="18"/>
      <c r="AA20" s="22" t="s">
        <v>166</v>
      </c>
    </row>
    <row r="21" spans="1:27" x14ac:dyDescent="0.25">
      <c r="A21" s="18"/>
      <c r="B21" s="18"/>
      <c r="C21" s="18"/>
      <c r="D21" s="34"/>
      <c r="E21" s="18"/>
      <c r="F21" s="18"/>
      <c r="G21" s="18"/>
      <c r="H21" s="18"/>
      <c r="I21" s="18"/>
      <c r="J21" s="18"/>
      <c r="K21" s="17">
        <v>0</v>
      </c>
      <c r="L21" s="18"/>
      <c r="M21" s="18"/>
      <c r="N21" s="18"/>
      <c r="O21" s="18"/>
      <c r="AA21" s="22" t="s">
        <v>166</v>
      </c>
    </row>
    <row r="22" spans="1:27" x14ac:dyDescent="0.25">
      <c r="A22" s="18"/>
      <c r="B22" s="18"/>
      <c r="C22" s="18"/>
      <c r="D22" s="34"/>
      <c r="E22" s="18"/>
      <c r="F22" s="18"/>
      <c r="G22" s="18"/>
      <c r="H22" s="18"/>
      <c r="I22" s="18"/>
      <c r="J22" s="18"/>
      <c r="K22" s="17">
        <v>0</v>
      </c>
      <c r="L22" s="18"/>
      <c r="M22" s="18"/>
      <c r="N22" s="18"/>
      <c r="O22" s="18"/>
      <c r="AA22" s="22" t="s">
        <v>166</v>
      </c>
    </row>
    <row r="23" spans="1:27" x14ac:dyDescent="0.25">
      <c r="A23" s="18"/>
      <c r="B23" s="18"/>
      <c r="C23" s="18"/>
      <c r="D23" s="34"/>
      <c r="E23" s="18"/>
      <c r="F23" s="18"/>
      <c r="G23" s="18"/>
      <c r="H23" s="18"/>
      <c r="I23" s="18"/>
      <c r="J23" s="18"/>
      <c r="K23" s="17">
        <v>0</v>
      </c>
      <c r="L23" s="18"/>
      <c r="M23" s="18"/>
      <c r="N23" s="18"/>
      <c r="O23" s="18"/>
      <c r="AA23" s="22" t="s">
        <v>166</v>
      </c>
    </row>
    <row r="24" spans="1:27" x14ac:dyDescent="0.25">
      <c r="A24" s="18"/>
      <c r="B24" s="18"/>
      <c r="C24" s="18"/>
      <c r="D24" s="34"/>
      <c r="E24" s="18"/>
      <c r="F24" s="18"/>
      <c r="G24" s="18"/>
      <c r="H24" s="18"/>
      <c r="I24" s="18"/>
      <c r="J24" s="18"/>
      <c r="K24" s="17">
        <v>0</v>
      </c>
      <c r="L24" s="18"/>
      <c r="M24" s="18"/>
      <c r="N24" s="18"/>
      <c r="O24" s="18"/>
      <c r="AA24" s="22" t="s">
        <v>166</v>
      </c>
    </row>
    <row r="25" spans="1:27" x14ac:dyDescent="0.25">
      <c r="A25" s="18"/>
      <c r="B25" s="18"/>
      <c r="C25" s="18"/>
      <c r="D25" s="34"/>
      <c r="E25" s="18"/>
      <c r="F25" s="18"/>
      <c r="G25" s="18"/>
      <c r="H25" s="18"/>
      <c r="I25" s="18"/>
      <c r="J25" s="18"/>
      <c r="K25" s="17">
        <v>0</v>
      </c>
      <c r="L25" s="18"/>
      <c r="M25" s="18"/>
      <c r="N25" s="18"/>
      <c r="O25" s="18"/>
      <c r="AA25" s="22" t="s">
        <v>166</v>
      </c>
    </row>
    <row r="26" spans="1:27" x14ac:dyDescent="0.25">
      <c r="A26" s="18"/>
      <c r="B26" s="18"/>
      <c r="C26" s="18"/>
      <c r="D26" s="34"/>
      <c r="E26" s="18"/>
      <c r="F26" s="18"/>
      <c r="G26" s="18"/>
      <c r="H26" s="18"/>
      <c r="I26" s="18"/>
      <c r="J26" s="18"/>
      <c r="K26" s="17">
        <v>0</v>
      </c>
      <c r="L26" s="18"/>
      <c r="M26" s="18"/>
      <c r="N26" s="18"/>
      <c r="O26" s="18"/>
      <c r="AA26" s="22" t="s">
        <v>166</v>
      </c>
    </row>
    <row r="27" spans="1:27" x14ac:dyDescent="0.25">
      <c r="A27" s="18"/>
      <c r="B27" s="18"/>
      <c r="C27" s="18"/>
      <c r="D27" s="34"/>
      <c r="E27" s="18"/>
      <c r="F27" s="18"/>
      <c r="G27" s="18"/>
      <c r="H27" s="18"/>
      <c r="I27" s="18"/>
      <c r="J27" s="18"/>
      <c r="K27" s="17">
        <v>0</v>
      </c>
      <c r="L27" s="18"/>
      <c r="M27" s="18"/>
      <c r="N27" s="18"/>
      <c r="O27" s="18"/>
      <c r="AA27" s="22" t="s">
        <v>166</v>
      </c>
    </row>
    <row r="28" spans="1:27" x14ac:dyDescent="0.25">
      <c r="A28" s="18"/>
      <c r="B28" s="18"/>
      <c r="C28" s="18"/>
      <c r="D28" s="34"/>
      <c r="E28" s="18"/>
      <c r="F28" s="18"/>
      <c r="G28" s="18"/>
      <c r="H28" s="18"/>
      <c r="I28" s="18"/>
      <c r="J28" s="18"/>
      <c r="K28" s="17">
        <v>0</v>
      </c>
      <c r="L28" s="18"/>
      <c r="M28" s="18"/>
      <c r="N28" s="18"/>
      <c r="O28" s="18"/>
      <c r="AA28" s="22" t="s">
        <v>166</v>
      </c>
    </row>
    <row r="29" spans="1:27" x14ac:dyDescent="0.25">
      <c r="A29" s="18"/>
      <c r="B29" s="18"/>
      <c r="C29" s="18"/>
      <c r="D29" s="34"/>
      <c r="E29" s="18"/>
      <c r="F29" s="18"/>
      <c r="G29" s="18"/>
      <c r="H29" s="18"/>
      <c r="I29" s="18"/>
      <c r="J29" s="18"/>
      <c r="K29" s="17">
        <v>0</v>
      </c>
      <c r="L29" s="18"/>
      <c r="M29" s="18"/>
      <c r="N29" s="18"/>
      <c r="O29" s="18"/>
      <c r="AA29" s="22" t="s">
        <v>166</v>
      </c>
    </row>
    <row r="30" spans="1:27" x14ac:dyDescent="0.25">
      <c r="A30" s="18"/>
      <c r="B30" s="18"/>
      <c r="C30" s="18"/>
      <c r="D30" s="34"/>
      <c r="E30" s="18"/>
      <c r="F30" s="18"/>
      <c r="G30" s="18"/>
      <c r="H30" s="18"/>
      <c r="I30" s="18"/>
      <c r="J30" s="18"/>
      <c r="K30" s="17">
        <v>0</v>
      </c>
      <c r="L30" s="18"/>
      <c r="M30" s="18"/>
      <c r="N30" s="18"/>
      <c r="O30" s="18"/>
      <c r="AA30" s="22" t="s">
        <v>166</v>
      </c>
    </row>
    <row r="31" spans="1:27" x14ac:dyDescent="0.25">
      <c r="AA31" s="22"/>
    </row>
  </sheetData>
  <sheetProtection formatCells="0" formatColumns="0" formatRows="0"/>
  <pageMargins left="0.25" right="0.19" top="0.45" bottom="0.78740157480314965"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Ausfüllhilfe</vt:lpstr>
      <vt:lpstr>A_Stammdaten</vt:lpstr>
      <vt:lpstr>B_KKAuf</vt:lpstr>
      <vt:lpstr>D_SAV</vt:lpstr>
      <vt:lpstr>D1_Anl_Spiegel</vt:lpstr>
      <vt:lpstr>D1_BKZ_NAKB</vt:lpstr>
      <vt:lpstr>D2_WAV</vt:lpstr>
      <vt:lpstr>E_Erläuterung</vt:lpstr>
      <vt:lpstr>Ausfüllbsp AiB</vt:lpstr>
      <vt:lpstr>Changelog</vt:lpstr>
      <vt:lpstr>Listen</vt:lpstr>
      <vt:lpstr>Anlagengruppen</vt:lpstr>
      <vt:lpstr>Antragsjahre</vt:lpstr>
      <vt:lpstr>D1_Anl_Spiegel!Druckbereich</vt:lpstr>
      <vt:lpstr>D1_BKZ_NAKB!Druckbereich</vt:lpstr>
      <vt:lpstr>B_KKAuf!Drucktitel</vt:lpstr>
      <vt:lpstr>D_SAV!Drucktitel</vt:lpstr>
      <vt:lpstr>D1_BKZ_NAKB!Drucktitel</vt:lpstr>
      <vt:lpstr>D2_WAV!Drucktitel</vt:lpstr>
      <vt:lpstr>Investitionsjahre</vt:lpstr>
      <vt:lpstr>Selbst_geschaffene_gewerbliche_Schutzrechte_und_ähnliche_Rechte_und_Werte</vt:lpstr>
      <vt:lpstr>WAV_Positionen</vt:lpstr>
      <vt:lpstr>Zeitreihe_1</vt:lpstr>
      <vt:lpstr>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2017-05-29T09:08:28Z</dcterms:created>
  <dcterms:modified xsi:type="dcterms:W3CDTF">2021-05-17T12:56:50Z</dcterms:modified>
</cp:coreProperties>
</file>