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omments6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codeName="DieseArbeitsmappe"/>
  <bookViews>
    <workbookView xWindow="0" yWindow="0" windowWidth="25440" windowHeight="13785" tabRatio="874" activeTab="12"/>
  </bookViews>
  <sheets>
    <sheet name="A_Stammdaten" sheetId="4" r:id="rId1"/>
    <sheet name="A1_Fragen" sheetId="23" r:id="rId2"/>
    <sheet name="B_Bilanz" sheetId="11" r:id="rId3"/>
    <sheet name="B1_Hinzu_Kürz" sheetId="15" r:id="rId4"/>
    <sheet name="B2_RSt_Spiegel" sheetId="12" r:id="rId5"/>
    <sheet name="C_GuV" sheetId="7" r:id="rId6"/>
    <sheet name="C1_Sonstiges" sheetId="8" r:id="rId7"/>
    <sheet name="C2_Hinzu_Kürz" sheetId="9" r:id="rId8"/>
    <sheet name="C3_ÜLR_PZK" sheetId="10" r:id="rId9"/>
    <sheet name="C4_Treibenergie" sheetId="18" r:id="rId10"/>
    <sheet name="C5_KOLA" sheetId="19" state="hidden" r:id="rId11"/>
    <sheet name="D_SAV" sheetId="20" r:id="rId12"/>
    <sheet name="D1_Anl_Spiegel" sheetId="6" r:id="rId13"/>
    <sheet name="D2_BKZ_NAKB" sheetId="24" r:id="rId14"/>
    <sheet name="D3_WAV" sheetId="27" r:id="rId15"/>
    <sheet name="E_CF_Rechnung" sheetId="13" r:id="rId16"/>
    <sheet name="F_Darlehensspiegel" sheetId="22" r:id="rId17"/>
    <sheet name="G_Netzdaten" sheetId="5" r:id="rId18"/>
    <sheet name="Listen" sheetId="21" r:id="rId19"/>
  </sheets>
  <externalReferences>
    <externalReference r:id="rId20"/>
  </externalReferences>
  <definedNames>
    <definedName name="_xlnm._FilterDatabase" localSheetId="11" hidden="1">D_SAV!$A$4:$AE$2004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nlagengruppen">Listen!$A$2:$A$44</definedName>
    <definedName name="Bilanz_Nummern_Namen">Listen!$D$2:$D$76</definedName>
    <definedName name="_xlnm.Print_Area" localSheetId="1">A1_Fragen!$A$1:$J$167</definedName>
    <definedName name="_xlnm.Print_Area" localSheetId="10">'C5_KOLA'!$A$1:$H$54</definedName>
    <definedName name="_xlnm.Print_Area" localSheetId="13">D2_BKZ_NAKB!$A$1:$G$26</definedName>
    <definedName name="_xlnm.Print_Titles" localSheetId="2">B_Bilanz!$A:$C,B_Bilanz!$2:$4</definedName>
    <definedName name="_xlnm.Print_Titles" localSheetId="3">B1_Hinzu_Kürz!$1:$3</definedName>
    <definedName name="_xlnm.Print_Titles" localSheetId="4">B2_RSt_Spiegel!$A:$D,B2_RSt_Spiegel!$1:$5</definedName>
    <definedName name="_xlnm.Print_Titles" localSheetId="5">C_GuV!$A:$C,C_GuV!$1:$4</definedName>
    <definedName name="_xlnm.Print_Titles" localSheetId="7">'C2_Hinzu_Kürz'!$1:$3</definedName>
    <definedName name="_xlnm.Print_Titles" localSheetId="11">D_SAV!$2:$4</definedName>
    <definedName name="_xlnm.Print_Titles" localSheetId="12">D1_Anl_Spiegel!$A:$C,D1_Anl_Spiegel!$1:$4</definedName>
    <definedName name="_xlnm.Print_Titles" localSheetId="14">D3_WAV!$1:$4</definedName>
    <definedName name="_xlnm.Print_Titles" localSheetId="16">F_Darlehensspiegel!$A:$F,F_Darlehensspiegel!$2:$4</definedName>
    <definedName name="GuV_Nummern_Namen">Listen!$E$2:$E$98</definedName>
    <definedName name="Liste_Ziffer_Netzkostenermittlung">'[1]B. Netzkostenermittlung'!$A$4:$A$135</definedName>
    <definedName name="Rückstellungsarten">Listen!$F$2:$F$7</definedName>
    <definedName name="WAV_Positionen">Listen!$H$2:$H$7</definedName>
    <definedName name="Z_0E2A2160_8744_4154_A618_3ADA0BDC9424_.wvu.PrintArea" localSheetId="1" hidden="1">A1_Fragen!#REF!</definedName>
    <definedName name="Z_0E2A2160_8744_4154_A618_3ADA0BDC9424_.wvu.PrintArea" localSheetId="2" hidden="1">B_Bilanz!$B$1:$D$43</definedName>
    <definedName name="Z_0E2A2160_8744_4154_A618_3ADA0BDC9424_.wvu.PrintArea" localSheetId="4" hidden="1">B2_RSt_Spiegel!$A$1:$E$38</definedName>
    <definedName name="Z_0E2A2160_8744_4154_A618_3ADA0BDC9424_.wvu.PrintArea" localSheetId="5" hidden="1">C_GuV!$B$1:$D$37</definedName>
    <definedName name="Z_1C86D249_38D6_494B_9A9C_7DB890D2E43B_.wvu.Cols" localSheetId="7" hidden="1">'C2_Hinzu_Kürz'!#REF!</definedName>
    <definedName name="Z_1C86D249_38D6_494B_9A9C_7DB890D2E43B_.wvu.PrintArea" localSheetId="7" hidden="1">'C2_Hinzu_Kürz'!$A$1:$I$38</definedName>
    <definedName name="Z_1C86D249_38D6_494B_9A9C_7DB890D2E43B_.wvu.PrintArea" localSheetId="9" hidden="1">'C4_Treibenergie'!$A$1:$M$60</definedName>
    <definedName name="Z_1C86D249_38D6_494B_9A9C_7DB890D2E43B_.wvu.PrintArea" localSheetId="10" hidden="1">'C5_KOLA'!$A$1:$L$58</definedName>
    <definedName name="Z_1C86D249_38D6_494B_9A9C_7DB890D2E43B_.wvu.PrintTitles" localSheetId="7" hidden="1">'C2_Hinzu_Kürz'!$1:$2</definedName>
    <definedName name="Z_21DD1AAC_BC09_4161_82EE_F7E1955272A0_.wvu.Cols" localSheetId="7" hidden="1">'C2_Hinzu_Kürz'!#REF!</definedName>
    <definedName name="Z_21DD1AAC_BC09_4161_82EE_F7E1955272A0_.wvu.PrintArea" localSheetId="7" hidden="1">'C2_Hinzu_Kürz'!$A$1:$I$38</definedName>
    <definedName name="Z_21DD1AAC_BC09_4161_82EE_F7E1955272A0_.wvu.PrintArea" localSheetId="9" hidden="1">'C4_Treibenergie'!$A$1:$M$60</definedName>
    <definedName name="Z_21DD1AAC_BC09_4161_82EE_F7E1955272A0_.wvu.PrintArea" localSheetId="10" hidden="1">'C5_KOLA'!$A$1:$L$58</definedName>
    <definedName name="Z_21DD1AAC_BC09_4161_82EE_F7E1955272A0_.wvu.PrintTitles" localSheetId="7" hidden="1">'C2_Hinzu_Kürz'!$1:$2</definedName>
    <definedName name="Z_2649ABF6_DC64_454F_B397_96314F19BF4A_.wvu.PrintArea" localSheetId="1" hidden="1">A1_Fragen!#REF!</definedName>
    <definedName name="Z_2649ABF6_DC64_454F_B397_96314F19BF4A_.wvu.PrintArea" localSheetId="2" hidden="1">B_Bilanz!$B$1:$D$43</definedName>
    <definedName name="Z_2649ABF6_DC64_454F_B397_96314F19BF4A_.wvu.PrintArea" localSheetId="4" hidden="1">B2_RSt_Spiegel!$A$1:$E$38</definedName>
    <definedName name="Z_2649ABF6_DC64_454F_B397_96314F19BF4A_.wvu.PrintArea" localSheetId="5" hidden="1">C_GuV!$B$1:$D$37</definedName>
    <definedName name="Z_66D5329A_9F9C_490C_9FCA_EF1F398AE50A_.wvu.PrintArea" localSheetId="1" hidden="1">A1_Fragen!#REF!</definedName>
    <definedName name="Z_66D5329A_9F9C_490C_9FCA_EF1F398AE50A_.wvu.PrintArea" localSheetId="2" hidden="1">B_Bilanz!$B$1:$D$43</definedName>
    <definedName name="Z_66D5329A_9F9C_490C_9FCA_EF1F398AE50A_.wvu.PrintArea" localSheetId="4" hidden="1">B2_RSt_Spiegel!$A$1:$E$38</definedName>
    <definedName name="Z_66D5329A_9F9C_490C_9FCA_EF1F398AE50A_.wvu.PrintArea" localSheetId="5" hidden="1">C_GuV!$B$1:$D$37</definedName>
  </definedNames>
  <calcPr calcId="125725" iterate="1"/>
</workbook>
</file>

<file path=xl/calcChain.xml><?xml version="1.0" encoding="utf-8"?>
<calcChain xmlns="http://schemas.openxmlformats.org/spreadsheetml/2006/main">
  <c r="V442" i="11"/>
  <c r="U442"/>
  <c r="T442"/>
  <c r="Q442"/>
  <c r="P442"/>
  <c r="O442"/>
  <c r="N442"/>
  <c r="M442"/>
  <c r="L442"/>
  <c r="K442"/>
  <c r="J442"/>
  <c r="I442"/>
  <c r="H442"/>
  <c r="G442"/>
  <c r="F442"/>
  <c r="E442"/>
  <c r="D442"/>
  <c r="V349"/>
  <c r="U349"/>
  <c r="T349"/>
  <c r="Q349"/>
  <c r="P349"/>
  <c r="O349"/>
  <c r="N349"/>
  <c r="M349"/>
  <c r="L349"/>
  <c r="K349"/>
  <c r="J349"/>
  <c r="I349"/>
  <c r="H349"/>
  <c r="G349"/>
  <c r="F349"/>
  <c r="E349"/>
  <c r="D349"/>
  <c r="V256"/>
  <c r="U256"/>
  <c r="T256"/>
  <c r="Q256"/>
  <c r="P256"/>
  <c r="O256"/>
  <c r="N256"/>
  <c r="M256"/>
  <c r="L256"/>
  <c r="K256"/>
  <c r="J256"/>
  <c r="I256"/>
  <c r="H256"/>
  <c r="G256"/>
  <c r="F256"/>
  <c r="E256"/>
  <c r="D256"/>
  <c r="V163"/>
  <c r="U163"/>
  <c r="T163"/>
  <c r="S163"/>
  <c r="R163"/>
  <c r="Q163"/>
  <c r="P163"/>
  <c r="O163"/>
  <c r="N163"/>
  <c r="M163"/>
  <c r="L163"/>
  <c r="K163"/>
  <c r="J163"/>
  <c r="I163"/>
  <c r="H163"/>
  <c r="G163"/>
  <c r="F163"/>
  <c r="E163"/>
  <c r="D163"/>
  <c r="V70"/>
  <c r="U70"/>
  <c r="T70"/>
  <c r="S70"/>
  <c r="R70"/>
  <c r="Q70"/>
  <c r="P70"/>
  <c r="O70"/>
  <c r="N70"/>
  <c r="M70"/>
  <c r="L70"/>
  <c r="K70"/>
  <c r="J70"/>
  <c r="I70"/>
  <c r="H70"/>
  <c r="G70"/>
  <c r="F70"/>
  <c r="E70"/>
  <c r="D70"/>
  <c r="N591" i="7" l="1"/>
  <c r="N469"/>
  <c r="N347"/>
  <c r="N225"/>
  <c r="N103"/>
  <c r="F99" i="23"/>
  <c r="F98"/>
  <c r="F97"/>
  <c r="F96"/>
  <c r="F95"/>
  <c r="F91"/>
  <c r="F90"/>
  <c r="F89"/>
  <c r="F88"/>
  <c r="F87"/>
  <c r="V72" i="7"/>
  <c r="K603" i="8" l="1"/>
  <c r="K602"/>
  <c r="K601"/>
  <c r="K600"/>
  <c r="K599"/>
  <c r="V15" i="7" l="1"/>
  <c r="C2" i="5" l="1"/>
  <c r="C46" i="13"/>
  <c r="O46" s="1"/>
  <c r="Q6" i="10"/>
  <c r="P6"/>
  <c r="Y1"/>
  <c r="AA1" i="22" l="1"/>
  <c r="O1" i="13"/>
  <c r="H1" i="27"/>
  <c r="AS1" i="6"/>
  <c r="L1" i="20"/>
  <c r="R1" i="10"/>
  <c r="H1" i="9"/>
  <c r="H1" i="8"/>
  <c r="Z1" i="7"/>
  <c r="D1" i="12"/>
  <c r="H1" i="15"/>
  <c r="V1" i="11"/>
  <c r="J1" i="23"/>
  <c r="H549" i="8" l="1"/>
  <c r="H548"/>
  <c r="H547"/>
  <c r="H546"/>
  <c r="H545"/>
  <c r="H495"/>
  <c r="H491"/>
  <c r="H494"/>
  <c r="H493"/>
  <c r="H492"/>
  <c r="H441"/>
  <c r="H440"/>
  <c r="H439"/>
  <c r="H438"/>
  <c r="H437"/>
  <c r="H387"/>
  <c r="H386"/>
  <c r="H385"/>
  <c r="H384"/>
  <c r="H383"/>
  <c r="H333"/>
  <c r="H332"/>
  <c r="H331"/>
  <c r="H330"/>
  <c r="H329"/>
  <c r="H279"/>
  <c r="H278"/>
  <c r="H277"/>
  <c r="H276"/>
  <c r="H275"/>
  <c r="H225"/>
  <c r="H224"/>
  <c r="H223"/>
  <c r="H222"/>
  <c r="H221"/>
  <c r="H167"/>
  <c r="H171"/>
  <c r="H170"/>
  <c r="H169"/>
  <c r="H168"/>
  <c r="H117"/>
  <c r="H116"/>
  <c r="H115"/>
  <c r="H114"/>
  <c r="H113"/>
  <c r="H63"/>
  <c r="H62"/>
  <c r="H61"/>
  <c r="H60"/>
  <c r="H59"/>
  <c r="H9"/>
  <c r="H8"/>
  <c r="H7"/>
  <c r="H6"/>
  <c r="H5"/>
  <c r="D72" i="4" l="1"/>
  <c r="E72" s="1"/>
  <c r="D73"/>
  <c r="E73" s="1"/>
  <c r="D74"/>
  <c r="E74" s="1"/>
  <c r="D75"/>
  <c r="E75" s="1"/>
  <c r="D76"/>
  <c r="E76" s="1"/>
  <c r="D77"/>
  <c r="E77"/>
  <c r="D78"/>
  <c r="E78" s="1"/>
  <c r="D79"/>
  <c r="E79" s="1"/>
  <c r="D80"/>
  <c r="E80" s="1"/>
  <c r="D81"/>
  <c r="E81" s="1"/>
  <c r="D82"/>
  <c r="E82" s="1"/>
  <c r="D83"/>
  <c r="E83" s="1"/>
  <c r="D84"/>
  <c r="E84" s="1"/>
  <c r="D85"/>
  <c r="E85" s="1"/>
  <c r="D86"/>
  <c r="E86" s="1"/>
  <c r="D87"/>
  <c r="E87"/>
  <c r="D88"/>
  <c r="E88" s="1"/>
  <c r="D89"/>
  <c r="E89" s="1"/>
  <c r="D90"/>
  <c r="E90" s="1"/>
  <c r="D71"/>
  <c r="E71" s="1"/>
  <c r="BK7" i="12" l="1"/>
  <c r="BP206"/>
  <c r="BK206"/>
  <c r="BP205"/>
  <c r="BK205"/>
  <c r="BP204"/>
  <c r="BK204"/>
  <c r="BP203"/>
  <c r="BK203"/>
  <c r="BP202"/>
  <c r="BK202"/>
  <c r="BP201"/>
  <c r="BK201"/>
  <c r="BP200"/>
  <c r="BK200"/>
  <c r="BP199"/>
  <c r="BK199"/>
  <c r="BP198"/>
  <c r="BK198"/>
  <c r="BP197"/>
  <c r="BK197"/>
  <c r="BP196"/>
  <c r="BK196"/>
  <c r="BP195"/>
  <c r="BK195"/>
  <c r="BP194"/>
  <c r="BK194"/>
  <c r="BP193"/>
  <c r="BK193"/>
  <c r="BP192"/>
  <c r="BK192"/>
  <c r="BP191"/>
  <c r="BK191"/>
  <c r="BP190"/>
  <c r="BK190"/>
  <c r="BP189"/>
  <c r="BK189"/>
  <c r="BP188"/>
  <c r="BK188"/>
  <c r="BP187"/>
  <c r="BK187"/>
  <c r="BP186"/>
  <c r="BK186"/>
  <c r="BP185"/>
  <c r="BK185"/>
  <c r="BP184"/>
  <c r="BK184"/>
  <c r="BP183"/>
  <c r="BK183"/>
  <c r="BP182"/>
  <c r="BK182"/>
  <c r="BP181"/>
  <c r="BK181"/>
  <c r="BP180"/>
  <c r="BK180"/>
  <c r="BP179"/>
  <c r="BK179"/>
  <c r="BP178"/>
  <c r="BK178"/>
  <c r="BP177"/>
  <c r="BK177"/>
  <c r="BP176"/>
  <c r="BK176"/>
  <c r="BP175"/>
  <c r="BK175"/>
  <c r="BP174"/>
  <c r="BK174"/>
  <c r="BP173"/>
  <c r="BK173"/>
  <c r="BP172"/>
  <c r="BK172"/>
  <c r="BP171"/>
  <c r="BK171"/>
  <c r="BP170"/>
  <c r="BK170"/>
  <c r="BP169"/>
  <c r="BK169"/>
  <c r="BP168"/>
  <c r="BK168"/>
  <c r="BP167"/>
  <c r="BK167"/>
  <c r="BP166"/>
  <c r="BK166"/>
  <c r="BP165"/>
  <c r="BK165"/>
  <c r="BP164"/>
  <c r="BK164"/>
  <c r="BP163"/>
  <c r="BK163"/>
  <c r="BP162"/>
  <c r="BK162"/>
  <c r="BP161"/>
  <c r="BK161"/>
  <c r="BP160"/>
  <c r="BK160"/>
  <c r="BP159"/>
  <c r="BK159"/>
  <c r="BP158"/>
  <c r="BK158"/>
  <c r="BP157"/>
  <c r="BK157"/>
  <c r="BP156"/>
  <c r="BK156"/>
  <c r="BP155"/>
  <c r="BK155"/>
  <c r="BP154"/>
  <c r="BK154"/>
  <c r="BP153"/>
  <c r="BK153"/>
  <c r="BP152"/>
  <c r="BK152"/>
  <c r="BP151"/>
  <c r="BK151"/>
  <c r="BP150"/>
  <c r="BK150"/>
  <c r="BP149"/>
  <c r="BK149"/>
  <c r="BP148"/>
  <c r="BK148"/>
  <c r="BP147"/>
  <c r="BK147"/>
  <c r="BP146"/>
  <c r="BK146"/>
  <c r="BP145"/>
  <c r="BK145"/>
  <c r="BP144"/>
  <c r="BK144"/>
  <c r="BP143"/>
  <c r="BK143"/>
  <c r="BP142"/>
  <c r="BK142"/>
  <c r="BP141"/>
  <c r="BK141"/>
  <c r="BP140"/>
  <c r="BK140"/>
  <c r="BP139"/>
  <c r="BK139"/>
  <c r="BP138"/>
  <c r="BK138"/>
  <c r="BP137"/>
  <c r="BK137"/>
  <c r="BP136"/>
  <c r="BK136"/>
  <c r="BP135"/>
  <c r="BK135"/>
  <c r="BP134"/>
  <c r="BK134"/>
  <c r="BP133"/>
  <c r="BK133"/>
  <c r="BP132"/>
  <c r="BK132"/>
  <c r="BP131"/>
  <c r="BK131"/>
  <c r="BP130"/>
  <c r="BK130"/>
  <c r="BP129"/>
  <c r="BK129"/>
  <c r="BP128"/>
  <c r="BK128"/>
  <c r="BP127"/>
  <c r="BK127"/>
  <c r="BP126"/>
  <c r="BK126"/>
  <c r="BP125"/>
  <c r="BK125"/>
  <c r="BP124"/>
  <c r="BK124"/>
  <c r="BP123"/>
  <c r="BK123"/>
  <c r="BP122"/>
  <c r="BK122"/>
  <c r="BP121"/>
  <c r="BK121"/>
  <c r="BP120"/>
  <c r="BK120"/>
  <c r="BP119"/>
  <c r="BK119"/>
  <c r="BP118"/>
  <c r="BK118"/>
  <c r="BP117"/>
  <c r="BK117"/>
  <c r="BP116"/>
  <c r="BK116"/>
  <c r="BP115"/>
  <c r="BK115"/>
  <c r="BP114"/>
  <c r="BK114"/>
  <c r="BP113"/>
  <c r="BK113"/>
  <c r="BP112"/>
  <c r="BK112"/>
  <c r="BP111"/>
  <c r="BK111"/>
  <c r="BP110"/>
  <c r="BK110"/>
  <c r="BP109"/>
  <c r="BK109"/>
  <c r="BP108"/>
  <c r="BK108"/>
  <c r="BP107"/>
  <c r="BK107"/>
  <c r="BP106"/>
  <c r="BK106"/>
  <c r="BP105"/>
  <c r="BK105"/>
  <c r="BP104"/>
  <c r="BK104"/>
  <c r="BP103"/>
  <c r="BK103"/>
  <c r="BP102"/>
  <c r="BK102"/>
  <c r="BP101"/>
  <c r="BK101"/>
  <c r="BP100"/>
  <c r="BK100"/>
  <c r="BP99"/>
  <c r="BK99"/>
  <c r="BP98"/>
  <c r="BK98"/>
  <c r="BP97"/>
  <c r="BK97"/>
  <c r="BP96"/>
  <c r="BK96"/>
  <c r="BP95"/>
  <c r="BK95"/>
  <c r="BP94"/>
  <c r="BK94"/>
  <c r="BP93"/>
  <c r="BK93"/>
  <c r="BP92"/>
  <c r="BK92"/>
  <c r="BP91"/>
  <c r="BK91"/>
  <c r="BP90"/>
  <c r="BK90"/>
  <c r="BP89"/>
  <c r="BK89"/>
  <c r="BP88"/>
  <c r="BK88"/>
  <c r="BP87"/>
  <c r="BK87"/>
  <c r="BP86"/>
  <c r="BK86"/>
  <c r="BP85"/>
  <c r="BK85"/>
  <c r="BP84"/>
  <c r="BK84"/>
  <c r="BP83"/>
  <c r="BK83"/>
  <c r="BP82"/>
  <c r="BK82"/>
  <c r="BP81"/>
  <c r="BK81"/>
  <c r="BP80"/>
  <c r="BK80"/>
  <c r="BP79"/>
  <c r="BK79"/>
  <c r="BP78"/>
  <c r="BK78"/>
  <c r="BP77"/>
  <c r="BK77"/>
  <c r="BP76"/>
  <c r="BK76"/>
  <c r="BP75"/>
  <c r="BK75"/>
  <c r="BP74"/>
  <c r="BK74"/>
  <c r="BP73"/>
  <c r="BK73"/>
  <c r="BP72"/>
  <c r="BK72"/>
  <c r="BP71"/>
  <c r="BK71"/>
  <c r="BP70"/>
  <c r="BK70"/>
  <c r="BP69"/>
  <c r="BK69"/>
  <c r="BP68"/>
  <c r="BK68"/>
  <c r="BP67"/>
  <c r="BK67"/>
  <c r="BP66"/>
  <c r="BK66"/>
  <c r="BP65"/>
  <c r="BK65"/>
  <c r="BP64"/>
  <c r="BK64"/>
  <c r="BP63"/>
  <c r="BK63"/>
  <c r="BP62"/>
  <c r="BK62"/>
  <c r="BP61"/>
  <c r="BK61"/>
  <c r="BP60"/>
  <c r="BK60"/>
  <c r="BP59"/>
  <c r="BK59"/>
  <c r="BP58"/>
  <c r="BK58"/>
  <c r="BP57"/>
  <c r="BK57"/>
  <c r="BP56"/>
  <c r="BK56"/>
  <c r="BP55"/>
  <c r="BK55"/>
  <c r="BP54"/>
  <c r="BK54"/>
  <c r="BP53"/>
  <c r="BK53"/>
  <c r="BP52"/>
  <c r="BK52"/>
  <c r="BP51"/>
  <c r="BK51"/>
  <c r="BP50"/>
  <c r="BK50"/>
  <c r="BP49"/>
  <c r="BK49"/>
  <c r="BP48"/>
  <c r="BK48"/>
  <c r="BP47"/>
  <c r="BK47"/>
  <c r="BP46"/>
  <c r="BK46"/>
  <c r="BP45"/>
  <c r="BK45"/>
  <c r="BP44"/>
  <c r="BK44"/>
  <c r="BP43"/>
  <c r="BK43"/>
  <c r="BP42"/>
  <c r="BK42"/>
  <c r="BP41"/>
  <c r="BK41"/>
  <c r="BP40"/>
  <c r="BK40"/>
  <c r="BP39"/>
  <c r="BK39"/>
  <c r="BP38"/>
  <c r="BK38"/>
  <c r="BP37"/>
  <c r="BK37"/>
  <c r="BP36"/>
  <c r="BK36"/>
  <c r="BP35"/>
  <c r="BK35"/>
  <c r="BP34"/>
  <c r="BK34"/>
  <c r="BP33"/>
  <c r="BK33"/>
  <c r="BP32"/>
  <c r="BK32"/>
  <c r="BP31"/>
  <c r="BK31"/>
  <c r="BP30"/>
  <c r="BK30"/>
  <c r="BP29"/>
  <c r="BK29"/>
  <c r="BP28"/>
  <c r="BK28"/>
  <c r="BP27"/>
  <c r="BK27"/>
  <c r="BP26"/>
  <c r="BK26"/>
  <c r="BP25"/>
  <c r="BK25"/>
  <c r="BP24"/>
  <c r="BK24"/>
  <c r="BP23"/>
  <c r="BK23"/>
  <c r="BP22"/>
  <c r="BK22"/>
  <c r="BP21"/>
  <c r="BK21"/>
  <c r="BP20"/>
  <c r="BK20"/>
  <c r="BP19"/>
  <c r="BK19"/>
  <c r="BP18"/>
  <c r="BK18"/>
  <c r="BP17"/>
  <c r="BK17"/>
  <c r="BP16"/>
  <c r="BK16"/>
  <c r="BP15"/>
  <c r="BK15"/>
  <c r="BP14"/>
  <c r="BK14"/>
  <c r="BP13"/>
  <c r="BK13"/>
  <c r="BP12"/>
  <c r="BK12"/>
  <c r="BP11"/>
  <c r="BK11"/>
  <c r="BP10"/>
  <c r="BK10"/>
  <c r="BP9"/>
  <c r="BK9"/>
  <c r="BP8"/>
  <c r="BK8"/>
  <c r="BP7"/>
  <c r="I8"/>
  <c r="N8"/>
  <c r="AA8"/>
  <c r="AF8"/>
  <c r="AS8"/>
  <c r="AX8"/>
  <c r="CC8"/>
  <c r="CH8"/>
  <c r="I9"/>
  <c r="N9"/>
  <c r="AA9"/>
  <c r="AF9"/>
  <c r="AS9"/>
  <c r="AX9"/>
  <c r="CC9"/>
  <c r="CH9"/>
  <c r="I10"/>
  <c r="N10"/>
  <c r="AA10"/>
  <c r="AF10"/>
  <c r="AS10"/>
  <c r="AX10"/>
  <c r="CC10"/>
  <c r="CH10"/>
  <c r="I11"/>
  <c r="N11"/>
  <c r="AA11"/>
  <c r="AF11"/>
  <c r="AS11"/>
  <c r="AX11"/>
  <c r="CC11"/>
  <c r="CH11"/>
  <c r="I12"/>
  <c r="N12"/>
  <c r="AA12"/>
  <c r="AF12"/>
  <c r="AS12"/>
  <c r="AX12"/>
  <c r="CC12"/>
  <c r="CH12"/>
  <c r="I13"/>
  <c r="N13"/>
  <c r="AA13"/>
  <c r="AF13"/>
  <c r="AS13"/>
  <c r="AX13"/>
  <c r="CC13"/>
  <c r="CH13"/>
  <c r="I14"/>
  <c r="N14"/>
  <c r="AA14"/>
  <c r="AF14"/>
  <c r="AS14"/>
  <c r="AX14"/>
  <c r="CC14"/>
  <c r="CH14"/>
  <c r="I15"/>
  <c r="N15"/>
  <c r="AA15"/>
  <c r="AF15"/>
  <c r="AS15"/>
  <c r="AX15"/>
  <c r="CC15"/>
  <c r="CH15"/>
  <c r="I16"/>
  <c r="N16"/>
  <c r="AA16"/>
  <c r="AF16"/>
  <c r="AS16"/>
  <c r="AX16"/>
  <c r="CC16"/>
  <c r="CH16"/>
  <c r="I17"/>
  <c r="N17"/>
  <c r="AA17"/>
  <c r="AF17"/>
  <c r="AS17"/>
  <c r="AX17"/>
  <c r="CC17"/>
  <c r="CH17"/>
  <c r="I18"/>
  <c r="N18"/>
  <c r="AA18"/>
  <c r="AF18"/>
  <c r="AS18"/>
  <c r="AX18"/>
  <c r="CC18"/>
  <c r="CH18"/>
  <c r="I19"/>
  <c r="N19"/>
  <c r="AA19"/>
  <c r="AF19"/>
  <c r="AS19"/>
  <c r="AX19"/>
  <c r="CC19"/>
  <c r="CH19"/>
  <c r="I20"/>
  <c r="N20"/>
  <c r="AA20"/>
  <c r="AF20"/>
  <c r="AS20"/>
  <c r="AX20"/>
  <c r="CC20"/>
  <c r="CH20"/>
  <c r="I21"/>
  <c r="N21"/>
  <c r="AA21"/>
  <c r="AF21"/>
  <c r="AS21"/>
  <c r="AX21"/>
  <c r="CC21"/>
  <c r="CH21"/>
  <c r="I22"/>
  <c r="N22"/>
  <c r="AA22"/>
  <c r="AF22"/>
  <c r="AS22"/>
  <c r="AX22"/>
  <c r="CC22"/>
  <c r="CH22"/>
  <c r="I23"/>
  <c r="N23"/>
  <c r="AA23"/>
  <c r="AF23"/>
  <c r="AS23"/>
  <c r="AX23"/>
  <c r="CC23"/>
  <c r="CH23"/>
  <c r="I24"/>
  <c r="N24"/>
  <c r="AA24"/>
  <c r="AF24"/>
  <c r="AS24"/>
  <c r="AX24"/>
  <c r="CC24"/>
  <c r="CH24"/>
  <c r="I25"/>
  <c r="N25"/>
  <c r="AA25"/>
  <c r="AF25"/>
  <c r="AS25"/>
  <c r="AX25"/>
  <c r="CC25"/>
  <c r="CH25"/>
  <c r="I26"/>
  <c r="N26"/>
  <c r="AA26"/>
  <c r="AF26"/>
  <c r="AS26"/>
  <c r="AX26"/>
  <c r="CC26"/>
  <c r="CH26"/>
  <c r="I27"/>
  <c r="N27"/>
  <c r="AA27"/>
  <c r="AF27"/>
  <c r="AS27"/>
  <c r="AX27"/>
  <c r="CC27"/>
  <c r="CH27"/>
  <c r="I28"/>
  <c r="N28"/>
  <c r="AA28"/>
  <c r="AF28"/>
  <c r="AS28"/>
  <c r="AX28"/>
  <c r="CC28"/>
  <c r="CH28"/>
  <c r="I29"/>
  <c r="N29"/>
  <c r="AA29"/>
  <c r="AF29"/>
  <c r="AS29"/>
  <c r="AX29"/>
  <c r="CC29"/>
  <c r="CH29"/>
  <c r="I30"/>
  <c r="N30"/>
  <c r="AA30"/>
  <c r="AF30"/>
  <c r="AS30"/>
  <c r="AX30"/>
  <c r="CC30"/>
  <c r="CH30"/>
  <c r="I31"/>
  <c r="N31"/>
  <c r="AA31"/>
  <c r="AF31"/>
  <c r="AS31"/>
  <c r="AX31"/>
  <c r="CC31"/>
  <c r="CH31"/>
  <c r="I32"/>
  <c r="N32"/>
  <c r="AA32"/>
  <c r="AF32"/>
  <c r="AS32"/>
  <c r="AX32"/>
  <c r="CC32"/>
  <c r="CH32"/>
  <c r="I33"/>
  <c r="N33"/>
  <c r="AA33"/>
  <c r="AF33"/>
  <c r="AS33"/>
  <c r="AX33"/>
  <c r="CC33"/>
  <c r="CH33"/>
  <c r="I34"/>
  <c r="N34"/>
  <c r="AA34"/>
  <c r="AF34"/>
  <c r="AS34"/>
  <c r="AX34"/>
  <c r="CC34"/>
  <c r="CH34"/>
  <c r="I35"/>
  <c r="N35"/>
  <c r="AA35"/>
  <c r="AF35"/>
  <c r="AS35"/>
  <c r="AX35"/>
  <c r="CC35"/>
  <c r="CH35"/>
  <c r="I36"/>
  <c r="N36"/>
  <c r="AA36"/>
  <c r="AF36"/>
  <c r="AS36"/>
  <c r="AX36"/>
  <c r="CC36"/>
  <c r="CH36"/>
  <c r="I37"/>
  <c r="N37"/>
  <c r="AA37"/>
  <c r="AF37"/>
  <c r="AS37"/>
  <c r="AX37"/>
  <c r="CC37"/>
  <c r="CH37"/>
  <c r="I38"/>
  <c r="N38"/>
  <c r="AA38"/>
  <c r="AF38"/>
  <c r="AS38"/>
  <c r="AX38"/>
  <c r="CC38"/>
  <c r="CH38"/>
  <c r="I39"/>
  <c r="N39"/>
  <c r="AA39"/>
  <c r="AF39"/>
  <c r="AS39"/>
  <c r="AX39"/>
  <c r="CC39"/>
  <c r="CH39"/>
  <c r="I40"/>
  <c r="N40"/>
  <c r="AA40"/>
  <c r="AF40"/>
  <c r="AS40"/>
  <c r="AX40"/>
  <c r="CC40"/>
  <c r="CH40"/>
  <c r="I41"/>
  <c r="N41"/>
  <c r="AA41"/>
  <c r="AF41"/>
  <c r="AS41"/>
  <c r="AX41"/>
  <c r="CC41"/>
  <c r="CH41"/>
  <c r="I42"/>
  <c r="N42"/>
  <c r="AA42"/>
  <c r="AF42"/>
  <c r="AS42"/>
  <c r="AX42"/>
  <c r="CC42"/>
  <c r="CH42"/>
  <c r="I43"/>
  <c r="N43"/>
  <c r="AA43"/>
  <c r="AF43"/>
  <c r="AS43"/>
  <c r="AX43"/>
  <c r="CC43"/>
  <c r="CH43"/>
  <c r="I44"/>
  <c r="N44"/>
  <c r="AA44"/>
  <c r="AF44"/>
  <c r="AS44"/>
  <c r="AX44"/>
  <c r="CC44"/>
  <c r="CH44"/>
  <c r="I45"/>
  <c r="N45"/>
  <c r="AA45"/>
  <c r="AF45"/>
  <c r="AS45"/>
  <c r="AX45"/>
  <c r="CC45"/>
  <c r="CH45"/>
  <c r="I46"/>
  <c r="N46"/>
  <c r="AA46"/>
  <c r="AF46"/>
  <c r="AS46"/>
  <c r="AX46"/>
  <c r="CC46"/>
  <c r="CH46"/>
  <c r="I47"/>
  <c r="N47"/>
  <c r="AA47"/>
  <c r="AF47"/>
  <c r="AS47"/>
  <c r="AX47"/>
  <c r="CC47"/>
  <c r="CH47"/>
  <c r="I48"/>
  <c r="N48"/>
  <c r="AA48"/>
  <c r="AF48"/>
  <c r="AS48"/>
  <c r="AX48"/>
  <c r="CC48"/>
  <c r="CH48"/>
  <c r="I49"/>
  <c r="N49"/>
  <c r="AA49"/>
  <c r="AF49"/>
  <c r="AS49"/>
  <c r="AX49"/>
  <c r="CC49"/>
  <c r="CH49"/>
  <c r="I50"/>
  <c r="N50"/>
  <c r="AA50"/>
  <c r="AF50"/>
  <c r="AS50"/>
  <c r="AX50"/>
  <c r="CC50"/>
  <c r="CH50"/>
  <c r="I51"/>
  <c r="N51"/>
  <c r="AA51"/>
  <c r="AF51"/>
  <c r="AS51"/>
  <c r="AX51"/>
  <c r="CC51"/>
  <c r="CH51"/>
  <c r="I52"/>
  <c r="N52"/>
  <c r="AA52"/>
  <c r="AF52"/>
  <c r="AS52"/>
  <c r="AX52"/>
  <c r="CC52"/>
  <c r="CH52"/>
  <c r="I53"/>
  <c r="N53"/>
  <c r="AA53"/>
  <c r="AF53"/>
  <c r="AS53"/>
  <c r="AX53"/>
  <c r="CC53"/>
  <c r="CH53"/>
  <c r="I54"/>
  <c r="N54"/>
  <c r="AA54"/>
  <c r="AF54"/>
  <c r="AS54"/>
  <c r="AX54"/>
  <c r="CC54"/>
  <c r="CH54"/>
  <c r="I55"/>
  <c r="N55"/>
  <c r="AA55"/>
  <c r="AF55"/>
  <c r="AS55"/>
  <c r="AX55"/>
  <c r="CC55"/>
  <c r="CH55"/>
  <c r="I56"/>
  <c r="N56"/>
  <c r="AA56"/>
  <c r="AF56"/>
  <c r="AS56"/>
  <c r="AX56"/>
  <c r="CC56"/>
  <c r="CH56"/>
  <c r="I57"/>
  <c r="N57"/>
  <c r="AA57"/>
  <c r="AF57"/>
  <c r="AS57"/>
  <c r="AX57"/>
  <c r="CC57"/>
  <c r="CH57"/>
  <c r="I58"/>
  <c r="N58"/>
  <c r="AA58"/>
  <c r="AF58"/>
  <c r="AS58"/>
  <c r="AX58"/>
  <c r="CC58"/>
  <c r="CH58"/>
  <c r="I59"/>
  <c r="N59"/>
  <c r="AA59"/>
  <c r="AF59"/>
  <c r="AS59"/>
  <c r="AX59"/>
  <c r="CC59"/>
  <c r="CH59"/>
  <c r="I60"/>
  <c r="N60"/>
  <c r="AA60"/>
  <c r="AF60"/>
  <c r="AS60"/>
  <c r="AX60"/>
  <c r="CC60"/>
  <c r="CH60"/>
  <c r="I61"/>
  <c r="N61"/>
  <c r="AA61"/>
  <c r="AF61"/>
  <c r="AS61"/>
  <c r="AX61"/>
  <c r="CC61"/>
  <c r="CH61"/>
  <c r="I62"/>
  <c r="N62"/>
  <c r="AA62"/>
  <c r="AF62"/>
  <c r="AS62"/>
  <c r="AX62"/>
  <c r="CC62"/>
  <c r="CH62"/>
  <c r="I63"/>
  <c r="N63"/>
  <c r="AA63"/>
  <c r="AF63"/>
  <c r="AS63"/>
  <c r="AX63"/>
  <c r="CC63"/>
  <c r="CH63"/>
  <c r="I64"/>
  <c r="N64"/>
  <c r="AA64"/>
  <c r="AF64"/>
  <c r="AS64"/>
  <c r="AX64"/>
  <c r="CC64"/>
  <c r="CH64"/>
  <c r="I65"/>
  <c r="N65"/>
  <c r="AA65"/>
  <c r="AF65"/>
  <c r="AS65"/>
  <c r="AX65"/>
  <c r="CC65"/>
  <c r="CH65"/>
  <c r="I66"/>
  <c r="N66"/>
  <c r="AA66"/>
  <c r="AF66"/>
  <c r="AS66"/>
  <c r="AX66"/>
  <c r="CC66"/>
  <c r="CH66"/>
  <c r="I67"/>
  <c r="N67"/>
  <c r="AA67"/>
  <c r="AF67"/>
  <c r="AS67"/>
  <c r="AX67"/>
  <c r="CC67"/>
  <c r="CH67"/>
  <c r="I68"/>
  <c r="N68"/>
  <c r="AA68"/>
  <c r="AF68"/>
  <c r="AS68"/>
  <c r="AX68"/>
  <c r="CC68"/>
  <c r="CH68"/>
  <c r="I69"/>
  <c r="N69"/>
  <c r="AA69"/>
  <c r="AF69"/>
  <c r="AS69"/>
  <c r="AX69"/>
  <c r="CC69"/>
  <c r="CH69"/>
  <c r="I70"/>
  <c r="N70"/>
  <c r="AA70"/>
  <c r="AF70"/>
  <c r="AS70"/>
  <c r="AX70"/>
  <c r="CC70"/>
  <c r="CH70"/>
  <c r="I71"/>
  <c r="N71"/>
  <c r="AA71"/>
  <c r="AF71"/>
  <c r="AS71"/>
  <c r="AX71"/>
  <c r="CC71"/>
  <c r="CH71"/>
  <c r="I72"/>
  <c r="N72"/>
  <c r="AA72"/>
  <c r="AF72"/>
  <c r="AS72"/>
  <c r="AX72"/>
  <c r="CC72"/>
  <c r="CH72"/>
  <c r="I73"/>
  <c r="N73"/>
  <c r="AA73"/>
  <c r="AF73"/>
  <c r="AS73"/>
  <c r="AX73"/>
  <c r="CC73"/>
  <c r="CH73"/>
  <c r="I74"/>
  <c r="N74"/>
  <c r="AA74"/>
  <c r="AF74"/>
  <c r="AS74"/>
  <c r="AX74"/>
  <c r="CC74"/>
  <c r="CH74"/>
  <c r="I75"/>
  <c r="N75"/>
  <c r="AA75"/>
  <c r="AF75"/>
  <c r="AS75"/>
  <c r="AX75"/>
  <c r="CC75"/>
  <c r="CH75"/>
  <c r="I76"/>
  <c r="N76"/>
  <c r="AA76"/>
  <c r="AF76"/>
  <c r="AS76"/>
  <c r="AX76"/>
  <c r="CC76"/>
  <c r="CH76"/>
  <c r="I77"/>
  <c r="N77"/>
  <c r="AA77"/>
  <c r="AF77"/>
  <c r="AS77"/>
  <c r="AX77"/>
  <c r="CC77"/>
  <c r="CH77"/>
  <c r="I78"/>
  <c r="N78"/>
  <c r="AA78"/>
  <c r="AF78"/>
  <c r="AS78"/>
  <c r="AX78"/>
  <c r="CC78"/>
  <c r="CH78"/>
  <c r="I79"/>
  <c r="N79"/>
  <c r="AA79"/>
  <c r="AF79"/>
  <c r="AS79"/>
  <c r="AX79"/>
  <c r="CC79"/>
  <c r="CH79"/>
  <c r="I80"/>
  <c r="N80"/>
  <c r="AA80"/>
  <c r="AF80"/>
  <c r="AS80"/>
  <c r="AX80"/>
  <c r="CC80"/>
  <c r="CH80"/>
  <c r="I81"/>
  <c r="N81"/>
  <c r="AA81"/>
  <c r="AF81"/>
  <c r="AS81"/>
  <c r="AX81"/>
  <c r="CC81"/>
  <c r="CH81"/>
  <c r="I82"/>
  <c r="N82"/>
  <c r="AA82"/>
  <c r="AF82"/>
  <c r="AS82"/>
  <c r="AX82"/>
  <c r="CC82"/>
  <c r="CH82"/>
  <c r="I83"/>
  <c r="N83"/>
  <c r="AA83"/>
  <c r="AF83"/>
  <c r="AS83"/>
  <c r="AX83"/>
  <c r="CC83"/>
  <c r="CH83"/>
  <c r="I84"/>
  <c r="N84"/>
  <c r="AA84"/>
  <c r="AF84"/>
  <c r="AS84"/>
  <c r="AX84"/>
  <c r="CC84"/>
  <c r="CH84"/>
  <c r="I85"/>
  <c r="N85"/>
  <c r="AA85"/>
  <c r="AF85"/>
  <c r="AS85"/>
  <c r="AX85"/>
  <c r="CC85"/>
  <c r="CH85"/>
  <c r="I86"/>
  <c r="N86"/>
  <c r="AA86"/>
  <c r="AF86"/>
  <c r="AS86"/>
  <c r="AX86"/>
  <c r="CC86"/>
  <c r="CH86"/>
  <c r="I87"/>
  <c r="N87"/>
  <c r="AA87"/>
  <c r="AF87"/>
  <c r="AS87"/>
  <c r="AX87"/>
  <c r="CC87"/>
  <c r="CH87"/>
  <c r="I88"/>
  <c r="N88"/>
  <c r="AA88"/>
  <c r="AF88"/>
  <c r="AS88"/>
  <c r="AX88"/>
  <c r="CC88"/>
  <c r="CH88"/>
  <c r="I89"/>
  <c r="N89"/>
  <c r="AA89"/>
  <c r="AF89"/>
  <c r="AS89"/>
  <c r="AX89"/>
  <c r="CC89"/>
  <c r="CH89"/>
  <c r="I90"/>
  <c r="N90"/>
  <c r="AA90"/>
  <c r="AF90"/>
  <c r="AS90"/>
  <c r="AX90"/>
  <c r="CC90"/>
  <c r="CH90"/>
  <c r="I91"/>
  <c r="N91"/>
  <c r="AA91"/>
  <c r="AF91"/>
  <c r="AS91"/>
  <c r="AX91"/>
  <c r="CC91"/>
  <c r="CH91"/>
  <c r="I92"/>
  <c r="N92"/>
  <c r="AA92"/>
  <c r="AF92"/>
  <c r="AS92"/>
  <c r="AX92"/>
  <c r="CC92"/>
  <c r="CH92"/>
  <c r="I93"/>
  <c r="N93"/>
  <c r="AA93"/>
  <c r="AF93"/>
  <c r="AS93"/>
  <c r="AX93"/>
  <c r="CC93"/>
  <c r="CH93"/>
  <c r="I94"/>
  <c r="N94"/>
  <c r="AA94"/>
  <c r="AF94"/>
  <c r="AS94"/>
  <c r="AX94"/>
  <c r="CC94"/>
  <c r="CH94"/>
  <c r="I95"/>
  <c r="N95"/>
  <c r="AA95"/>
  <c r="AF95"/>
  <c r="AS95"/>
  <c r="AX95"/>
  <c r="CC95"/>
  <c r="CH95"/>
  <c r="I96"/>
  <c r="N96"/>
  <c r="AA96"/>
  <c r="AF96"/>
  <c r="AS96"/>
  <c r="AX96"/>
  <c r="CC96"/>
  <c r="CH96"/>
  <c r="I97"/>
  <c r="N97"/>
  <c r="AA97"/>
  <c r="AF97"/>
  <c r="AS97"/>
  <c r="AX97"/>
  <c r="CC97"/>
  <c r="CH97"/>
  <c r="I98"/>
  <c r="N98"/>
  <c r="AA98"/>
  <c r="AF98"/>
  <c r="AS98"/>
  <c r="AX98"/>
  <c r="CC98"/>
  <c r="CH98"/>
  <c r="I99"/>
  <c r="N99"/>
  <c r="AA99"/>
  <c r="AF99"/>
  <c r="AS99"/>
  <c r="AX99"/>
  <c r="CC99"/>
  <c r="CH99"/>
  <c r="I100"/>
  <c r="N100"/>
  <c r="AA100"/>
  <c r="AF100"/>
  <c r="AS100"/>
  <c r="AX100"/>
  <c r="CC100"/>
  <c r="CH100"/>
  <c r="I101"/>
  <c r="N101"/>
  <c r="AA101"/>
  <c r="AF101"/>
  <c r="AS101"/>
  <c r="AX101"/>
  <c r="CC101"/>
  <c r="CH101"/>
  <c r="I102"/>
  <c r="N102"/>
  <c r="AA102"/>
  <c r="AF102"/>
  <c r="AS102"/>
  <c r="AX102"/>
  <c r="CC102"/>
  <c r="CH102"/>
  <c r="I103"/>
  <c r="N103"/>
  <c r="AA103"/>
  <c r="AF103"/>
  <c r="AS103"/>
  <c r="AX103"/>
  <c r="CC103"/>
  <c r="CH103"/>
  <c r="I104"/>
  <c r="N104"/>
  <c r="AA104"/>
  <c r="AF104"/>
  <c r="AS104"/>
  <c r="AX104"/>
  <c r="CC104"/>
  <c r="CH104"/>
  <c r="I105"/>
  <c r="N105"/>
  <c r="AA105"/>
  <c r="AF105"/>
  <c r="AS105"/>
  <c r="AX105"/>
  <c r="CC105"/>
  <c r="CH105"/>
  <c r="I106"/>
  <c r="N106"/>
  <c r="AA106"/>
  <c r="AF106"/>
  <c r="AS106"/>
  <c r="AX106"/>
  <c r="CC106"/>
  <c r="CH106"/>
  <c r="I107"/>
  <c r="N107"/>
  <c r="AA107"/>
  <c r="AF107"/>
  <c r="AS107"/>
  <c r="AX107"/>
  <c r="CC107"/>
  <c r="CH107"/>
  <c r="I108"/>
  <c r="N108"/>
  <c r="AA108"/>
  <c r="AF108"/>
  <c r="AS108"/>
  <c r="AX108"/>
  <c r="CC108"/>
  <c r="CH108"/>
  <c r="I109"/>
  <c r="N109"/>
  <c r="AA109"/>
  <c r="AF109"/>
  <c r="AS109"/>
  <c r="AX109"/>
  <c r="CC109"/>
  <c r="CH109"/>
  <c r="I110"/>
  <c r="N110"/>
  <c r="AA110"/>
  <c r="AF110"/>
  <c r="AS110"/>
  <c r="AX110"/>
  <c r="CC110"/>
  <c r="CH110"/>
  <c r="I111"/>
  <c r="N111"/>
  <c r="AA111"/>
  <c r="AF111"/>
  <c r="AS111"/>
  <c r="AX111"/>
  <c r="CC111"/>
  <c r="CH111"/>
  <c r="I112"/>
  <c r="N112"/>
  <c r="AA112"/>
  <c r="AF112"/>
  <c r="AS112"/>
  <c r="AX112"/>
  <c r="CC112"/>
  <c r="CH112"/>
  <c r="I113"/>
  <c r="N113"/>
  <c r="AA113"/>
  <c r="AF113"/>
  <c r="AS113"/>
  <c r="AX113"/>
  <c r="CC113"/>
  <c r="CH113"/>
  <c r="I114"/>
  <c r="N114"/>
  <c r="AA114"/>
  <c r="AF114"/>
  <c r="AS114"/>
  <c r="AX114"/>
  <c r="CC114"/>
  <c r="CH114"/>
  <c r="I115"/>
  <c r="N115"/>
  <c r="AA115"/>
  <c r="AF115"/>
  <c r="AS115"/>
  <c r="AX115"/>
  <c r="CC115"/>
  <c r="CH115"/>
  <c r="I116"/>
  <c r="N116"/>
  <c r="AA116"/>
  <c r="AF116"/>
  <c r="AS116"/>
  <c r="AX116"/>
  <c r="CC116"/>
  <c r="CH116"/>
  <c r="I117"/>
  <c r="N117"/>
  <c r="AA117"/>
  <c r="AF117"/>
  <c r="AS117"/>
  <c r="AX117"/>
  <c r="CC117"/>
  <c r="CH117"/>
  <c r="I118"/>
  <c r="N118"/>
  <c r="AA118"/>
  <c r="AF118"/>
  <c r="AS118"/>
  <c r="AX118"/>
  <c r="CC118"/>
  <c r="CH118"/>
  <c r="I119"/>
  <c r="N119"/>
  <c r="AA119"/>
  <c r="AF119"/>
  <c r="AS119"/>
  <c r="AX119"/>
  <c r="CC119"/>
  <c r="CH119"/>
  <c r="I120"/>
  <c r="N120"/>
  <c r="AA120"/>
  <c r="AF120"/>
  <c r="AS120"/>
  <c r="AX120"/>
  <c r="CC120"/>
  <c r="CH120"/>
  <c r="I121"/>
  <c r="N121"/>
  <c r="AA121"/>
  <c r="AF121"/>
  <c r="AS121"/>
  <c r="AX121"/>
  <c r="CC121"/>
  <c r="CH121"/>
  <c r="I122"/>
  <c r="N122"/>
  <c r="AA122"/>
  <c r="AF122"/>
  <c r="AS122"/>
  <c r="AX122"/>
  <c r="CC122"/>
  <c r="CH122"/>
  <c r="I123"/>
  <c r="N123"/>
  <c r="AA123"/>
  <c r="AF123"/>
  <c r="AS123"/>
  <c r="AX123"/>
  <c r="CC123"/>
  <c r="CH123"/>
  <c r="I124"/>
  <c r="N124"/>
  <c r="AA124"/>
  <c r="AF124"/>
  <c r="AS124"/>
  <c r="AX124"/>
  <c r="CC124"/>
  <c r="CH124"/>
  <c r="I125"/>
  <c r="N125"/>
  <c r="AA125"/>
  <c r="AF125"/>
  <c r="AS125"/>
  <c r="AX125"/>
  <c r="CC125"/>
  <c r="CH125"/>
  <c r="I126"/>
  <c r="N126"/>
  <c r="AA126"/>
  <c r="AF126"/>
  <c r="AS126"/>
  <c r="AX126"/>
  <c r="CC126"/>
  <c r="CH126"/>
  <c r="I127"/>
  <c r="N127"/>
  <c r="AA127"/>
  <c r="AF127"/>
  <c r="AS127"/>
  <c r="AX127"/>
  <c r="CC127"/>
  <c r="CH127"/>
  <c r="I128"/>
  <c r="N128"/>
  <c r="AA128"/>
  <c r="AF128"/>
  <c r="AS128"/>
  <c r="AX128"/>
  <c r="CC128"/>
  <c r="CH128"/>
  <c r="I129"/>
  <c r="N129"/>
  <c r="AA129"/>
  <c r="AF129"/>
  <c r="AS129"/>
  <c r="AX129"/>
  <c r="CC129"/>
  <c r="CH129"/>
  <c r="I130"/>
  <c r="N130"/>
  <c r="AA130"/>
  <c r="AF130"/>
  <c r="AS130"/>
  <c r="AX130"/>
  <c r="CC130"/>
  <c r="CH130"/>
  <c r="I131"/>
  <c r="N131"/>
  <c r="AA131"/>
  <c r="AF131"/>
  <c r="AS131"/>
  <c r="AX131"/>
  <c r="CC131"/>
  <c r="CH131"/>
  <c r="I132"/>
  <c r="N132"/>
  <c r="AA132"/>
  <c r="AF132"/>
  <c r="AS132"/>
  <c r="AX132"/>
  <c r="CC132"/>
  <c r="CH132"/>
  <c r="I133"/>
  <c r="N133"/>
  <c r="AA133"/>
  <c r="AF133"/>
  <c r="AS133"/>
  <c r="AX133"/>
  <c r="CC133"/>
  <c r="CH133"/>
  <c r="I134"/>
  <c r="N134"/>
  <c r="AA134"/>
  <c r="AF134"/>
  <c r="AS134"/>
  <c r="AX134"/>
  <c r="CC134"/>
  <c r="CH134"/>
  <c r="I135"/>
  <c r="N135"/>
  <c r="AA135"/>
  <c r="AF135"/>
  <c r="AS135"/>
  <c r="AX135"/>
  <c r="CC135"/>
  <c r="CH135"/>
  <c r="I136"/>
  <c r="N136"/>
  <c r="AA136"/>
  <c r="AF136"/>
  <c r="AS136"/>
  <c r="AX136"/>
  <c r="CC136"/>
  <c r="CH136"/>
  <c r="I137"/>
  <c r="N137"/>
  <c r="AA137"/>
  <c r="AF137"/>
  <c r="AS137"/>
  <c r="AX137"/>
  <c r="CC137"/>
  <c r="CH137"/>
  <c r="I138"/>
  <c r="N138"/>
  <c r="AA138"/>
  <c r="AF138"/>
  <c r="AS138"/>
  <c r="AX138"/>
  <c r="CC138"/>
  <c r="CH138"/>
  <c r="I139"/>
  <c r="N139"/>
  <c r="AA139"/>
  <c r="AF139"/>
  <c r="AS139"/>
  <c r="AX139"/>
  <c r="CC139"/>
  <c r="CH139"/>
  <c r="I140"/>
  <c r="N140"/>
  <c r="AA140"/>
  <c r="AF140"/>
  <c r="AS140"/>
  <c r="AX140"/>
  <c r="CC140"/>
  <c r="CH140"/>
  <c r="I141"/>
  <c r="N141"/>
  <c r="AA141"/>
  <c r="AF141"/>
  <c r="AS141"/>
  <c r="AX141"/>
  <c r="CC141"/>
  <c r="CH141"/>
  <c r="I142"/>
  <c r="N142"/>
  <c r="AA142"/>
  <c r="AF142"/>
  <c r="AS142"/>
  <c r="AX142"/>
  <c r="CC142"/>
  <c r="CH142"/>
  <c r="I143"/>
  <c r="N143"/>
  <c r="AA143"/>
  <c r="AF143"/>
  <c r="AS143"/>
  <c r="AX143"/>
  <c r="CC143"/>
  <c r="CH143"/>
  <c r="I144"/>
  <c r="N144"/>
  <c r="AA144"/>
  <c r="AF144"/>
  <c r="AS144"/>
  <c r="AX144"/>
  <c r="CC144"/>
  <c r="CH144"/>
  <c r="I145"/>
  <c r="N145"/>
  <c r="AA145"/>
  <c r="AF145"/>
  <c r="AS145"/>
  <c r="AX145"/>
  <c r="CC145"/>
  <c r="CH145"/>
  <c r="I146"/>
  <c r="N146"/>
  <c r="AA146"/>
  <c r="AF146"/>
  <c r="AS146"/>
  <c r="AX146"/>
  <c r="CC146"/>
  <c r="CH146"/>
  <c r="I147"/>
  <c r="N147"/>
  <c r="AA147"/>
  <c r="AF147"/>
  <c r="AS147"/>
  <c r="AX147"/>
  <c r="CC147"/>
  <c r="CH147"/>
  <c r="I148"/>
  <c r="N148"/>
  <c r="AA148"/>
  <c r="AF148"/>
  <c r="AS148"/>
  <c r="AX148"/>
  <c r="CC148"/>
  <c r="CH148"/>
  <c r="I149"/>
  <c r="N149"/>
  <c r="AA149"/>
  <c r="AF149"/>
  <c r="AS149"/>
  <c r="AX149"/>
  <c r="CC149"/>
  <c r="CH149"/>
  <c r="I150"/>
  <c r="N150"/>
  <c r="AA150"/>
  <c r="AF150"/>
  <c r="AS150"/>
  <c r="AX150"/>
  <c r="CC150"/>
  <c r="CH150"/>
  <c r="I151"/>
  <c r="N151"/>
  <c r="AA151"/>
  <c r="AF151"/>
  <c r="AS151"/>
  <c r="AX151"/>
  <c r="CC151"/>
  <c r="CH151"/>
  <c r="I152"/>
  <c r="N152"/>
  <c r="AA152"/>
  <c r="AF152"/>
  <c r="AS152"/>
  <c r="AX152"/>
  <c r="CC152"/>
  <c r="CH152"/>
  <c r="I153"/>
  <c r="N153"/>
  <c r="AA153"/>
  <c r="AF153"/>
  <c r="AS153"/>
  <c r="AX153"/>
  <c r="CC153"/>
  <c r="CH153"/>
  <c r="I154"/>
  <c r="N154"/>
  <c r="AA154"/>
  <c r="AF154"/>
  <c r="AS154"/>
  <c r="AX154"/>
  <c r="CC154"/>
  <c r="CH154"/>
  <c r="I155"/>
  <c r="N155"/>
  <c r="AA155"/>
  <c r="AF155"/>
  <c r="AS155"/>
  <c r="AX155"/>
  <c r="CC155"/>
  <c r="CH155"/>
  <c r="I156"/>
  <c r="N156"/>
  <c r="AA156"/>
  <c r="AF156"/>
  <c r="AS156"/>
  <c r="AX156"/>
  <c r="CC156"/>
  <c r="CH156"/>
  <c r="I157"/>
  <c r="N157"/>
  <c r="AA157"/>
  <c r="AF157"/>
  <c r="AS157"/>
  <c r="AX157"/>
  <c r="CC157"/>
  <c r="CH157"/>
  <c r="I158"/>
  <c r="N158"/>
  <c r="AA158"/>
  <c r="AF158"/>
  <c r="AS158"/>
  <c r="AX158"/>
  <c r="CC158"/>
  <c r="CH158"/>
  <c r="I159"/>
  <c r="N159"/>
  <c r="AA159"/>
  <c r="AF159"/>
  <c r="AS159"/>
  <c r="AX159"/>
  <c r="CC159"/>
  <c r="CH159"/>
  <c r="I160"/>
  <c r="N160"/>
  <c r="AA160"/>
  <c r="AF160"/>
  <c r="AS160"/>
  <c r="AX160"/>
  <c r="CC160"/>
  <c r="CH160"/>
  <c r="I161"/>
  <c r="N161"/>
  <c r="AA161"/>
  <c r="AF161"/>
  <c r="AS161"/>
  <c r="AX161"/>
  <c r="CC161"/>
  <c r="CH161"/>
  <c r="I162"/>
  <c r="N162"/>
  <c r="AA162"/>
  <c r="AF162"/>
  <c r="AS162"/>
  <c r="AX162"/>
  <c r="CC162"/>
  <c r="CH162"/>
  <c r="I163"/>
  <c r="N163"/>
  <c r="AA163"/>
  <c r="AF163"/>
  <c r="AS163"/>
  <c r="AX163"/>
  <c r="CC163"/>
  <c r="CH163"/>
  <c r="I164"/>
  <c r="N164"/>
  <c r="AA164"/>
  <c r="AF164"/>
  <c r="AS164"/>
  <c r="AX164"/>
  <c r="CC164"/>
  <c r="CH164"/>
  <c r="I165"/>
  <c r="N165"/>
  <c r="AA165"/>
  <c r="AF165"/>
  <c r="AS165"/>
  <c r="AX165"/>
  <c r="CC165"/>
  <c r="CH165"/>
  <c r="I166"/>
  <c r="N166"/>
  <c r="AA166"/>
  <c r="AF166"/>
  <c r="AS166"/>
  <c r="AX166"/>
  <c r="CC166"/>
  <c r="CH166"/>
  <c r="I167"/>
  <c r="N167"/>
  <c r="AA167"/>
  <c r="AF167"/>
  <c r="AS167"/>
  <c r="AX167"/>
  <c r="CC167"/>
  <c r="CH167"/>
  <c r="I168"/>
  <c r="N168"/>
  <c r="AA168"/>
  <c r="AF168"/>
  <c r="AS168"/>
  <c r="AX168"/>
  <c r="CC168"/>
  <c r="CH168"/>
  <c r="I169"/>
  <c r="N169"/>
  <c r="AA169"/>
  <c r="AF169"/>
  <c r="AS169"/>
  <c r="AX169"/>
  <c r="CC169"/>
  <c r="CH169"/>
  <c r="I170"/>
  <c r="N170"/>
  <c r="AA170"/>
  <c r="AF170"/>
  <c r="AS170"/>
  <c r="AX170"/>
  <c r="CC170"/>
  <c r="CH170"/>
  <c r="I171"/>
  <c r="N171"/>
  <c r="AA171"/>
  <c r="AF171"/>
  <c r="AS171"/>
  <c r="AX171"/>
  <c r="CC171"/>
  <c r="CH171"/>
  <c r="I172"/>
  <c r="N172"/>
  <c r="AA172"/>
  <c r="AF172"/>
  <c r="AS172"/>
  <c r="AX172"/>
  <c r="CC172"/>
  <c r="CH172"/>
  <c r="I173"/>
  <c r="N173"/>
  <c r="AA173"/>
  <c r="AF173"/>
  <c r="AS173"/>
  <c r="AX173"/>
  <c r="CC173"/>
  <c r="CH173"/>
  <c r="I174"/>
  <c r="N174"/>
  <c r="AA174"/>
  <c r="AF174"/>
  <c r="AS174"/>
  <c r="AX174"/>
  <c r="CC174"/>
  <c r="CH174"/>
  <c r="I175"/>
  <c r="N175"/>
  <c r="AA175"/>
  <c r="AF175"/>
  <c r="AS175"/>
  <c r="AX175"/>
  <c r="CC175"/>
  <c r="CH175"/>
  <c r="I176"/>
  <c r="N176"/>
  <c r="AA176"/>
  <c r="AF176"/>
  <c r="AS176"/>
  <c r="AX176"/>
  <c r="CC176"/>
  <c r="CH176"/>
  <c r="I177"/>
  <c r="N177"/>
  <c r="AA177"/>
  <c r="AF177"/>
  <c r="AS177"/>
  <c r="AX177"/>
  <c r="CC177"/>
  <c r="CH177"/>
  <c r="I178"/>
  <c r="N178"/>
  <c r="AA178"/>
  <c r="AF178"/>
  <c r="AS178"/>
  <c r="AX178"/>
  <c r="CC178"/>
  <c r="CH178"/>
  <c r="I179"/>
  <c r="N179"/>
  <c r="AA179"/>
  <c r="AF179"/>
  <c r="AS179"/>
  <c r="AX179"/>
  <c r="CC179"/>
  <c r="CH179"/>
  <c r="I180"/>
  <c r="N180"/>
  <c r="AA180"/>
  <c r="AF180"/>
  <c r="AS180"/>
  <c r="AX180"/>
  <c r="CC180"/>
  <c r="CH180"/>
  <c r="I181"/>
  <c r="N181"/>
  <c r="AA181"/>
  <c r="AF181"/>
  <c r="AS181"/>
  <c r="AX181"/>
  <c r="CC181"/>
  <c r="CH181"/>
  <c r="I182"/>
  <c r="N182"/>
  <c r="AA182"/>
  <c r="AF182"/>
  <c r="AS182"/>
  <c r="AX182"/>
  <c r="CC182"/>
  <c r="CH182"/>
  <c r="I183"/>
  <c r="N183"/>
  <c r="AA183"/>
  <c r="AF183"/>
  <c r="AS183"/>
  <c r="AX183"/>
  <c r="CC183"/>
  <c r="CH183"/>
  <c r="I184"/>
  <c r="N184"/>
  <c r="AA184"/>
  <c r="AF184"/>
  <c r="AS184"/>
  <c r="AX184"/>
  <c r="CC184"/>
  <c r="CH184"/>
  <c r="I185"/>
  <c r="N185"/>
  <c r="AA185"/>
  <c r="AF185"/>
  <c r="AS185"/>
  <c r="AX185"/>
  <c r="CC185"/>
  <c r="CH185"/>
  <c r="I186"/>
  <c r="N186"/>
  <c r="AA186"/>
  <c r="AF186"/>
  <c r="AS186"/>
  <c r="AX186"/>
  <c r="CC186"/>
  <c r="CH186"/>
  <c r="I187"/>
  <c r="N187"/>
  <c r="AA187"/>
  <c r="AF187"/>
  <c r="AS187"/>
  <c r="AX187"/>
  <c r="CC187"/>
  <c r="CH187"/>
  <c r="I188"/>
  <c r="N188"/>
  <c r="AA188"/>
  <c r="AF188"/>
  <c r="AS188"/>
  <c r="AX188"/>
  <c r="CC188"/>
  <c r="CH188"/>
  <c r="I189"/>
  <c r="N189"/>
  <c r="AA189"/>
  <c r="AF189"/>
  <c r="AS189"/>
  <c r="AX189"/>
  <c r="CC189"/>
  <c r="CH189"/>
  <c r="I190"/>
  <c r="N190"/>
  <c r="AA190"/>
  <c r="AF190"/>
  <c r="AS190"/>
  <c r="AX190"/>
  <c r="CC190"/>
  <c r="CH190"/>
  <c r="I191"/>
  <c r="N191"/>
  <c r="AA191"/>
  <c r="AF191"/>
  <c r="AS191"/>
  <c r="AX191"/>
  <c r="CC191"/>
  <c r="CH191"/>
  <c r="I192"/>
  <c r="N192"/>
  <c r="AA192"/>
  <c r="AF192"/>
  <c r="AS192"/>
  <c r="AX192"/>
  <c r="CC192"/>
  <c r="CH192"/>
  <c r="I193"/>
  <c r="N193"/>
  <c r="AA193"/>
  <c r="AF193"/>
  <c r="AS193"/>
  <c r="AX193"/>
  <c r="CC193"/>
  <c r="CH193"/>
  <c r="I194"/>
  <c r="N194"/>
  <c r="AA194"/>
  <c r="AF194"/>
  <c r="AS194"/>
  <c r="AX194"/>
  <c r="CC194"/>
  <c r="CH194"/>
  <c r="I195"/>
  <c r="N195"/>
  <c r="AA195"/>
  <c r="AF195"/>
  <c r="AS195"/>
  <c r="AX195"/>
  <c r="CC195"/>
  <c r="CH195"/>
  <c r="I196"/>
  <c r="N196"/>
  <c r="AA196"/>
  <c r="AF196"/>
  <c r="AS196"/>
  <c r="AX196"/>
  <c r="CC196"/>
  <c r="CH196"/>
  <c r="I197"/>
  <c r="N197"/>
  <c r="AA197"/>
  <c r="AF197"/>
  <c r="AS197"/>
  <c r="AX197"/>
  <c r="CC197"/>
  <c r="CH197"/>
  <c r="I198"/>
  <c r="N198"/>
  <c r="AA198"/>
  <c r="AF198"/>
  <c r="AS198"/>
  <c r="AX198"/>
  <c r="CC198"/>
  <c r="CH198"/>
  <c r="I199"/>
  <c r="N199"/>
  <c r="AA199"/>
  <c r="AF199"/>
  <c r="AS199"/>
  <c r="AX199"/>
  <c r="CC199"/>
  <c r="CH199"/>
  <c r="I200"/>
  <c r="N200"/>
  <c r="AA200"/>
  <c r="AF200"/>
  <c r="AS200"/>
  <c r="AX200"/>
  <c r="CC200"/>
  <c r="CH200"/>
  <c r="I201"/>
  <c r="N201"/>
  <c r="AA201"/>
  <c r="AF201"/>
  <c r="AS201"/>
  <c r="AX201"/>
  <c r="CC201"/>
  <c r="CH201"/>
  <c r="I202"/>
  <c r="N202"/>
  <c r="AA202"/>
  <c r="AF202"/>
  <c r="AS202"/>
  <c r="AX202"/>
  <c r="CC202"/>
  <c r="CH202"/>
  <c r="I203"/>
  <c r="N203"/>
  <c r="AA203"/>
  <c r="AF203"/>
  <c r="AS203"/>
  <c r="AX203"/>
  <c r="CC203"/>
  <c r="CH203"/>
  <c r="I204"/>
  <c r="N204"/>
  <c r="AA204"/>
  <c r="AF204"/>
  <c r="AS204"/>
  <c r="AX204"/>
  <c r="CC204"/>
  <c r="CH204"/>
  <c r="I205"/>
  <c r="N205"/>
  <c r="AA205"/>
  <c r="AF205"/>
  <c r="AS205"/>
  <c r="AX205"/>
  <c r="CC205"/>
  <c r="CH205"/>
  <c r="I206"/>
  <c r="N206"/>
  <c r="AA206"/>
  <c r="AF206"/>
  <c r="AS206"/>
  <c r="AX206"/>
  <c r="CC206"/>
  <c r="CH206"/>
  <c r="CH7"/>
  <c r="CC7"/>
  <c r="AX7"/>
  <c r="AS7"/>
  <c r="AF7"/>
  <c r="AA7"/>
  <c r="N7"/>
  <c r="I7"/>
  <c r="CP6" l="1"/>
  <c r="CN6"/>
  <c r="CL6"/>
  <c r="CJ6"/>
  <c r="BX6"/>
  <c r="BV6"/>
  <c r="BT6"/>
  <c r="BR6"/>
  <c r="BF6"/>
  <c r="BD6"/>
  <c r="BB6"/>
  <c r="AZ6"/>
  <c r="AN6"/>
  <c r="AL6"/>
  <c r="AJ6"/>
  <c r="AH6"/>
  <c r="P6"/>
  <c r="R6"/>
  <c r="T6"/>
  <c r="V6"/>
  <c r="O44" i="13" l="1"/>
  <c r="O29"/>
  <c r="A103" i="7" l="1"/>
  <c r="P103" s="1"/>
  <c r="J103"/>
  <c r="K103"/>
  <c r="V103"/>
  <c r="Q103" l="1"/>
  <c r="U103" s="1"/>
  <c r="N226"/>
  <c r="N348"/>
  <c r="N470"/>
  <c r="K591"/>
  <c r="J591"/>
  <c r="K590"/>
  <c r="J590"/>
  <c r="K589"/>
  <c r="J589"/>
  <c r="K588"/>
  <c r="J588"/>
  <c r="K587"/>
  <c r="J587"/>
  <c r="K586"/>
  <c r="J586"/>
  <c r="K585"/>
  <c r="K584" s="1"/>
  <c r="J585"/>
  <c r="Z584"/>
  <c r="Y584"/>
  <c r="X584"/>
  <c r="O584"/>
  <c r="M584"/>
  <c r="L584"/>
  <c r="I584"/>
  <c r="H584"/>
  <c r="G584"/>
  <c r="F584"/>
  <c r="E584"/>
  <c r="D584"/>
  <c r="K583"/>
  <c r="J583"/>
  <c r="K582"/>
  <c r="K581" s="1"/>
  <c r="J582"/>
  <c r="Z581"/>
  <c r="Y581"/>
  <c r="Y580" s="1"/>
  <c r="X581"/>
  <c r="X580" s="1"/>
  <c r="O581"/>
  <c r="O580" s="1"/>
  <c r="N581"/>
  <c r="M581"/>
  <c r="L581"/>
  <c r="I581"/>
  <c r="H581"/>
  <c r="G581"/>
  <c r="F581"/>
  <c r="E581"/>
  <c r="D581"/>
  <c r="K469"/>
  <c r="J469"/>
  <c r="N462"/>
  <c r="K468"/>
  <c r="J468"/>
  <c r="K467"/>
  <c r="J467"/>
  <c r="K466"/>
  <c r="J466"/>
  <c r="K465"/>
  <c r="J465"/>
  <c r="K464"/>
  <c r="J464"/>
  <c r="K463"/>
  <c r="J463"/>
  <c r="Z462"/>
  <c r="Y462"/>
  <c r="X462"/>
  <c r="O462"/>
  <c r="M462"/>
  <c r="L462"/>
  <c r="K462"/>
  <c r="I462"/>
  <c r="H462"/>
  <c r="G462"/>
  <c r="F462"/>
  <c r="E462"/>
  <c r="D462"/>
  <c r="K461"/>
  <c r="J461"/>
  <c r="K460"/>
  <c r="J460"/>
  <c r="Z459"/>
  <c r="Y459"/>
  <c r="X459"/>
  <c r="O459"/>
  <c r="N459"/>
  <c r="M459"/>
  <c r="M458" s="1"/>
  <c r="L459"/>
  <c r="I459"/>
  <c r="H459"/>
  <c r="G459"/>
  <c r="F459"/>
  <c r="E459"/>
  <c r="D459"/>
  <c r="K347"/>
  <c r="J347"/>
  <c r="N340"/>
  <c r="K346"/>
  <c r="J346"/>
  <c r="K345"/>
  <c r="J345"/>
  <c r="K344"/>
  <c r="J344"/>
  <c r="K343"/>
  <c r="J343"/>
  <c r="K342"/>
  <c r="J342"/>
  <c r="K341"/>
  <c r="J341"/>
  <c r="Z340"/>
  <c r="Y340"/>
  <c r="X340"/>
  <c r="O340"/>
  <c r="M340"/>
  <c r="L340"/>
  <c r="I340"/>
  <c r="H340"/>
  <c r="G340"/>
  <c r="F340"/>
  <c r="E340"/>
  <c r="D340"/>
  <c r="K339"/>
  <c r="J339"/>
  <c r="K338"/>
  <c r="J338"/>
  <c r="Z337"/>
  <c r="Z336" s="1"/>
  <c r="Y337"/>
  <c r="Y336" s="1"/>
  <c r="X337"/>
  <c r="O337"/>
  <c r="O336" s="1"/>
  <c r="N337"/>
  <c r="M337"/>
  <c r="L337"/>
  <c r="I337"/>
  <c r="H337"/>
  <c r="G337"/>
  <c r="F337"/>
  <c r="E337"/>
  <c r="D337"/>
  <c r="K225"/>
  <c r="J225"/>
  <c r="N218"/>
  <c r="K224"/>
  <c r="J224"/>
  <c r="K223"/>
  <c r="J223"/>
  <c r="K222"/>
  <c r="J222"/>
  <c r="K221"/>
  <c r="J221"/>
  <c r="K220"/>
  <c r="J220"/>
  <c r="K219"/>
  <c r="J219"/>
  <c r="Z218"/>
  <c r="Y218"/>
  <c r="X218"/>
  <c r="O218"/>
  <c r="M218"/>
  <c r="L218"/>
  <c r="I218"/>
  <c r="H218"/>
  <c r="G218"/>
  <c r="F218"/>
  <c r="E218"/>
  <c r="D218"/>
  <c r="K217"/>
  <c r="J217"/>
  <c r="K216"/>
  <c r="J216"/>
  <c r="Z215"/>
  <c r="Z214" s="1"/>
  <c r="Y215"/>
  <c r="X215"/>
  <c r="X214" s="1"/>
  <c r="O215"/>
  <c r="N215"/>
  <c r="M215"/>
  <c r="L215"/>
  <c r="I215"/>
  <c r="H215"/>
  <c r="G215"/>
  <c r="F215"/>
  <c r="E215"/>
  <c r="D215"/>
  <c r="E96"/>
  <c r="F96"/>
  <c r="G96"/>
  <c r="H96"/>
  <c r="I96"/>
  <c r="L96"/>
  <c r="M96"/>
  <c r="O96"/>
  <c r="R96"/>
  <c r="S96"/>
  <c r="T96"/>
  <c r="W96"/>
  <c r="X96"/>
  <c r="Y96"/>
  <c r="Z96"/>
  <c r="D96"/>
  <c r="K215" l="1"/>
  <c r="K214" s="1"/>
  <c r="K218"/>
  <c r="L458"/>
  <c r="K459"/>
  <c r="K458" s="1"/>
  <c r="J340"/>
  <c r="L214"/>
  <c r="L336"/>
  <c r="D458"/>
  <c r="H458"/>
  <c r="X458"/>
  <c r="L580"/>
  <c r="F214"/>
  <c r="E336"/>
  <c r="G336"/>
  <c r="I336"/>
  <c r="M336"/>
  <c r="E580"/>
  <c r="E214"/>
  <c r="G214"/>
  <c r="I214"/>
  <c r="E458"/>
  <c r="G458"/>
  <c r="I458"/>
  <c r="G580"/>
  <c r="I580"/>
  <c r="D336"/>
  <c r="F336"/>
  <c r="H336"/>
  <c r="Y458"/>
  <c r="Z458"/>
  <c r="M580"/>
  <c r="J218"/>
  <c r="M214"/>
  <c r="O214"/>
  <c r="Y214"/>
  <c r="D214"/>
  <c r="H214"/>
  <c r="N336"/>
  <c r="X336"/>
  <c r="O458"/>
  <c r="J462"/>
  <c r="D580"/>
  <c r="F580"/>
  <c r="H580"/>
  <c r="F458"/>
  <c r="Z580"/>
  <c r="K580"/>
  <c r="J215"/>
  <c r="N214"/>
  <c r="J337"/>
  <c r="K340"/>
  <c r="J459"/>
  <c r="N458"/>
  <c r="J581"/>
  <c r="K337"/>
  <c r="J584"/>
  <c r="N584"/>
  <c r="N580" s="1"/>
  <c r="A591"/>
  <c r="A469"/>
  <c r="A347"/>
  <c r="A225"/>
  <c r="N104"/>
  <c r="R166" i="11"/>
  <c r="S166"/>
  <c r="R73"/>
  <c r="S73"/>
  <c r="V73"/>
  <c r="U73"/>
  <c r="O73"/>
  <c r="M73"/>
  <c r="L73"/>
  <c r="I73"/>
  <c r="H73"/>
  <c r="G73"/>
  <c r="F73"/>
  <c r="E73"/>
  <c r="A73"/>
  <c r="V166"/>
  <c r="U166"/>
  <c r="O166"/>
  <c r="M166"/>
  <c r="L166"/>
  <c r="I166"/>
  <c r="H166"/>
  <c r="G166"/>
  <c r="F166"/>
  <c r="E166"/>
  <c r="A166"/>
  <c r="V259"/>
  <c r="U259"/>
  <c r="O259"/>
  <c r="M259"/>
  <c r="L259"/>
  <c r="I259"/>
  <c r="H259"/>
  <c r="G259"/>
  <c r="F259"/>
  <c r="E259"/>
  <c r="A259"/>
  <c r="V352"/>
  <c r="U352"/>
  <c r="O352"/>
  <c r="M352"/>
  <c r="L352"/>
  <c r="I352"/>
  <c r="H352"/>
  <c r="G352"/>
  <c r="F352"/>
  <c r="E352"/>
  <c r="A352"/>
  <c r="U445"/>
  <c r="V445"/>
  <c r="E445"/>
  <c r="F445"/>
  <c r="G445"/>
  <c r="H445"/>
  <c r="I445"/>
  <c r="L445"/>
  <c r="M445"/>
  <c r="O445"/>
  <c r="N449"/>
  <c r="J449" s="1"/>
  <c r="D449"/>
  <c r="K449"/>
  <c r="A449"/>
  <c r="P449" s="1"/>
  <c r="N356"/>
  <c r="J356" s="1"/>
  <c r="D356"/>
  <c r="K356"/>
  <c r="A356"/>
  <c r="P356" s="1"/>
  <c r="A357"/>
  <c r="D357"/>
  <c r="E357"/>
  <c r="F357"/>
  <c r="G357"/>
  <c r="H357"/>
  <c r="I357"/>
  <c r="L357"/>
  <c r="M357"/>
  <c r="N357"/>
  <c r="O357"/>
  <c r="U357"/>
  <c r="V357"/>
  <c r="N263"/>
  <c r="J263" s="1"/>
  <c r="D263"/>
  <c r="K263"/>
  <c r="A263"/>
  <c r="P263" s="1"/>
  <c r="N170"/>
  <c r="J170" s="1"/>
  <c r="D170"/>
  <c r="K170"/>
  <c r="A170"/>
  <c r="P170" s="1"/>
  <c r="N77"/>
  <c r="J77" s="1"/>
  <c r="A77"/>
  <c r="P77" s="1"/>
  <c r="D77"/>
  <c r="K77"/>
  <c r="J458" i="7" l="1"/>
  <c r="J336"/>
  <c r="J214"/>
  <c r="K336"/>
  <c r="J580"/>
  <c r="Q347"/>
  <c r="P347"/>
  <c r="Q591"/>
  <c r="P591"/>
  <c r="P225"/>
  <c r="Q225"/>
  <c r="P469"/>
  <c r="Q469"/>
  <c r="Q77" i="11"/>
  <c r="T77" s="1"/>
  <c r="Q449"/>
  <c r="T449" s="1"/>
  <c r="Q356"/>
  <c r="T356" s="1"/>
  <c r="Q263"/>
  <c r="T263" s="1"/>
  <c r="Q170"/>
  <c r="T170" s="1"/>
  <c r="U469" i="7" l="1"/>
  <c r="U591"/>
  <c r="U347"/>
  <c r="U225"/>
  <c r="G11" i="18"/>
  <c r="H11"/>
  <c r="I11"/>
  <c r="G12"/>
  <c r="H12"/>
  <c r="I12"/>
  <c r="G13"/>
  <c r="H13"/>
  <c r="I13"/>
  <c r="G14"/>
  <c r="H14"/>
  <c r="I14"/>
  <c r="G15"/>
  <c r="H15"/>
  <c r="I15"/>
  <c r="G16"/>
  <c r="H16"/>
  <c r="I16"/>
  <c r="G17"/>
  <c r="H17"/>
  <c r="I17"/>
  <c r="G18"/>
  <c r="H18"/>
  <c r="I18"/>
  <c r="G19"/>
  <c r="H19"/>
  <c r="I19"/>
  <c r="G20"/>
  <c r="H20"/>
  <c r="I20"/>
  <c r="G21"/>
  <c r="H21"/>
  <c r="I21"/>
  <c r="G22"/>
  <c r="H22"/>
  <c r="I22"/>
  <c r="G23"/>
  <c r="H23"/>
  <c r="I23"/>
  <c r="G24"/>
  <c r="H24"/>
  <c r="I24"/>
  <c r="G25"/>
  <c r="H25"/>
  <c r="I25"/>
  <c r="G26"/>
  <c r="H26"/>
  <c r="I26"/>
  <c r="G27"/>
  <c r="H27"/>
  <c r="I27"/>
  <c r="G28"/>
  <c r="H28"/>
  <c r="I28"/>
  <c r="G29"/>
  <c r="H29"/>
  <c r="I29"/>
  <c r="G30"/>
  <c r="H30"/>
  <c r="I30"/>
  <c r="G31"/>
  <c r="H31"/>
  <c r="I31"/>
  <c r="H10" i="19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L189" i="20" l="1"/>
  <c r="O189" s="1"/>
  <c r="R189"/>
  <c r="S189"/>
  <c r="L190"/>
  <c r="O190" s="1"/>
  <c r="R190"/>
  <c r="S190"/>
  <c r="L191"/>
  <c r="O191" s="1"/>
  <c r="R191"/>
  <c r="S191"/>
  <c r="L192"/>
  <c r="O192" s="1"/>
  <c r="R192"/>
  <c r="S192"/>
  <c r="L193"/>
  <c r="O193" s="1"/>
  <c r="R193"/>
  <c r="S193"/>
  <c r="L194"/>
  <c r="O194" s="1"/>
  <c r="R194"/>
  <c r="S194"/>
  <c r="L195"/>
  <c r="O195" s="1"/>
  <c r="R195"/>
  <c r="S195"/>
  <c r="L196"/>
  <c r="O196" s="1"/>
  <c r="R196"/>
  <c r="S196"/>
  <c r="L197"/>
  <c r="O197" s="1"/>
  <c r="R197"/>
  <c r="S197"/>
  <c r="L198"/>
  <c r="O198" s="1"/>
  <c r="R198"/>
  <c r="S198"/>
  <c r="L199"/>
  <c r="O199" s="1"/>
  <c r="R199"/>
  <c r="S199"/>
  <c r="L200"/>
  <c r="O200" s="1"/>
  <c r="R200"/>
  <c r="S200"/>
  <c r="L201"/>
  <c r="O201" s="1"/>
  <c r="R201"/>
  <c r="S201"/>
  <c r="L202"/>
  <c r="O202" s="1"/>
  <c r="R202"/>
  <c r="S202"/>
  <c r="L203"/>
  <c r="O203" s="1"/>
  <c r="R203"/>
  <c r="S203"/>
  <c r="L204"/>
  <c r="O204" s="1"/>
  <c r="R204"/>
  <c r="S204"/>
  <c r="L205"/>
  <c r="O205" s="1"/>
  <c r="R205"/>
  <c r="S205"/>
  <c r="L206"/>
  <c r="O206" s="1"/>
  <c r="R206"/>
  <c r="S206"/>
  <c r="L207"/>
  <c r="O207" s="1"/>
  <c r="R207"/>
  <c r="S207"/>
  <c r="L208"/>
  <c r="O208" s="1"/>
  <c r="R208"/>
  <c r="S208"/>
  <c r="L209"/>
  <c r="O209" s="1"/>
  <c r="R209"/>
  <c r="S209"/>
  <c r="L210"/>
  <c r="O210" s="1"/>
  <c r="R210"/>
  <c r="S210"/>
  <c r="L211"/>
  <c r="O211" s="1"/>
  <c r="R211"/>
  <c r="S211"/>
  <c r="L212"/>
  <c r="O212" s="1"/>
  <c r="R212"/>
  <c r="S212"/>
  <c r="L213"/>
  <c r="O213" s="1"/>
  <c r="R213"/>
  <c r="S213"/>
  <c r="L214"/>
  <c r="O214" s="1"/>
  <c r="R214"/>
  <c r="S214"/>
  <c r="L215"/>
  <c r="O215" s="1"/>
  <c r="R215"/>
  <c r="S215"/>
  <c r="L216"/>
  <c r="O216" s="1"/>
  <c r="R216"/>
  <c r="S216"/>
  <c r="L217"/>
  <c r="O217" s="1"/>
  <c r="R217"/>
  <c r="S217"/>
  <c r="L218"/>
  <c r="O218" s="1"/>
  <c r="R218"/>
  <c r="S218"/>
  <c r="L219"/>
  <c r="O219" s="1"/>
  <c r="R219"/>
  <c r="S219"/>
  <c r="L220"/>
  <c r="O220" s="1"/>
  <c r="R220"/>
  <c r="S220"/>
  <c r="L221"/>
  <c r="O221" s="1"/>
  <c r="R221"/>
  <c r="S221"/>
  <c r="L222"/>
  <c r="O222" s="1"/>
  <c r="R222"/>
  <c r="S222"/>
  <c r="L223"/>
  <c r="O223" s="1"/>
  <c r="R223"/>
  <c r="S223"/>
  <c r="L224"/>
  <c r="O224" s="1"/>
  <c r="R224"/>
  <c r="S224"/>
  <c r="L225"/>
  <c r="O225" s="1"/>
  <c r="R225"/>
  <c r="S225"/>
  <c r="L226"/>
  <c r="O226" s="1"/>
  <c r="R226"/>
  <c r="S226"/>
  <c r="L227"/>
  <c r="O227" s="1"/>
  <c r="R227"/>
  <c r="S227"/>
  <c r="L228"/>
  <c r="O228" s="1"/>
  <c r="R228"/>
  <c r="S228"/>
  <c r="L229"/>
  <c r="O229" s="1"/>
  <c r="R229"/>
  <c r="S229"/>
  <c r="L230"/>
  <c r="O230" s="1"/>
  <c r="R230"/>
  <c r="S230"/>
  <c r="L231"/>
  <c r="O231" s="1"/>
  <c r="R231"/>
  <c r="S231"/>
  <c r="L232"/>
  <c r="O232" s="1"/>
  <c r="R232"/>
  <c r="S232"/>
  <c r="L233"/>
  <c r="O233" s="1"/>
  <c r="R233"/>
  <c r="S233"/>
  <c r="L234"/>
  <c r="O234" s="1"/>
  <c r="R234"/>
  <c r="S234"/>
  <c r="L235"/>
  <c r="O235" s="1"/>
  <c r="R235"/>
  <c r="S235"/>
  <c r="L236"/>
  <c r="O236" s="1"/>
  <c r="R236"/>
  <c r="S236"/>
  <c r="L237"/>
  <c r="O237" s="1"/>
  <c r="R237"/>
  <c r="S237"/>
  <c r="L238"/>
  <c r="O238" s="1"/>
  <c r="R238"/>
  <c r="S238"/>
  <c r="L239"/>
  <c r="O239" s="1"/>
  <c r="R239"/>
  <c r="S239"/>
  <c r="L240"/>
  <c r="O240" s="1"/>
  <c r="R240"/>
  <c r="S240"/>
  <c r="L241"/>
  <c r="O241" s="1"/>
  <c r="R241"/>
  <c r="S241"/>
  <c r="L242"/>
  <c r="O242" s="1"/>
  <c r="R242"/>
  <c r="S242"/>
  <c r="L243"/>
  <c r="O243" s="1"/>
  <c r="R243"/>
  <c r="S243"/>
  <c r="L244"/>
  <c r="O244" s="1"/>
  <c r="R244"/>
  <c r="S244"/>
  <c r="L245"/>
  <c r="O245" s="1"/>
  <c r="R245"/>
  <c r="S245"/>
  <c r="L246"/>
  <c r="O246" s="1"/>
  <c r="R246"/>
  <c r="S246"/>
  <c r="L247"/>
  <c r="O247" s="1"/>
  <c r="R247"/>
  <c r="S247"/>
  <c r="L248"/>
  <c r="O248" s="1"/>
  <c r="R248"/>
  <c r="S248"/>
  <c r="L249"/>
  <c r="O249" s="1"/>
  <c r="R249"/>
  <c r="S249"/>
  <c r="L250"/>
  <c r="O250" s="1"/>
  <c r="R250"/>
  <c r="S250"/>
  <c r="L251"/>
  <c r="O251" s="1"/>
  <c r="R251"/>
  <c r="S251"/>
  <c r="L252"/>
  <c r="O252" s="1"/>
  <c r="R252"/>
  <c r="S252"/>
  <c r="L253"/>
  <c r="O253" s="1"/>
  <c r="R253"/>
  <c r="S253"/>
  <c r="L254"/>
  <c r="O254" s="1"/>
  <c r="R254"/>
  <c r="S254"/>
  <c r="L255"/>
  <c r="O255" s="1"/>
  <c r="R255"/>
  <c r="S255"/>
  <c r="L256"/>
  <c r="O256" s="1"/>
  <c r="R256"/>
  <c r="S256"/>
  <c r="L257"/>
  <c r="O257" s="1"/>
  <c r="R257"/>
  <c r="S257"/>
  <c r="L258"/>
  <c r="O258" s="1"/>
  <c r="R258"/>
  <c r="S258"/>
  <c r="L259"/>
  <c r="O259" s="1"/>
  <c r="R259"/>
  <c r="S259"/>
  <c r="L260"/>
  <c r="O260" s="1"/>
  <c r="R260"/>
  <c r="S260"/>
  <c r="L261"/>
  <c r="O261" s="1"/>
  <c r="R261"/>
  <c r="S261"/>
  <c r="L262"/>
  <c r="O262" s="1"/>
  <c r="R262"/>
  <c r="S262"/>
  <c r="L263"/>
  <c r="O263" s="1"/>
  <c r="R263"/>
  <c r="S263"/>
  <c r="L264"/>
  <c r="O264" s="1"/>
  <c r="R264"/>
  <c r="S264"/>
  <c r="L265"/>
  <c r="O265" s="1"/>
  <c r="R265"/>
  <c r="S265"/>
  <c r="L266"/>
  <c r="O266" s="1"/>
  <c r="R266"/>
  <c r="S266"/>
  <c r="L267"/>
  <c r="O267" s="1"/>
  <c r="R267"/>
  <c r="S267"/>
  <c r="L268"/>
  <c r="O268" s="1"/>
  <c r="R268"/>
  <c r="S268"/>
  <c r="L269"/>
  <c r="O269" s="1"/>
  <c r="R269"/>
  <c r="S269"/>
  <c r="L270"/>
  <c r="O270" s="1"/>
  <c r="R270"/>
  <c r="S270"/>
  <c r="L271"/>
  <c r="O271" s="1"/>
  <c r="R271"/>
  <c r="S271"/>
  <c r="L272"/>
  <c r="O272" s="1"/>
  <c r="R272"/>
  <c r="S272"/>
  <c r="L273"/>
  <c r="O273" s="1"/>
  <c r="R273"/>
  <c r="S273"/>
  <c r="L274"/>
  <c r="O274" s="1"/>
  <c r="R274"/>
  <c r="S274"/>
  <c r="L275"/>
  <c r="O275" s="1"/>
  <c r="R275"/>
  <c r="S275"/>
  <c r="L276"/>
  <c r="O276" s="1"/>
  <c r="R276"/>
  <c r="S276"/>
  <c r="L277"/>
  <c r="O277" s="1"/>
  <c r="R277"/>
  <c r="S277"/>
  <c r="L278"/>
  <c r="O278" s="1"/>
  <c r="R278"/>
  <c r="S278"/>
  <c r="L279"/>
  <c r="O279" s="1"/>
  <c r="R279"/>
  <c r="S279"/>
  <c r="L280"/>
  <c r="O280" s="1"/>
  <c r="R280"/>
  <c r="S280"/>
  <c r="L281"/>
  <c r="O281" s="1"/>
  <c r="R281"/>
  <c r="S281"/>
  <c r="L282"/>
  <c r="O282" s="1"/>
  <c r="R282"/>
  <c r="S282"/>
  <c r="L283"/>
  <c r="O283" s="1"/>
  <c r="R283"/>
  <c r="S283"/>
  <c r="L284"/>
  <c r="O284" s="1"/>
  <c r="R284"/>
  <c r="S284"/>
  <c r="L285"/>
  <c r="O285" s="1"/>
  <c r="R285"/>
  <c r="S285"/>
  <c r="L286"/>
  <c r="O286" s="1"/>
  <c r="R286"/>
  <c r="S286"/>
  <c r="L287"/>
  <c r="O287" s="1"/>
  <c r="R287"/>
  <c r="S287"/>
  <c r="L288"/>
  <c r="O288" s="1"/>
  <c r="R288"/>
  <c r="S288"/>
  <c r="L289"/>
  <c r="O289" s="1"/>
  <c r="R289"/>
  <c r="S289"/>
  <c r="L290"/>
  <c r="O290" s="1"/>
  <c r="R290"/>
  <c r="S290"/>
  <c r="L291"/>
  <c r="O291" s="1"/>
  <c r="R291"/>
  <c r="S291"/>
  <c r="L292"/>
  <c r="O292" s="1"/>
  <c r="R292"/>
  <c r="S292"/>
  <c r="L293"/>
  <c r="O293" s="1"/>
  <c r="R293"/>
  <c r="S293"/>
  <c r="L294"/>
  <c r="O294" s="1"/>
  <c r="R294"/>
  <c r="S294"/>
  <c r="L295"/>
  <c r="O295" s="1"/>
  <c r="R295"/>
  <c r="S295"/>
  <c r="L296"/>
  <c r="O296" s="1"/>
  <c r="R296"/>
  <c r="S296"/>
  <c r="L297"/>
  <c r="O297" s="1"/>
  <c r="R297"/>
  <c r="S297"/>
  <c r="L298"/>
  <c r="O298" s="1"/>
  <c r="R298"/>
  <c r="S298"/>
  <c r="L299"/>
  <c r="O299" s="1"/>
  <c r="R299"/>
  <c r="S299"/>
  <c r="L300"/>
  <c r="O300" s="1"/>
  <c r="R300"/>
  <c r="S300"/>
  <c r="L301"/>
  <c r="O301" s="1"/>
  <c r="R301"/>
  <c r="S301"/>
  <c r="L302"/>
  <c r="O302" s="1"/>
  <c r="R302"/>
  <c r="S302"/>
  <c r="L303"/>
  <c r="O303" s="1"/>
  <c r="R303"/>
  <c r="S303"/>
  <c r="L304"/>
  <c r="O304" s="1"/>
  <c r="R304"/>
  <c r="S304"/>
  <c r="L305"/>
  <c r="O305" s="1"/>
  <c r="R305"/>
  <c r="S305"/>
  <c r="L306"/>
  <c r="O306" s="1"/>
  <c r="R306"/>
  <c r="S306"/>
  <c r="L307"/>
  <c r="O307" s="1"/>
  <c r="R307"/>
  <c r="S307"/>
  <c r="L308"/>
  <c r="O308" s="1"/>
  <c r="R308"/>
  <c r="S308"/>
  <c r="L309"/>
  <c r="O309" s="1"/>
  <c r="R309"/>
  <c r="S309"/>
  <c r="L310"/>
  <c r="O310" s="1"/>
  <c r="R310"/>
  <c r="S310"/>
  <c r="L311"/>
  <c r="O311" s="1"/>
  <c r="R311"/>
  <c r="S311"/>
  <c r="L312"/>
  <c r="O312" s="1"/>
  <c r="R312"/>
  <c r="S312"/>
  <c r="L313"/>
  <c r="O313" s="1"/>
  <c r="R313"/>
  <c r="S313"/>
  <c r="L314"/>
  <c r="O314" s="1"/>
  <c r="R314"/>
  <c r="S314"/>
  <c r="L315"/>
  <c r="O315" s="1"/>
  <c r="R315"/>
  <c r="S315"/>
  <c r="L316"/>
  <c r="O316" s="1"/>
  <c r="R316"/>
  <c r="S316"/>
  <c r="L317"/>
  <c r="O317" s="1"/>
  <c r="R317"/>
  <c r="S317"/>
  <c r="L318"/>
  <c r="O318" s="1"/>
  <c r="R318"/>
  <c r="S318"/>
  <c r="L319"/>
  <c r="O319" s="1"/>
  <c r="R319"/>
  <c r="S319"/>
  <c r="L320"/>
  <c r="O320" s="1"/>
  <c r="R320"/>
  <c r="S320"/>
  <c r="L321"/>
  <c r="O321" s="1"/>
  <c r="R321"/>
  <c r="S321"/>
  <c r="L322"/>
  <c r="O322" s="1"/>
  <c r="R322"/>
  <c r="S322"/>
  <c r="L323"/>
  <c r="O323" s="1"/>
  <c r="R323"/>
  <c r="S323"/>
  <c r="L324"/>
  <c r="O324" s="1"/>
  <c r="R324"/>
  <c r="S324"/>
  <c r="L325"/>
  <c r="O325" s="1"/>
  <c r="R325"/>
  <c r="S325"/>
  <c r="L326"/>
  <c r="O326" s="1"/>
  <c r="R326"/>
  <c r="S326"/>
  <c r="L327"/>
  <c r="O327" s="1"/>
  <c r="R327"/>
  <c r="S327"/>
  <c r="L328"/>
  <c r="O328" s="1"/>
  <c r="R328"/>
  <c r="S328"/>
  <c r="L329"/>
  <c r="O329" s="1"/>
  <c r="R329"/>
  <c r="S329"/>
  <c r="L330"/>
  <c r="O330" s="1"/>
  <c r="R330"/>
  <c r="S330"/>
  <c r="L331"/>
  <c r="O331" s="1"/>
  <c r="R331"/>
  <c r="S331"/>
  <c r="L332"/>
  <c r="O332" s="1"/>
  <c r="R332"/>
  <c r="S332"/>
  <c r="L333"/>
  <c r="O333" s="1"/>
  <c r="R333"/>
  <c r="S333"/>
  <c r="L334"/>
  <c r="O334" s="1"/>
  <c r="R334"/>
  <c r="S334"/>
  <c r="L335"/>
  <c r="O335" s="1"/>
  <c r="R335"/>
  <c r="S335"/>
  <c r="L336"/>
  <c r="O336" s="1"/>
  <c r="R336"/>
  <c r="S336"/>
  <c r="L337"/>
  <c r="O337" s="1"/>
  <c r="R337"/>
  <c r="S337"/>
  <c r="L338"/>
  <c r="O338" s="1"/>
  <c r="R338"/>
  <c r="S338"/>
  <c r="L339"/>
  <c r="O339" s="1"/>
  <c r="R339"/>
  <c r="S339"/>
  <c r="L340"/>
  <c r="O340" s="1"/>
  <c r="R340"/>
  <c r="S340"/>
  <c r="L341"/>
  <c r="O341" s="1"/>
  <c r="R341"/>
  <c r="S341"/>
  <c r="L342"/>
  <c r="O342" s="1"/>
  <c r="R342"/>
  <c r="S342"/>
  <c r="L343"/>
  <c r="O343" s="1"/>
  <c r="R343"/>
  <c r="S343"/>
  <c r="L344"/>
  <c r="O344" s="1"/>
  <c r="R344"/>
  <c r="S344"/>
  <c r="L345"/>
  <c r="O345" s="1"/>
  <c r="R345"/>
  <c r="S345"/>
  <c r="L346"/>
  <c r="O346" s="1"/>
  <c r="R346"/>
  <c r="S346"/>
  <c r="L347"/>
  <c r="O347" s="1"/>
  <c r="R347"/>
  <c r="S347"/>
  <c r="L348"/>
  <c r="O348" s="1"/>
  <c r="R348"/>
  <c r="S348"/>
  <c r="L349"/>
  <c r="O349" s="1"/>
  <c r="R349"/>
  <c r="S349"/>
  <c r="L350"/>
  <c r="O350" s="1"/>
  <c r="R350"/>
  <c r="S350"/>
  <c r="L351"/>
  <c r="O351" s="1"/>
  <c r="R351"/>
  <c r="S351"/>
  <c r="L352"/>
  <c r="O352" s="1"/>
  <c r="R352"/>
  <c r="S352"/>
  <c r="L353"/>
  <c r="O353" s="1"/>
  <c r="R353"/>
  <c r="S353"/>
  <c r="L354"/>
  <c r="O354" s="1"/>
  <c r="R354"/>
  <c r="S354"/>
  <c r="L355"/>
  <c r="O355" s="1"/>
  <c r="R355"/>
  <c r="S355"/>
  <c r="L356"/>
  <c r="O356" s="1"/>
  <c r="R356"/>
  <c r="S356"/>
  <c r="L357"/>
  <c r="O357" s="1"/>
  <c r="R357"/>
  <c r="S357"/>
  <c r="L358"/>
  <c r="O358" s="1"/>
  <c r="R358"/>
  <c r="S358"/>
  <c r="L359"/>
  <c r="O359" s="1"/>
  <c r="R359"/>
  <c r="S359"/>
  <c r="L360"/>
  <c r="O360" s="1"/>
  <c r="R360"/>
  <c r="S360"/>
  <c r="L361"/>
  <c r="O361" s="1"/>
  <c r="R361"/>
  <c r="S361"/>
  <c r="L362"/>
  <c r="O362" s="1"/>
  <c r="R362"/>
  <c r="S362"/>
  <c r="L363"/>
  <c r="O363" s="1"/>
  <c r="R363"/>
  <c r="S363"/>
  <c r="L364"/>
  <c r="O364" s="1"/>
  <c r="R364"/>
  <c r="S364"/>
  <c r="L365"/>
  <c r="O365" s="1"/>
  <c r="R365"/>
  <c r="S365"/>
  <c r="L366"/>
  <c r="O366" s="1"/>
  <c r="R366"/>
  <c r="S366"/>
  <c r="L367"/>
  <c r="O367" s="1"/>
  <c r="R367"/>
  <c r="S367"/>
  <c r="L368"/>
  <c r="O368" s="1"/>
  <c r="R368"/>
  <c r="S368"/>
  <c r="L369"/>
  <c r="O369" s="1"/>
  <c r="R369"/>
  <c r="S369"/>
  <c r="L370"/>
  <c r="O370" s="1"/>
  <c r="R370"/>
  <c r="S370"/>
  <c r="L371"/>
  <c r="O371" s="1"/>
  <c r="R371"/>
  <c r="S371"/>
  <c r="L372"/>
  <c r="O372" s="1"/>
  <c r="R372"/>
  <c r="S372"/>
  <c r="L373"/>
  <c r="O373" s="1"/>
  <c r="R373"/>
  <c r="S373"/>
  <c r="L374"/>
  <c r="O374" s="1"/>
  <c r="R374"/>
  <c r="S374"/>
  <c r="L375"/>
  <c r="O375" s="1"/>
  <c r="R375"/>
  <c r="S375"/>
  <c r="L376"/>
  <c r="O376" s="1"/>
  <c r="R376"/>
  <c r="S376"/>
  <c r="L377"/>
  <c r="O377" s="1"/>
  <c r="R377"/>
  <c r="S377"/>
  <c r="L378"/>
  <c r="O378" s="1"/>
  <c r="R378"/>
  <c r="S378"/>
  <c r="L379"/>
  <c r="O379" s="1"/>
  <c r="R379"/>
  <c r="S379"/>
  <c r="L380"/>
  <c r="O380" s="1"/>
  <c r="R380"/>
  <c r="S380"/>
  <c r="L381"/>
  <c r="O381" s="1"/>
  <c r="R381"/>
  <c r="S381"/>
  <c r="L382"/>
  <c r="O382" s="1"/>
  <c r="R382"/>
  <c r="S382"/>
  <c r="L383"/>
  <c r="O383" s="1"/>
  <c r="R383"/>
  <c r="S383"/>
  <c r="L384"/>
  <c r="O384" s="1"/>
  <c r="R384"/>
  <c r="S384"/>
  <c r="L385"/>
  <c r="O385" s="1"/>
  <c r="R385"/>
  <c r="S385"/>
  <c r="L386"/>
  <c r="O386" s="1"/>
  <c r="R386"/>
  <c r="S386"/>
  <c r="L387"/>
  <c r="O387" s="1"/>
  <c r="R387"/>
  <c r="S387"/>
  <c r="L388"/>
  <c r="O388" s="1"/>
  <c r="R388"/>
  <c r="S388"/>
  <c r="L389"/>
  <c r="O389" s="1"/>
  <c r="R389"/>
  <c r="S389"/>
  <c r="L390"/>
  <c r="O390" s="1"/>
  <c r="R390"/>
  <c r="S390"/>
  <c r="L391"/>
  <c r="O391" s="1"/>
  <c r="R391"/>
  <c r="S391"/>
  <c r="L392"/>
  <c r="O392" s="1"/>
  <c r="R392"/>
  <c r="S392"/>
  <c r="L393"/>
  <c r="O393" s="1"/>
  <c r="R393"/>
  <c r="S393"/>
  <c r="L394"/>
  <c r="O394" s="1"/>
  <c r="R394"/>
  <c r="S394"/>
  <c r="L395"/>
  <c r="O395" s="1"/>
  <c r="R395"/>
  <c r="S395"/>
  <c r="L396"/>
  <c r="O396" s="1"/>
  <c r="R396"/>
  <c r="S396"/>
  <c r="L397"/>
  <c r="O397" s="1"/>
  <c r="R397"/>
  <c r="S397"/>
  <c r="L398"/>
  <c r="O398" s="1"/>
  <c r="R398"/>
  <c r="S398"/>
  <c r="L399"/>
  <c r="O399" s="1"/>
  <c r="R399"/>
  <c r="S399"/>
  <c r="L400"/>
  <c r="O400" s="1"/>
  <c r="R400"/>
  <c r="S400"/>
  <c r="L401"/>
  <c r="O401" s="1"/>
  <c r="R401"/>
  <c r="S401"/>
  <c r="L402"/>
  <c r="O402" s="1"/>
  <c r="R402"/>
  <c r="S402"/>
  <c r="L403"/>
  <c r="O403" s="1"/>
  <c r="R403"/>
  <c r="S403"/>
  <c r="L404"/>
  <c r="O404" s="1"/>
  <c r="R404"/>
  <c r="S404"/>
  <c r="L405"/>
  <c r="O405" s="1"/>
  <c r="R405"/>
  <c r="S405"/>
  <c r="L406"/>
  <c r="O406" s="1"/>
  <c r="R406"/>
  <c r="S406"/>
  <c r="L407"/>
  <c r="O407" s="1"/>
  <c r="R407"/>
  <c r="S407"/>
  <c r="L408"/>
  <c r="O408" s="1"/>
  <c r="R408"/>
  <c r="S408"/>
  <c r="L409"/>
  <c r="O409" s="1"/>
  <c r="R409"/>
  <c r="S409"/>
  <c r="L410"/>
  <c r="O410" s="1"/>
  <c r="R410"/>
  <c r="S410"/>
  <c r="L411"/>
  <c r="O411" s="1"/>
  <c r="R411"/>
  <c r="S411"/>
  <c r="L412"/>
  <c r="O412" s="1"/>
  <c r="R412"/>
  <c r="S412"/>
  <c r="L413"/>
  <c r="O413" s="1"/>
  <c r="R413"/>
  <c r="S413"/>
  <c r="L414"/>
  <c r="O414" s="1"/>
  <c r="R414"/>
  <c r="S414"/>
  <c r="L415"/>
  <c r="O415" s="1"/>
  <c r="R415"/>
  <c r="S415"/>
  <c r="L416"/>
  <c r="O416" s="1"/>
  <c r="R416"/>
  <c r="S416"/>
  <c r="L417"/>
  <c r="O417" s="1"/>
  <c r="R417"/>
  <c r="S417"/>
  <c r="L418"/>
  <c r="O418" s="1"/>
  <c r="R418"/>
  <c r="S418"/>
  <c r="L419"/>
  <c r="O419" s="1"/>
  <c r="R419"/>
  <c r="S419"/>
  <c r="L420"/>
  <c r="O420" s="1"/>
  <c r="R420"/>
  <c r="S420"/>
  <c r="L421"/>
  <c r="O421" s="1"/>
  <c r="R421"/>
  <c r="S421"/>
  <c r="L422"/>
  <c r="O422" s="1"/>
  <c r="R422"/>
  <c r="S422"/>
  <c r="L423"/>
  <c r="O423" s="1"/>
  <c r="R423"/>
  <c r="S423"/>
  <c r="L424"/>
  <c r="O424" s="1"/>
  <c r="R424"/>
  <c r="S424"/>
  <c r="L425"/>
  <c r="O425" s="1"/>
  <c r="R425"/>
  <c r="S425"/>
  <c r="L426"/>
  <c r="O426" s="1"/>
  <c r="R426"/>
  <c r="S426"/>
  <c r="L427"/>
  <c r="O427" s="1"/>
  <c r="R427"/>
  <c r="S427"/>
  <c r="L428"/>
  <c r="O428" s="1"/>
  <c r="R428"/>
  <c r="S428"/>
  <c r="L429"/>
  <c r="O429" s="1"/>
  <c r="R429"/>
  <c r="S429"/>
  <c r="L430"/>
  <c r="O430" s="1"/>
  <c r="R430"/>
  <c r="S430"/>
  <c r="L431"/>
  <c r="O431" s="1"/>
  <c r="R431"/>
  <c r="S431"/>
  <c r="L432"/>
  <c r="O432" s="1"/>
  <c r="R432"/>
  <c r="S432"/>
  <c r="L433"/>
  <c r="O433" s="1"/>
  <c r="R433"/>
  <c r="S433"/>
  <c r="L434"/>
  <c r="O434" s="1"/>
  <c r="R434"/>
  <c r="S434"/>
  <c r="L435"/>
  <c r="O435" s="1"/>
  <c r="R435"/>
  <c r="S435"/>
  <c r="L436"/>
  <c r="O436" s="1"/>
  <c r="R436"/>
  <c r="S436"/>
  <c r="L437"/>
  <c r="O437" s="1"/>
  <c r="R437"/>
  <c r="S437"/>
  <c r="L438"/>
  <c r="O438" s="1"/>
  <c r="R438"/>
  <c r="S438"/>
  <c r="L439"/>
  <c r="O439" s="1"/>
  <c r="R439"/>
  <c r="S439"/>
  <c r="L440"/>
  <c r="O440" s="1"/>
  <c r="R440"/>
  <c r="S440"/>
  <c r="L441"/>
  <c r="O441" s="1"/>
  <c r="R441"/>
  <c r="S441"/>
  <c r="L442"/>
  <c r="O442" s="1"/>
  <c r="R442"/>
  <c r="S442"/>
  <c r="L443"/>
  <c r="O443" s="1"/>
  <c r="R443"/>
  <c r="S443"/>
  <c r="L444"/>
  <c r="O444" s="1"/>
  <c r="R444"/>
  <c r="S444"/>
  <c r="L445"/>
  <c r="O445" s="1"/>
  <c r="R445"/>
  <c r="S445"/>
  <c r="L446"/>
  <c r="O446" s="1"/>
  <c r="R446"/>
  <c r="S446"/>
  <c r="L447"/>
  <c r="O447" s="1"/>
  <c r="R447"/>
  <c r="S447"/>
  <c r="L448"/>
  <c r="O448" s="1"/>
  <c r="R448"/>
  <c r="S448"/>
  <c r="L449"/>
  <c r="O449" s="1"/>
  <c r="R449"/>
  <c r="S449"/>
  <c r="L450"/>
  <c r="O450" s="1"/>
  <c r="R450"/>
  <c r="S450"/>
  <c r="L451"/>
  <c r="O451" s="1"/>
  <c r="R451"/>
  <c r="S451"/>
  <c r="L452"/>
  <c r="O452" s="1"/>
  <c r="R452"/>
  <c r="S452"/>
  <c r="L453"/>
  <c r="O453" s="1"/>
  <c r="R453"/>
  <c r="S453"/>
  <c r="L454"/>
  <c r="O454" s="1"/>
  <c r="R454"/>
  <c r="S454"/>
  <c r="L455"/>
  <c r="O455" s="1"/>
  <c r="R455"/>
  <c r="S455"/>
  <c r="L456"/>
  <c r="O456" s="1"/>
  <c r="R456"/>
  <c r="S456"/>
  <c r="L457"/>
  <c r="O457" s="1"/>
  <c r="R457"/>
  <c r="S457"/>
  <c r="L458"/>
  <c r="O458" s="1"/>
  <c r="R458"/>
  <c r="S458"/>
  <c r="L459"/>
  <c r="O459" s="1"/>
  <c r="R459"/>
  <c r="S459"/>
  <c r="L460"/>
  <c r="O460" s="1"/>
  <c r="R460"/>
  <c r="S460"/>
  <c r="L461"/>
  <c r="O461" s="1"/>
  <c r="R461"/>
  <c r="S461"/>
  <c r="L462"/>
  <c r="O462" s="1"/>
  <c r="R462"/>
  <c r="S462"/>
  <c r="L463"/>
  <c r="O463" s="1"/>
  <c r="R463"/>
  <c r="S463"/>
  <c r="L464"/>
  <c r="O464" s="1"/>
  <c r="R464"/>
  <c r="S464"/>
  <c r="L465"/>
  <c r="O465" s="1"/>
  <c r="R465"/>
  <c r="S465"/>
  <c r="L466"/>
  <c r="O466" s="1"/>
  <c r="R466"/>
  <c r="S466"/>
  <c r="L467"/>
  <c r="O467" s="1"/>
  <c r="R467"/>
  <c r="S467"/>
  <c r="L468"/>
  <c r="O468" s="1"/>
  <c r="R468"/>
  <c r="S468"/>
  <c r="L469"/>
  <c r="O469" s="1"/>
  <c r="R469"/>
  <c r="S469"/>
  <c r="L470"/>
  <c r="O470" s="1"/>
  <c r="R470"/>
  <c r="S470"/>
  <c r="L471"/>
  <c r="O471" s="1"/>
  <c r="R471"/>
  <c r="S471"/>
  <c r="L472"/>
  <c r="O472" s="1"/>
  <c r="R472"/>
  <c r="S472"/>
  <c r="L473"/>
  <c r="O473" s="1"/>
  <c r="R473"/>
  <c r="S473"/>
  <c r="L474"/>
  <c r="O474" s="1"/>
  <c r="R474"/>
  <c r="S474"/>
  <c r="L475"/>
  <c r="O475" s="1"/>
  <c r="R475"/>
  <c r="S475"/>
  <c r="L476"/>
  <c r="O476" s="1"/>
  <c r="R476"/>
  <c r="S476"/>
  <c r="L477"/>
  <c r="O477" s="1"/>
  <c r="R477"/>
  <c r="S477"/>
  <c r="L478"/>
  <c r="O478" s="1"/>
  <c r="R478"/>
  <c r="S478"/>
  <c r="L479"/>
  <c r="O479" s="1"/>
  <c r="R479"/>
  <c r="S479"/>
  <c r="L480"/>
  <c r="O480" s="1"/>
  <c r="R480"/>
  <c r="S480"/>
  <c r="L481"/>
  <c r="O481" s="1"/>
  <c r="R481"/>
  <c r="S481"/>
  <c r="L482"/>
  <c r="O482" s="1"/>
  <c r="R482"/>
  <c r="S482"/>
  <c r="L483"/>
  <c r="O483" s="1"/>
  <c r="R483"/>
  <c r="S483"/>
  <c r="L484"/>
  <c r="O484" s="1"/>
  <c r="R484"/>
  <c r="S484"/>
  <c r="L485"/>
  <c r="O485" s="1"/>
  <c r="R485"/>
  <c r="S485"/>
  <c r="L486"/>
  <c r="O486" s="1"/>
  <c r="R486"/>
  <c r="S486"/>
  <c r="L487"/>
  <c r="O487" s="1"/>
  <c r="R487"/>
  <c r="S487"/>
  <c r="L488"/>
  <c r="O488" s="1"/>
  <c r="R488"/>
  <c r="S488"/>
  <c r="L489"/>
  <c r="O489" s="1"/>
  <c r="R489"/>
  <c r="S489"/>
  <c r="L490"/>
  <c r="O490" s="1"/>
  <c r="R490"/>
  <c r="S490"/>
  <c r="L491"/>
  <c r="O491" s="1"/>
  <c r="R491"/>
  <c r="S491"/>
  <c r="L492"/>
  <c r="O492" s="1"/>
  <c r="R492"/>
  <c r="S492"/>
  <c r="L493"/>
  <c r="O493" s="1"/>
  <c r="R493"/>
  <c r="S493"/>
  <c r="L494"/>
  <c r="O494" s="1"/>
  <c r="R494"/>
  <c r="S494"/>
  <c r="L495"/>
  <c r="O495" s="1"/>
  <c r="R495"/>
  <c r="S495"/>
  <c r="L496"/>
  <c r="O496" s="1"/>
  <c r="R496"/>
  <c r="S496"/>
  <c r="L497"/>
  <c r="O497" s="1"/>
  <c r="R497"/>
  <c r="S497"/>
  <c r="L498"/>
  <c r="O498" s="1"/>
  <c r="R498"/>
  <c r="S498"/>
  <c r="L499"/>
  <c r="O499" s="1"/>
  <c r="R499"/>
  <c r="S499"/>
  <c r="L500"/>
  <c r="O500" s="1"/>
  <c r="R500"/>
  <c r="S500"/>
  <c r="L501"/>
  <c r="O501" s="1"/>
  <c r="R501"/>
  <c r="S501"/>
  <c r="L502"/>
  <c r="O502" s="1"/>
  <c r="R502"/>
  <c r="S502"/>
  <c r="L503"/>
  <c r="O503" s="1"/>
  <c r="R503"/>
  <c r="S503"/>
  <c r="L504"/>
  <c r="O504" s="1"/>
  <c r="R504"/>
  <c r="S504"/>
  <c r="L505"/>
  <c r="O505" s="1"/>
  <c r="R505"/>
  <c r="S505"/>
  <c r="L506"/>
  <c r="O506" s="1"/>
  <c r="R506"/>
  <c r="S506"/>
  <c r="L507"/>
  <c r="O507" s="1"/>
  <c r="R507"/>
  <c r="S507"/>
  <c r="L508"/>
  <c r="O508" s="1"/>
  <c r="R508"/>
  <c r="S508"/>
  <c r="L509"/>
  <c r="O509" s="1"/>
  <c r="R509"/>
  <c r="S509"/>
  <c r="L510"/>
  <c r="O510" s="1"/>
  <c r="R510"/>
  <c r="S510"/>
  <c r="L511"/>
  <c r="O511" s="1"/>
  <c r="R511"/>
  <c r="S511"/>
  <c r="L512"/>
  <c r="O512" s="1"/>
  <c r="R512"/>
  <c r="S512"/>
  <c r="L513"/>
  <c r="O513" s="1"/>
  <c r="R513"/>
  <c r="S513"/>
  <c r="L514"/>
  <c r="O514" s="1"/>
  <c r="R514"/>
  <c r="S514"/>
  <c r="L515"/>
  <c r="O515" s="1"/>
  <c r="R515"/>
  <c r="S515"/>
  <c r="L516"/>
  <c r="O516" s="1"/>
  <c r="R516"/>
  <c r="S516"/>
  <c r="L517"/>
  <c r="O517" s="1"/>
  <c r="R517"/>
  <c r="S517"/>
  <c r="L518"/>
  <c r="O518" s="1"/>
  <c r="R518"/>
  <c r="S518"/>
  <c r="L519"/>
  <c r="O519" s="1"/>
  <c r="R519"/>
  <c r="S519"/>
  <c r="L520"/>
  <c r="O520" s="1"/>
  <c r="R520"/>
  <c r="S520"/>
  <c r="L521"/>
  <c r="O521" s="1"/>
  <c r="R521"/>
  <c r="S521"/>
  <c r="L522"/>
  <c r="O522" s="1"/>
  <c r="R522"/>
  <c r="S522"/>
  <c r="L523"/>
  <c r="O523" s="1"/>
  <c r="R523"/>
  <c r="S523"/>
  <c r="L524"/>
  <c r="O524" s="1"/>
  <c r="R524"/>
  <c r="S524"/>
  <c r="L525"/>
  <c r="O525" s="1"/>
  <c r="R525"/>
  <c r="S525"/>
  <c r="L526"/>
  <c r="O526" s="1"/>
  <c r="R526"/>
  <c r="S526"/>
  <c r="L527"/>
  <c r="O527" s="1"/>
  <c r="R527"/>
  <c r="S527"/>
  <c r="L528"/>
  <c r="O528" s="1"/>
  <c r="R528"/>
  <c r="S528"/>
  <c r="L529"/>
  <c r="O529" s="1"/>
  <c r="R529"/>
  <c r="S529"/>
  <c r="L530"/>
  <c r="O530" s="1"/>
  <c r="R530"/>
  <c r="S530"/>
  <c r="L531"/>
  <c r="O531" s="1"/>
  <c r="R531"/>
  <c r="S531"/>
  <c r="L532"/>
  <c r="O532" s="1"/>
  <c r="R532"/>
  <c r="S532"/>
  <c r="L533"/>
  <c r="O533" s="1"/>
  <c r="R533"/>
  <c r="S533"/>
  <c r="L534"/>
  <c r="O534" s="1"/>
  <c r="R534"/>
  <c r="S534"/>
  <c r="L535"/>
  <c r="O535" s="1"/>
  <c r="R535"/>
  <c r="S535"/>
  <c r="L536"/>
  <c r="O536" s="1"/>
  <c r="R536"/>
  <c r="S536"/>
  <c r="L537"/>
  <c r="O537" s="1"/>
  <c r="R537"/>
  <c r="S537"/>
  <c r="L538"/>
  <c r="O538" s="1"/>
  <c r="R538"/>
  <c r="S538"/>
  <c r="L539"/>
  <c r="O539" s="1"/>
  <c r="R539"/>
  <c r="S539"/>
  <c r="L540"/>
  <c r="O540" s="1"/>
  <c r="R540"/>
  <c r="S540"/>
  <c r="L541"/>
  <c r="O541" s="1"/>
  <c r="R541"/>
  <c r="S541"/>
  <c r="L542"/>
  <c r="O542" s="1"/>
  <c r="R542"/>
  <c r="S542"/>
  <c r="L543"/>
  <c r="O543" s="1"/>
  <c r="R543"/>
  <c r="S543"/>
  <c r="L544"/>
  <c r="O544" s="1"/>
  <c r="R544"/>
  <c r="S544"/>
  <c r="L545"/>
  <c r="O545" s="1"/>
  <c r="R545"/>
  <c r="S545"/>
  <c r="L546"/>
  <c r="O546" s="1"/>
  <c r="R546"/>
  <c r="S546"/>
  <c r="L547"/>
  <c r="O547" s="1"/>
  <c r="R547"/>
  <c r="S547"/>
  <c r="L548"/>
  <c r="O548" s="1"/>
  <c r="R548"/>
  <c r="S548"/>
  <c r="L549"/>
  <c r="O549" s="1"/>
  <c r="R549"/>
  <c r="S549"/>
  <c r="L550"/>
  <c r="O550" s="1"/>
  <c r="R550"/>
  <c r="S550"/>
  <c r="L551"/>
  <c r="O551" s="1"/>
  <c r="R551"/>
  <c r="S551"/>
  <c r="L552"/>
  <c r="O552" s="1"/>
  <c r="R552"/>
  <c r="S552"/>
  <c r="L553"/>
  <c r="O553" s="1"/>
  <c r="R553"/>
  <c r="S553"/>
  <c r="L554"/>
  <c r="O554" s="1"/>
  <c r="R554"/>
  <c r="S554"/>
  <c r="L555"/>
  <c r="O555" s="1"/>
  <c r="R555"/>
  <c r="S555"/>
  <c r="L556"/>
  <c r="O556" s="1"/>
  <c r="R556"/>
  <c r="S556"/>
  <c r="L557"/>
  <c r="O557" s="1"/>
  <c r="R557"/>
  <c r="S557"/>
  <c r="L558"/>
  <c r="O558" s="1"/>
  <c r="R558"/>
  <c r="S558"/>
  <c r="L559"/>
  <c r="O559" s="1"/>
  <c r="R559"/>
  <c r="S559"/>
  <c r="L560"/>
  <c r="O560" s="1"/>
  <c r="R560"/>
  <c r="S560"/>
  <c r="L561"/>
  <c r="O561" s="1"/>
  <c r="R561"/>
  <c r="S561"/>
  <c r="L562"/>
  <c r="O562" s="1"/>
  <c r="R562"/>
  <c r="S562"/>
  <c r="L563"/>
  <c r="O563" s="1"/>
  <c r="R563"/>
  <c r="S563"/>
  <c r="L564"/>
  <c r="O564" s="1"/>
  <c r="R564"/>
  <c r="S564"/>
  <c r="L565"/>
  <c r="O565" s="1"/>
  <c r="R565"/>
  <c r="S565"/>
  <c r="L566"/>
  <c r="O566" s="1"/>
  <c r="R566"/>
  <c r="S566"/>
  <c r="L567"/>
  <c r="O567" s="1"/>
  <c r="R567"/>
  <c r="S567"/>
  <c r="L568"/>
  <c r="O568" s="1"/>
  <c r="R568"/>
  <c r="S568"/>
  <c r="L569"/>
  <c r="O569" s="1"/>
  <c r="R569"/>
  <c r="S569"/>
  <c r="L570"/>
  <c r="O570" s="1"/>
  <c r="R570"/>
  <c r="S570"/>
  <c r="L571"/>
  <c r="O571" s="1"/>
  <c r="R571"/>
  <c r="S571"/>
  <c r="L572"/>
  <c r="O572" s="1"/>
  <c r="R572"/>
  <c r="S572"/>
  <c r="L573"/>
  <c r="O573" s="1"/>
  <c r="R573"/>
  <c r="S573"/>
  <c r="L574"/>
  <c r="O574" s="1"/>
  <c r="R574"/>
  <c r="S574"/>
  <c r="L575"/>
  <c r="O575" s="1"/>
  <c r="R575"/>
  <c r="S575"/>
  <c r="L576"/>
  <c r="O576" s="1"/>
  <c r="R576"/>
  <c r="S576"/>
  <c r="L577"/>
  <c r="O577" s="1"/>
  <c r="R577"/>
  <c r="S577"/>
  <c r="L578"/>
  <c r="O578" s="1"/>
  <c r="R578"/>
  <c r="S578"/>
  <c r="L579"/>
  <c r="O579" s="1"/>
  <c r="R579"/>
  <c r="S579"/>
  <c r="L580"/>
  <c r="O580" s="1"/>
  <c r="R580"/>
  <c r="S580"/>
  <c r="L581"/>
  <c r="O581" s="1"/>
  <c r="R581"/>
  <c r="S581"/>
  <c r="L582"/>
  <c r="O582" s="1"/>
  <c r="R582"/>
  <c r="S582"/>
  <c r="L583"/>
  <c r="O583" s="1"/>
  <c r="R583"/>
  <c r="S583"/>
  <c r="L584"/>
  <c r="O584" s="1"/>
  <c r="R584"/>
  <c r="S584"/>
  <c r="L585"/>
  <c r="O585" s="1"/>
  <c r="R585"/>
  <c r="S585"/>
  <c r="L586"/>
  <c r="O586" s="1"/>
  <c r="R586"/>
  <c r="S586"/>
  <c r="L587"/>
  <c r="O587" s="1"/>
  <c r="R587"/>
  <c r="S587"/>
  <c r="L588"/>
  <c r="O588" s="1"/>
  <c r="R588"/>
  <c r="S588"/>
  <c r="L589"/>
  <c r="O589" s="1"/>
  <c r="R589"/>
  <c r="S589"/>
  <c r="L590"/>
  <c r="O590" s="1"/>
  <c r="R590"/>
  <c r="S590"/>
  <c r="L591"/>
  <c r="O591" s="1"/>
  <c r="R591"/>
  <c r="S591"/>
  <c r="L592"/>
  <c r="O592" s="1"/>
  <c r="R592"/>
  <c r="S592"/>
  <c r="L593"/>
  <c r="O593" s="1"/>
  <c r="R593"/>
  <c r="S593"/>
  <c r="L594"/>
  <c r="O594" s="1"/>
  <c r="R594"/>
  <c r="S594"/>
  <c r="L595"/>
  <c r="O595" s="1"/>
  <c r="R595"/>
  <c r="S595"/>
  <c r="L596"/>
  <c r="O596" s="1"/>
  <c r="R596"/>
  <c r="S596"/>
  <c r="L597"/>
  <c r="O597" s="1"/>
  <c r="R597"/>
  <c r="S597"/>
  <c r="L598"/>
  <c r="O598" s="1"/>
  <c r="R598"/>
  <c r="S598"/>
  <c r="L599"/>
  <c r="O599" s="1"/>
  <c r="R599"/>
  <c r="S599"/>
  <c r="L600"/>
  <c r="O600" s="1"/>
  <c r="R600"/>
  <c r="S600"/>
  <c r="L601"/>
  <c r="O601" s="1"/>
  <c r="R601"/>
  <c r="S601"/>
  <c r="L602"/>
  <c r="O602" s="1"/>
  <c r="R602"/>
  <c r="S602"/>
  <c r="L603"/>
  <c r="O603" s="1"/>
  <c r="R603"/>
  <c r="S603"/>
  <c r="L604"/>
  <c r="O604" s="1"/>
  <c r="R604"/>
  <c r="S604"/>
  <c r="L605"/>
  <c r="O605" s="1"/>
  <c r="R605"/>
  <c r="S605"/>
  <c r="L606"/>
  <c r="O606" s="1"/>
  <c r="R606"/>
  <c r="S606"/>
  <c r="L607"/>
  <c r="O607" s="1"/>
  <c r="R607"/>
  <c r="S607"/>
  <c r="L608"/>
  <c r="O608" s="1"/>
  <c r="R608"/>
  <c r="S608"/>
  <c r="L609"/>
  <c r="O609" s="1"/>
  <c r="R609"/>
  <c r="S609"/>
  <c r="L610"/>
  <c r="O610" s="1"/>
  <c r="R610"/>
  <c r="S610"/>
  <c r="L611"/>
  <c r="O611" s="1"/>
  <c r="R611"/>
  <c r="S611"/>
  <c r="L612"/>
  <c r="O612" s="1"/>
  <c r="R612"/>
  <c r="S612"/>
  <c r="L613"/>
  <c r="O613" s="1"/>
  <c r="R613"/>
  <c r="S613"/>
  <c r="L614"/>
  <c r="O614" s="1"/>
  <c r="R614"/>
  <c r="S614"/>
  <c r="L615"/>
  <c r="O615" s="1"/>
  <c r="R615"/>
  <c r="S615"/>
  <c r="L616"/>
  <c r="O616" s="1"/>
  <c r="R616"/>
  <c r="S616"/>
  <c r="L617"/>
  <c r="O617" s="1"/>
  <c r="R617"/>
  <c r="S617"/>
  <c r="L618"/>
  <c r="O618" s="1"/>
  <c r="R618"/>
  <c r="S618"/>
  <c r="L619"/>
  <c r="O619" s="1"/>
  <c r="R619"/>
  <c r="S619"/>
  <c r="L620"/>
  <c r="O620" s="1"/>
  <c r="R620"/>
  <c r="S620"/>
  <c r="L621"/>
  <c r="O621" s="1"/>
  <c r="R621"/>
  <c r="S621"/>
  <c r="L622"/>
  <c r="O622" s="1"/>
  <c r="R622"/>
  <c r="S622"/>
  <c r="L623"/>
  <c r="O623" s="1"/>
  <c r="R623"/>
  <c r="S623"/>
  <c r="L624"/>
  <c r="O624" s="1"/>
  <c r="R624"/>
  <c r="S624"/>
  <c r="L625"/>
  <c r="O625" s="1"/>
  <c r="R625"/>
  <c r="S625"/>
  <c r="L626"/>
  <c r="O626" s="1"/>
  <c r="R626"/>
  <c r="S626"/>
  <c r="L627"/>
  <c r="O627" s="1"/>
  <c r="R627"/>
  <c r="S627"/>
  <c r="L628"/>
  <c r="O628" s="1"/>
  <c r="R628"/>
  <c r="S628"/>
  <c r="L629"/>
  <c r="O629" s="1"/>
  <c r="R629"/>
  <c r="S629"/>
  <c r="L630"/>
  <c r="O630" s="1"/>
  <c r="R630"/>
  <c r="S630"/>
  <c r="L631"/>
  <c r="O631" s="1"/>
  <c r="R631"/>
  <c r="S631"/>
  <c r="L632"/>
  <c r="O632" s="1"/>
  <c r="R632"/>
  <c r="S632"/>
  <c r="L633"/>
  <c r="O633" s="1"/>
  <c r="R633"/>
  <c r="S633"/>
  <c r="L634"/>
  <c r="O634" s="1"/>
  <c r="R634"/>
  <c r="S634"/>
  <c r="L635"/>
  <c r="O635" s="1"/>
  <c r="R635"/>
  <c r="S635"/>
  <c r="L636"/>
  <c r="O636" s="1"/>
  <c r="R636"/>
  <c r="S636"/>
  <c r="L637"/>
  <c r="O637" s="1"/>
  <c r="R637"/>
  <c r="S637"/>
  <c r="L638"/>
  <c r="O638" s="1"/>
  <c r="R638"/>
  <c r="S638"/>
  <c r="L639"/>
  <c r="O639" s="1"/>
  <c r="R639"/>
  <c r="S639"/>
  <c r="L640"/>
  <c r="O640" s="1"/>
  <c r="R640"/>
  <c r="S640"/>
  <c r="L641"/>
  <c r="O641" s="1"/>
  <c r="R641"/>
  <c r="S641"/>
  <c r="L642"/>
  <c r="O642" s="1"/>
  <c r="R642"/>
  <c r="S642"/>
  <c r="L643"/>
  <c r="O643" s="1"/>
  <c r="R643"/>
  <c r="S643"/>
  <c r="L644"/>
  <c r="O644" s="1"/>
  <c r="R644"/>
  <c r="S644"/>
  <c r="L645"/>
  <c r="O645" s="1"/>
  <c r="R645"/>
  <c r="S645"/>
  <c r="L646"/>
  <c r="O646" s="1"/>
  <c r="R646"/>
  <c r="S646"/>
  <c r="L647"/>
  <c r="O647" s="1"/>
  <c r="R647"/>
  <c r="S647"/>
  <c r="L648"/>
  <c r="O648" s="1"/>
  <c r="R648"/>
  <c r="S648"/>
  <c r="L649"/>
  <c r="O649" s="1"/>
  <c r="R649"/>
  <c r="S649"/>
  <c r="L650"/>
  <c r="O650" s="1"/>
  <c r="R650"/>
  <c r="S650"/>
  <c r="L651"/>
  <c r="O651" s="1"/>
  <c r="R651"/>
  <c r="S651"/>
  <c r="L652"/>
  <c r="O652" s="1"/>
  <c r="R652"/>
  <c r="S652"/>
  <c r="L653"/>
  <c r="O653" s="1"/>
  <c r="R653"/>
  <c r="S653"/>
  <c r="L654"/>
  <c r="O654" s="1"/>
  <c r="R654"/>
  <c r="S654"/>
  <c r="L655"/>
  <c r="O655" s="1"/>
  <c r="R655"/>
  <c r="S655"/>
  <c r="L656"/>
  <c r="O656" s="1"/>
  <c r="R656"/>
  <c r="S656"/>
  <c r="L657"/>
  <c r="O657" s="1"/>
  <c r="R657"/>
  <c r="S657"/>
  <c r="L658"/>
  <c r="O658" s="1"/>
  <c r="R658"/>
  <c r="S658"/>
  <c r="L659"/>
  <c r="O659" s="1"/>
  <c r="R659"/>
  <c r="S659"/>
  <c r="L660"/>
  <c r="O660" s="1"/>
  <c r="R660"/>
  <c r="S660"/>
  <c r="L661"/>
  <c r="O661" s="1"/>
  <c r="R661"/>
  <c r="S661"/>
  <c r="L662"/>
  <c r="O662" s="1"/>
  <c r="R662"/>
  <c r="S662"/>
  <c r="L663"/>
  <c r="O663" s="1"/>
  <c r="R663"/>
  <c r="S663"/>
  <c r="L664"/>
  <c r="O664" s="1"/>
  <c r="R664"/>
  <c r="S664"/>
  <c r="L665"/>
  <c r="O665" s="1"/>
  <c r="R665"/>
  <c r="S665"/>
  <c r="L666"/>
  <c r="O666" s="1"/>
  <c r="R666"/>
  <c r="S666"/>
  <c r="L667"/>
  <c r="O667" s="1"/>
  <c r="R667"/>
  <c r="S667"/>
  <c r="L668"/>
  <c r="O668" s="1"/>
  <c r="R668"/>
  <c r="S668"/>
  <c r="L669"/>
  <c r="O669" s="1"/>
  <c r="R669"/>
  <c r="S669"/>
  <c r="L670"/>
  <c r="O670" s="1"/>
  <c r="R670"/>
  <c r="S670"/>
  <c r="L671"/>
  <c r="O671" s="1"/>
  <c r="R671"/>
  <c r="S671"/>
  <c r="L672"/>
  <c r="O672" s="1"/>
  <c r="R672"/>
  <c r="S672"/>
  <c r="L673"/>
  <c r="O673" s="1"/>
  <c r="R673"/>
  <c r="S673"/>
  <c r="L674"/>
  <c r="O674" s="1"/>
  <c r="R674"/>
  <c r="S674"/>
  <c r="L675"/>
  <c r="O675" s="1"/>
  <c r="R675"/>
  <c r="S675"/>
  <c r="L676"/>
  <c r="O676" s="1"/>
  <c r="R676"/>
  <c r="S676"/>
  <c r="L677"/>
  <c r="O677" s="1"/>
  <c r="R677"/>
  <c r="S677"/>
  <c r="L678"/>
  <c r="O678" s="1"/>
  <c r="R678"/>
  <c r="S678"/>
  <c r="L679"/>
  <c r="O679" s="1"/>
  <c r="R679"/>
  <c r="S679"/>
  <c r="L680"/>
  <c r="O680" s="1"/>
  <c r="R680"/>
  <c r="S680"/>
  <c r="L681"/>
  <c r="O681" s="1"/>
  <c r="R681"/>
  <c r="S681"/>
  <c r="L682"/>
  <c r="O682" s="1"/>
  <c r="R682"/>
  <c r="S682"/>
  <c r="L683"/>
  <c r="O683" s="1"/>
  <c r="R683"/>
  <c r="S683"/>
  <c r="L684"/>
  <c r="O684" s="1"/>
  <c r="R684"/>
  <c r="S684"/>
  <c r="L685"/>
  <c r="O685" s="1"/>
  <c r="R685"/>
  <c r="S685"/>
  <c r="L686"/>
  <c r="O686" s="1"/>
  <c r="R686"/>
  <c r="S686"/>
  <c r="L687"/>
  <c r="O687" s="1"/>
  <c r="R687"/>
  <c r="S687"/>
  <c r="L688"/>
  <c r="O688" s="1"/>
  <c r="R688"/>
  <c r="S688"/>
  <c r="L689"/>
  <c r="O689" s="1"/>
  <c r="R689"/>
  <c r="S689"/>
  <c r="L690"/>
  <c r="O690" s="1"/>
  <c r="R690"/>
  <c r="S690"/>
  <c r="L691"/>
  <c r="O691" s="1"/>
  <c r="R691"/>
  <c r="S691"/>
  <c r="L692"/>
  <c r="O692" s="1"/>
  <c r="R692"/>
  <c r="S692"/>
  <c r="L693"/>
  <c r="O693" s="1"/>
  <c r="R693"/>
  <c r="S693"/>
  <c r="L694"/>
  <c r="O694" s="1"/>
  <c r="R694"/>
  <c r="S694"/>
  <c r="L695"/>
  <c r="O695" s="1"/>
  <c r="R695"/>
  <c r="S695"/>
  <c r="L696"/>
  <c r="O696" s="1"/>
  <c r="R696"/>
  <c r="S696"/>
  <c r="L697"/>
  <c r="O697" s="1"/>
  <c r="R697"/>
  <c r="S697"/>
  <c r="L698"/>
  <c r="O698" s="1"/>
  <c r="R698"/>
  <c r="S698"/>
  <c r="L699"/>
  <c r="O699" s="1"/>
  <c r="R699"/>
  <c r="S699"/>
  <c r="L700"/>
  <c r="O700" s="1"/>
  <c r="R700"/>
  <c r="S700"/>
  <c r="L701"/>
  <c r="O701" s="1"/>
  <c r="R701"/>
  <c r="S701"/>
  <c r="L702"/>
  <c r="O702" s="1"/>
  <c r="R702"/>
  <c r="S702"/>
  <c r="L703"/>
  <c r="O703" s="1"/>
  <c r="R703"/>
  <c r="S703"/>
  <c r="L704"/>
  <c r="O704" s="1"/>
  <c r="R704"/>
  <c r="S704"/>
  <c r="L705"/>
  <c r="O705" s="1"/>
  <c r="R705"/>
  <c r="S705"/>
  <c r="L706"/>
  <c r="O706" s="1"/>
  <c r="R706"/>
  <c r="S706"/>
  <c r="L707"/>
  <c r="O707" s="1"/>
  <c r="R707"/>
  <c r="S707"/>
  <c r="L708"/>
  <c r="O708" s="1"/>
  <c r="R708"/>
  <c r="S708"/>
  <c r="L709"/>
  <c r="O709" s="1"/>
  <c r="R709"/>
  <c r="S709"/>
  <c r="L710"/>
  <c r="O710" s="1"/>
  <c r="R710"/>
  <c r="S710"/>
  <c r="L711"/>
  <c r="O711" s="1"/>
  <c r="R711"/>
  <c r="S711"/>
  <c r="L712"/>
  <c r="O712" s="1"/>
  <c r="R712"/>
  <c r="S712"/>
  <c r="L713"/>
  <c r="O713" s="1"/>
  <c r="R713"/>
  <c r="S713"/>
  <c r="L714"/>
  <c r="O714" s="1"/>
  <c r="R714"/>
  <c r="S714"/>
  <c r="L715"/>
  <c r="O715" s="1"/>
  <c r="R715"/>
  <c r="S715"/>
  <c r="L716"/>
  <c r="O716" s="1"/>
  <c r="R716"/>
  <c r="S716"/>
  <c r="L717"/>
  <c r="O717" s="1"/>
  <c r="R717"/>
  <c r="S717"/>
  <c r="L718"/>
  <c r="O718" s="1"/>
  <c r="R718"/>
  <c r="S718"/>
  <c r="L719"/>
  <c r="O719" s="1"/>
  <c r="R719"/>
  <c r="S719"/>
  <c r="L720"/>
  <c r="O720" s="1"/>
  <c r="R720"/>
  <c r="S720"/>
  <c r="L721"/>
  <c r="O721" s="1"/>
  <c r="R721"/>
  <c r="S721"/>
  <c r="L722"/>
  <c r="O722" s="1"/>
  <c r="R722"/>
  <c r="S722"/>
  <c r="L723"/>
  <c r="O723" s="1"/>
  <c r="R723"/>
  <c r="S723"/>
  <c r="L724"/>
  <c r="O724" s="1"/>
  <c r="R724"/>
  <c r="S724"/>
  <c r="L725"/>
  <c r="O725" s="1"/>
  <c r="R725"/>
  <c r="S725"/>
  <c r="L726"/>
  <c r="O726" s="1"/>
  <c r="R726"/>
  <c r="S726"/>
  <c r="L727"/>
  <c r="O727" s="1"/>
  <c r="R727"/>
  <c r="S727"/>
  <c r="L728"/>
  <c r="O728" s="1"/>
  <c r="R728"/>
  <c r="S728"/>
  <c r="L729"/>
  <c r="O729" s="1"/>
  <c r="R729"/>
  <c r="S729"/>
  <c r="L730"/>
  <c r="O730" s="1"/>
  <c r="R730"/>
  <c r="S730"/>
  <c r="L731"/>
  <c r="O731" s="1"/>
  <c r="R731"/>
  <c r="S731"/>
  <c r="L732"/>
  <c r="O732" s="1"/>
  <c r="R732"/>
  <c r="S732"/>
  <c r="L733"/>
  <c r="O733" s="1"/>
  <c r="R733"/>
  <c r="S733"/>
  <c r="L734"/>
  <c r="O734" s="1"/>
  <c r="R734"/>
  <c r="S734"/>
  <c r="L735"/>
  <c r="O735" s="1"/>
  <c r="R735"/>
  <c r="S735"/>
  <c r="L736"/>
  <c r="O736" s="1"/>
  <c r="R736"/>
  <c r="S736"/>
  <c r="L737"/>
  <c r="O737" s="1"/>
  <c r="R737"/>
  <c r="S737"/>
  <c r="L738"/>
  <c r="O738" s="1"/>
  <c r="R738"/>
  <c r="S738"/>
  <c r="L739"/>
  <c r="O739" s="1"/>
  <c r="R739"/>
  <c r="S739"/>
  <c r="L740"/>
  <c r="O740" s="1"/>
  <c r="R740"/>
  <c r="S740"/>
  <c r="L741"/>
  <c r="O741" s="1"/>
  <c r="R741"/>
  <c r="S741"/>
  <c r="L742"/>
  <c r="O742" s="1"/>
  <c r="R742"/>
  <c r="S742"/>
  <c r="L743"/>
  <c r="O743" s="1"/>
  <c r="R743"/>
  <c r="S743"/>
  <c r="L744"/>
  <c r="O744" s="1"/>
  <c r="R744"/>
  <c r="S744"/>
  <c r="L745"/>
  <c r="O745" s="1"/>
  <c r="R745"/>
  <c r="S745"/>
  <c r="L746"/>
  <c r="O746" s="1"/>
  <c r="R746"/>
  <c r="S746"/>
  <c r="L747"/>
  <c r="O747" s="1"/>
  <c r="R747"/>
  <c r="S747"/>
  <c r="L748"/>
  <c r="O748" s="1"/>
  <c r="R748"/>
  <c r="S748"/>
  <c r="L749"/>
  <c r="O749" s="1"/>
  <c r="R749"/>
  <c r="S749"/>
  <c r="L750"/>
  <c r="O750" s="1"/>
  <c r="R750"/>
  <c r="S750"/>
  <c r="L751"/>
  <c r="O751" s="1"/>
  <c r="R751"/>
  <c r="S751"/>
  <c r="L752"/>
  <c r="O752" s="1"/>
  <c r="R752"/>
  <c r="S752"/>
  <c r="L753"/>
  <c r="O753" s="1"/>
  <c r="R753"/>
  <c r="S753"/>
  <c r="L754"/>
  <c r="O754" s="1"/>
  <c r="R754"/>
  <c r="S754"/>
  <c r="L755"/>
  <c r="O755" s="1"/>
  <c r="R755"/>
  <c r="S755"/>
  <c r="L756"/>
  <c r="O756" s="1"/>
  <c r="R756"/>
  <c r="S756"/>
  <c r="L757"/>
  <c r="O757" s="1"/>
  <c r="R757"/>
  <c r="S757"/>
  <c r="L758"/>
  <c r="O758" s="1"/>
  <c r="R758"/>
  <c r="S758"/>
  <c r="L759"/>
  <c r="O759" s="1"/>
  <c r="R759"/>
  <c r="S759"/>
  <c r="L760"/>
  <c r="O760" s="1"/>
  <c r="R760"/>
  <c r="S760"/>
  <c r="L761"/>
  <c r="O761" s="1"/>
  <c r="R761"/>
  <c r="S761"/>
  <c r="L762"/>
  <c r="O762" s="1"/>
  <c r="R762"/>
  <c r="S762"/>
  <c r="L763"/>
  <c r="O763" s="1"/>
  <c r="R763"/>
  <c r="S763"/>
  <c r="L764"/>
  <c r="O764" s="1"/>
  <c r="R764"/>
  <c r="S764"/>
  <c r="L765"/>
  <c r="O765" s="1"/>
  <c r="R765"/>
  <c r="S765"/>
  <c r="L766"/>
  <c r="O766" s="1"/>
  <c r="R766"/>
  <c r="S766"/>
  <c r="L767"/>
  <c r="O767" s="1"/>
  <c r="R767"/>
  <c r="S767"/>
  <c r="L768"/>
  <c r="O768" s="1"/>
  <c r="R768"/>
  <c r="S768"/>
  <c r="L769"/>
  <c r="O769" s="1"/>
  <c r="R769"/>
  <c r="S769"/>
  <c r="L770"/>
  <c r="O770" s="1"/>
  <c r="R770"/>
  <c r="S770"/>
  <c r="L771"/>
  <c r="O771" s="1"/>
  <c r="R771"/>
  <c r="S771"/>
  <c r="L772"/>
  <c r="O772" s="1"/>
  <c r="R772"/>
  <c r="S772"/>
  <c r="L773"/>
  <c r="O773" s="1"/>
  <c r="R773"/>
  <c r="S773"/>
  <c r="L774"/>
  <c r="O774" s="1"/>
  <c r="R774"/>
  <c r="S774"/>
  <c r="L775"/>
  <c r="O775" s="1"/>
  <c r="R775"/>
  <c r="S775"/>
  <c r="L776"/>
  <c r="O776" s="1"/>
  <c r="R776"/>
  <c r="S776"/>
  <c r="L777"/>
  <c r="O777" s="1"/>
  <c r="R777"/>
  <c r="S777"/>
  <c r="L778"/>
  <c r="O778" s="1"/>
  <c r="R778"/>
  <c r="S778"/>
  <c r="L779"/>
  <c r="O779" s="1"/>
  <c r="R779"/>
  <c r="S779"/>
  <c r="L780"/>
  <c r="O780" s="1"/>
  <c r="R780"/>
  <c r="S780"/>
  <c r="L781"/>
  <c r="O781" s="1"/>
  <c r="R781"/>
  <c r="S781"/>
  <c r="L782"/>
  <c r="O782" s="1"/>
  <c r="R782"/>
  <c r="S782"/>
  <c r="L783"/>
  <c r="O783" s="1"/>
  <c r="R783"/>
  <c r="S783"/>
  <c r="L784"/>
  <c r="O784" s="1"/>
  <c r="R784"/>
  <c r="S784"/>
  <c r="L785"/>
  <c r="O785" s="1"/>
  <c r="R785"/>
  <c r="S785"/>
  <c r="L786"/>
  <c r="O786" s="1"/>
  <c r="R786"/>
  <c r="S786"/>
  <c r="L787"/>
  <c r="O787" s="1"/>
  <c r="R787"/>
  <c r="S787"/>
  <c r="L788"/>
  <c r="O788" s="1"/>
  <c r="R788"/>
  <c r="S788"/>
  <c r="L789"/>
  <c r="O789" s="1"/>
  <c r="R789"/>
  <c r="S789"/>
  <c r="L790"/>
  <c r="O790" s="1"/>
  <c r="R790"/>
  <c r="S790"/>
  <c r="L791"/>
  <c r="O791" s="1"/>
  <c r="R791"/>
  <c r="S791"/>
  <c r="L792"/>
  <c r="O792" s="1"/>
  <c r="R792"/>
  <c r="S792"/>
  <c r="L793"/>
  <c r="O793" s="1"/>
  <c r="R793"/>
  <c r="S793"/>
  <c r="L794"/>
  <c r="O794" s="1"/>
  <c r="R794"/>
  <c r="S794"/>
  <c r="L795"/>
  <c r="O795" s="1"/>
  <c r="R795"/>
  <c r="S795"/>
  <c r="L796"/>
  <c r="O796" s="1"/>
  <c r="R796"/>
  <c r="S796"/>
  <c r="L797"/>
  <c r="O797" s="1"/>
  <c r="R797"/>
  <c r="S797"/>
  <c r="L798"/>
  <c r="O798" s="1"/>
  <c r="R798"/>
  <c r="S798"/>
  <c r="L799"/>
  <c r="O799" s="1"/>
  <c r="R799"/>
  <c r="S799"/>
  <c r="L800"/>
  <c r="O800" s="1"/>
  <c r="R800"/>
  <c r="S800"/>
  <c r="L801"/>
  <c r="O801" s="1"/>
  <c r="R801"/>
  <c r="S801"/>
  <c r="L802"/>
  <c r="O802" s="1"/>
  <c r="R802"/>
  <c r="S802"/>
  <c r="L803"/>
  <c r="O803" s="1"/>
  <c r="R803"/>
  <c r="S803"/>
  <c r="L804"/>
  <c r="O804" s="1"/>
  <c r="R804"/>
  <c r="S804"/>
  <c r="L805"/>
  <c r="O805" s="1"/>
  <c r="R805"/>
  <c r="S805"/>
  <c r="L806"/>
  <c r="O806" s="1"/>
  <c r="R806"/>
  <c r="S806"/>
  <c r="L807"/>
  <c r="O807" s="1"/>
  <c r="R807"/>
  <c r="S807"/>
  <c r="L808"/>
  <c r="O808" s="1"/>
  <c r="R808"/>
  <c r="S808"/>
  <c r="L809"/>
  <c r="O809" s="1"/>
  <c r="R809"/>
  <c r="S809"/>
  <c r="L810"/>
  <c r="O810" s="1"/>
  <c r="R810"/>
  <c r="S810"/>
  <c r="L811"/>
  <c r="O811" s="1"/>
  <c r="R811"/>
  <c r="S811"/>
  <c r="L812"/>
  <c r="O812" s="1"/>
  <c r="R812"/>
  <c r="S812"/>
  <c r="L813"/>
  <c r="O813" s="1"/>
  <c r="R813"/>
  <c r="S813"/>
  <c r="L814"/>
  <c r="O814" s="1"/>
  <c r="R814"/>
  <c r="S814"/>
  <c r="L815"/>
  <c r="O815" s="1"/>
  <c r="R815"/>
  <c r="S815"/>
  <c r="L816"/>
  <c r="O816" s="1"/>
  <c r="R816"/>
  <c r="S816"/>
  <c r="L817"/>
  <c r="O817" s="1"/>
  <c r="R817"/>
  <c r="S817"/>
  <c r="L818"/>
  <c r="O818" s="1"/>
  <c r="R818"/>
  <c r="S818"/>
  <c r="L819"/>
  <c r="O819" s="1"/>
  <c r="R819"/>
  <c r="S819"/>
  <c r="L820"/>
  <c r="O820" s="1"/>
  <c r="R820"/>
  <c r="S820"/>
  <c r="L821"/>
  <c r="O821" s="1"/>
  <c r="R821"/>
  <c r="S821"/>
  <c r="L822"/>
  <c r="O822" s="1"/>
  <c r="R822"/>
  <c r="S822"/>
  <c r="L823"/>
  <c r="O823" s="1"/>
  <c r="R823"/>
  <c r="S823"/>
  <c r="L824"/>
  <c r="O824" s="1"/>
  <c r="R824"/>
  <c r="S824"/>
  <c r="L825"/>
  <c r="O825" s="1"/>
  <c r="R825"/>
  <c r="S825"/>
  <c r="L826"/>
  <c r="O826" s="1"/>
  <c r="R826"/>
  <c r="S826"/>
  <c r="L827"/>
  <c r="O827" s="1"/>
  <c r="R827"/>
  <c r="S827"/>
  <c r="L828"/>
  <c r="O828" s="1"/>
  <c r="R828"/>
  <c r="S828"/>
  <c r="L829"/>
  <c r="O829" s="1"/>
  <c r="R829"/>
  <c r="S829"/>
  <c r="L830"/>
  <c r="O830" s="1"/>
  <c r="R830"/>
  <c r="S830"/>
  <c r="L831"/>
  <c r="O831" s="1"/>
  <c r="R831"/>
  <c r="S831"/>
  <c r="L832"/>
  <c r="O832" s="1"/>
  <c r="R832"/>
  <c r="S832"/>
  <c r="L833"/>
  <c r="O833" s="1"/>
  <c r="R833"/>
  <c r="S833"/>
  <c r="L834"/>
  <c r="O834" s="1"/>
  <c r="R834"/>
  <c r="S834"/>
  <c r="L835"/>
  <c r="O835" s="1"/>
  <c r="R835"/>
  <c r="S835"/>
  <c r="L836"/>
  <c r="O836" s="1"/>
  <c r="R836"/>
  <c r="S836"/>
  <c r="L837"/>
  <c r="O837" s="1"/>
  <c r="R837"/>
  <c r="S837"/>
  <c r="L838"/>
  <c r="O838" s="1"/>
  <c r="R838"/>
  <c r="S838"/>
  <c r="L839"/>
  <c r="O839" s="1"/>
  <c r="R839"/>
  <c r="S839"/>
  <c r="L840"/>
  <c r="O840" s="1"/>
  <c r="R840"/>
  <c r="S840"/>
  <c r="L841"/>
  <c r="O841" s="1"/>
  <c r="R841"/>
  <c r="S841"/>
  <c r="L842"/>
  <c r="O842" s="1"/>
  <c r="R842"/>
  <c r="S842"/>
  <c r="L843"/>
  <c r="O843" s="1"/>
  <c r="R843"/>
  <c r="S843"/>
  <c r="L844"/>
  <c r="O844" s="1"/>
  <c r="R844"/>
  <c r="S844"/>
  <c r="L845"/>
  <c r="O845" s="1"/>
  <c r="R845"/>
  <c r="S845"/>
  <c r="L846"/>
  <c r="O846" s="1"/>
  <c r="R846"/>
  <c r="S846"/>
  <c r="L847"/>
  <c r="O847" s="1"/>
  <c r="R847"/>
  <c r="S847"/>
  <c r="L848"/>
  <c r="O848" s="1"/>
  <c r="R848"/>
  <c r="S848"/>
  <c r="L849"/>
  <c r="O849" s="1"/>
  <c r="R849"/>
  <c r="S849"/>
  <c r="L850"/>
  <c r="O850" s="1"/>
  <c r="R850"/>
  <c r="S850"/>
  <c r="L851"/>
  <c r="O851" s="1"/>
  <c r="R851"/>
  <c r="S851"/>
  <c r="L852"/>
  <c r="O852" s="1"/>
  <c r="R852"/>
  <c r="S852"/>
  <c r="L853"/>
  <c r="O853" s="1"/>
  <c r="R853"/>
  <c r="S853"/>
  <c r="L854"/>
  <c r="O854" s="1"/>
  <c r="R854"/>
  <c r="S854"/>
  <c r="L855"/>
  <c r="O855" s="1"/>
  <c r="R855"/>
  <c r="S855"/>
  <c r="L856"/>
  <c r="O856" s="1"/>
  <c r="R856"/>
  <c r="S856"/>
  <c r="L857"/>
  <c r="O857" s="1"/>
  <c r="R857"/>
  <c r="S857"/>
  <c r="L858"/>
  <c r="O858" s="1"/>
  <c r="R858"/>
  <c r="S858"/>
  <c r="L859"/>
  <c r="O859" s="1"/>
  <c r="R859"/>
  <c r="S859"/>
  <c r="L860"/>
  <c r="O860" s="1"/>
  <c r="R860"/>
  <c r="S860"/>
  <c r="L861"/>
  <c r="O861" s="1"/>
  <c r="R861"/>
  <c r="S861"/>
  <c r="L862"/>
  <c r="O862" s="1"/>
  <c r="R862"/>
  <c r="S862"/>
  <c r="L863"/>
  <c r="O863" s="1"/>
  <c r="R863"/>
  <c r="S863"/>
  <c r="L864"/>
  <c r="O864" s="1"/>
  <c r="R864"/>
  <c r="S864"/>
  <c r="L865"/>
  <c r="O865" s="1"/>
  <c r="R865"/>
  <c r="S865"/>
  <c r="L866"/>
  <c r="O866" s="1"/>
  <c r="R866"/>
  <c r="S866"/>
  <c r="L867"/>
  <c r="O867" s="1"/>
  <c r="R867"/>
  <c r="S867"/>
  <c r="L868"/>
  <c r="O868" s="1"/>
  <c r="R868"/>
  <c r="S868"/>
  <c r="L869"/>
  <c r="O869" s="1"/>
  <c r="R869"/>
  <c r="S869"/>
  <c r="L870"/>
  <c r="O870" s="1"/>
  <c r="R870"/>
  <c r="S870"/>
  <c r="L871"/>
  <c r="O871" s="1"/>
  <c r="R871"/>
  <c r="S871"/>
  <c r="L872"/>
  <c r="O872" s="1"/>
  <c r="R872"/>
  <c r="S872"/>
  <c r="L873"/>
  <c r="O873" s="1"/>
  <c r="R873"/>
  <c r="S873"/>
  <c r="L874"/>
  <c r="O874" s="1"/>
  <c r="R874"/>
  <c r="S874"/>
  <c r="L875"/>
  <c r="O875" s="1"/>
  <c r="R875"/>
  <c r="S875"/>
  <c r="L876"/>
  <c r="O876" s="1"/>
  <c r="R876"/>
  <c r="S876"/>
  <c r="L877"/>
  <c r="O877" s="1"/>
  <c r="R877"/>
  <c r="S877"/>
  <c r="L878"/>
  <c r="O878" s="1"/>
  <c r="R878"/>
  <c r="S878"/>
  <c r="L879"/>
  <c r="O879" s="1"/>
  <c r="R879"/>
  <c r="S879"/>
  <c r="L880"/>
  <c r="O880" s="1"/>
  <c r="R880"/>
  <c r="S880"/>
  <c r="L881"/>
  <c r="O881" s="1"/>
  <c r="R881"/>
  <c r="S881"/>
  <c r="L882"/>
  <c r="O882" s="1"/>
  <c r="R882"/>
  <c r="S882"/>
  <c r="L883"/>
  <c r="O883" s="1"/>
  <c r="R883"/>
  <c r="S883"/>
  <c r="L884"/>
  <c r="O884" s="1"/>
  <c r="R884"/>
  <c r="S884"/>
  <c r="L885"/>
  <c r="O885" s="1"/>
  <c r="R885"/>
  <c r="S885"/>
  <c r="L886"/>
  <c r="O886" s="1"/>
  <c r="R886"/>
  <c r="S886"/>
  <c r="L887"/>
  <c r="O887" s="1"/>
  <c r="R887"/>
  <c r="S887"/>
  <c r="L888"/>
  <c r="O888" s="1"/>
  <c r="R888"/>
  <c r="S888"/>
  <c r="L889"/>
  <c r="O889" s="1"/>
  <c r="R889"/>
  <c r="S889"/>
  <c r="L890"/>
  <c r="O890" s="1"/>
  <c r="R890"/>
  <c r="S890"/>
  <c r="L891"/>
  <c r="O891" s="1"/>
  <c r="R891"/>
  <c r="S891"/>
  <c r="L892"/>
  <c r="O892" s="1"/>
  <c r="R892"/>
  <c r="S892"/>
  <c r="L893"/>
  <c r="O893" s="1"/>
  <c r="R893"/>
  <c r="S893"/>
  <c r="L894"/>
  <c r="O894" s="1"/>
  <c r="R894"/>
  <c r="S894"/>
  <c r="L895"/>
  <c r="O895" s="1"/>
  <c r="R895"/>
  <c r="S895"/>
  <c r="L896"/>
  <c r="O896" s="1"/>
  <c r="R896"/>
  <c r="S896"/>
  <c r="L897"/>
  <c r="O897" s="1"/>
  <c r="R897"/>
  <c r="S897"/>
  <c r="L898"/>
  <c r="O898" s="1"/>
  <c r="R898"/>
  <c r="S898"/>
  <c r="L899"/>
  <c r="O899" s="1"/>
  <c r="R899"/>
  <c r="S899"/>
  <c r="L900"/>
  <c r="O900" s="1"/>
  <c r="R900"/>
  <c r="S900"/>
  <c r="L901"/>
  <c r="O901" s="1"/>
  <c r="R901"/>
  <c r="S901"/>
  <c r="L902"/>
  <c r="O902" s="1"/>
  <c r="R902"/>
  <c r="S902"/>
  <c r="L903"/>
  <c r="O903" s="1"/>
  <c r="R903"/>
  <c r="S903"/>
  <c r="L904"/>
  <c r="O904" s="1"/>
  <c r="R904"/>
  <c r="S904"/>
  <c r="L905"/>
  <c r="O905" s="1"/>
  <c r="R905"/>
  <c r="S905"/>
  <c r="L906"/>
  <c r="O906" s="1"/>
  <c r="R906"/>
  <c r="S906"/>
  <c r="L907"/>
  <c r="O907" s="1"/>
  <c r="R907"/>
  <c r="S907"/>
  <c r="L908"/>
  <c r="O908" s="1"/>
  <c r="R908"/>
  <c r="S908"/>
  <c r="L909"/>
  <c r="O909" s="1"/>
  <c r="R909"/>
  <c r="S909"/>
  <c r="L910"/>
  <c r="O910" s="1"/>
  <c r="R910"/>
  <c r="S910"/>
  <c r="L911"/>
  <c r="O911" s="1"/>
  <c r="R911"/>
  <c r="S911"/>
  <c r="L912"/>
  <c r="O912" s="1"/>
  <c r="R912"/>
  <c r="S912"/>
  <c r="L913"/>
  <c r="O913" s="1"/>
  <c r="R913"/>
  <c r="S913"/>
  <c r="L914"/>
  <c r="O914" s="1"/>
  <c r="R914"/>
  <c r="S914"/>
  <c r="L915"/>
  <c r="O915" s="1"/>
  <c r="R915"/>
  <c r="S915"/>
  <c r="L916"/>
  <c r="O916" s="1"/>
  <c r="R916"/>
  <c r="S916"/>
  <c r="L917"/>
  <c r="O917" s="1"/>
  <c r="R917"/>
  <c r="S917"/>
  <c r="L918"/>
  <c r="O918" s="1"/>
  <c r="R918"/>
  <c r="S918"/>
  <c r="L919"/>
  <c r="O919" s="1"/>
  <c r="R919"/>
  <c r="S919"/>
  <c r="L920"/>
  <c r="O920" s="1"/>
  <c r="R920"/>
  <c r="S920"/>
  <c r="L921"/>
  <c r="O921" s="1"/>
  <c r="R921"/>
  <c r="S921"/>
  <c r="L922"/>
  <c r="O922" s="1"/>
  <c r="R922"/>
  <c r="S922"/>
  <c r="L923"/>
  <c r="O923" s="1"/>
  <c r="R923"/>
  <c r="S923"/>
  <c r="L924"/>
  <c r="O924" s="1"/>
  <c r="R924"/>
  <c r="S924"/>
  <c r="L925"/>
  <c r="O925" s="1"/>
  <c r="R925"/>
  <c r="S925"/>
  <c r="L926"/>
  <c r="O926" s="1"/>
  <c r="R926"/>
  <c r="S926"/>
  <c r="L927"/>
  <c r="O927" s="1"/>
  <c r="R927"/>
  <c r="S927"/>
  <c r="L928"/>
  <c r="O928" s="1"/>
  <c r="R928"/>
  <c r="S928"/>
  <c r="L929"/>
  <c r="O929" s="1"/>
  <c r="R929"/>
  <c r="S929"/>
  <c r="L930"/>
  <c r="O930" s="1"/>
  <c r="R930"/>
  <c r="S930"/>
  <c r="L931"/>
  <c r="O931" s="1"/>
  <c r="R931"/>
  <c r="S931"/>
  <c r="L932"/>
  <c r="O932" s="1"/>
  <c r="R932"/>
  <c r="S932"/>
  <c r="L933"/>
  <c r="O933" s="1"/>
  <c r="R933"/>
  <c r="S933"/>
  <c r="L934"/>
  <c r="O934" s="1"/>
  <c r="R934"/>
  <c r="S934"/>
  <c r="L935"/>
  <c r="O935" s="1"/>
  <c r="R935"/>
  <c r="S935"/>
  <c r="L936"/>
  <c r="O936" s="1"/>
  <c r="R936"/>
  <c r="S936"/>
  <c r="L937"/>
  <c r="O937" s="1"/>
  <c r="R937"/>
  <c r="S937"/>
  <c r="L938"/>
  <c r="O938" s="1"/>
  <c r="R938"/>
  <c r="S938"/>
  <c r="L939"/>
  <c r="O939" s="1"/>
  <c r="R939"/>
  <c r="S939"/>
  <c r="L940"/>
  <c r="O940" s="1"/>
  <c r="R940"/>
  <c r="S940"/>
  <c r="L941"/>
  <c r="O941" s="1"/>
  <c r="R941"/>
  <c r="S941"/>
  <c r="L942"/>
  <c r="O942" s="1"/>
  <c r="R942"/>
  <c r="S942"/>
  <c r="L943"/>
  <c r="O943" s="1"/>
  <c r="R943"/>
  <c r="S943"/>
  <c r="L944"/>
  <c r="O944" s="1"/>
  <c r="R944"/>
  <c r="S944"/>
  <c r="L945"/>
  <c r="O945" s="1"/>
  <c r="R945"/>
  <c r="S945"/>
  <c r="L946"/>
  <c r="O946" s="1"/>
  <c r="R946"/>
  <c r="S946"/>
  <c r="L947"/>
  <c r="O947" s="1"/>
  <c r="R947"/>
  <c r="S947"/>
  <c r="L948"/>
  <c r="O948" s="1"/>
  <c r="R948"/>
  <c r="S948"/>
  <c r="L949"/>
  <c r="O949" s="1"/>
  <c r="R949"/>
  <c r="S949"/>
  <c r="L950"/>
  <c r="O950" s="1"/>
  <c r="R950"/>
  <c r="S950"/>
  <c r="L951"/>
  <c r="O951" s="1"/>
  <c r="R951"/>
  <c r="S951"/>
  <c r="L952"/>
  <c r="O952" s="1"/>
  <c r="R952"/>
  <c r="S952"/>
  <c r="L953"/>
  <c r="O953" s="1"/>
  <c r="R953"/>
  <c r="S953"/>
  <c r="L954"/>
  <c r="O954" s="1"/>
  <c r="R954"/>
  <c r="S954"/>
  <c r="L955"/>
  <c r="O955" s="1"/>
  <c r="R955"/>
  <c r="S955"/>
  <c r="L956"/>
  <c r="O956" s="1"/>
  <c r="R956"/>
  <c r="S956"/>
  <c r="L957"/>
  <c r="O957" s="1"/>
  <c r="R957"/>
  <c r="S957"/>
  <c r="L958"/>
  <c r="O958" s="1"/>
  <c r="R958"/>
  <c r="S958"/>
  <c r="L959"/>
  <c r="O959" s="1"/>
  <c r="R959"/>
  <c r="S959"/>
  <c r="L960"/>
  <c r="O960" s="1"/>
  <c r="R960"/>
  <c r="S960"/>
  <c r="L961"/>
  <c r="O961" s="1"/>
  <c r="R961"/>
  <c r="S961"/>
  <c r="L962"/>
  <c r="O962" s="1"/>
  <c r="R962"/>
  <c r="S962"/>
  <c r="L963"/>
  <c r="O963" s="1"/>
  <c r="R963"/>
  <c r="S963"/>
  <c r="L964"/>
  <c r="O964" s="1"/>
  <c r="R964"/>
  <c r="S964"/>
  <c r="L965"/>
  <c r="O965" s="1"/>
  <c r="R965"/>
  <c r="S965"/>
  <c r="L966"/>
  <c r="O966" s="1"/>
  <c r="R966"/>
  <c r="S966"/>
  <c r="L967"/>
  <c r="O967" s="1"/>
  <c r="R967"/>
  <c r="S967"/>
  <c r="L968"/>
  <c r="O968" s="1"/>
  <c r="R968"/>
  <c r="S968"/>
  <c r="L969"/>
  <c r="O969" s="1"/>
  <c r="R969"/>
  <c r="S969"/>
  <c r="L970"/>
  <c r="O970" s="1"/>
  <c r="R970"/>
  <c r="S970"/>
  <c r="L971"/>
  <c r="O971" s="1"/>
  <c r="R971"/>
  <c r="S971"/>
  <c r="L972"/>
  <c r="O972" s="1"/>
  <c r="R972"/>
  <c r="S972"/>
  <c r="L973"/>
  <c r="O973" s="1"/>
  <c r="R973"/>
  <c r="S973"/>
  <c r="L974"/>
  <c r="O974" s="1"/>
  <c r="R974"/>
  <c r="S974"/>
  <c r="L975"/>
  <c r="O975" s="1"/>
  <c r="R975"/>
  <c r="S975"/>
  <c r="L976"/>
  <c r="O976" s="1"/>
  <c r="R976"/>
  <c r="S976"/>
  <c r="L977"/>
  <c r="O977" s="1"/>
  <c r="R977"/>
  <c r="S977"/>
  <c r="L978"/>
  <c r="O978" s="1"/>
  <c r="R978"/>
  <c r="S978"/>
  <c r="L979"/>
  <c r="O979" s="1"/>
  <c r="R979"/>
  <c r="S979"/>
  <c r="L980"/>
  <c r="O980" s="1"/>
  <c r="R980"/>
  <c r="S980"/>
  <c r="L981"/>
  <c r="O981" s="1"/>
  <c r="R981"/>
  <c r="S981"/>
  <c r="L982"/>
  <c r="O982" s="1"/>
  <c r="R982"/>
  <c r="S982"/>
  <c r="L983"/>
  <c r="O983" s="1"/>
  <c r="R983"/>
  <c r="S983"/>
  <c r="L984"/>
  <c r="O984" s="1"/>
  <c r="R984"/>
  <c r="S984"/>
  <c r="L985"/>
  <c r="O985" s="1"/>
  <c r="R985"/>
  <c r="S985"/>
  <c r="L986"/>
  <c r="O986" s="1"/>
  <c r="R986"/>
  <c r="S986"/>
  <c r="L987"/>
  <c r="O987" s="1"/>
  <c r="R987"/>
  <c r="S987"/>
  <c r="L988"/>
  <c r="O988" s="1"/>
  <c r="R988"/>
  <c r="S988"/>
  <c r="L989"/>
  <c r="O989" s="1"/>
  <c r="R989"/>
  <c r="S989"/>
  <c r="L990"/>
  <c r="O990" s="1"/>
  <c r="R990"/>
  <c r="S990"/>
  <c r="L991"/>
  <c r="O991" s="1"/>
  <c r="R991"/>
  <c r="S991"/>
  <c r="L992"/>
  <c r="O992" s="1"/>
  <c r="R992"/>
  <c r="S992"/>
  <c r="L993"/>
  <c r="O993" s="1"/>
  <c r="R993"/>
  <c r="S993"/>
  <c r="L994"/>
  <c r="O994" s="1"/>
  <c r="R994"/>
  <c r="S994"/>
  <c r="L995"/>
  <c r="O995" s="1"/>
  <c r="R995"/>
  <c r="S995"/>
  <c r="L996"/>
  <c r="O996" s="1"/>
  <c r="R996"/>
  <c r="S996"/>
  <c r="L997"/>
  <c r="O997" s="1"/>
  <c r="R997"/>
  <c r="S997"/>
  <c r="L998"/>
  <c r="O998" s="1"/>
  <c r="R998"/>
  <c r="S998"/>
  <c r="L999"/>
  <c r="O999" s="1"/>
  <c r="R999"/>
  <c r="S999"/>
  <c r="L1000"/>
  <c r="O1000" s="1"/>
  <c r="R1000"/>
  <c r="S1000"/>
  <c r="L1001"/>
  <c r="O1001" s="1"/>
  <c r="R1001"/>
  <c r="S1001"/>
  <c r="L1002"/>
  <c r="O1002" s="1"/>
  <c r="R1002"/>
  <c r="S1002"/>
  <c r="L1003"/>
  <c r="O1003" s="1"/>
  <c r="R1003"/>
  <c r="S1003"/>
  <c r="L1004"/>
  <c r="O1004" s="1"/>
  <c r="R1004"/>
  <c r="S1004"/>
  <c r="L1005"/>
  <c r="O1005" s="1"/>
  <c r="R1005"/>
  <c r="S1005"/>
  <c r="L1006"/>
  <c r="O1006" s="1"/>
  <c r="R1006"/>
  <c r="S1006"/>
  <c r="L1007"/>
  <c r="O1007" s="1"/>
  <c r="R1007"/>
  <c r="S1007"/>
  <c r="L1008"/>
  <c r="O1008" s="1"/>
  <c r="R1008"/>
  <c r="S1008"/>
  <c r="L1009"/>
  <c r="O1009" s="1"/>
  <c r="R1009"/>
  <c r="S1009"/>
  <c r="L1010"/>
  <c r="O1010" s="1"/>
  <c r="R1010"/>
  <c r="S1010"/>
  <c r="L1011"/>
  <c r="O1011" s="1"/>
  <c r="R1011"/>
  <c r="S1011"/>
  <c r="L1012"/>
  <c r="O1012" s="1"/>
  <c r="R1012"/>
  <c r="S1012"/>
  <c r="L1013"/>
  <c r="O1013" s="1"/>
  <c r="R1013"/>
  <c r="S1013"/>
  <c r="L1014"/>
  <c r="O1014" s="1"/>
  <c r="R1014"/>
  <c r="S1014"/>
  <c r="L1015"/>
  <c r="O1015" s="1"/>
  <c r="R1015"/>
  <c r="S1015"/>
  <c r="L1016"/>
  <c r="O1016" s="1"/>
  <c r="R1016"/>
  <c r="S1016"/>
  <c r="L1017"/>
  <c r="O1017" s="1"/>
  <c r="R1017"/>
  <c r="S1017"/>
  <c r="L1018"/>
  <c r="O1018" s="1"/>
  <c r="R1018"/>
  <c r="S1018"/>
  <c r="L1019"/>
  <c r="O1019" s="1"/>
  <c r="R1019"/>
  <c r="S1019"/>
  <c r="L1020"/>
  <c r="O1020" s="1"/>
  <c r="R1020"/>
  <c r="S1020"/>
  <c r="L1021"/>
  <c r="O1021" s="1"/>
  <c r="R1021"/>
  <c r="S1021"/>
  <c r="L1022"/>
  <c r="O1022" s="1"/>
  <c r="R1022"/>
  <c r="S1022"/>
  <c r="L1023"/>
  <c r="O1023" s="1"/>
  <c r="R1023"/>
  <c r="S1023"/>
  <c r="L1024"/>
  <c r="O1024" s="1"/>
  <c r="R1024"/>
  <c r="S1024"/>
  <c r="L1025"/>
  <c r="O1025" s="1"/>
  <c r="R1025"/>
  <c r="S1025"/>
  <c r="L1026"/>
  <c r="O1026" s="1"/>
  <c r="R1026"/>
  <c r="S1026"/>
  <c r="L1027"/>
  <c r="O1027" s="1"/>
  <c r="R1027"/>
  <c r="S1027"/>
  <c r="L1028"/>
  <c r="O1028" s="1"/>
  <c r="R1028"/>
  <c r="S1028"/>
  <c r="L1029"/>
  <c r="O1029" s="1"/>
  <c r="R1029"/>
  <c r="S1029"/>
  <c r="L1030"/>
  <c r="O1030" s="1"/>
  <c r="R1030"/>
  <c r="S1030"/>
  <c r="L1031"/>
  <c r="O1031" s="1"/>
  <c r="R1031"/>
  <c r="S1031"/>
  <c r="L1032"/>
  <c r="O1032" s="1"/>
  <c r="R1032"/>
  <c r="S1032"/>
  <c r="L1033"/>
  <c r="O1033" s="1"/>
  <c r="R1033"/>
  <c r="S1033"/>
  <c r="L1034"/>
  <c r="O1034" s="1"/>
  <c r="R1034"/>
  <c r="S1034"/>
  <c r="L1035"/>
  <c r="O1035" s="1"/>
  <c r="R1035"/>
  <c r="S1035"/>
  <c r="L1036"/>
  <c r="O1036" s="1"/>
  <c r="R1036"/>
  <c r="S1036"/>
  <c r="L1037"/>
  <c r="O1037" s="1"/>
  <c r="R1037"/>
  <c r="S1037"/>
  <c r="L1038"/>
  <c r="O1038" s="1"/>
  <c r="R1038"/>
  <c r="S1038"/>
  <c r="L1039"/>
  <c r="O1039" s="1"/>
  <c r="R1039"/>
  <c r="S1039"/>
  <c r="L1040"/>
  <c r="O1040" s="1"/>
  <c r="R1040"/>
  <c r="S1040"/>
  <c r="L1041"/>
  <c r="O1041" s="1"/>
  <c r="R1041"/>
  <c r="S1041"/>
  <c r="L1042"/>
  <c r="O1042" s="1"/>
  <c r="R1042"/>
  <c r="S1042"/>
  <c r="L1043"/>
  <c r="O1043" s="1"/>
  <c r="R1043"/>
  <c r="S1043"/>
  <c r="L1044"/>
  <c r="O1044" s="1"/>
  <c r="R1044"/>
  <c r="S1044"/>
  <c r="L1045"/>
  <c r="O1045" s="1"/>
  <c r="R1045"/>
  <c r="S1045"/>
  <c r="L1046"/>
  <c r="O1046" s="1"/>
  <c r="R1046"/>
  <c r="S1046"/>
  <c r="L1047"/>
  <c r="O1047" s="1"/>
  <c r="R1047"/>
  <c r="S1047"/>
  <c r="L1048"/>
  <c r="O1048" s="1"/>
  <c r="R1048"/>
  <c r="S1048"/>
  <c r="L1049"/>
  <c r="O1049" s="1"/>
  <c r="R1049"/>
  <c r="S1049"/>
  <c r="L1050"/>
  <c r="O1050" s="1"/>
  <c r="R1050"/>
  <c r="S1050"/>
  <c r="L1051"/>
  <c r="O1051" s="1"/>
  <c r="R1051"/>
  <c r="S1051"/>
  <c r="L1052"/>
  <c r="O1052" s="1"/>
  <c r="R1052"/>
  <c r="S1052"/>
  <c r="L1053"/>
  <c r="O1053" s="1"/>
  <c r="R1053"/>
  <c r="S1053"/>
  <c r="L1054"/>
  <c r="O1054" s="1"/>
  <c r="R1054"/>
  <c r="S1054"/>
  <c r="L1055"/>
  <c r="O1055" s="1"/>
  <c r="R1055"/>
  <c r="S1055"/>
  <c r="L1056"/>
  <c r="O1056" s="1"/>
  <c r="R1056"/>
  <c r="S1056"/>
  <c r="L1057"/>
  <c r="O1057" s="1"/>
  <c r="R1057"/>
  <c r="S1057"/>
  <c r="L1058"/>
  <c r="O1058" s="1"/>
  <c r="R1058"/>
  <c r="S1058"/>
  <c r="L1059"/>
  <c r="O1059" s="1"/>
  <c r="R1059"/>
  <c r="S1059"/>
  <c r="L1060"/>
  <c r="O1060" s="1"/>
  <c r="R1060"/>
  <c r="S1060"/>
  <c r="L1061"/>
  <c r="O1061" s="1"/>
  <c r="R1061"/>
  <c r="S1061"/>
  <c r="L1062"/>
  <c r="O1062" s="1"/>
  <c r="R1062"/>
  <c r="S1062"/>
  <c r="L1063"/>
  <c r="O1063" s="1"/>
  <c r="R1063"/>
  <c r="S1063"/>
  <c r="L1064"/>
  <c r="O1064" s="1"/>
  <c r="R1064"/>
  <c r="S1064"/>
  <c r="L1065"/>
  <c r="O1065" s="1"/>
  <c r="R1065"/>
  <c r="S1065"/>
  <c r="L1066"/>
  <c r="O1066" s="1"/>
  <c r="R1066"/>
  <c r="S1066"/>
  <c r="L1067"/>
  <c r="O1067" s="1"/>
  <c r="R1067"/>
  <c r="S1067"/>
  <c r="L1068"/>
  <c r="O1068" s="1"/>
  <c r="R1068"/>
  <c r="S1068"/>
  <c r="L1069"/>
  <c r="O1069" s="1"/>
  <c r="R1069"/>
  <c r="S1069"/>
  <c r="L1070"/>
  <c r="O1070" s="1"/>
  <c r="R1070"/>
  <c r="S1070"/>
  <c r="L1071"/>
  <c r="O1071" s="1"/>
  <c r="R1071"/>
  <c r="S1071"/>
  <c r="L1072"/>
  <c r="O1072" s="1"/>
  <c r="R1072"/>
  <c r="S1072"/>
  <c r="L1073"/>
  <c r="O1073" s="1"/>
  <c r="R1073"/>
  <c r="S1073"/>
  <c r="L1074"/>
  <c r="O1074" s="1"/>
  <c r="R1074"/>
  <c r="S1074"/>
  <c r="L1075"/>
  <c r="O1075" s="1"/>
  <c r="R1075"/>
  <c r="S1075"/>
  <c r="L1076"/>
  <c r="O1076" s="1"/>
  <c r="R1076"/>
  <c r="S1076"/>
  <c r="L1077"/>
  <c r="O1077" s="1"/>
  <c r="R1077"/>
  <c r="S1077"/>
  <c r="L1078"/>
  <c r="O1078" s="1"/>
  <c r="R1078"/>
  <c r="S1078"/>
  <c r="L1079"/>
  <c r="O1079" s="1"/>
  <c r="R1079"/>
  <c r="S1079"/>
  <c r="L1080"/>
  <c r="O1080" s="1"/>
  <c r="R1080"/>
  <c r="S1080"/>
  <c r="L1081"/>
  <c r="O1081" s="1"/>
  <c r="R1081"/>
  <c r="S1081"/>
  <c r="L1082"/>
  <c r="O1082" s="1"/>
  <c r="R1082"/>
  <c r="S1082"/>
  <c r="L1083"/>
  <c r="O1083" s="1"/>
  <c r="R1083"/>
  <c r="S1083"/>
  <c r="L1084"/>
  <c r="O1084" s="1"/>
  <c r="R1084"/>
  <c r="S1084"/>
  <c r="L1085"/>
  <c r="O1085" s="1"/>
  <c r="R1085"/>
  <c r="S1085"/>
  <c r="L1086"/>
  <c r="O1086" s="1"/>
  <c r="R1086"/>
  <c r="S1086"/>
  <c r="L1087"/>
  <c r="O1087" s="1"/>
  <c r="R1087"/>
  <c r="S1087"/>
  <c r="L1088"/>
  <c r="O1088" s="1"/>
  <c r="R1088"/>
  <c r="S1088"/>
  <c r="L1089"/>
  <c r="O1089" s="1"/>
  <c r="R1089"/>
  <c r="S1089"/>
  <c r="L1090"/>
  <c r="O1090" s="1"/>
  <c r="R1090"/>
  <c r="S1090"/>
  <c r="L1091"/>
  <c r="O1091" s="1"/>
  <c r="R1091"/>
  <c r="S1091"/>
  <c r="L1092"/>
  <c r="O1092" s="1"/>
  <c r="R1092"/>
  <c r="S1092"/>
  <c r="L1093"/>
  <c r="O1093" s="1"/>
  <c r="R1093"/>
  <c r="S1093"/>
  <c r="L1094"/>
  <c r="O1094" s="1"/>
  <c r="R1094"/>
  <c r="S1094"/>
  <c r="L1095"/>
  <c r="O1095" s="1"/>
  <c r="R1095"/>
  <c r="S1095"/>
  <c r="L1096"/>
  <c r="O1096" s="1"/>
  <c r="R1096"/>
  <c r="S1096"/>
  <c r="L1097"/>
  <c r="O1097" s="1"/>
  <c r="R1097"/>
  <c r="S1097"/>
  <c r="L1098"/>
  <c r="O1098" s="1"/>
  <c r="R1098"/>
  <c r="S1098"/>
  <c r="L1099"/>
  <c r="O1099" s="1"/>
  <c r="R1099"/>
  <c r="S1099"/>
  <c r="L1100"/>
  <c r="O1100" s="1"/>
  <c r="R1100"/>
  <c r="S1100"/>
  <c r="L1101"/>
  <c r="O1101" s="1"/>
  <c r="R1101"/>
  <c r="S1101"/>
  <c r="L1102"/>
  <c r="O1102" s="1"/>
  <c r="R1102"/>
  <c r="S1102"/>
  <c r="L1103"/>
  <c r="O1103" s="1"/>
  <c r="R1103"/>
  <c r="S1103"/>
  <c r="L1104"/>
  <c r="O1104" s="1"/>
  <c r="R1104"/>
  <c r="S1104"/>
  <c r="L1105"/>
  <c r="O1105" s="1"/>
  <c r="R1105"/>
  <c r="S1105"/>
  <c r="L1106"/>
  <c r="O1106" s="1"/>
  <c r="R1106"/>
  <c r="S1106"/>
  <c r="L1107"/>
  <c r="O1107" s="1"/>
  <c r="R1107"/>
  <c r="S1107"/>
  <c r="L1108"/>
  <c r="O1108" s="1"/>
  <c r="R1108"/>
  <c r="S1108"/>
  <c r="L1109"/>
  <c r="O1109" s="1"/>
  <c r="R1109"/>
  <c r="S1109"/>
  <c r="L1110"/>
  <c r="O1110" s="1"/>
  <c r="R1110"/>
  <c r="S1110"/>
  <c r="L1111"/>
  <c r="O1111" s="1"/>
  <c r="R1111"/>
  <c r="S1111"/>
  <c r="L1112"/>
  <c r="O1112" s="1"/>
  <c r="R1112"/>
  <c r="S1112"/>
  <c r="L1113"/>
  <c r="O1113" s="1"/>
  <c r="R1113"/>
  <c r="S1113"/>
  <c r="L1114"/>
  <c r="O1114" s="1"/>
  <c r="R1114"/>
  <c r="S1114"/>
  <c r="L1115"/>
  <c r="O1115" s="1"/>
  <c r="R1115"/>
  <c r="S1115"/>
  <c r="L1116"/>
  <c r="O1116" s="1"/>
  <c r="R1116"/>
  <c r="S1116"/>
  <c r="L1117"/>
  <c r="O1117" s="1"/>
  <c r="R1117"/>
  <c r="S1117"/>
  <c r="L1118"/>
  <c r="O1118" s="1"/>
  <c r="R1118"/>
  <c r="S1118"/>
  <c r="L1119"/>
  <c r="O1119" s="1"/>
  <c r="R1119"/>
  <c r="S1119"/>
  <c r="L1120"/>
  <c r="O1120" s="1"/>
  <c r="R1120"/>
  <c r="S1120"/>
  <c r="L1121"/>
  <c r="O1121" s="1"/>
  <c r="R1121"/>
  <c r="S1121"/>
  <c r="L1122"/>
  <c r="O1122" s="1"/>
  <c r="R1122"/>
  <c r="S1122"/>
  <c r="L1123"/>
  <c r="O1123" s="1"/>
  <c r="R1123"/>
  <c r="S1123"/>
  <c r="L1124"/>
  <c r="O1124" s="1"/>
  <c r="R1124"/>
  <c r="S1124"/>
  <c r="L1125"/>
  <c r="O1125" s="1"/>
  <c r="R1125"/>
  <c r="S1125"/>
  <c r="L1126"/>
  <c r="O1126" s="1"/>
  <c r="R1126"/>
  <c r="S1126"/>
  <c r="L1127"/>
  <c r="O1127" s="1"/>
  <c r="R1127"/>
  <c r="S1127"/>
  <c r="L1128"/>
  <c r="O1128" s="1"/>
  <c r="R1128"/>
  <c r="S1128"/>
  <c r="L1129"/>
  <c r="O1129" s="1"/>
  <c r="R1129"/>
  <c r="S1129"/>
  <c r="L1130"/>
  <c r="O1130" s="1"/>
  <c r="R1130"/>
  <c r="S1130"/>
  <c r="L1131"/>
  <c r="O1131" s="1"/>
  <c r="R1131"/>
  <c r="S1131"/>
  <c r="L1132"/>
  <c r="O1132" s="1"/>
  <c r="R1132"/>
  <c r="S1132"/>
  <c r="L1133"/>
  <c r="O1133" s="1"/>
  <c r="R1133"/>
  <c r="S1133"/>
  <c r="L1134"/>
  <c r="O1134" s="1"/>
  <c r="R1134"/>
  <c r="S1134"/>
  <c r="L1135"/>
  <c r="O1135" s="1"/>
  <c r="R1135"/>
  <c r="S1135"/>
  <c r="L1136"/>
  <c r="O1136" s="1"/>
  <c r="R1136"/>
  <c r="S1136"/>
  <c r="L1137"/>
  <c r="O1137" s="1"/>
  <c r="R1137"/>
  <c r="S1137"/>
  <c r="L1138"/>
  <c r="O1138" s="1"/>
  <c r="R1138"/>
  <c r="S1138"/>
  <c r="L1139"/>
  <c r="O1139" s="1"/>
  <c r="R1139"/>
  <c r="S1139"/>
  <c r="L1140"/>
  <c r="O1140" s="1"/>
  <c r="R1140"/>
  <c r="S1140"/>
  <c r="L1141"/>
  <c r="O1141" s="1"/>
  <c r="R1141"/>
  <c r="S1141"/>
  <c r="L1142"/>
  <c r="O1142" s="1"/>
  <c r="R1142"/>
  <c r="S1142"/>
  <c r="L1143"/>
  <c r="O1143" s="1"/>
  <c r="R1143"/>
  <c r="S1143"/>
  <c r="L1144"/>
  <c r="O1144" s="1"/>
  <c r="R1144"/>
  <c r="S1144"/>
  <c r="L1145"/>
  <c r="O1145" s="1"/>
  <c r="R1145"/>
  <c r="S1145"/>
  <c r="L1146"/>
  <c r="O1146" s="1"/>
  <c r="R1146"/>
  <c r="S1146"/>
  <c r="L1147"/>
  <c r="O1147" s="1"/>
  <c r="R1147"/>
  <c r="S1147"/>
  <c r="L1148"/>
  <c r="O1148" s="1"/>
  <c r="R1148"/>
  <c r="S1148"/>
  <c r="L1149"/>
  <c r="O1149" s="1"/>
  <c r="R1149"/>
  <c r="S1149"/>
  <c r="L1150"/>
  <c r="O1150" s="1"/>
  <c r="R1150"/>
  <c r="S1150"/>
  <c r="L1151"/>
  <c r="O1151" s="1"/>
  <c r="R1151"/>
  <c r="S1151"/>
  <c r="L1152"/>
  <c r="O1152" s="1"/>
  <c r="R1152"/>
  <c r="S1152"/>
  <c r="L1153"/>
  <c r="O1153" s="1"/>
  <c r="R1153"/>
  <c r="S1153"/>
  <c r="L1154"/>
  <c r="O1154" s="1"/>
  <c r="R1154"/>
  <c r="S1154"/>
  <c r="L1155"/>
  <c r="O1155" s="1"/>
  <c r="R1155"/>
  <c r="S1155"/>
  <c r="L1156"/>
  <c r="O1156" s="1"/>
  <c r="R1156"/>
  <c r="S1156"/>
  <c r="L1157"/>
  <c r="O1157" s="1"/>
  <c r="R1157"/>
  <c r="S1157"/>
  <c r="L1158"/>
  <c r="O1158" s="1"/>
  <c r="R1158"/>
  <c r="S1158"/>
  <c r="L1159"/>
  <c r="O1159" s="1"/>
  <c r="R1159"/>
  <c r="S1159"/>
  <c r="L1160"/>
  <c r="O1160" s="1"/>
  <c r="R1160"/>
  <c r="S1160"/>
  <c r="L1161"/>
  <c r="O1161" s="1"/>
  <c r="R1161"/>
  <c r="S1161"/>
  <c r="L1162"/>
  <c r="O1162" s="1"/>
  <c r="R1162"/>
  <c r="S1162"/>
  <c r="L1163"/>
  <c r="O1163" s="1"/>
  <c r="R1163"/>
  <c r="S1163"/>
  <c r="L1164"/>
  <c r="O1164" s="1"/>
  <c r="R1164"/>
  <c r="S1164"/>
  <c r="L1165"/>
  <c r="O1165" s="1"/>
  <c r="R1165"/>
  <c r="S1165"/>
  <c r="L1166"/>
  <c r="O1166" s="1"/>
  <c r="R1166"/>
  <c r="S1166"/>
  <c r="L1167"/>
  <c r="O1167" s="1"/>
  <c r="R1167"/>
  <c r="S1167"/>
  <c r="L1168"/>
  <c r="O1168" s="1"/>
  <c r="R1168"/>
  <c r="S1168"/>
  <c r="L1169"/>
  <c r="O1169" s="1"/>
  <c r="R1169"/>
  <c r="S1169"/>
  <c r="L1170"/>
  <c r="O1170" s="1"/>
  <c r="R1170"/>
  <c r="S1170"/>
  <c r="L1171"/>
  <c r="O1171" s="1"/>
  <c r="R1171"/>
  <c r="S1171"/>
  <c r="L1172"/>
  <c r="O1172" s="1"/>
  <c r="R1172"/>
  <c r="S1172"/>
  <c r="L1173"/>
  <c r="O1173" s="1"/>
  <c r="R1173"/>
  <c r="S1173"/>
  <c r="L1174"/>
  <c r="O1174" s="1"/>
  <c r="R1174"/>
  <c r="S1174"/>
  <c r="L1175"/>
  <c r="O1175" s="1"/>
  <c r="R1175"/>
  <c r="S1175"/>
  <c r="L1176"/>
  <c r="O1176" s="1"/>
  <c r="R1176"/>
  <c r="S1176"/>
  <c r="L1177"/>
  <c r="O1177" s="1"/>
  <c r="R1177"/>
  <c r="S1177"/>
  <c r="L1178"/>
  <c r="O1178" s="1"/>
  <c r="R1178"/>
  <c r="S1178"/>
  <c r="L1179"/>
  <c r="O1179" s="1"/>
  <c r="R1179"/>
  <c r="S1179"/>
  <c r="L1180"/>
  <c r="O1180" s="1"/>
  <c r="R1180"/>
  <c r="S1180"/>
  <c r="L1181"/>
  <c r="O1181" s="1"/>
  <c r="R1181"/>
  <c r="S1181"/>
  <c r="L1182"/>
  <c r="O1182" s="1"/>
  <c r="R1182"/>
  <c r="S1182"/>
  <c r="L1183"/>
  <c r="O1183" s="1"/>
  <c r="R1183"/>
  <c r="S1183"/>
  <c r="L1184"/>
  <c r="O1184" s="1"/>
  <c r="R1184"/>
  <c r="S1184"/>
  <c r="L1185"/>
  <c r="O1185" s="1"/>
  <c r="R1185"/>
  <c r="S1185"/>
  <c r="L1186"/>
  <c r="O1186" s="1"/>
  <c r="R1186"/>
  <c r="S1186"/>
  <c r="L1187"/>
  <c r="O1187" s="1"/>
  <c r="R1187"/>
  <c r="S1187"/>
  <c r="L1188"/>
  <c r="O1188" s="1"/>
  <c r="R1188"/>
  <c r="S1188"/>
  <c r="L1189"/>
  <c r="O1189" s="1"/>
  <c r="R1189"/>
  <c r="S1189"/>
  <c r="L1190"/>
  <c r="O1190" s="1"/>
  <c r="R1190"/>
  <c r="S1190"/>
  <c r="L1191"/>
  <c r="O1191" s="1"/>
  <c r="R1191"/>
  <c r="S1191"/>
  <c r="L1192"/>
  <c r="O1192" s="1"/>
  <c r="R1192"/>
  <c r="S1192"/>
  <c r="L1193"/>
  <c r="O1193" s="1"/>
  <c r="R1193"/>
  <c r="S1193"/>
  <c r="L1194"/>
  <c r="O1194" s="1"/>
  <c r="R1194"/>
  <c r="S1194"/>
  <c r="L1195"/>
  <c r="O1195" s="1"/>
  <c r="R1195"/>
  <c r="S1195"/>
  <c r="L1196"/>
  <c r="O1196" s="1"/>
  <c r="R1196"/>
  <c r="S1196"/>
  <c r="L1197"/>
  <c r="O1197" s="1"/>
  <c r="R1197"/>
  <c r="S1197"/>
  <c r="L1198"/>
  <c r="O1198" s="1"/>
  <c r="R1198"/>
  <c r="S1198"/>
  <c r="L1199"/>
  <c r="O1199" s="1"/>
  <c r="R1199"/>
  <c r="S1199"/>
  <c r="L1200"/>
  <c r="O1200" s="1"/>
  <c r="R1200"/>
  <c r="S1200"/>
  <c r="L1201"/>
  <c r="O1201" s="1"/>
  <c r="R1201"/>
  <c r="S1201"/>
  <c r="L1202"/>
  <c r="O1202" s="1"/>
  <c r="R1202"/>
  <c r="S1202"/>
  <c r="L1203"/>
  <c r="O1203" s="1"/>
  <c r="R1203"/>
  <c r="S1203"/>
  <c r="L1204"/>
  <c r="O1204" s="1"/>
  <c r="R1204"/>
  <c r="S1204"/>
  <c r="L1205"/>
  <c r="O1205" s="1"/>
  <c r="R1205"/>
  <c r="S1205"/>
  <c r="L1206"/>
  <c r="O1206" s="1"/>
  <c r="R1206"/>
  <c r="S1206"/>
  <c r="L1207"/>
  <c r="O1207" s="1"/>
  <c r="R1207"/>
  <c r="S1207"/>
  <c r="L1208"/>
  <c r="O1208" s="1"/>
  <c r="R1208"/>
  <c r="S1208"/>
  <c r="L1209"/>
  <c r="O1209" s="1"/>
  <c r="R1209"/>
  <c r="S1209"/>
  <c r="L1210"/>
  <c r="O1210" s="1"/>
  <c r="R1210"/>
  <c r="S1210"/>
  <c r="L1211"/>
  <c r="O1211" s="1"/>
  <c r="R1211"/>
  <c r="S1211"/>
  <c r="L1212"/>
  <c r="O1212" s="1"/>
  <c r="R1212"/>
  <c r="S1212"/>
  <c r="L1213"/>
  <c r="O1213" s="1"/>
  <c r="R1213"/>
  <c r="S1213"/>
  <c r="L1214"/>
  <c r="O1214" s="1"/>
  <c r="R1214"/>
  <c r="S1214"/>
  <c r="L1215"/>
  <c r="O1215" s="1"/>
  <c r="R1215"/>
  <c r="S1215"/>
  <c r="L1216"/>
  <c r="O1216" s="1"/>
  <c r="R1216"/>
  <c r="S1216"/>
  <c r="L1217"/>
  <c r="O1217" s="1"/>
  <c r="R1217"/>
  <c r="S1217"/>
  <c r="L1218"/>
  <c r="O1218" s="1"/>
  <c r="R1218"/>
  <c r="S1218"/>
  <c r="L1219"/>
  <c r="O1219" s="1"/>
  <c r="R1219"/>
  <c r="S1219"/>
  <c r="L1220"/>
  <c r="O1220" s="1"/>
  <c r="R1220"/>
  <c r="S1220"/>
  <c r="L1221"/>
  <c r="O1221" s="1"/>
  <c r="R1221"/>
  <c r="S1221"/>
  <c r="L1222"/>
  <c r="O1222" s="1"/>
  <c r="R1222"/>
  <c r="S1222"/>
  <c r="L1223"/>
  <c r="O1223" s="1"/>
  <c r="R1223"/>
  <c r="S1223"/>
  <c r="L1224"/>
  <c r="O1224" s="1"/>
  <c r="R1224"/>
  <c r="S1224"/>
  <c r="L1225"/>
  <c r="O1225" s="1"/>
  <c r="R1225"/>
  <c r="S1225"/>
  <c r="L1226"/>
  <c r="O1226" s="1"/>
  <c r="R1226"/>
  <c r="S1226"/>
  <c r="L1227"/>
  <c r="O1227" s="1"/>
  <c r="R1227"/>
  <c r="S1227"/>
  <c r="L1228"/>
  <c r="O1228" s="1"/>
  <c r="R1228"/>
  <c r="S1228"/>
  <c r="L1229"/>
  <c r="O1229" s="1"/>
  <c r="R1229"/>
  <c r="S1229"/>
  <c r="L1230"/>
  <c r="O1230" s="1"/>
  <c r="R1230"/>
  <c r="S1230"/>
  <c r="L1231"/>
  <c r="O1231" s="1"/>
  <c r="R1231"/>
  <c r="S1231"/>
  <c r="L1232"/>
  <c r="O1232" s="1"/>
  <c r="R1232"/>
  <c r="S1232"/>
  <c r="L1233"/>
  <c r="O1233" s="1"/>
  <c r="R1233"/>
  <c r="S1233"/>
  <c r="L1234"/>
  <c r="O1234" s="1"/>
  <c r="R1234"/>
  <c r="S1234"/>
  <c r="L1235"/>
  <c r="O1235" s="1"/>
  <c r="R1235"/>
  <c r="S1235"/>
  <c r="L1236"/>
  <c r="O1236" s="1"/>
  <c r="R1236"/>
  <c r="S1236"/>
  <c r="L1237"/>
  <c r="O1237" s="1"/>
  <c r="R1237"/>
  <c r="S1237"/>
  <c r="L1238"/>
  <c r="O1238" s="1"/>
  <c r="R1238"/>
  <c r="S1238"/>
  <c r="L1239"/>
  <c r="O1239" s="1"/>
  <c r="R1239"/>
  <c r="S1239"/>
  <c r="L1240"/>
  <c r="O1240" s="1"/>
  <c r="R1240"/>
  <c r="S1240"/>
  <c r="L1241"/>
  <c r="O1241" s="1"/>
  <c r="R1241"/>
  <c r="S1241"/>
  <c r="L1242"/>
  <c r="O1242" s="1"/>
  <c r="R1242"/>
  <c r="S1242"/>
  <c r="L1243"/>
  <c r="O1243" s="1"/>
  <c r="R1243"/>
  <c r="S1243"/>
  <c r="L1244"/>
  <c r="O1244" s="1"/>
  <c r="R1244"/>
  <c r="S1244"/>
  <c r="L1245"/>
  <c r="O1245" s="1"/>
  <c r="R1245"/>
  <c r="S1245"/>
  <c r="L1246"/>
  <c r="O1246" s="1"/>
  <c r="R1246"/>
  <c r="S1246"/>
  <c r="L1247"/>
  <c r="O1247" s="1"/>
  <c r="R1247"/>
  <c r="S1247"/>
  <c r="L1248"/>
  <c r="O1248" s="1"/>
  <c r="R1248"/>
  <c r="S1248"/>
  <c r="L1249"/>
  <c r="O1249" s="1"/>
  <c r="R1249"/>
  <c r="S1249"/>
  <c r="L1250"/>
  <c r="O1250" s="1"/>
  <c r="R1250"/>
  <c r="S1250"/>
  <c r="L1251"/>
  <c r="O1251" s="1"/>
  <c r="R1251"/>
  <c r="S1251"/>
  <c r="L1252"/>
  <c r="O1252" s="1"/>
  <c r="R1252"/>
  <c r="S1252"/>
  <c r="L1253"/>
  <c r="O1253" s="1"/>
  <c r="R1253"/>
  <c r="S1253"/>
  <c r="L1254"/>
  <c r="O1254" s="1"/>
  <c r="R1254"/>
  <c r="S1254"/>
  <c r="L1255"/>
  <c r="O1255" s="1"/>
  <c r="R1255"/>
  <c r="S1255"/>
  <c r="L1256"/>
  <c r="O1256" s="1"/>
  <c r="R1256"/>
  <c r="S1256"/>
  <c r="L1257"/>
  <c r="O1257" s="1"/>
  <c r="R1257"/>
  <c r="S1257"/>
  <c r="L1258"/>
  <c r="O1258" s="1"/>
  <c r="R1258"/>
  <c r="S1258"/>
  <c r="L1259"/>
  <c r="O1259" s="1"/>
  <c r="R1259"/>
  <c r="S1259"/>
  <c r="L1260"/>
  <c r="O1260" s="1"/>
  <c r="R1260"/>
  <c r="S1260"/>
  <c r="L1261"/>
  <c r="O1261" s="1"/>
  <c r="R1261"/>
  <c r="S1261"/>
  <c r="L1262"/>
  <c r="O1262" s="1"/>
  <c r="R1262"/>
  <c r="S1262"/>
  <c r="L1263"/>
  <c r="O1263" s="1"/>
  <c r="R1263"/>
  <c r="S1263"/>
  <c r="L1264"/>
  <c r="O1264" s="1"/>
  <c r="R1264"/>
  <c r="S1264"/>
  <c r="L1265"/>
  <c r="O1265" s="1"/>
  <c r="R1265"/>
  <c r="S1265"/>
  <c r="L1266"/>
  <c r="O1266" s="1"/>
  <c r="R1266"/>
  <c r="S1266"/>
  <c r="L1267"/>
  <c r="O1267" s="1"/>
  <c r="R1267"/>
  <c r="S1267"/>
  <c r="L1268"/>
  <c r="O1268" s="1"/>
  <c r="R1268"/>
  <c r="S1268"/>
  <c r="L1269"/>
  <c r="O1269" s="1"/>
  <c r="R1269"/>
  <c r="S1269"/>
  <c r="L1270"/>
  <c r="O1270" s="1"/>
  <c r="R1270"/>
  <c r="S1270"/>
  <c r="L1271"/>
  <c r="O1271" s="1"/>
  <c r="R1271"/>
  <c r="S1271"/>
  <c r="L1272"/>
  <c r="O1272" s="1"/>
  <c r="R1272"/>
  <c r="S1272"/>
  <c r="L1273"/>
  <c r="O1273" s="1"/>
  <c r="R1273"/>
  <c r="S1273"/>
  <c r="L1274"/>
  <c r="O1274" s="1"/>
  <c r="R1274"/>
  <c r="S1274"/>
  <c r="L1275"/>
  <c r="O1275" s="1"/>
  <c r="R1275"/>
  <c r="S1275"/>
  <c r="L1276"/>
  <c r="O1276" s="1"/>
  <c r="R1276"/>
  <c r="S1276"/>
  <c r="L1277"/>
  <c r="O1277" s="1"/>
  <c r="R1277"/>
  <c r="S1277"/>
  <c r="L1278"/>
  <c r="O1278" s="1"/>
  <c r="R1278"/>
  <c r="S1278"/>
  <c r="L1279"/>
  <c r="O1279" s="1"/>
  <c r="R1279"/>
  <c r="S1279"/>
  <c r="L1280"/>
  <c r="O1280" s="1"/>
  <c r="R1280"/>
  <c r="S1280"/>
  <c r="L1281"/>
  <c r="O1281" s="1"/>
  <c r="R1281"/>
  <c r="S1281"/>
  <c r="L1282"/>
  <c r="O1282" s="1"/>
  <c r="R1282"/>
  <c r="S1282"/>
  <c r="L1283"/>
  <c r="O1283" s="1"/>
  <c r="R1283"/>
  <c r="S1283"/>
  <c r="L1284"/>
  <c r="O1284" s="1"/>
  <c r="R1284"/>
  <c r="S1284"/>
  <c r="L1285"/>
  <c r="O1285" s="1"/>
  <c r="R1285"/>
  <c r="S1285"/>
  <c r="L1286"/>
  <c r="O1286" s="1"/>
  <c r="R1286"/>
  <c r="S1286"/>
  <c r="L1287"/>
  <c r="O1287" s="1"/>
  <c r="R1287"/>
  <c r="S1287"/>
  <c r="L1288"/>
  <c r="O1288" s="1"/>
  <c r="R1288"/>
  <c r="S1288"/>
  <c r="L1289"/>
  <c r="O1289" s="1"/>
  <c r="R1289"/>
  <c r="S1289"/>
  <c r="L1290"/>
  <c r="O1290" s="1"/>
  <c r="R1290"/>
  <c r="S1290"/>
  <c r="L1291"/>
  <c r="O1291" s="1"/>
  <c r="R1291"/>
  <c r="S1291"/>
  <c r="L1292"/>
  <c r="O1292" s="1"/>
  <c r="R1292"/>
  <c r="S1292"/>
  <c r="L1293"/>
  <c r="O1293" s="1"/>
  <c r="R1293"/>
  <c r="S1293"/>
  <c r="L1294"/>
  <c r="O1294" s="1"/>
  <c r="R1294"/>
  <c r="S1294"/>
  <c r="L1295"/>
  <c r="O1295" s="1"/>
  <c r="R1295"/>
  <c r="S1295"/>
  <c r="L1296"/>
  <c r="O1296" s="1"/>
  <c r="R1296"/>
  <c r="S1296"/>
  <c r="L1297"/>
  <c r="O1297" s="1"/>
  <c r="R1297"/>
  <c r="S1297"/>
  <c r="L1298"/>
  <c r="O1298" s="1"/>
  <c r="R1298"/>
  <c r="S1298"/>
  <c r="L1299"/>
  <c r="O1299" s="1"/>
  <c r="R1299"/>
  <c r="S1299"/>
  <c r="L1300"/>
  <c r="O1300" s="1"/>
  <c r="R1300"/>
  <c r="S1300"/>
  <c r="L1301"/>
  <c r="O1301" s="1"/>
  <c r="R1301"/>
  <c r="S1301"/>
  <c r="L1302"/>
  <c r="O1302" s="1"/>
  <c r="R1302"/>
  <c r="S1302"/>
  <c r="L1303"/>
  <c r="O1303" s="1"/>
  <c r="R1303"/>
  <c r="S1303"/>
  <c r="L1304"/>
  <c r="O1304" s="1"/>
  <c r="R1304"/>
  <c r="S1304"/>
  <c r="L1305"/>
  <c r="O1305" s="1"/>
  <c r="R1305"/>
  <c r="S1305"/>
  <c r="L1306"/>
  <c r="O1306" s="1"/>
  <c r="R1306"/>
  <c r="S1306"/>
  <c r="L1307"/>
  <c r="O1307" s="1"/>
  <c r="R1307"/>
  <c r="S1307"/>
  <c r="L1308"/>
  <c r="O1308" s="1"/>
  <c r="R1308"/>
  <c r="S1308"/>
  <c r="L1309"/>
  <c r="O1309" s="1"/>
  <c r="R1309"/>
  <c r="S1309"/>
  <c r="L1310"/>
  <c r="O1310" s="1"/>
  <c r="R1310"/>
  <c r="S1310"/>
  <c r="L1311"/>
  <c r="O1311" s="1"/>
  <c r="R1311"/>
  <c r="S1311"/>
  <c r="L1312"/>
  <c r="O1312" s="1"/>
  <c r="R1312"/>
  <c r="S1312"/>
  <c r="L1313"/>
  <c r="O1313" s="1"/>
  <c r="R1313"/>
  <c r="S1313"/>
  <c r="L1314"/>
  <c r="O1314" s="1"/>
  <c r="R1314"/>
  <c r="S1314"/>
  <c r="L1315"/>
  <c r="O1315" s="1"/>
  <c r="R1315"/>
  <c r="S1315"/>
  <c r="L1316"/>
  <c r="O1316" s="1"/>
  <c r="R1316"/>
  <c r="S1316"/>
  <c r="L1317"/>
  <c r="O1317" s="1"/>
  <c r="R1317"/>
  <c r="S1317"/>
  <c r="L1318"/>
  <c r="O1318" s="1"/>
  <c r="R1318"/>
  <c r="S1318"/>
  <c r="L1319"/>
  <c r="O1319" s="1"/>
  <c r="R1319"/>
  <c r="S1319"/>
  <c r="L1320"/>
  <c r="O1320" s="1"/>
  <c r="R1320"/>
  <c r="S1320"/>
  <c r="L1321"/>
  <c r="O1321" s="1"/>
  <c r="R1321"/>
  <c r="S1321"/>
  <c r="L1322"/>
  <c r="O1322" s="1"/>
  <c r="R1322"/>
  <c r="S1322"/>
  <c r="L1323"/>
  <c r="O1323" s="1"/>
  <c r="R1323"/>
  <c r="S1323"/>
  <c r="L1324"/>
  <c r="O1324" s="1"/>
  <c r="R1324"/>
  <c r="S1324"/>
  <c r="L1325"/>
  <c r="O1325" s="1"/>
  <c r="R1325"/>
  <c r="S1325"/>
  <c r="L1326"/>
  <c r="O1326" s="1"/>
  <c r="R1326"/>
  <c r="S1326"/>
  <c r="L1327"/>
  <c r="O1327" s="1"/>
  <c r="R1327"/>
  <c r="S1327"/>
  <c r="L1328"/>
  <c r="O1328" s="1"/>
  <c r="R1328"/>
  <c r="S1328"/>
  <c r="L1329"/>
  <c r="O1329" s="1"/>
  <c r="R1329"/>
  <c r="S1329"/>
  <c r="L1330"/>
  <c r="O1330" s="1"/>
  <c r="R1330"/>
  <c r="S1330"/>
  <c r="L1331"/>
  <c r="O1331" s="1"/>
  <c r="R1331"/>
  <c r="S1331"/>
  <c r="L1332"/>
  <c r="O1332" s="1"/>
  <c r="R1332"/>
  <c r="S1332"/>
  <c r="L1333"/>
  <c r="O1333" s="1"/>
  <c r="R1333"/>
  <c r="S1333"/>
  <c r="L1334"/>
  <c r="O1334" s="1"/>
  <c r="R1334"/>
  <c r="S1334"/>
  <c r="L1335"/>
  <c r="O1335" s="1"/>
  <c r="R1335"/>
  <c r="S1335"/>
  <c r="L1336"/>
  <c r="O1336" s="1"/>
  <c r="R1336"/>
  <c r="S1336"/>
  <c r="L1337"/>
  <c r="O1337" s="1"/>
  <c r="R1337"/>
  <c r="S1337"/>
  <c r="L1338"/>
  <c r="O1338" s="1"/>
  <c r="R1338"/>
  <c r="S1338"/>
  <c r="L1339"/>
  <c r="O1339" s="1"/>
  <c r="R1339"/>
  <c r="S1339"/>
  <c r="L1340"/>
  <c r="O1340" s="1"/>
  <c r="R1340"/>
  <c r="S1340"/>
  <c r="L1341"/>
  <c r="O1341" s="1"/>
  <c r="R1341"/>
  <c r="S1341"/>
  <c r="L1342"/>
  <c r="O1342" s="1"/>
  <c r="R1342"/>
  <c r="S1342"/>
  <c r="L1343"/>
  <c r="O1343" s="1"/>
  <c r="R1343"/>
  <c r="S1343"/>
  <c r="L1344"/>
  <c r="O1344" s="1"/>
  <c r="R1344"/>
  <c r="S1344"/>
  <c r="L1345"/>
  <c r="O1345" s="1"/>
  <c r="R1345"/>
  <c r="S1345"/>
  <c r="L1346"/>
  <c r="O1346" s="1"/>
  <c r="R1346"/>
  <c r="S1346"/>
  <c r="L1347"/>
  <c r="O1347" s="1"/>
  <c r="R1347"/>
  <c r="S1347"/>
  <c r="L1348"/>
  <c r="O1348" s="1"/>
  <c r="R1348"/>
  <c r="S1348"/>
  <c r="L1349"/>
  <c r="O1349" s="1"/>
  <c r="R1349"/>
  <c r="S1349"/>
  <c r="L1350"/>
  <c r="O1350" s="1"/>
  <c r="R1350"/>
  <c r="S1350"/>
  <c r="L1351"/>
  <c r="O1351" s="1"/>
  <c r="R1351"/>
  <c r="S1351"/>
  <c r="L1352"/>
  <c r="O1352" s="1"/>
  <c r="R1352"/>
  <c r="S1352"/>
  <c r="L1353"/>
  <c r="O1353" s="1"/>
  <c r="R1353"/>
  <c r="S1353"/>
  <c r="L1354"/>
  <c r="O1354" s="1"/>
  <c r="R1354"/>
  <c r="S1354"/>
  <c r="L1355"/>
  <c r="O1355" s="1"/>
  <c r="R1355"/>
  <c r="S1355"/>
  <c r="L1356"/>
  <c r="O1356" s="1"/>
  <c r="R1356"/>
  <c r="S1356"/>
  <c r="L1357"/>
  <c r="O1357" s="1"/>
  <c r="R1357"/>
  <c r="S1357"/>
  <c r="L1358"/>
  <c r="O1358" s="1"/>
  <c r="R1358"/>
  <c r="S1358"/>
  <c r="L1359"/>
  <c r="O1359" s="1"/>
  <c r="R1359"/>
  <c r="S1359"/>
  <c r="L1360"/>
  <c r="O1360" s="1"/>
  <c r="R1360"/>
  <c r="S1360"/>
  <c r="L1361"/>
  <c r="O1361" s="1"/>
  <c r="R1361"/>
  <c r="S1361"/>
  <c r="L1362"/>
  <c r="O1362" s="1"/>
  <c r="R1362"/>
  <c r="S1362"/>
  <c r="L1363"/>
  <c r="O1363" s="1"/>
  <c r="R1363"/>
  <c r="S1363"/>
  <c r="L1364"/>
  <c r="O1364" s="1"/>
  <c r="R1364"/>
  <c r="S1364"/>
  <c r="L1365"/>
  <c r="O1365" s="1"/>
  <c r="R1365"/>
  <c r="S1365"/>
  <c r="L1366"/>
  <c r="O1366" s="1"/>
  <c r="R1366"/>
  <c r="S1366"/>
  <c r="L1367"/>
  <c r="O1367" s="1"/>
  <c r="R1367"/>
  <c r="S1367"/>
  <c r="L1368"/>
  <c r="O1368" s="1"/>
  <c r="R1368"/>
  <c r="S1368"/>
  <c r="L1369"/>
  <c r="O1369" s="1"/>
  <c r="R1369"/>
  <c r="S1369"/>
  <c r="L1370"/>
  <c r="O1370" s="1"/>
  <c r="R1370"/>
  <c r="S1370"/>
  <c r="L1371"/>
  <c r="O1371" s="1"/>
  <c r="R1371"/>
  <c r="S1371"/>
  <c r="L1372"/>
  <c r="O1372" s="1"/>
  <c r="R1372"/>
  <c r="S1372"/>
  <c r="L1373"/>
  <c r="O1373" s="1"/>
  <c r="R1373"/>
  <c r="S1373"/>
  <c r="L1374"/>
  <c r="O1374" s="1"/>
  <c r="R1374"/>
  <c r="S1374"/>
  <c r="L1375"/>
  <c r="O1375" s="1"/>
  <c r="R1375"/>
  <c r="S1375"/>
  <c r="L1376"/>
  <c r="O1376" s="1"/>
  <c r="R1376"/>
  <c r="S1376"/>
  <c r="L1377"/>
  <c r="O1377" s="1"/>
  <c r="R1377"/>
  <c r="S1377"/>
  <c r="L1378"/>
  <c r="O1378" s="1"/>
  <c r="R1378"/>
  <c r="S1378"/>
  <c r="L1379"/>
  <c r="O1379" s="1"/>
  <c r="R1379"/>
  <c r="S1379"/>
  <c r="L1380"/>
  <c r="O1380" s="1"/>
  <c r="R1380"/>
  <c r="S1380"/>
  <c r="L1381"/>
  <c r="O1381" s="1"/>
  <c r="R1381"/>
  <c r="S1381"/>
  <c r="L1382"/>
  <c r="O1382" s="1"/>
  <c r="R1382"/>
  <c r="S1382"/>
  <c r="L1383"/>
  <c r="O1383" s="1"/>
  <c r="R1383"/>
  <c r="S1383"/>
  <c r="L1384"/>
  <c r="O1384" s="1"/>
  <c r="R1384"/>
  <c r="S1384"/>
  <c r="L1385"/>
  <c r="O1385" s="1"/>
  <c r="R1385"/>
  <c r="S1385"/>
  <c r="L1386"/>
  <c r="O1386" s="1"/>
  <c r="R1386"/>
  <c r="S1386"/>
  <c r="L1387"/>
  <c r="O1387" s="1"/>
  <c r="R1387"/>
  <c r="S1387"/>
  <c r="L1388"/>
  <c r="O1388" s="1"/>
  <c r="R1388"/>
  <c r="S1388"/>
  <c r="L1389"/>
  <c r="O1389" s="1"/>
  <c r="R1389"/>
  <c r="S1389"/>
  <c r="L1390"/>
  <c r="O1390" s="1"/>
  <c r="R1390"/>
  <c r="S1390"/>
  <c r="L1391"/>
  <c r="O1391" s="1"/>
  <c r="R1391"/>
  <c r="S1391"/>
  <c r="L1392"/>
  <c r="O1392" s="1"/>
  <c r="R1392"/>
  <c r="S1392"/>
  <c r="L1393"/>
  <c r="O1393" s="1"/>
  <c r="R1393"/>
  <c r="S1393"/>
  <c r="L1394"/>
  <c r="O1394" s="1"/>
  <c r="R1394"/>
  <c r="S1394"/>
  <c r="L1395"/>
  <c r="O1395" s="1"/>
  <c r="R1395"/>
  <c r="S1395"/>
  <c r="L1396"/>
  <c r="O1396" s="1"/>
  <c r="R1396"/>
  <c r="S1396"/>
  <c r="L1397"/>
  <c r="O1397" s="1"/>
  <c r="R1397"/>
  <c r="S1397"/>
  <c r="L1398"/>
  <c r="O1398" s="1"/>
  <c r="R1398"/>
  <c r="S1398"/>
  <c r="L1399"/>
  <c r="O1399" s="1"/>
  <c r="R1399"/>
  <c r="S1399"/>
  <c r="L1400"/>
  <c r="O1400" s="1"/>
  <c r="R1400"/>
  <c r="S1400"/>
  <c r="L1401"/>
  <c r="O1401" s="1"/>
  <c r="R1401"/>
  <c r="S1401"/>
  <c r="L1402"/>
  <c r="O1402" s="1"/>
  <c r="R1402"/>
  <c r="S1402"/>
  <c r="L1403"/>
  <c r="O1403" s="1"/>
  <c r="R1403"/>
  <c r="S1403"/>
  <c r="L1404"/>
  <c r="O1404" s="1"/>
  <c r="R1404"/>
  <c r="S1404"/>
  <c r="L1405"/>
  <c r="O1405" s="1"/>
  <c r="R1405"/>
  <c r="S1405"/>
  <c r="L1406"/>
  <c r="O1406" s="1"/>
  <c r="R1406"/>
  <c r="S1406"/>
  <c r="L1407"/>
  <c r="O1407" s="1"/>
  <c r="R1407"/>
  <c r="S1407"/>
  <c r="L1408"/>
  <c r="O1408" s="1"/>
  <c r="R1408"/>
  <c r="S1408"/>
  <c r="L1409"/>
  <c r="O1409" s="1"/>
  <c r="R1409"/>
  <c r="S1409"/>
  <c r="L1410"/>
  <c r="O1410" s="1"/>
  <c r="R1410"/>
  <c r="S1410"/>
  <c r="L1411"/>
  <c r="O1411" s="1"/>
  <c r="R1411"/>
  <c r="S1411"/>
  <c r="L1412"/>
  <c r="O1412" s="1"/>
  <c r="R1412"/>
  <c r="S1412"/>
  <c r="L1413"/>
  <c r="O1413" s="1"/>
  <c r="R1413"/>
  <c r="S1413"/>
  <c r="L1414"/>
  <c r="O1414" s="1"/>
  <c r="R1414"/>
  <c r="S1414"/>
  <c r="L1415"/>
  <c r="O1415" s="1"/>
  <c r="R1415"/>
  <c r="S1415"/>
  <c r="L1416"/>
  <c r="O1416" s="1"/>
  <c r="R1416"/>
  <c r="S1416"/>
  <c r="L1417"/>
  <c r="O1417" s="1"/>
  <c r="R1417"/>
  <c r="S1417"/>
  <c r="L1418"/>
  <c r="O1418" s="1"/>
  <c r="R1418"/>
  <c r="S1418"/>
  <c r="L1419"/>
  <c r="O1419" s="1"/>
  <c r="R1419"/>
  <c r="S1419"/>
  <c r="L1420"/>
  <c r="O1420" s="1"/>
  <c r="R1420"/>
  <c r="S1420"/>
  <c r="L1421"/>
  <c r="O1421" s="1"/>
  <c r="R1421"/>
  <c r="S1421"/>
  <c r="L1422"/>
  <c r="O1422" s="1"/>
  <c r="R1422"/>
  <c r="S1422"/>
  <c r="L1423"/>
  <c r="O1423" s="1"/>
  <c r="R1423"/>
  <c r="S1423"/>
  <c r="L1424"/>
  <c r="O1424" s="1"/>
  <c r="R1424"/>
  <c r="S1424"/>
  <c r="L1425"/>
  <c r="O1425" s="1"/>
  <c r="R1425"/>
  <c r="S1425"/>
  <c r="L1426"/>
  <c r="O1426" s="1"/>
  <c r="R1426"/>
  <c r="S1426"/>
  <c r="L1427"/>
  <c r="O1427" s="1"/>
  <c r="R1427"/>
  <c r="S1427"/>
  <c r="L1428"/>
  <c r="O1428" s="1"/>
  <c r="R1428"/>
  <c r="S1428"/>
  <c r="L1429"/>
  <c r="O1429" s="1"/>
  <c r="R1429"/>
  <c r="S1429"/>
  <c r="L1430"/>
  <c r="O1430" s="1"/>
  <c r="R1430"/>
  <c r="S1430"/>
  <c r="L1431"/>
  <c r="O1431" s="1"/>
  <c r="R1431"/>
  <c r="S1431"/>
  <c r="L1432"/>
  <c r="O1432" s="1"/>
  <c r="R1432"/>
  <c r="S1432"/>
  <c r="L1433"/>
  <c r="O1433" s="1"/>
  <c r="R1433"/>
  <c r="S1433"/>
  <c r="L1434"/>
  <c r="O1434" s="1"/>
  <c r="R1434"/>
  <c r="S1434"/>
  <c r="L1435"/>
  <c r="O1435" s="1"/>
  <c r="R1435"/>
  <c r="S1435"/>
  <c r="L1436"/>
  <c r="O1436" s="1"/>
  <c r="R1436"/>
  <c r="S1436"/>
  <c r="L1437"/>
  <c r="O1437" s="1"/>
  <c r="R1437"/>
  <c r="S1437"/>
  <c r="L1438"/>
  <c r="O1438" s="1"/>
  <c r="R1438"/>
  <c r="S1438"/>
  <c r="L1439"/>
  <c r="O1439" s="1"/>
  <c r="R1439"/>
  <c r="S1439"/>
  <c r="L1440"/>
  <c r="O1440" s="1"/>
  <c r="R1440"/>
  <c r="S1440"/>
  <c r="L1441"/>
  <c r="O1441" s="1"/>
  <c r="R1441"/>
  <c r="S1441"/>
  <c r="L1442"/>
  <c r="O1442" s="1"/>
  <c r="R1442"/>
  <c r="S1442"/>
  <c r="L1443"/>
  <c r="O1443" s="1"/>
  <c r="R1443"/>
  <c r="S1443"/>
  <c r="L1444"/>
  <c r="O1444" s="1"/>
  <c r="R1444"/>
  <c r="S1444"/>
  <c r="L1445"/>
  <c r="O1445" s="1"/>
  <c r="R1445"/>
  <c r="S1445"/>
  <c r="L1446"/>
  <c r="O1446" s="1"/>
  <c r="R1446"/>
  <c r="S1446"/>
  <c r="L1447"/>
  <c r="O1447" s="1"/>
  <c r="R1447"/>
  <c r="S1447"/>
  <c r="L1448"/>
  <c r="O1448" s="1"/>
  <c r="R1448"/>
  <c r="S1448"/>
  <c r="L1449"/>
  <c r="O1449" s="1"/>
  <c r="R1449"/>
  <c r="S1449"/>
  <c r="L1450"/>
  <c r="O1450" s="1"/>
  <c r="R1450"/>
  <c r="S1450"/>
  <c r="L1451"/>
  <c r="O1451" s="1"/>
  <c r="R1451"/>
  <c r="S1451"/>
  <c r="L1452"/>
  <c r="O1452" s="1"/>
  <c r="R1452"/>
  <c r="S1452"/>
  <c r="L1453"/>
  <c r="O1453" s="1"/>
  <c r="R1453"/>
  <c r="S1453"/>
  <c r="L1454"/>
  <c r="O1454" s="1"/>
  <c r="R1454"/>
  <c r="S1454"/>
  <c r="L1455"/>
  <c r="O1455" s="1"/>
  <c r="R1455"/>
  <c r="S1455"/>
  <c r="L1456"/>
  <c r="O1456" s="1"/>
  <c r="R1456"/>
  <c r="S1456"/>
  <c r="L1457"/>
  <c r="O1457" s="1"/>
  <c r="R1457"/>
  <c r="S1457"/>
  <c r="L1458"/>
  <c r="O1458" s="1"/>
  <c r="R1458"/>
  <c r="S1458"/>
  <c r="L1459"/>
  <c r="O1459" s="1"/>
  <c r="R1459"/>
  <c r="S1459"/>
  <c r="L1460"/>
  <c r="O1460" s="1"/>
  <c r="R1460"/>
  <c r="S1460"/>
  <c r="L1461"/>
  <c r="O1461" s="1"/>
  <c r="R1461"/>
  <c r="S1461"/>
  <c r="L1462"/>
  <c r="O1462" s="1"/>
  <c r="R1462"/>
  <c r="S1462"/>
  <c r="L1463"/>
  <c r="O1463" s="1"/>
  <c r="R1463"/>
  <c r="S1463"/>
  <c r="L1464"/>
  <c r="O1464" s="1"/>
  <c r="R1464"/>
  <c r="S1464"/>
  <c r="L1465"/>
  <c r="O1465" s="1"/>
  <c r="R1465"/>
  <c r="S1465"/>
  <c r="L1466"/>
  <c r="O1466" s="1"/>
  <c r="R1466"/>
  <c r="S1466"/>
  <c r="L1467"/>
  <c r="O1467" s="1"/>
  <c r="R1467"/>
  <c r="S1467"/>
  <c r="L1468"/>
  <c r="O1468" s="1"/>
  <c r="R1468"/>
  <c r="S1468"/>
  <c r="L1469"/>
  <c r="O1469" s="1"/>
  <c r="R1469"/>
  <c r="S1469"/>
  <c r="L1470"/>
  <c r="O1470" s="1"/>
  <c r="R1470"/>
  <c r="S1470"/>
  <c r="L1471"/>
  <c r="O1471" s="1"/>
  <c r="R1471"/>
  <c r="S1471"/>
  <c r="L1472"/>
  <c r="O1472" s="1"/>
  <c r="R1472"/>
  <c r="S1472"/>
  <c r="L1473"/>
  <c r="O1473" s="1"/>
  <c r="R1473"/>
  <c r="S1473"/>
  <c r="L1474"/>
  <c r="O1474" s="1"/>
  <c r="R1474"/>
  <c r="S1474"/>
  <c r="L1475"/>
  <c r="O1475" s="1"/>
  <c r="R1475"/>
  <c r="S1475"/>
  <c r="L1476"/>
  <c r="O1476" s="1"/>
  <c r="R1476"/>
  <c r="S1476"/>
  <c r="L1477"/>
  <c r="O1477" s="1"/>
  <c r="R1477"/>
  <c r="S1477"/>
  <c r="L1478"/>
  <c r="O1478" s="1"/>
  <c r="R1478"/>
  <c r="S1478"/>
  <c r="L1479"/>
  <c r="O1479" s="1"/>
  <c r="R1479"/>
  <c r="S1479"/>
  <c r="L1480"/>
  <c r="O1480" s="1"/>
  <c r="R1480"/>
  <c r="S1480"/>
  <c r="L1481"/>
  <c r="O1481" s="1"/>
  <c r="R1481"/>
  <c r="S1481"/>
  <c r="L1482"/>
  <c r="O1482" s="1"/>
  <c r="R1482"/>
  <c r="S1482"/>
  <c r="L1483"/>
  <c r="O1483" s="1"/>
  <c r="R1483"/>
  <c r="S1483"/>
  <c r="L1484"/>
  <c r="O1484" s="1"/>
  <c r="R1484"/>
  <c r="S1484"/>
  <c r="L1485"/>
  <c r="O1485" s="1"/>
  <c r="R1485"/>
  <c r="S1485"/>
  <c r="L1486"/>
  <c r="O1486" s="1"/>
  <c r="R1486"/>
  <c r="S1486"/>
  <c r="L1487"/>
  <c r="O1487" s="1"/>
  <c r="R1487"/>
  <c r="S1487"/>
  <c r="L1488"/>
  <c r="O1488" s="1"/>
  <c r="R1488"/>
  <c r="S1488"/>
  <c r="L1489"/>
  <c r="O1489" s="1"/>
  <c r="R1489"/>
  <c r="S1489"/>
  <c r="L1490"/>
  <c r="O1490" s="1"/>
  <c r="R1490"/>
  <c r="S1490"/>
  <c r="L1491"/>
  <c r="O1491" s="1"/>
  <c r="R1491"/>
  <c r="S1491"/>
  <c r="L1492"/>
  <c r="O1492" s="1"/>
  <c r="R1492"/>
  <c r="S1492"/>
  <c r="L1493"/>
  <c r="O1493" s="1"/>
  <c r="R1493"/>
  <c r="S1493"/>
  <c r="L1494"/>
  <c r="O1494" s="1"/>
  <c r="R1494"/>
  <c r="S1494"/>
  <c r="L1495"/>
  <c r="O1495" s="1"/>
  <c r="R1495"/>
  <c r="S1495"/>
  <c r="L1496"/>
  <c r="O1496" s="1"/>
  <c r="R1496"/>
  <c r="S1496"/>
  <c r="L1497"/>
  <c r="O1497" s="1"/>
  <c r="R1497"/>
  <c r="S1497"/>
  <c r="L1498"/>
  <c r="O1498" s="1"/>
  <c r="R1498"/>
  <c r="S1498"/>
  <c r="L1499"/>
  <c r="O1499" s="1"/>
  <c r="R1499"/>
  <c r="S1499"/>
  <c r="L1500"/>
  <c r="O1500" s="1"/>
  <c r="R1500"/>
  <c r="S1500"/>
  <c r="L1501"/>
  <c r="O1501" s="1"/>
  <c r="R1501"/>
  <c r="S1501"/>
  <c r="L1502"/>
  <c r="O1502" s="1"/>
  <c r="R1502"/>
  <c r="S1502"/>
  <c r="L1503"/>
  <c r="O1503" s="1"/>
  <c r="R1503"/>
  <c r="S1503"/>
  <c r="L1504"/>
  <c r="O1504" s="1"/>
  <c r="R1504"/>
  <c r="S1504"/>
  <c r="L1505"/>
  <c r="O1505" s="1"/>
  <c r="R1505"/>
  <c r="S1505"/>
  <c r="L1506"/>
  <c r="O1506" s="1"/>
  <c r="R1506"/>
  <c r="S1506"/>
  <c r="L1507"/>
  <c r="O1507" s="1"/>
  <c r="R1507"/>
  <c r="S1507"/>
  <c r="L1508"/>
  <c r="O1508" s="1"/>
  <c r="R1508"/>
  <c r="S1508"/>
  <c r="L1509"/>
  <c r="O1509" s="1"/>
  <c r="R1509"/>
  <c r="S1509"/>
  <c r="L1510"/>
  <c r="O1510" s="1"/>
  <c r="R1510"/>
  <c r="S1510"/>
  <c r="L1511"/>
  <c r="O1511" s="1"/>
  <c r="R1511"/>
  <c r="S1511"/>
  <c r="L1512"/>
  <c r="O1512" s="1"/>
  <c r="R1512"/>
  <c r="S1512"/>
  <c r="L1513"/>
  <c r="O1513" s="1"/>
  <c r="R1513"/>
  <c r="S1513"/>
  <c r="L1514"/>
  <c r="O1514" s="1"/>
  <c r="R1514"/>
  <c r="S1514"/>
  <c r="L1515"/>
  <c r="O1515" s="1"/>
  <c r="R1515"/>
  <c r="S1515"/>
  <c r="L1516"/>
  <c r="O1516" s="1"/>
  <c r="R1516"/>
  <c r="S1516"/>
  <c r="L1517"/>
  <c r="O1517" s="1"/>
  <c r="R1517"/>
  <c r="S1517"/>
  <c r="L1518"/>
  <c r="O1518" s="1"/>
  <c r="R1518"/>
  <c r="S1518"/>
  <c r="L1519"/>
  <c r="O1519" s="1"/>
  <c r="R1519"/>
  <c r="S1519"/>
  <c r="L1520"/>
  <c r="O1520" s="1"/>
  <c r="R1520"/>
  <c r="S1520"/>
  <c r="L1521"/>
  <c r="O1521" s="1"/>
  <c r="R1521"/>
  <c r="S1521"/>
  <c r="L1522"/>
  <c r="O1522" s="1"/>
  <c r="R1522"/>
  <c r="S1522"/>
  <c r="L1523"/>
  <c r="O1523" s="1"/>
  <c r="R1523"/>
  <c r="S1523"/>
  <c r="L1524"/>
  <c r="O1524" s="1"/>
  <c r="R1524"/>
  <c r="S1524"/>
  <c r="L1525"/>
  <c r="O1525" s="1"/>
  <c r="R1525"/>
  <c r="S1525"/>
  <c r="L1526"/>
  <c r="O1526" s="1"/>
  <c r="R1526"/>
  <c r="S1526"/>
  <c r="L1527"/>
  <c r="O1527" s="1"/>
  <c r="R1527"/>
  <c r="S1527"/>
  <c r="L1528"/>
  <c r="O1528" s="1"/>
  <c r="R1528"/>
  <c r="S1528"/>
  <c r="L1529"/>
  <c r="O1529" s="1"/>
  <c r="R1529"/>
  <c r="S1529"/>
  <c r="L1530"/>
  <c r="O1530" s="1"/>
  <c r="R1530"/>
  <c r="S1530"/>
  <c r="L1531"/>
  <c r="O1531" s="1"/>
  <c r="R1531"/>
  <c r="S1531"/>
  <c r="L1532"/>
  <c r="O1532" s="1"/>
  <c r="R1532"/>
  <c r="S1532"/>
  <c r="L1533"/>
  <c r="O1533" s="1"/>
  <c r="R1533"/>
  <c r="S1533"/>
  <c r="L1534"/>
  <c r="O1534" s="1"/>
  <c r="R1534"/>
  <c r="S1534"/>
  <c r="L1535"/>
  <c r="O1535" s="1"/>
  <c r="R1535"/>
  <c r="S1535"/>
  <c r="L1536"/>
  <c r="O1536" s="1"/>
  <c r="R1536"/>
  <c r="S1536"/>
  <c r="L1537"/>
  <c r="O1537" s="1"/>
  <c r="R1537"/>
  <c r="S1537"/>
  <c r="L1538"/>
  <c r="O1538" s="1"/>
  <c r="R1538"/>
  <c r="S1538"/>
  <c r="L1539"/>
  <c r="O1539" s="1"/>
  <c r="R1539"/>
  <c r="S1539"/>
  <c r="L1540"/>
  <c r="O1540" s="1"/>
  <c r="R1540"/>
  <c r="S1540"/>
  <c r="L1541"/>
  <c r="O1541" s="1"/>
  <c r="R1541"/>
  <c r="S1541"/>
  <c r="L1542"/>
  <c r="O1542" s="1"/>
  <c r="R1542"/>
  <c r="S1542"/>
  <c r="L1543"/>
  <c r="O1543" s="1"/>
  <c r="R1543"/>
  <c r="S1543"/>
  <c r="L1544"/>
  <c r="O1544" s="1"/>
  <c r="R1544"/>
  <c r="S1544"/>
  <c r="L1545"/>
  <c r="O1545" s="1"/>
  <c r="R1545"/>
  <c r="S1545"/>
  <c r="L1546"/>
  <c r="O1546" s="1"/>
  <c r="R1546"/>
  <c r="S1546"/>
  <c r="L1547"/>
  <c r="O1547" s="1"/>
  <c r="R1547"/>
  <c r="S1547"/>
  <c r="L1548"/>
  <c r="O1548" s="1"/>
  <c r="R1548"/>
  <c r="S1548"/>
  <c r="L1549"/>
  <c r="O1549" s="1"/>
  <c r="R1549"/>
  <c r="S1549"/>
  <c r="L1550"/>
  <c r="O1550" s="1"/>
  <c r="R1550"/>
  <c r="S1550"/>
  <c r="L1551"/>
  <c r="O1551" s="1"/>
  <c r="R1551"/>
  <c r="S1551"/>
  <c r="L1552"/>
  <c r="O1552" s="1"/>
  <c r="R1552"/>
  <c r="S1552"/>
  <c r="L1553"/>
  <c r="O1553" s="1"/>
  <c r="R1553"/>
  <c r="S1553"/>
  <c r="L1554"/>
  <c r="O1554" s="1"/>
  <c r="R1554"/>
  <c r="S1554"/>
  <c r="L1555"/>
  <c r="O1555" s="1"/>
  <c r="R1555"/>
  <c r="S1555"/>
  <c r="L1556"/>
  <c r="O1556" s="1"/>
  <c r="R1556"/>
  <c r="S1556"/>
  <c r="L1557"/>
  <c r="O1557" s="1"/>
  <c r="R1557"/>
  <c r="S1557"/>
  <c r="L1558"/>
  <c r="O1558" s="1"/>
  <c r="R1558"/>
  <c r="S1558"/>
  <c r="L1559"/>
  <c r="O1559" s="1"/>
  <c r="R1559"/>
  <c r="S1559"/>
  <c r="L1560"/>
  <c r="O1560" s="1"/>
  <c r="R1560"/>
  <c r="S1560"/>
  <c r="L1561"/>
  <c r="O1561" s="1"/>
  <c r="R1561"/>
  <c r="S1561"/>
  <c r="L1562"/>
  <c r="O1562" s="1"/>
  <c r="R1562"/>
  <c r="S1562"/>
  <c r="L1563"/>
  <c r="O1563" s="1"/>
  <c r="R1563"/>
  <c r="S1563"/>
  <c r="L1564"/>
  <c r="O1564" s="1"/>
  <c r="R1564"/>
  <c r="S1564"/>
  <c r="L1565"/>
  <c r="O1565" s="1"/>
  <c r="R1565"/>
  <c r="S1565"/>
  <c r="L1566"/>
  <c r="O1566" s="1"/>
  <c r="R1566"/>
  <c r="S1566"/>
  <c r="L1567"/>
  <c r="O1567" s="1"/>
  <c r="R1567"/>
  <c r="S1567"/>
  <c r="L1568"/>
  <c r="O1568" s="1"/>
  <c r="R1568"/>
  <c r="S1568"/>
  <c r="L1569"/>
  <c r="O1569" s="1"/>
  <c r="R1569"/>
  <c r="S1569"/>
  <c r="L1570"/>
  <c r="O1570" s="1"/>
  <c r="R1570"/>
  <c r="S1570"/>
  <c r="L1571"/>
  <c r="O1571" s="1"/>
  <c r="R1571"/>
  <c r="S1571"/>
  <c r="L1572"/>
  <c r="O1572" s="1"/>
  <c r="R1572"/>
  <c r="S1572"/>
  <c r="L1573"/>
  <c r="O1573" s="1"/>
  <c r="R1573"/>
  <c r="S1573"/>
  <c r="L1574"/>
  <c r="O1574" s="1"/>
  <c r="R1574"/>
  <c r="S1574"/>
  <c r="L1575"/>
  <c r="O1575" s="1"/>
  <c r="R1575"/>
  <c r="S1575"/>
  <c r="L1576"/>
  <c r="O1576" s="1"/>
  <c r="R1576"/>
  <c r="S1576"/>
  <c r="L1577"/>
  <c r="O1577" s="1"/>
  <c r="R1577"/>
  <c r="S1577"/>
  <c r="L1578"/>
  <c r="O1578" s="1"/>
  <c r="R1578"/>
  <c r="S1578"/>
  <c r="L1579"/>
  <c r="O1579" s="1"/>
  <c r="R1579"/>
  <c r="S1579"/>
  <c r="L1580"/>
  <c r="O1580" s="1"/>
  <c r="R1580"/>
  <c r="S1580"/>
  <c r="L1581"/>
  <c r="O1581" s="1"/>
  <c r="R1581"/>
  <c r="S1581"/>
  <c r="L1582"/>
  <c r="O1582" s="1"/>
  <c r="R1582"/>
  <c r="S1582"/>
  <c r="L1583"/>
  <c r="O1583" s="1"/>
  <c r="R1583"/>
  <c r="S1583"/>
  <c r="L1584"/>
  <c r="O1584" s="1"/>
  <c r="R1584"/>
  <c r="S1584"/>
  <c r="L1585"/>
  <c r="O1585" s="1"/>
  <c r="R1585"/>
  <c r="S1585"/>
  <c r="L1586"/>
  <c r="O1586" s="1"/>
  <c r="R1586"/>
  <c r="S1586"/>
  <c r="L1587"/>
  <c r="O1587" s="1"/>
  <c r="R1587"/>
  <c r="S1587"/>
  <c r="L1588"/>
  <c r="O1588" s="1"/>
  <c r="R1588"/>
  <c r="S1588"/>
  <c r="L1589"/>
  <c r="O1589" s="1"/>
  <c r="R1589"/>
  <c r="S1589"/>
  <c r="L1590"/>
  <c r="O1590" s="1"/>
  <c r="R1590"/>
  <c r="S1590"/>
  <c r="L1591"/>
  <c r="O1591" s="1"/>
  <c r="R1591"/>
  <c r="S1591"/>
  <c r="L1592"/>
  <c r="O1592" s="1"/>
  <c r="R1592"/>
  <c r="S1592"/>
  <c r="L1593"/>
  <c r="O1593" s="1"/>
  <c r="R1593"/>
  <c r="S1593"/>
  <c r="L1594"/>
  <c r="O1594" s="1"/>
  <c r="R1594"/>
  <c r="S1594"/>
  <c r="L1595"/>
  <c r="O1595" s="1"/>
  <c r="R1595"/>
  <c r="S1595"/>
  <c r="L1596"/>
  <c r="O1596" s="1"/>
  <c r="R1596"/>
  <c r="S1596"/>
  <c r="L1597"/>
  <c r="O1597" s="1"/>
  <c r="R1597"/>
  <c r="S1597"/>
  <c r="L1598"/>
  <c r="O1598" s="1"/>
  <c r="R1598"/>
  <c r="S1598"/>
  <c r="L1599"/>
  <c r="O1599" s="1"/>
  <c r="R1599"/>
  <c r="S1599"/>
  <c r="L1600"/>
  <c r="O1600" s="1"/>
  <c r="R1600"/>
  <c r="S1600"/>
  <c r="L1601"/>
  <c r="O1601" s="1"/>
  <c r="R1601"/>
  <c r="S1601"/>
  <c r="L1602"/>
  <c r="O1602" s="1"/>
  <c r="R1602"/>
  <c r="S1602"/>
  <c r="L1603"/>
  <c r="O1603" s="1"/>
  <c r="R1603"/>
  <c r="S1603"/>
  <c r="L1604"/>
  <c r="O1604" s="1"/>
  <c r="R1604"/>
  <c r="S1604"/>
  <c r="L1605"/>
  <c r="O1605" s="1"/>
  <c r="R1605"/>
  <c r="S1605"/>
  <c r="L1606"/>
  <c r="O1606" s="1"/>
  <c r="R1606"/>
  <c r="S1606"/>
  <c r="L1607"/>
  <c r="O1607" s="1"/>
  <c r="R1607"/>
  <c r="S1607"/>
  <c r="L1608"/>
  <c r="O1608" s="1"/>
  <c r="R1608"/>
  <c r="S1608"/>
  <c r="L1609"/>
  <c r="O1609" s="1"/>
  <c r="R1609"/>
  <c r="S1609"/>
  <c r="L1610"/>
  <c r="O1610" s="1"/>
  <c r="R1610"/>
  <c r="S1610"/>
  <c r="L1611"/>
  <c r="O1611" s="1"/>
  <c r="R1611"/>
  <c r="S1611"/>
  <c r="L1612"/>
  <c r="O1612" s="1"/>
  <c r="R1612"/>
  <c r="S1612"/>
  <c r="L1613"/>
  <c r="O1613" s="1"/>
  <c r="R1613"/>
  <c r="S1613"/>
  <c r="L1614"/>
  <c r="O1614" s="1"/>
  <c r="R1614"/>
  <c r="S1614"/>
  <c r="L1615"/>
  <c r="O1615" s="1"/>
  <c r="R1615"/>
  <c r="S1615"/>
  <c r="L1616"/>
  <c r="O1616" s="1"/>
  <c r="R1616"/>
  <c r="S1616"/>
  <c r="L1617"/>
  <c r="O1617" s="1"/>
  <c r="R1617"/>
  <c r="S1617"/>
  <c r="L1618"/>
  <c r="O1618" s="1"/>
  <c r="R1618"/>
  <c r="S1618"/>
  <c r="L1619"/>
  <c r="O1619" s="1"/>
  <c r="R1619"/>
  <c r="S1619"/>
  <c r="L1620"/>
  <c r="O1620" s="1"/>
  <c r="R1620"/>
  <c r="S1620"/>
  <c r="L1621"/>
  <c r="O1621" s="1"/>
  <c r="R1621"/>
  <c r="S1621"/>
  <c r="L1622"/>
  <c r="O1622" s="1"/>
  <c r="R1622"/>
  <c r="S1622"/>
  <c r="L1623"/>
  <c r="O1623" s="1"/>
  <c r="R1623"/>
  <c r="S1623"/>
  <c r="L1624"/>
  <c r="O1624" s="1"/>
  <c r="R1624"/>
  <c r="S1624"/>
  <c r="L1625"/>
  <c r="O1625" s="1"/>
  <c r="R1625"/>
  <c r="S1625"/>
  <c r="L1626"/>
  <c r="O1626" s="1"/>
  <c r="R1626"/>
  <c r="S1626"/>
  <c r="L1627"/>
  <c r="O1627" s="1"/>
  <c r="R1627"/>
  <c r="S1627"/>
  <c r="L1628"/>
  <c r="O1628" s="1"/>
  <c r="R1628"/>
  <c r="S1628"/>
  <c r="L1629"/>
  <c r="O1629" s="1"/>
  <c r="R1629"/>
  <c r="S1629"/>
  <c r="L1630"/>
  <c r="O1630" s="1"/>
  <c r="R1630"/>
  <c r="S1630"/>
  <c r="L1631"/>
  <c r="O1631" s="1"/>
  <c r="R1631"/>
  <c r="S1631"/>
  <c r="L1632"/>
  <c r="O1632" s="1"/>
  <c r="R1632"/>
  <c r="S1632"/>
  <c r="L1633"/>
  <c r="O1633" s="1"/>
  <c r="R1633"/>
  <c r="S1633"/>
  <c r="L1634"/>
  <c r="O1634" s="1"/>
  <c r="R1634"/>
  <c r="S1634"/>
  <c r="L1635"/>
  <c r="O1635" s="1"/>
  <c r="R1635"/>
  <c r="S1635"/>
  <c r="L1636"/>
  <c r="O1636" s="1"/>
  <c r="R1636"/>
  <c r="S1636"/>
  <c r="L1637"/>
  <c r="O1637" s="1"/>
  <c r="R1637"/>
  <c r="S1637"/>
  <c r="L1638"/>
  <c r="O1638" s="1"/>
  <c r="R1638"/>
  <c r="S1638"/>
  <c r="L1639"/>
  <c r="O1639" s="1"/>
  <c r="R1639"/>
  <c r="S1639"/>
  <c r="L1640"/>
  <c r="O1640" s="1"/>
  <c r="R1640"/>
  <c r="S1640"/>
  <c r="L1641"/>
  <c r="O1641" s="1"/>
  <c r="R1641"/>
  <c r="S1641"/>
  <c r="L1642"/>
  <c r="O1642" s="1"/>
  <c r="R1642"/>
  <c r="S1642"/>
  <c r="L1643"/>
  <c r="O1643" s="1"/>
  <c r="R1643"/>
  <c r="S1643"/>
  <c r="L1644"/>
  <c r="O1644" s="1"/>
  <c r="R1644"/>
  <c r="S1644"/>
  <c r="L1645"/>
  <c r="O1645" s="1"/>
  <c r="R1645"/>
  <c r="S1645"/>
  <c r="L1646"/>
  <c r="O1646" s="1"/>
  <c r="R1646"/>
  <c r="S1646"/>
  <c r="L1647"/>
  <c r="O1647" s="1"/>
  <c r="R1647"/>
  <c r="S1647"/>
  <c r="L1648"/>
  <c r="O1648" s="1"/>
  <c r="R1648"/>
  <c r="S1648"/>
  <c r="L1649"/>
  <c r="O1649" s="1"/>
  <c r="R1649"/>
  <c r="S1649"/>
  <c r="L1650"/>
  <c r="O1650" s="1"/>
  <c r="R1650"/>
  <c r="S1650"/>
  <c r="L1651"/>
  <c r="O1651" s="1"/>
  <c r="R1651"/>
  <c r="S1651"/>
  <c r="L1652"/>
  <c r="O1652" s="1"/>
  <c r="R1652"/>
  <c r="S1652"/>
  <c r="L1653"/>
  <c r="O1653" s="1"/>
  <c r="R1653"/>
  <c r="S1653"/>
  <c r="L1654"/>
  <c r="O1654" s="1"/>
  <c r="R1654"/>
  <c r="S1654"/>
  <c r="L1655"/>
  <c r="O1655" s="1"/>
  <c r="R1655"/>
  <c r="S1655"/>
  <c r="L1656"/>
  <c r="O1656" s="1"/>
  <c r="R1656"/>
  <c r="S1656"/>
  <c r="L1657"/>
  <c r="O1657" s="1"/>
  <c r="R1657"/>
  <c r="S1657"/>
  <c r="L1658"/>
  <c r="O1658" s="1"/>
  <c r="R1658"/>
  <c r="S1658"/>
  <c r="L1659"/>
  <c r="O1659" s="1"/>
  <c r="R1659"/>
  <c r="S1659"/>
  <c r="L1660"/>
  <c r="O1660" s="1"/>
  <c r="R1660"/>
  <c r="S1660"/>
  <c r="L1661"/>
  <c r="O1661" s="1"/>
  <c r="R1661"/>
  <c r="S1661"/>
  <c r="L1662"/>
  <c r="O1662" s="1"/>
  <c r="R1662"/>
  <c r="S1662"/>
  <c r="L1663"/>
  <c r="O1663" s="1"/>
  <c r="R1663"/>
  <c r="S1663"/>
  <c r="L1664"/>
  <c r="O1664" s="1"/>
  <c r="R1664"/>
  <c r="S1664"/>
  <c r="L1665"/>
  <c r="O1665" s="1"/>
  <c r="R1665"/>
  <c r="S1665"/>
  <c r="L1666"/>
  <c r="O1666" s="1"/>
  <c r="R1666"/>
  <c r="S1666"/>
  <c r="L1667"/>
  <c r="O1667" s="1"/>
  <c r="R1667"/>
  <c r="S1667"/>
  <c r="L1668"/>
  <c r="O1668" s="1"/>
  <c r="R1668"/>
  <c r="S1668"/>
  <c r="L1669"/>
  <c r="O1669" s="1"/>
  <c r="R1669"/>
  <c r="S1669"/>
  <c r="L1670"/>
  <c r="O1670" s="1"/>
  <c r="R1670"/>
  <c r="S1670"/>
  <c r="L1671"/>
  <c r="O1671" s="1"/>
  <c r="R1671"/>
  <c r="S1671"/>
  <c r="L1672"/>
  <c r="O1672" s="1"/>
  <c r="R1672"/>
  <c r="S1672"/>
  <c r="L1673"/>
  <c r="O1673" s="1"/>
  <c r="R1673"/>
  <c r="S1673"/>
  <c r="L1674"/>
  <c r="O1674" s="1"/>
  <c r="R1674"/>
  <c r="S1674"/>
  <c r="L1675"/>
  <c r="O1675" s="1"/>
  <c r="R1675"/>
  <c r="S1675"/>
  <c r="L1676"/>
  <c r="O1676" s="1"/>
  <c r="R1676"/>
  <c r="S1676"/>
  <c r="L1677"/>
  <c r="O1677" s="1"/>
  <c r="R1677"/>
  <c r="S1677"/>
  <c r="L1678"/>
  <c r="O1678" s="1"/>
  <c r="R1678"/>
  <c r="S1678"/>
  <c r="L1679"/>
  <c r="O1679" s="1"/>
  <c r="R1679"/>
  <c r="S1679"/>
  <c r="L1680"/>
  <c r="O1680" s="1"/>
  <c r="R1680"/>
  <c r="S1680"/>
  <c r="L1681"/>
  <c r="O1681" s="1"/>
  <c r="R1681"/>
  <c r="S1681"/>
  <c r="L1682"/>
  <c r="O1682" s="1"/>
  <c r="R1682"/>
  <c r="S1682"/>
  <c r="L1683"/>
  <c r="O1683" s="1"/>
  <c r="R1683"/>
  <c r="S1683"/>
  <c r="L1684"/>
  <c r="O1684" s="1"/>
  <c r="R1684"/>
  <c r="S1684"/>
  <c r="L1685"/>
  <c r="O1685" s="1"/>
  <c r="R1685"/>
  <c r="S1685"/>
  <c r="L1686"/>
  <c r="O1686" s="1"/>
  <c r="R1686"/>
  <c r="S1686"/>
  <c r="L1687"/>
  <c r="O1687" s="1"/>
  <c r="R1687"/>
  <c r="S1687"/>
  <c r="L1688"/>
  <c r="O1688" s="1"/>
  <c r="R1688"/>
  <c r="S1688"/>
  <c r="L1689"/>
  <c r="O1689" s="1"/>
  <c r="R1689"/>
  <c r="S1689"/>
  <c r="L1690"/>
  <c r="O1690" s="1"/>
  <c r="R1690"/>
  <c r="S1690"/>
  <c r="L1691"/>
  <c r="O1691" s="1"/>
  <c r="R1691"/>
  <c r="S1691"/>
  <c r="L1692"/>
  <c r="O1692" s="1"/>
  <c r="R1692"/>
  <c r="S1692"/>
  <c r="L1693"/>
  <c r="O1693" s="1"/>
  <c r="R1693"/>
  <c r="S1693"/>
  <c r="L1694"/>
  <c r="O1694" s="1"/>
  <c r="R1694"/>
  <c r="S1694"/>
  <c r="L1695"/>
  <c r="O1695" s="1"/>
  <c r="R1695"/>
  <c r="S1695"/>
  <c r="L1696"/>
  <c r="O1696" s="1"/>
  <c r="R1696"/>
  <c r="S1696"/>
  <c r="L1697"/>
  <c r="O1697" s="1"/>
  <c r="R1697"/>
  <c r="S1697"/>
  <c r="L1698"/>
  <c r="O1698" s="1"/>
  <c r="R1698"/>
  <c r="S1698"/>
  <c r="L1699"/>
  <c r="O1699" s="1"/>
  <c r="R1699"/>
  <c r="S1699"/>
  <c r="L1700"/>
  <c r="O1700" s="1"/>
  <c r="R1700"/>
  <c r="S1700"/>
  <c r="L1701"/>
  <c r="O1701" s="1"/>
  <c r="R1701"/>
  <c r="S1701"/>
  <c r="L1702"/>
  <c r="O1702" s="1"/>
  <c r="R1702"/>
  <c r="S1702"/>
  <c r="L1703"/>
  <c r="O1703" s="1"/>
  <c r="R1703"/>
  <c r="S1703"/>
  <c r="L1704"/>
  <c r="O1704" s="1"/>
  <c r="R1704"/>
  <c r="S1704"/>
  <c r="L1705"/>
  <c r="O1705" s="1"/>
  <c r="R1705"/>
  <c r="S1705"/>
  <c r="L1706"/>
  <c r="O1706" s="1"/>
  <c r="R1706"/>
  <c r="S1706"/>
  <c r="L1707"/>
  <c r="O1707" s="1"/>
  <c r="R1707"/>
  <c r="S1707"/>
  <c r="L1708"/>
  <c r="O1708" s="1"/>
  <c r="R1708"/>
  <c r="S1708"/>
  <c r="L1709"/>
  <c r="O1709" s="1"/>
  <c r="R1709"/>
  <c r="S1709"/>
  <c r="L1710"/>
  <c r="O1710" s="1"/>
  <c r="R1710"/>
  <c r="S1710"/>
  <c r="L1711"/>
  <c r="O1711" s="1"/>
  <c r="R1711"/>
  <c r="S1711"/>
  <c r="L1712"/>
  <c r="O1712" s="1"/>
  <c r="R1712"/>
  <c r="S1712"/>
  <c r="L1713"/>
  <c r="O1713" s="1"/>
  <c r="R1713"/>
  <c r="S1713"/>
  <c r="L1714"/>
  <c r="O1714" s="1"/>
  <c r="R1714"/>
  <c r="S1714"/>
  <c r="L1715"/>
  <c r="O1715" s="1"/>
  <c r="R1715"/>
  <c r="S1715"/>
  <c r="L1716"/>
  <c r="O1716" s="1"/>
  <c r="R1716"/>
  <c r="S1716"/>
  <c r="L1717"/>
  <c r="O1717" s="1"/>
  <c r="R1717"/>
  <c r="S1717"/>
  <c r="L1718"/>
  <c r="O1718" s="1"/>
  <c r="R1718"/>
  <c r="S1718"/>
  <c r="L1719"/>
  <c r="O1719" s="1"/>
  <c r="R1719"/>
  <c r="S1719"/>
  <c r="L1720"/>
  <c r="O1720" s="1"/>
  <c r="R1720"/>
  <c r="S1720"/>
  <c r="L1721"/>
  <c r="O1721" s="1"/>
  <c r="R1721"/>
  <c r="S1721"/>
  <c r="L1722"/>
  <c r="O1722" s="1"/>
  <c r="R1722"/>
  <c r="S1722"/>
  <c r="L1723"/>
  <c r="O1723" s="1"/>
  <c r="R1723"/>
  <c r="S1723"/>
  <c r="L1724"/>
  <c r="O1724" s="1"/>
  <c r="R1724"/>
  <c r="S1724"/>
  <c r="L1725"/>
  <c r="O1725" s="1"/>
  <c r="R1725"/>
  <c r="S1725"/>
  <c r="L1726"/>
  <c r="O1726" s="1"/>
  <c r="R1726"/>
  <c r="S1726"/>
  <c r="L1727"/>
  <c r="O1727" s="1"/>
  <c r="R1727"/>
  <c r="S1727"/>
  <c r="L1728"/>
  <c r="O1728" s="1"/>
  <c r="R1728"/>
  <c r="S1728"/>
  <c r="L1729"/>
  <c r="O1729" s="1"/>
  <c r="R1729"/>
  <c r="S1729"/>
  <c r="L1730"/>
  <c r="O1730" s="1"/>
  <c r="R1730"/>
  <c r="S1730"/>
  <c r="L1731"/>
  <c r="O1731" s="1"/>
  <c r="R1731"/>
  <c r="S1731"/>
  <c r="L1732"/>
  <c r="O1732" s="1"/>
  <c r="R1732"/>
  <c r="S1732"/>
  <c r="L1733"/>
  <c r="O1733" s="1"/>
  <c r="R1733"/>
  <c r="S1733"/>
  <c r="L1734"/>
  <c r="O1734" s="1"/>
  <c r="R1734"/>
  <c r="S1734"/>
  <c r="L1735"/>
  <c r="O1735" s="1"/>
  <c r="R1735"/>
  <c r="S1735"/>
  <c r="L1736"/>
  <c r="O1736" s="1"/>
  <c r="R1736"/>
  <c r="S1736"/>
  <c r="L1737"/>
  <c r="O1737" s="1"/>
  <c r="R1737"/>
  <c r="S1737"/>
  <c r="L1738"/>
  <c r="O1738" s="1"/>
  <c r="R1738"/>
  <c r="S1738"/>
  <c r="L1739"/>
  <c r="O1739" s="1"/>
  <c r="R1739"/>
  <c r="S1739"/>
  <c r="L1740"/>
  <c r="O1740" s="1"/>
  <c r="R1740"/>
  <c r="S1740"/>
  <c r="L1741"/>
  <c r="O1741" s="1"/>
  <c r="R1741"/>
  <c r="S1741"/>
  <c r="L1742"/>
  <c r="O1742" s="1"/>
  <c r="R1742"/>
  <c r="S1742"/>
  <c r="L1743"/>
  <c r="O1743" s="1"/>
  <c r="R1743"/>
  <c r="S1743"/>
  <c r="L1744"/>
  <c r="O1744" s="1"/>
  <c r="R1744"/>
  <c r="S1744"/>
  <c r="L1745"/>
  <c r="O1745" s="1"/>
  <c r="R1745"/>
  <c r="S1745"/>
  <c r="L1746"/>
  <c r="O1746" s="1"/>
  <c r="R1746"/>
  <c r="S1746"/>
  <c r="L1747"/>
  <c r="O1747" s="1"/>
  <c r="R1747"/>
  <c r="S1747"/>
  <c r="L1748"/>
  <c r="O1748" s="1"/>
  <c r="R1748"/>
  <c r="S1748"/>
  <c r="L1749"/>
  <c r="O1749" s="1"/>
  <c r="R1749"/>
  <c r="S1749"/>
  <c r="L1750"/>
  <c r="O1750" s="1"/>
  <c r="R1750"/>
  <c r="S1750"/>
  <c r="L1751"/>
  <c r="O1751" s="1"/>
  <c r="R1751"/>
  <c r="S1751"/>
  <c r="L1752"/>
  <c r="O1752" s="1"/>
  <c r="R1752"/>
  <c r="S1752"/>
  <c r="L1753"/>
  <c r="O1753" s="1"/>
  <c r="R1753"/>
  <c r="S1753"/>
  <c r="L1754"/>
  <c r="O1754" s="1"/>
  <c r="R1754"/>
  <c r="S1754"/>
  <c r="L1755"/>
  <c r="O1755" s="1"/>
  <c r="R1755"/>
  <c r="S1755"/>
  <c r="L1756"/>
  <c r="O1756" s="1"/>
  <c r="R1756"/>
  <c r="S1756"/>
  <c r="L1757"/>
  <c r="O1757" s="1"/>
  <c r="R1757"/>
  <c r="S1757"/>
  <c r="L1758"/>
  <c r="O1758" s="1"/>
  <c r="R1758"/>
  <c r="S1758"/>
  <c r="L1759"/>
  <c r="O1759" s="1"/>
  <c r="R1759"/>
  <c r="S1759"/>
  <c r="L1760"/>
  <c r="O1760" s="1"/>
  <c r="R1760"/>
  <c r="S1760"/>
  <c r="L1761"/>
  <c r="O1761" s="1"/>
  <c r="R1761"/>
  <c r="S1761"/>
  <c r="L1762"/>
  <c r="O1762" s="1"/>
  <c r="R1762"/>
  <c r="S1762"/>
  <c r="L1763"/>
  <c r="O1763" s="1"/>
  <c r="R1763"/>
  <c r="S1763"/>
  <c r="L1764"/>
  <c r="O1764" s="1"/>
  <c r="R1764"/>
  <c r="S1764"/>
  <c r="L1765"/>
  <c r="O1765" s="1"/>
  <c r="R1765"/>
  <c r="S1765"/>
  <c r="L1766"/>
  <c r="O1766" s="1"/>
  <c r="R1766"/>
  <c r="S1766"/>
  <c r="L1767"/>
  <c r="O1767" s="1"/>
  <c r="R1767"/>
  <c r="S1767"/>
  <c r="L1768"/>
  <c r="O1768" s="1"/>
  <c r="R1768"/>
  <c r="S1768"/>
  <c r="L1769"/>
  <c r="O1769" s="1"/>
  <c r="R1769"/>
  <c r="S1769"/>
  <c r="L1770"/>
  <c r="O1770" s="1"/>
  <c r="R1770"/>
  <c r="S1770"/>
  <c r="L1771"/>
  <c r="O1771" s="1"/>
  <c r="R1771"/>
  <c r="S1771"/>
  <c r="L1772"/>
  <c r="O1772" s="1"/>
  <c r="R1772"/>
  <c r="S1772"/>
  <c r="L1773"/>
  <c r="O1773" s="1"/>
  <c r="R1773"/>
  <c r="S1773"/>
  <c r="L1774"/>
  <c r="O1774" s="1"/>
  <c r="R1774"/>
  <c r="S1774"/>
  <c r="L1775"/>
  <c r="O1775" s="1"/>
  <c r="R1775"/>
  <c r="S1775"/>
  <c r="L1776"/>
  <c r="O1776" s="1"/>
  <c r="R1776"/>
  <c r="S1776"/>
  <c r="L1777"/>
  <c r="O1777" s="1"/>
  <c r="R1777"/>
  <c r="S1777"/>
  <c r="L1778"/>
  <c r="O1778" s="1"/>
  <c r="R1778"/>
  <c r="S1778"/>
  <c r="L1779"/>
  <c r="O1779" s="1"/>
  <c r="R1779"/>
  <c r="S1779"/>
  <c r="L1780"/>
  <c r="O1780" s="1"/>
  <c r="R1780"/>
  <c r="S1780"/>
  <c r="L1781"/>
  <c r="O1781" s="1"/>
  <c r="R1781"/>
  <c r="S1781"/>
  <c r="L1782"/>
  <c r="O1782" s="1"/>
  <c r="R1782"/>
  <c r="S1782"/>
  <c r="L1783"/>
  <c r="O1783" s="1"/>
  <c r="R1783"/>
  <c r="S1783"/>
  <c r="L1784"/>
  <c r="O1784" s="1"/>
  <c r="R1784"/>
  <c r="S1784"/>
  <c r="L1785"/>
  <c r="O1785" s="1"/>
  <c r="R1785"/>
  <c r="S1785"/>
  <c r="L1786"/>
  <c r="O1786" s="1"/>
  <c r="R1786"/>
  <c r="S1786"/>
  <c r="L1787"/>
  <c r="O1787" s="1"/>
  <c r="R1787"/>
  <c r="S1787"/>
  <c r="L1788"/>
  <c r="O1788" s="1"/>
  <c r="R1788"/>
  <c r="S1788"/>
  <c r="L1789"/>
  <c r="O1789" s="1"/>
  <c r="R1789"/>
  <c r="S1789"/>
  <c r="L1790"/>
  <c r="O1790" s="1"/>
  <c r="R1790"/>
  <c r="S1790"/>
  <c r="L1791"/>
  <c r="O1791" s="1"/>
  <c r="R1791"/>
  <c r="S1791"/>
  <c r="L1792"/>
  <c r="O1792" s="1"/>
  <c r="R1792"/>
  <c r="S1792"/>
  <c r="L1793"/>
  <c r="O1793" s="1"/>
  <c r="R1793"/>
  <c r="S1793"/>
  <c r="L1794"/>
  <c r="O1794" s="1"/>
  <c r="R1794"/>
  <c r="S1794"/>
  <c r="L1795"/>
  <c r="O1795" s="1"/>
  <c r="R1795"/>
  <c r="S1795"/>
  <c r="L1796"/>
  <c r="O1796" s="1"/>
  <c r="R1796"/>
  <c r="S1796"/>
  <c r="L1797"/>
  <c r="O1797" s="1"/>
  <c r="R1797"/>
  <c r="S1797"/>
  <c r="L1798"/>
  <c r="O1798" s="1"/>
  <c r="R1798"/>
  <c r="S1798"/>
  <c r="L1799"/>
  <c r="O1799" s="1"/>
  <c r="R1799"/>
  <c r="S1799"/>
  <c r="L1800"/>
  <c r="O1800" s="1"/>
  <c r="R1800"/>
  <c r="S1800"/>
  <c r="L1801"/>
  <c r="O1801" s="1"/>
  <c r="R1801"/>
  <c r="S1801"/>
  <c r="L1802"/>
  <c r="O1802" s="1"/>
  <c r="R1802"/>
  <c r="S1802"/>
  <c r="L1803"/>
  <c r="O1803" s="1"/>
  <c r="R1803"/>
  <c r="S1803"/>
  <c r="L1804"/>
  <c r="O1804" s="1"/>
  <c r="R1804"/>
  <c r="S1804"/>
  <c r="L1805"/>
  <c r="O1805" s="1"/>
  <c r="R1805"/>
  <c r="S1805"/>
  <c r="L1806"/>
  <c r="O1806" s="1"/>
  <c r="R1806"/>
  <c r="S1806"/>
  <c r="L1807"/>
  <c r="O1807" s="1"/>
  <c r="R1807"/>
  <c r="S1807"/>
  <c r="L1808"/>
  <c r="O1808" s="1"/>
  <c r="R1808"/>
  <c r="S1808"/>
  <c r="L1809"/>
  <c r="O1809" s="1"/>
  <c r="R1809"/>
  <c r="S1809"/>
  <c r="L1810"/>
  <c r="O1810" s="1"/>
  <c r="R1810"/>
  <c r="S1810"/>
  <c r="L1811"/>
  <c r="O1811" s="1"/>
  <c r="R1811"/>
  <c r="S1811"/>
  <c r="L1812"/>
  <c r="O1812" s="1"/>
  <c r="R1812"/>
  <c r="S1812"/>
  <c r="L1813"/>
  <c r="O1813" s="1"/>
  <c r="R1813"/>
  <c r="S1813"/>
  <c r="L1814"/>
  <c r="O1814" s="1"/>
  <c r="R1814"/>
  <c r="S1814"/>
  <c r="L1815"/>
  <c r="O1815" s="1"/>
  <c r="R1815"/>
  <c r="S1815"/>
  <c r="L1816"/>
  <c r="O1816" s="1"/>
  <c r="R1816"/>
  <c r="S1816"/>
  <c r="L1817"/>
  <c r="O1817" s="1"/>
  <c r="R1817"/>
  <c r="S1817"/>
  <c r="L1818"/>
  <c r="O1818" s="1"/>
  <c r="R1818"/>
  <c r="S1818"/>
  <c r="L1819"/>
  <c r="O1819" s="1"/>
  <c r="R1819"/>
  <c r="S1819"/>
  <c r="L1820"/>
  <c r="O1820" s="1"/>
  <c r="R1820"/>
  <c r="S1820"/>
  <c r="L1821"/>
  <c r="O1821" s="1"/>
  <c r="R1821"/>
  <c r="S1821"/>
  <c r="L1822"/>
  <c r="O1822" s="1"/>
  <c r="R1822"/>
  <c r="S1822"/>
  <c r="L1823"/>
  <c r="O1823" s="1"/>
  <c r="R1823"/>
  <c r="S1823"/>
  <c r="L1824"/>
  <c r="O1824" s="1"/>
  <c r="R1824"/>
  <c r="S1824"/>
  <c r="L1825"/>
  <c r="O1825" s="1"/>
  <c r="R1825"/>
  <c r="S1825"/>
  <c r="L1826"/>
  <c r="O1826" s="1"/>
  <c r="R1826"/>
  <c r="S1826"/>
  <c r="L1827"/>
  <c r="O1827" s="1"/>
  <c r="R1827"/>
  <c r="S1827"/>
  <c r="L1828"/>
  <c r="O1828" s="1"/>
  <c r="R1828"/>
  <c r="S1828"/>
  <c r="L1829"/>
  <c r="O1829" s="1"/>
  <c r="R1829"/>
  <c r="S1829"/>
  <c r="L1830"/>
  <c r="O1830" s="1"/>
  <c r="R1830"/>
  <c r="S1830"/>
  <c r="L1831"/>
  <c r="O1831" s="1"/>
  <c r="R1831"/>
  <c r="S1831"/>
  <c r="L1832"/>
  <c r="O1832" s="1"/>
  <c r="R1832"/>
  <c r="S1832"/>
  <c r="L1833"/>
  <c r="O1833" s="1"/>
  <c r="R1833"/>
  <c r="S1833"/>
  <c r="L1834"/>
  <c r="O1834" s="1"/>
  <c r="R1834"/>
  <c r="S1834"/>
  <c r="L1835"/>
  <c r="O1835" s="1"/>
  <c r="R1835"/>
  <c r="S1835"/>
  <c r="L1836"/>
  <c r="O1836" s="1"/>
  <c r="R1836"/>
  <c r="S1836"/>
  <c r="L1837"/>
  <c r="O1837" s="1"/>
  <c r="R1837"/>
  <c r="S1837"/>
  <c r="L1838"/>
  <c r="O1838" s="1"/>
  <c r="R1838"/>
  <c r="S1838"/>
  <c r="L1839"/>
  <c r="O1839" s="1"/>
  <c r="R1839"/>
  <c r="S1839"/>
  <c r="L1840"/>
  <c r="O1840" s="1"/>
  <c r="R1840"/>
  <c r="S1840"/>
  <c r="L1841"/>
  <c r="O1841" s="1"/>
  <c r="R1841"/>
  <c r="S1841"/>
  <c r="L1842"/>
  <c r="O1842" s="1"/>
  <c r="R1842"/>
  <c r="S1842"/>
  <c r="L1843"/>
  <c r="O1843" s="1"/>
  <c r="R1843"/>
  <c r="S1843"/>
  <c r="L1844"/>
  <c r="O1844" s="1"/>
  <c r="R1844"/>
  <c r="S1844"/>
  <c r="L1845"/>
  <c r="O1845" s="1"/>
  <c r="R1845"/>
  <c r="S1845"/>
  <c r="L1846"/>
  <c r="O1846" s="1"/>
  <c r="R1846"/>
  <c r="S1846"/>
  <c r="L1847"/>
  <c r="O1847" s="1"/>
  <c r="R1847"/>
  <c r="S1847"/>
  <c r="L1848"/>
  <c r="O1848" s="1"/>
  <c r="R1848"/>
  <c r="S1848"/>
  <c r="L1849"/>
  <c r="O1849" s="1"/>
  <c r="R1849"/>
  <c r="S1849"/>
  <c r="L1850"/>
  <c r="O1850" s="1"/>
  <c r="R1850"/>
  <c r="S1850"/>
  <c r="L1851"/>
  <c r="O1851" s="1"/>
  <c r="R1851"/>
  <c r="S1851"/>
  <c r="L1852"/>
  <c r="O1852" s="1"/>
  <c r="R1852"/>
  <c r="S1852"/>
  <c r="L1853"/>
  <c r="O1853" s="1"/>
  <c r="R1853"/>
  <c r="S1853"/>
  <c r="L1854"/>
  <c r="O1854" s="1"/>
  <c r="R1854"/>
  <c r="S1854"/>
  <c r="L1855"/>
  <c r="O1855" s="1"/>
  <c r="R1855"/>
  <c r="S1855"/>
  <c r="L1856"/>
  <c r="O1856" s="1"/>
  <c r="R1856"/>
  <c r="S1856"/>
  <c r="L1857"/>
  <c r="O1857" s="1"/>
  <c r="R1857"/>
  <c r="S1857"/>
  <c r="L1858"/>
  <c r="O1858" s="1"/>
  <c r="R1858"/>
  <c r="S1858"/>
  <c r="L1859"/>
  <c r="O1859" s="1"/>
  <c r="R1859"/>
  <c r="S1859"/>
  <c r="L1860"/>
  <c r="O1860" s="1"/>
  <c r="R1860"/>
  <c r="S1860"/>
  <c r="L1861"/>
  <c r="O1861" s="1"/>
  <c r="R1861"/>
  <c r="S1861"/>
  <c r="L1862"/>
  <c r="O1862" s="1"/>
  <c r="R1862"/>
  <c r="S1862"/>
  <c r="L1863"/>
  <c r="O1863" s="1"/>
  <c r="R1863"/>
  <c r="S1863"/>
  <c r="L1864"/>
  <c r="O1864" s="1"/>
  <c r="R1864"/>
  <c r="S1864"/>
  <c r="L1865"/>
  <c r="O1865" s="1"/>
  <c r="R1865"/>
  <c r="S1865"/>
  <c r="L1866"/>
  <c r="O1866" s="1"/>
  <c r="R1866"/>
  <c r="S1866"/>
  <c r="L1867"/>
  <c r="O1867" s="1"/>
  <c r="R1867"/>
  <c r="S1867"/>
  <c r="L1868"/>
  <c r="O1868" s="1"/>
  <c r="R1868"/>
  <c r="S1868"/>
  <c r="L1869"/>
  <c r="O1869" s="1"/>
  <c r="R1869"/>
  <c r="S1869"/>
  <c r="L1870"/>
  <c r="O1870" s="1"/>
  <c r="R1870"/>
  <c r="S1870"/>
  <c r="L1871"/>
  <c r="O1871" s="1"/>
  <c r="R1871"/>
  <c r="S1871"/>
  <c r="L1872"/>
  <c r="O1872" s="1"/>
  <c r="R1872"/>
  <c r="S1872"/>
  <c r="L1873"/>
  <c r="O1873" s="1"/>
  <c r="R1873"/>
  <c r="S1873"/>
  <c r="L1874"/>
  <c r="O1874" s="1"/>
  <c r="R1874"/>
  <c r="S1874"/>
  <c r="L1875"/>
  <c r="O1875" s="1"/>
  <c r="R1875"/>
  <c r="S1875"/>
  <c r="L1876"/>
  <c r="O1876" s="1"/>
  <c r="R1876"/>
  <c r="S1876"/>
  <c r="L1877"/>
  <c r="O1877" s="1"/>
  <c r="R1877"/>
  <c r="S1877"/>
  <c r="L1878"/>
  <c r="O1878" s="1"/>
  <c r="R1878"/>
  <c r="S1878"/>
  <c r="L1879"/>
  <c r="O1879" s="1"/>
  <c r="R1879"/>
  <c r="S1879"/>
  <c r="L1880"/>
  <c r="O1880" s="1"/>
  <c r="R1880"/>
  <c r="S1880"/>
  <c r="L1881"/>
  <c r="O1881" s="1"/>
  <c r="R1881"/>
  <c r="S1881"/>
  <c r="L1882"/>
  <c r="O1882" s="1"/>
  <c r="R1882"/>
  <c r="S1882"/>
  <c r="L1883"/>
  <c r="O1883" s="1"/>
  <c r="R1883"/>
  <c r="S1883"/>
  <c r="L1884"/>
  <c r="O1884" s="1"/>
  <c r="R1884"/>
  <c r="S1884"/>
  <c r="L1885"/>
  <c r="O1885" s="1"/>
  <c r="R1885"/>
  <c r="S1885"/>
  <c r="L1886"/>
  <c r="O1886" s="1"/>
  <c r="R1886"/>
  <c r="S1886"/>
  <c r="L1887"/>
  <c r="O1887" s="1"/>
  <c r="R1887"/>
  <c r="S1887"/>
  <c r="L1888"/>
  <c r="O1888" s="1"/>
  <c r="R1888"/>
  <c r="S1888"/>
  <c r="L1889"/>
  <c r="O1889" s="1"/>
  <c r="R1889"/>
  <c r="S1889"/>
  <c r="L1890"/>
  <c r="O1890" s="1"/>
  <c r="R1890"/>
  <c r="S1890"/>
  <c r="L1891"/>
  <c r="O1891" s="1"/>
  <c r="R1891"/>
  <c r="S1891"/>
  <c r="L1892"/>
  <c r="O1892" s="1"/>
  <c r="R1892"/>
  <c r="S1892"/>
  <c r="L1893"/>
  <c r="O1893" s="1"/>
  <c r="R1893"/>
  <c r="S1893"/>
  <c r="L1894"/>
  <c r="O1894" s="1"/>
  <c r="R1894"/>
  <c r="S1894"/>
  <c r="L1895"/>
  <c r="O1895" s="1"/>
  <c r="R1895"/>
  <c r="S1895"/>
  <c r="L1896"/>
  <c r="O1896" s="1"/>
  <c r="R1896"/>
  <c r="S1896"/>
  <c r="L1897"/>
  <c r="O1897" s="1"/>
  <c r="R1897"/>
  <c r="S1897"/>
  <c r="L1898"/>
  <c r="O1898" s="1"/>
  <c r="R1898"/>
  <c r="S1898"/>
  <c r="L1899"/>
  <c r="O1899" s="1"/>
  <c r="R1899"/>
  <c r="S1899"/>
  <c r="L1900"/>
  <c r="O1900" s="1"/>
  <c r="R1900"/>
  <c r="S1900"/>
  <c r="L1901"/>
  <c r="O1901" s="1"/>
  <c r="R1901"/>
  <c r="S1901"/>
  <c r="L1902"/>
  <c r="O1902" s="1"/>
  <c r="R1902"/>
  <c r="S1902"/>
  <c r="L1903"/>
  <c r="O1903" s="1"/>
  <c r="R1903"/>
  <c r="S1903"/>
  <c r="L1904"/>
  <c r="O1904" s="1"/>
  <c r="R1904"/>
  <c r="S1904"/>
  <c r="L1905"/>
  <c r="O1905" s="1"/>
  <c r="R1905"/>
  <c r="S1905"/>
  <c r="L1906"/>
  <c r="O1906" s="1"/>
  <c r="R1906"/>
  <c r="S1906"/>
  <c r="L1907"/>
  <c r="O1907" s="1"/>
  <c r="R1907"/>
  <c r="S1907"/>
  <c r="L1908"/>
  <c r="O1908" s="1"/>
  <c r="R1908"/>
  <c r="S1908"/>
  <c r="L1909"/>
  <c r="O1909" s="1"/>
  <c r="R1909"/>
  <c r="S1909"/>
  <c r="L1910"/>
  <c r="O1910" s="1"/>
  <c r="R1910"/>
  <c r="S1910"/>
  <c r="L1911"/>
  <c r="O1911" s="1"/>
  <c r="R1911"/>
  <c r="S1911"/>
  <c r="L1912"/>
  <c r="O1912" s="1"/>
  <c r="R1912"/>
  <c r="S1912"/>
  <c r="L1913"/>
  <c r="O1913" s="1"/>
  <c r="R1913"/>
  <c r="S1913"/>
  <c r="L1914"/>
  <c r="O1914" s="1"/>
  <c r="R1914"/>
  <c r="S1914"/>
  <c r="L1915"/>
  <c r="O1915" s="1"/>
  <c r="R1915"/>
  <c r="S1915"/>
  <c r="L1916"/>
  <c r="O1916" s="1"/>
  <c r="R1916"/>
  <c r="S1916"/>
  <c r="L1917"/>
  <c r="O1917" s="1"/>
  <c r="R1917"/>
  <c r="S1917"/>
  <c r="L1918"/>
  <c r="O1918" s="1"/>
  <c r="R1918"/>
  <c r="S1918"/>
  <c r="L1919"/>
  <c r="O1919" s="1"/>
  <c r="R1919"/>
  <c r="S1919"/>
  <c r="L1920"/>
  <c r="O1920" s="1"/>
  <c r="R1920"/>
  <c r="S1920"/>
  <c r="L1921"/>
  <c r="O1921" s="1"/>
  <c r="R1921"/>
  <c r="S1921"/>
  <c r="L1922"/>
  <c r="O1922" s="1"/>
  <c r="R1922"/>
  <c r="S1922"/>
  <c r="L1923"/>
  <c r="O1923" s="1"/>
  <c r="R1923"/>
  <c r="S1923"/>
  <c r="L1924"/>
  <c r="O1924" s="1"/>
  <c r="R1924"/>
  <c r="S1924"/>
  <c r="L1925"/>
  <c r="O1925" s="1"/>
  <c r="R1925"/>
  <c r="S1925"/>
  <c r="L1926"/>
  <c r="O1926" s="1"/>
  <c r="R1926"/>
  <c r="S1926"/>
  <c r="L1927"/>
  <c r="O1927" s="1"/>
  <c r="R1927"/>
  <c r="S1927"/>
  <c r="L1928"/>
  <c r="O1928" s="1"/>
  <c r="R1928"/>
  <c r="S1928"/>
  <c r="L1929"/>
  <c r="O1929" s="1"/>
  <c r="R1929"/>
  <c r="S1929"/>
  <c r="L1930"/>
  <c r="O1930" s="1"/>
  <c r="R1930"/>
  <c r="S1930"/>
  <c r="L1931"/>
  <c r="O1931" s="1"/>
  <c r="R1931"/>
  <c r="S1931"/>
  <c r="L1932"/>
  <c r="O1932" s="1"/>
  <c r="R1932"/>
  <c r="S1932"/>
  <c r="L1933"/>
  <c r="O1933" s="1"/>
  <c r="R1933"/>
  <c r="S1933"/>
  <c r="L1934"/>
  <c r="O1934" s="1"/>
  <c r="R1934"/>
  <c r="S1934"/>
  <c r="L1935"/>
  <c r="O1935" s="1"/>
  <c r="R1935"/>
  <c r="S1935"/>
  <c r="L1936"/>
  <c r="O1936" s="1"/>
  <c r="R1936"/>
  <c r="S1936"/>
  <c r="L1937"/>
  <c r="O1937" s="1"/>
  <c r="R1937"/>
  <c r="S1937"/>
  <c r="L1938"/>
  <c r="O1938" s="1"/>
  <c r="R1938"/>
  <c r="S1938"/>
  <c r="L1939"/>
  <c r="O1939" s="1"/>
  <c r="R1939"/>
  <c r="S1939"/>
  <c r="L1940"/>
  <c r="O1940" s="1"/>
  <c r="R1940"/>
  <c r="S1940"/>
  <c r="L1941"/>
  <c r="O1941" s="1"/>
  <c r="R1941"/>
  <c r="S1941"/>
  <c r="L1942"/>
  <c r="O1942" s="1"/>
  <c r="R1942"/>
  <c r="S1942"/>
  <c r="L1943"/>
  <c r="O1943" s="1"/>
  <c r="R1943"/>
  <c r="S1943"/>
  <c r="L1944"/>
  <c r="O1944" s="1"/>
  <c r="R1944"/>
  <c r="S1944"/>
  <c r="L1945"/>
  <c r="O1945" s="1"/>
  <c r="R1945"/>
  <c r="S1945"/>
  <c r="L1946"/>
  <c r="O1946" s="1"/>
  <c r="R1946"/>
  <c r="S1946"/>
  <c r="L1947"/>
  <c r="O1947" s="1"/>
  <c r="R1947"/>
  <c r="S1947"/>
  <c r="L1948"/>
  <c r="O1948" s="1"/>
  <c r="R1948"/>
  <c r="S1948"/>
  <c r="L1949"/>
  <c r="O1949" s="1"/>
  <c r="R1949"/>
  <c r="S1949"/>
  <c r="L1950"/>
  <c r="O1950" s="1"/>
  <c r="R1950"/>
  <c r="S1950"/>
  <c r="L1951"/>
  <c r="O1951" s="1"/>
  <c r="R1951"/>
  <c r="S1951"/>
  <c r="L1952"/>
  <c r="O1952" s="1"/>
  <c r="R1952"/>
  <c r="S1952"/>
  <c r="L1953"/>
  <c r="O1953" s="1"/>
  <c r="R1953"/>
  <c r="S1953"/>
  <c r="L1954"/>
  <c r="O1954" s="1"/>
  <c r="R1954"/>
  <c r="S1954"/>
  <c r="L1955"/>
  <c r="O1955" s="1"/>
  <c r="R1955"/>
  <c r="S1955"/>
  <c r="L1956"/>
  <c r="O1956" s="1"/>
  <c r="R1956"/>
  <c r="S1956"/>
  <c r="L1957"/>
  <c r="O1957" s="1"/>
  <c r="R1957"/>
  <c r="S1957"/>
  <c r="L1958"/>
  <c r="O1958" s="1"/>
  <c r="R1958"/>
  <c r="S1958"/>
  <c r="L1959"/>
  <c r="O1959" s="1"/>
  <c r="R1959"/>
  <c r="S1959"/>
  <c r="L1960"/>
  <c r="O1960" s="1"/>
  <c r="R1960"/>
  <c r="S1960"/>
  <c r="L1961"/>
  <c r="O1961" s="1"/>
  <c r="R1961"/>
  <c r="S1961"/>
  <c r="L1962"/>
  <c r="O1962" s="1"/>
  <c r="R1962"/>
  <c r="S1962"/>
  <c r="L1963"/>
  <c r="O1963" s="1"/>
  <c r="R1963"/>
  <c r="S1963"/>
  <c r="L1964"/>
  <c r="O1964" s="1"/>
  <c r="R1964"/>
  <c r="S1964"/>
  <c r="L1965"/>
  <c r="O1965" s="1"/>
  <c r="R1965"/>
  <c r="S1965"/>
  <c r="L1966"/>
  <c r="O1966" s="1"/>
  <c r="R1966"/>
  <c r="S1966"/>
  <c r="L1967"/>
  <c r="O1967" s="1"/>
  <c r="R1967"/>
  <c r="S1967"/>
  <c r="L1968"/>
  <c r="O1968" s="1"/>
  <c r="R1968"/>
  <c r="S1968"/>
  <c r="L1969"/>
  <c r="O1969" s="1"/>
  <c r="R1969"/>
  <c r="S1969"/>
  <c r="L1970"/>
  <c r="O1970" s="1"/>
  <c r="R1970"/>
  <c r="S1970"/>
  <c r="L1971"/>
  <c r="O1971" s="1"/>
  <c r="R1971"/>
  <c r="S1971"/>
  <c r="L1972"/>
  <c r="O1972" s="1"/>
  <c r="R1972"/>
  <c r="S1972"/>
  <c r="L1973"/>
  <c r="O1973" s="1"/>
  <c r="R1973"/>
  <c r="S1973"/>
  <c r="L1974"/>
  <c r="O1974" s="1"/>
  <c r="R1974"/>
  <c r="S1974"/>
  <c r="L1975"/>
  <c r="O1975" s="1"/>
  <c r="R1975"/>
  <c r="S1975"/>
  <c r="L1976"/>
  <c r="O1976" s="1"/>
  <c r="R1976"/>
  <c r="S1976"/>
  <c r="L1977"/>
  <c r="O1977" s="1"/>
  <c r="R1977"/>
  <c r="S1977"/>
  <c r="L1978"/>
  <c r="O1978" s="1"/>
  <c r="R1978"/>
  <c r="S1978"/>
  <c r="L1979"/>
  <c r="O1979" s="1"/>
  <c r="R1979"/>
  <c r="S1979"/>
  <c r="L1980"/>
  <c r="O1980" s="1"/>
  <c r="R1980"/>
  <c r="S1980"/>
  <c r="L1981"/>
  <c r="O1981" s="1"/>
  <c r="R1981"/>
  <c r="S1981"/>
  <c r="L1982"/>
  <c r="O1982" s="1"/>
  <c r="R1982"/>
  <c r="S1982"/>
  <c r="L1983"/>
  <c r="O1983" s="1"/>
  <c r="R1983"/>
  <c r="S1983"/>
  <c r="L1984"/>
  <c r="O1984" s="1"/>
  <c r="R1984"/>
  <c r="S1984"/>
  <c r="L1985"/>
  <c r="O1985" s="1"/>
  <c r="R1985"/>
  <c r="S1985"/>
  <c r="L1986"/>
  <c r="O1986" s="1"/>
  <c r="R1986"/>
  <c r="S1986"/>
  <c r="L1987"/>
  <c r="O1987" s="1"/>
  <c r="R1987"/>
  <c r="S1987"/>
  <c r="L1988"/>
  <c r="O1988" s="1"/>
  <c r="R1988"/>
  <c r="S1988"/>
  <c r="L1989"/>
  <c r="O1989" s="1"/>
  <c r="R1989"/>
  <c r="S1989"/>
  <c r="L1990"/>
  <c r="O1990" s="1"/>
  <c r="R1990"/>
  <c r="S1990"/>
  <c r="L1991"/>
  <c r="O1991" s="1"/>
  <c r="R1991"/>
  <c r="S1991"/>
  <c r="L1992"/>
  <c r="O1992" s="1"/>
  <c r="R1992"/>
  <c r="S1992"/>
  <c r="L1993"/>
  <c r="O1993" s="1"/>
  <c r="R1993"/>
  <c r="S1993"/>
  <c r="L1994"/>
  <c r="O1994" s="1"/>
  <c r="R1994"/>
  <c r="S1994"/>
  <c r="L1995"/>
  <c r="O1995" s="1"/>
  <c r="R1995"/>
  <c r="S1995"/>
  <c r="L1996"/>
  <c r="O1996" s="1"/>
  <c r="R1996"/>
  <c r="S1996"/>
  <c r="L1997"/>
  <c r="O1997" s="1"/>
  <c r="R1997"/>
  <c r="S1997"/>
  <c r="L1998"/>
  <c r="O1998" s="1"/>
  <c r="R1998"/>
  <c r="S1998"/>
  <c r="L1999"/>
  <c r="O1999" s="1"/>
  <c r="R1999"/>
  <c r="S1999"/>
  <c r="L2000"/>
  <c r="O2000" s="1"/>
  <c r="R2000"/>
  <c r="S2000"/>
  <c r="L2001"/>
  <c r="O2001" s="1"/>
  <c r="R2001"/>
  <c r="S2001"/>
  <c r="L2002"/>
  <c r="O2002" s="1"/>
  <c r="R2002"/>
  <c r="S2002"/>
  <c r="L2003"/>
  <c r="O2003" s="1"/>
  <c r="R2003"/>
  <c r="S2003"/>
  <c r="L2004"/>
  <c r="O2004" s="1"/>
  <c r="R2004"/>
  <c r="S2004"/>
  <c r="D72" i="11" l="1"/>
  <c r="D74"/>
  <c r="D75"/>
  <c r="D76"/>
  <c r="D71"/>
  <c r="D73" l="1"/>
  <c r="G6" i="18"/>
  <c r="G7"/>
  <c r="G8"/>
  <c r="G9"/>
  <c r="G10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"/>
  <c r="N444" i="11" l="1"/>
  <c r="N446"/>
  <c r="N447"/>
  <c r="N448"/>
  <c r="N443"/>
  <c r="D444"/>
  <c r="D446"/>
  <c r="D447"/>
  <c r="D448"/>
  <c r="D443"/>
  <c r="N351"/>
  <c r="N353"/>
  <c r="N354"/>
  <c r="N355"/>
  <c r="N350"/>
  <c r="D351"/>
  <c r="D353"/>
  <c r="D354"/>
  <c r="D355"/>
  <c r="D350"/>
  <c r="N258"/>
  <c r="N260"/>
  <c r="N261"/>
  <c r="N262"/>
  <c r="N257"/>
  <c r="D258"/>
  <c r="D260"/>
  <c r="D261"/>
  <c r="D262"/>
  <c r="D257"/>
  <c r="N165"/>
  <c r="N167"/>
  <c r="N168"/>
  <c r="N169"/>
  <c r="N164"/>
  <c r="D165"/>
  <c r="D167"/>
  <c r="D168"/>
  <c r="D169"/>
  <c r="D164"/>
  <c r="N166" l="1"/>
  <c r="N259"/>
  <c r="N352"/>
  <c r="N445"/>
  <c r="D166"/>
  <c r="D259"/>
  <c r="D352"/>
  <c r="D445"/>
  <c r="Q456"/>
  <c r="P456"/>
  <c r="K456"/>
  <c r="J456"/>
  <c r="Q363"/>
  <c r="P363"/>
  <c r="K363"/>
  <c r="J363"/>
  <c r="A364"/>
  <c r="P364" s="1"/>
  <c r="J364"/>
  <c r="K364"/>
  <c r="Q270"/>
  <c r="P270"/>
  <c r="K270"/>
  <c r="J270"/>
  <c r="K177"/>
  <c r="J177"/>
  <c r="Q177"/>
  <c r="A178"/>
  <c r="P178" s="1"/>
  <c r="J178"/>
  <c r="K178"/>
  <c r="P84"/>
  <c r="Q84"/>
  <c r="J84"/>
  <c r="K84"/>
  <c r="Q364" l="1"/>
  <c r="T364" s="1"/>
  <c r="T363"/>
  <c r="Q178"/>
  <c r="T178" s="1"/>
  <c r="T84"/>
  <c r="T456"/>
  <c r="T270"/>
  <c r="P177"/>
  <c r="T177" s="1"/>
  <c r="C24" i="6"/>
  <c r="AQ41"/>
  <c r="AJ41"/>
  <c r="AC41"/>
  <c r="V41"/>
  <c r="O41"/>
  <c r="H41"/>
  <c r="A41"/>
  <c r="AQ40"/>
  <c r="AJ40"/>
  <c r="AC40"/>
  <c r="V40"/>
  <c r="O40"/>
  <c r="H40"/>
  <c r="A40"/>
  <c r="AQ39"/>
  <c r="AJ39"/>
  <c r="AC39"/>
  <c r="V39"/>
  <c r="O39"/>
  <c r="H39"/>
  <c r="A39"/>
  <c r="AQ38"/>
  <c r="AJ38"/>
  <c r="AC38"/>
  <c r="V38"/>
  <c r="O38"/>
  <c r="H38"/>
  <c r="A38"/>
  <c r="AQ37"/>
  <c r="AJ37"/>
  <c r="AC37"/>
  <c r="V37"/>
  <c r="O37"/>
  <c r="H37"/>
  <c r="A37"/>
  <c r="AQ36"/>
  <c r="AJ36"/>
  <c r="AC36"/>
  <c r="V36"/>
  <c r="O36"/>
  <c r="H36"/>
  <c r="A36"/>
  <c r="AS35"/>
  <c r="AR35"/>
  <c r="AP35"/>
  <c r="AO35"/>
  <c r="AN35"/>
  <c r="AM35"/>
  <c r="AL35"/>
  <c r="AK35"/>
  <c r="AI35"/>
  <c r="AH35"/>
  <c r="AG35"/>
  <c r="AF35"/>
  <c r="AE35"/>
  <c r="AD35"/>
  <c r="AB35"/>
  <c r="AA35"/>
  <c r="Z35"/>
  <c r="Y35"/>
  <c r="X35"/>
  <c r="W35"/>
  <c r="U35"/>
  <c r="T35"/>
  <c r="S35"/>
  <c r="R35"/>
  <c r="Q35"/>
  <c r="P35"/>
  <c r="N35"/>
  <c r="M35"/>
  <c r="L35"/>
  <c r="K35"/>
  <c r="J35"/>
  <c r="I35"/>
  <c r="G35"/>
  <c r="F35"/>
  <c r="E35"/>
  <c r="D35"/>
  <c r="A35"/>
  <c r="AQ34"/>
  <c r="AJ34"/>
  <c r="AC34"/>
  <c r="V34"/>
  <c r="O34"/>
  <c r="H34"/>
  <c r="A34"/>
  <c r="AQ33"/>
  <c r="AJ33"/>
  <c r="AC33"/>
  <c r="V33"/>
  <c r="O33"/>
  <c r="H33"/>
  <c r="A33"/>
  <c r="AQ32"/>
  <c r="AJ32"/>
  <c r="AC32"/>
  <c r="V32"/>
  <c r="O32"/>
  <c r="H32"/>
  <c r="A32"/>
  <c r="AQ31"/>
  <c r="AJ31"/>
  <c r="AC31"/>
  <c r="V31"/>
  <c r="O31"/>
  <c r="H31"/>
  <c r="A31"/>
  <c r="AS30"/>
  <c r="AR30"/>
  <c r="AP30"/>
  <c r="AO30"/>
  <c r="AN30"/>
  <c r="AM30"/>
  <c r="AL30"/>
  <c r="AK30"/>
  <c r="AI30"/>
  <c r="AH30"/>
  <c r="AG30"/>
  <c r="AF30"/>
  <c r="AE30"/>
  <c r="AD30"/>
  <c r="AB30"/>
  <c r="AA30"/>
  <c r="Z30"/>
  <c r="Y30"/>
  <c r="X30"/>
  <c r="W30"/>
  <c r="U30"/>
  <c r="T30"/>
  <c r="S30"/>
  <c r="R30"/>
  <c r="Q30"/>
  <c r="P30"/>
  <c r="N30"/>
  <c r="M30"/>
  <c r="L30"/>
  <c r="K30"/>
  <c r="J30"/>
  <c r="I30"/>
  <c r="G30"/>
  <c r="F30"/>
  <c r="E30"/>
  <c r="D30"/>
  <c r="A30"/>
  <c r="AQ29"/>
  <c r="AJ29"/>
  <c r="AC29"/>
  <c r="V29"/>
  <c r="O29"/>
  <c r="H29"/>
  <c r="A29"/>
  <c r="AQ28"/>
  <c r="AJ28"/>
  <c r="AC28"/>
  <c r="V28"/>
  <c r="O28"/>
  <c r="H28"/>
  <c r="A28"/>
  <c r="AQ27"/>
  <c r="AJ27"/>
  <c r="AC27"/>
  <c r="V27"/>
  <c r="O27"/>
  <c r="H27"/>
  <c r="A27"/>
  <c r="AS26"/>
  <c r="AR26"/>
  <c r="AP26"/>
  <c r="AO26"/>
  <c r="AN26"/>
  <c r="AM26"/>
  <c r="AL26"/>
  <c r="AK26"/>
  <c r="AI26"/>
  <c r="AH26"/>
  <c r="AG26"/>
  <c r="AF26"/>
  <c r="AE26"/>
  <c r="AD26"/>
  <c r="AB26"/>
  <c r="AA26"/>
  <c r="Z26"/>
  <c r="Y26"/>
  <c r="X26"/>
  <c r="W26"/>
  <c r="U26"/>
  <c r="T26"/>
  <c r="S26"/>
  <c r="R26"/>
  <c r="Q26"/>
  <c r="P26"/>
  <c r="N26"/>
  <c r="M26"/>
  <c r="L26"/>
  <c r="K26"/>
  <c r="J26"/>
  <c r="I26"/>
  <c r="G26"/>
  <c r="F26"/>
  <c r="E26"/>
  <c r="D26"/>
  <c r="A26"/>
  <c r="M25"/>
  <c r="K469" i="11"/>
  <c r="J469"/>
  <c r="P469"/>
  <c r="K468"/>
  <c r="J468"/>
  <c r="A468"/>
  <c r="P468" s="1"/>
  <c r="K467"/>
  <c r="J467"/>
  <c r="A467"/>
  <c r="P467" s="1"/>
  <c r="K466"/>
  <c r="J466"/>
  <c r="A466"/>
  <c r="P466" s="1"/>
  <c r="K465"/>
  <c r="J465"/>
  <c r="A465"/>
  <c r="P465" s="1"/>
  <c r="K464"/>
  <c r="J464"/>
  <c r="A464"/>
  <c r="P464" s="1"/>
  <c r="K463"/>
  <c r="J463"/>
  <c r="A463"/>
  <c r="Q463" s="1"/>
  <c r="K462"/>
  <c r="J462"/>
  <c r="A462"/>
  <c r="Q462" s="1"/>
  <c r="K461"/>
  <c r="J461"/>
  <c r="A461"/>
  <c r="P461" s="1"/>
  <c r="K460"/>
  <c r="J460"/>
  <c r="A460"/>
  <c r="P460" s="1"/>
  <c r="K459"/>
  <c r="J459"/>
  <c r="A459"/>
  <c r="P459" s="1"/>
  <c r="K458"/>
  <c r="J458"/>
  <c r="A458"/>
  <c r="P458" s="1"/>
  <c r="K457"/>
  <c r="J457"/>
  <c r="A457"/>
  <c r="P457" s="1"/>
  <c r="K455"/>
  <c r="J455"/>
  <c r="A455"/>
  <c r="P455" s="1"/>
  <c r="K454"/>
  <c r="J454"/>
  <c r="A454"/>
  <c r="P454" s="1"/>
  <c r="K453"/>
  <c r="J453"/>
  <c r="D450"/>
  <c r="A453"/>
  <c r="P453" s="1"/>
  <c r="K452"/>
  <c r="J452"/>
  <c r="A452"/>
  <c r="P452" s="1"/>
  <c r="K451"/>
  <c r="J451"/>
  <c r="A451"/>
  <c r="P451" s="1"/>
  <c r="V450"/>
  <c r="U450"/>
  <c r="O450"/>
  <c r="N450"/>
  <c r="M450"/>
  <c r="L450"/>
  <c r="I450"/>
  <c r="H450"/>
  <c r="G450"/>
  <c r="F450"/>
  <c r="E450"/>
  <c r="A450"/>
  <c r="K448"/>
  <c r="J448"/>
  <c r="A448"/>
  <c r="P448" s="1"/>
  <c r="K447"/>
  <c r="J447"/>
  <c r="A447"/>
  <c r="Q447" s="1"/>
  <c r="K446"/>
  <c r="J446"/>
  <c r="A446"/>
  <c r="P446" s="1"/>
  <c r="A445"/>
  <c r="K444"/>
  <c r="J444"/>
  <c r="A444"/>
  <c r="P444" s="1"/>
  <c r="K443"/>
  <c r="J443"/>
  <c r="A443"/>
  <c r="Q443" s="1"/>
  <c r="A442"/>
  <c r="K441"/>
  <c r="J441"/>
  <c r="A441"/>
  <c r="P441" s="1"/>
  <c r="K440"/>
  <c r="J440"/>
  <c r="A440"/>
  <c r="P440" s="1"/>
  <c r="K439"/>
  <c r="J439"/>
  <c r="A439"/>
  <c r="P439" s="1"/>
  <c r="K438"/>
  <c r="J438"/>
  <c r="A438"/>
  <c r="P438" s="1"/>
  <c r="K437"/>
  <c r="J437"/>
  <c r="A437"/>
  <c r="P437" s="1"/>
  <c r="K436"/>
  <c r="J436"/>
  <c r="A436"/>
  <c r="P436" s="1"/>
  <c r="K435"/>
  <c r="J435"/>
  <c r="A435"/>
  <c r="P435" s="1"/>
  <c r="K434"/>
  <c r="J434"/>
  <c r="A434"/>
  <c r="P434" s="1"/>
  <c r="K433"/>
  <c r="J433"/>
  <c r="A433"/>
  <c r="P433" s="1"/>
  <c r="K432"/>
  <c r="J432"/>
  <c r="A432"/>
  <c r="P432" s="1"/>
  <c r="V431"/>
  <c r="V428" s="1"/>
  <c r="U431"/>
  <c r="O431"/>
  <c r="O428" s="1"/>
  <c r="N431"/>
  <c r="N428" s="1"/>
  <c r="M431"/>
  <c r="M428" s="1"/>
  <c r="L431"/>
  <c r="L428" s="1"/>
  <c r="I431"/>
  <c r="I428" s="1"/>
  <c r="H431"/>
  <c r="H428" s="1"/>
  <c r="H427" s="1"/>
  <c r="H378" s="1"/>
  <c r="G431"/>
  <c r="G428" s="1"/>
  <c r="F431"/>
  <c r="F428" s="1"/>
  <c r="E431"/>
  <c r="A431"/>
  <c r="K430"/>
  <c r="J430"/>
  <c r="E428"/>
  <c r="A430"/>
  <c r="P430" s="1"/>
  <c r="K429"/>
  <c r="J429"/>
  <c r="A429"/>
  <c r="P429" s="1"/>
  <c r="U428"/>
  <c r="U427" s="1"/>
  <c r="A428"/>
  <c r="A427"/>
  <c r="K425"/>
  <c r="J425"/>
  <c r="A425"/>
  <c r="P425" s="1"/>
  <c r="K424"/>
  <c r="J424"/>
  <c r="A424"/>
  <c r="P424" s="1"/>
  <c r="K423"/>
  <c r="J423"/>
  <c r="A423"/>
  <c r="P423" s="1"/>
  <c r="K422"/>
  <c r="J422"/>
  <c r="A422"/>
  <c r="P422" s="1"/>
  <c r="K421"/>
  <c r="J421"/>
  <c r="A421"/>
  <c r="P421" s="1"/>
  <c r="K420"/>
  <c r="J420"/>
  <c r="A420"/>
  <c r="P420" s="1"/>
  <c r="K419"/>
  <c r="J419"/>
  <c r="A419"/>
  <c r="P419" s="1"/>
  <c r="K418"/>
  <c r="J418"/>
  <c r="E415"/>
  <c r="A418"/>
  <c r="P418" s="1"/>
  <c r="K417"/>
  <c r="J417"/>
  <c r="A417"/>
  <c r="P417" s="1"/>
  <c r="K416"/>
  <c r="J416"/>
  <c r="A416"/>
  <c r="P416" s="1"/>
  <c r="V415"/>
  <c r="U415"/>
  <c r="O415"/>
  <c r="N415"/>
  <c r="M415"/>
  <c r="L415"/>
  <c r="I415"/>
  <c r="H415"/>
  <c r="G415"/>
  <c r="F415"/>
  <c r="A415"/>
  <c r="K414"/>
  <c r="J414"/>
  <c r="A414"/>
  <c r="P414" s="1"/>
  <c r="K413"/>
  <c r="J413"/>
  <c r="A413"/>
  <c r="Q413" s="1"/>
  <c r="K412"/>
  <c r="J412"/>
  <c r="A412"/>
  <c r="Q412" s="1"/>
  <c r="K411"/>
  <c r="J411"/>
  <c r="A411"/>
  <c r="Q411" s="1"/>
  <c r="K410"/>
  <c r="J410"/>
  <c r="A410"/>
  <c r="Q410" s="1"/>
  <c r="K409"/>
  <c r="J409"/>
  <c r="A409"/>
  <c r="Q409" s="1"/>
  <c r="K408"/>
  <c r="K406" s="1"/>
  <c r="J408"/>
  <c r="A408"/>
  <c r="Q408" s="1"/>
  <c r="K407"/>
  <c r="J407"/>
  <c r="A407"/>
  <c r="Q407" s="1"/>
  <c r="V406"/>
  <c r="U406"/>
  <c r="O406"/>
  <c r="N406"/>
  <c r="M406"/>
  <c r="L406"/>
  <c r="I406"/>
  <c r="H406"/>
  <c r="G406"/>
  <c r="F406"/>
  <c r="E406"/>
  <c r="D406"/>
  <c r="A406"/>
  <c r="K405"/>
  <c r="J405"/>
  <c r="A405"/>
  <c r="Q405" s="1"/>
  <c r="K404"/>
  <c r="J404"/>
  <c r="A404"/>
  <c r="Q404" s="1"/>
  <c r="K403"/>
  <c r="J403"/>
  <c r="A403"/>
  <c r="Q403" s="1"/>
  <c r="K402"/>
  <c r="J402"/>
  <c r="A402"/>
  <c r="Q402" s="1"/>
  <c r="V401"/>
  <c r="U401"/>
  <c r="O401"/>
  <c r="N401"/>
  <c r="M401"/>
  <c r="L401"/>
  <c r="I401"/>
  <c r="H401"/>
  <c r="G401"/>
  <c r="F401"/>
  <c r="A401"/>
  <c r="A400"/>
  <c r="K399"/>
  <c r="J399"/>
  <c r="A399"/>
  <c r="Q399" s="1"/>
  <c r="K398"/>
  <c r="J398"/>
  <c r="A398"/>
  <c r="Q398" s="1"/>
  <c r="K397"/>
  <c r="J397"/>
  <c r="A397"/>
  <c r="Q397" s="1"/>
  <c r="K396"/>
  <c r="J396"/>
  <c r="A396"/>
  <c r="Q396" s="1"/>
  <c r="K395"/>
  <c r="J395"/>
  <c r="A395"/>
  <c r="Q395" s="1"/>
  <c r="K394"/>
  <c r="J394"/>
  <c r="A394"/>
  <c r="Q394" s="1"/>
  <c r="K393"/>
  <c r="J393"/>
  <c r="A393"/>
  <c r="Q393" s="1"/>
  <c r="K392"/>
  <c r="J392"/>
  <c r="A392"/>
  <c r="Q392" s="1"/>
  <c r="V391"/>
  <c r="U391"/>
  <c r="O391"/>
  <c r="N391"/>
  <c r="M391"/>
  <c r="L391"/>
  <c r="I391"/>
  <c r="H391"/>
  <c r="G391"/>
  <c r="F391"/>
  <c r="A391"/>
  <c r="K390"/>
  <c r="J390"/>
  <c r="A390"/>
  <c r="Q390" s="1"/>
  <c r="K389"/>
  <c r="J389"/>
  <c r="A389"/>
  <c r="Q389" s="1"/>
  <c r="K388"/>
  <c r="J388"/>
  <c r="A388"/>
  <c r="Q388" s="1"/>
  <c r="K387"/>
  <c r="J387"/>
  <c r="A387"/>
  <c r="Q387" s="1"/>
  <c r="V386"/>
  <c r="U386"/>
  <c r="O386"/>
  <c r="N386"/>
  <c r="M386"/>
  <c r="L386"/>
  <c r="I386"/>
  <c r="H386"/>
  <c r="G386"/>
  <c r="F386"/>
  <c r="A386"/>
  <c r="K385"/>
  <c r="J385"/>
  <c r="A385"/>
  <c r="Q385" s="1"/>
  <c r="K384"/>
  <c r="J384"/>
  <c r="A384"/>
  <c r="Q384" s="1"/>
  <c r="K383"/>
  <c r="J383"/>
  <c r="D381"/>
  <c r="A383"/>
  <c r="Q383" s="1"/>
  <c r="K382"/>
  <c r="J382"/>
  <c r="A382"/>
  <c r="Q382" s="1"/>
  <c r="V381"/>
  <c r="U381"/>
  <c r="O381"/>
  <c r="N381"/>
  <c r="M381"/>
  <c r="L381"/>
  <c r="I381"/>
  <c r="H381"/>
  <c r="G381"/>
  <c r="F381"/>
  <c r="A381"/>
  <c r="A380"/>
  <c r="B377"/>
  <c r="K376"/>
  <c r="J376"/>
  <c r="A376"/>
  <c r="P376" s="1"/>
  <c r="K375"/>
  <c r="J375"/>
  <c r="A375"/>
  <c r="P375" s="1"/>
  <c r="K374"/>
  <c r="J374"/>
  <c r="A374"/>
  <c r="P374" s="1"/>
  <c r="K373"/>
  <c r="J373"/>
  <c r="A373"/>
  <c r="P373" s="1"/>
  <c r="K372"/>
  <c r="J372"/>
  <c r="A372"/>
  <c r="P372" s="1"/>
  <c r="K371"/>
  <c r="J371"/>
  <c r="A371"/>
  <c r="P371" s="1"/>
  <c r="K370"/>
  <c r="J370"/>
  <c r="A370"/>
  <c r="Q370" s="1"/>
  <c r="K369"/>
  <c r="J369"/>
  <c r="A369"/>
  <c r="Q369" s="1"/>
  <c r="K368"/>
  <c r="J368"/>
  <c r="A368"/>
  <c r="P368" s="1"/>
  <c r="K367"/>
  <c r="J367"/>
  <c r="A367"/>
  <c r="P367" s="1"/>
  <c r="K366"/>
  <c r="J366"/>
  <c r="A366"/>
  <c r="P366" s="1"/>
  <c r="K365"/>
  <c r="J365"/>
  <c r="A365"/>
  <c r="P365" s="1"/>
  <c r="K362"/>
  <c r="J362"/>
  <c r="A362"/>
  <c r="P362" s="1"/>
  <c r="K361"/>
  <c r="J361"/>
  <c r="A361"/>
  <c r="P361" s="1"/>
  <c r="K360"/>
  <c r="J360"/>
  <c r="A360"/>
  <c r="P360" s="1"/>
  <c r="K359"/>
  <c r="J359"/>
  <c r="A359"/>
  <c r="P359" s="1"/>
  <c r="K358"/>
  <c r="J358"/>
  <c r="A358"/>
  <c r="P358" s="1"/>
  <c r="J355"/>
  <c r="K355"/>
  <c r="A355"/>
  <c r="P355" s="1"/>
  <c r="J354"/>
  <c r="K354"/>
  <c r="A354"/>
  <c r="Q354" s="1"/>
  <c r="J353"/>
  <c r="K353"/>
  <c r="A353"/>
  <c r="P353" s="1"/>
  <c r="J351"/>
  <c r="K351"/>
  <c r="A351"/>
  <c r="P351" s="1"/>
  <c r="J350"/>
  <c r="K350"/>
  <c r="A350"/>
  <c r="Q350" s="1"/>
  <c r="A349"/>
  <c r="K348"/>
  <c r="J348"/>
  <c r="A348"/>
  <c r="P348" s="1"/>
  <c r="K347"/>
  <c r="J347"/>
  <c r="A347"/>
  <c r="P347" s="1"/>
  <c r="K346"/>
  <c r="J346"/>
  <c r="A346"/>
  <c r="P346" s="1"/>
  <c r="K345"/>
  <c r="J345"/>
  <c r="A345"/>
  <c r="P345" s="1"/>
  <c r="K344"/>
  <c r="J344"/>
  <c r="A344"/>
  <c r="P344" s="1"/>
  <c r="K343"/>
  <c r="J343"/>
  <c r="A343"/>
  <c r="P343" s="1"/>
  <c r="K342"/>
  <c r="J342"/>
  <c r="A342"/>
  <c r="P342" s="1"/>
  <c r="K341"/>
  <c r="J341"/>
  <c r="A341"/>
  <c r="P341" s="1"/>
  <c r="K340"/>
  <c r="J340"/>
  <c r="A340"/>
  <c r="P340" s="1"/>
  <c r="K339"/>
  <c r="J339"/>
  <c r="D338"/>
  <c r="A339"/>
  <c r="P339" s="1"/>
  <c r="V338"/>
  <c r="V335" s="1"/>
  <c r="U338"/>
  <c r="U335" s="1"/>
  <c r="O338"/>
  <c r="O335" s="1"/>
  <c r="N338"/>
  <c r="N335" s="1"/>
  <c r="M338"/>
  <c r="M335" s="1"/>
  <c r="M334" s="1"/>
  <c r="L338"/>
  <c r="L335" s="1"/>
  <c r="I338"/>
  <c r="I335" s="1"/>
  <c r="H338"/>
  <c r="H335" s="1"/>
  <c r="G338"/>
  <c r="G335" s="1"/>
  <c r="G334" s="1"/>
  <c r="F338"/>
  <c r="F335" s="1"/>
  <c r="A338"/>
  <c r="K337"/>
  <c r="J337"/>
  <c r="A337"/>
  <c r="P337" s="1"/>
  <c r="K336"/>
  <c r="J336"/>
  <c r="A336"/>
  <c r="P336" s="1"/>
  <c r="A335"/>
  <c r="A334"/>
  <c r="K332"/>
  <c r="J332"/>
  <c r="A332"/>
  <c r="Q332" s="1"/>
  <c r="K331"/>
  <c r="J331"/>
  <c r="A331"/>
  <c r="Q331" s="1"/>
  <c r="K330"/>
  <c r="J330"/>
  <c r="A330"/>
  <c r="Q330" s="1"/>
  <c r="K329"/>
  <c r="J329"/>
  <c r="A329"/>
  <c r="Q329" s="1"/>
  <c r="K328"/>
  <c r="J328"/>
  <c r="A328"/>
  <c r="Q328" s="1"/>
  <c r="K327"/>
  <c r="J327"/>
  <c r="A327"/>
  <c r="Q327" s="1"/>
  <c r="K326"/>
  <c r="J326"/>
  <c r="A326"/>
  <c r="Q326" s="1"/>
  <c r="K325"/>
  <c r="J325"/>
  <c r="A325"/>
  <c r="Q325" s="1"/>
  <c r="K324"/>
  <c r="J324"/>
  <c r="A324"/>
  <c r="Q324" s="1"/>
  <c r="K323"/>
  <c r="J323"/>
  <c r="A323"/>
  <c r="Q323" s="1"/>
  <c r="V322"/>
  <c r="U322"/>
  <c r="O322"/>
  <c r="N322"/>
  <c r="M322"/>
  <c r="L322"/>
  <c r="I322"/>
  <c r="H322"/>
  <c r="G322"/>
  <c r="F322"/>
  <c r="A322"/>
  <c r="K321"/>
  <c r="J321"/>
  <c r="A321"/>
  <c r="Q321" s="1"/>
  <c r="K320"/>
  <c r="J320"/>
  <c r="A320"/>
  <c r="P320" s="1"/>
  <c r="K319"/>
  <c r="J319"/>
  <c r="A319"/>
  <c r="P319" s="1"/>
  <c r="K318"/>
  <c r="J318"/>
  <c r="A318"/>
  <c r="P318" s="1"/>
  <c r="K317"/>
  <c r="J317"/>
  <c r="A317"/>
  <c r="P317" s="1"/>
  <c r="K316"/>
  <c r="J316"/>
  <c r="A316"/>
  <c r="P316" s="1"/>
  <c r="K315"/>
  <c r="J315"/>
  <c r="E313"/>
  <c r="A315"/>
  <c r="P315" s="1"/>
  <c r="K314"/>
  <c r="J314"/>
  <c r="A314"/>
  <c r="P314" s="1"/>
  <c r="V313"/>
  <c r="U313"/>
  <c r="O313"/>
  <c r="N313"/>
  <c r="M313"/>
  <c r="L313"/>
  <c r="I313"/>
  <c r="H313"/>
  <c r="G313"/>
  <c r="F313"/>
  <c r="A313"/>
  <c r="K312"/>
  <c r="J312"/>
  <c r="A312"/>
  <c r="P312" s="1"/>
  <c r="K311"/>
  <c r="J311"/>
  <c r="A311"/>
  <c r="P311" s="1"/>
  <c r="K310"/>
  <c r="J310"/>
  <c r="A310"/>
  <c r="P310" s="1"/>
  <c r="K309"/>
  <c r="J309"/>
  <c r="A309"/>
  <c r="P309" s="1"/>
  <c r="V308"/>
  <c r="U308"/>
  <c r="O308"/>
  <c r="N308"/>
  <c r="M308"/>
  <c r="L308"/>
  <c r="I308"/>
  <c r="H308"/>
  <c r="G308"/>
  <c r="F308"/>
  <c r="A308"/>
  <c r="A307"/>
  <c r="K306"/>
  <c r="J306"/>
  <c r="A306"/>
  <c r="P306" s="1"/>
  <c r="K305"/>
  <c r="J305"/>
  <c r="A305"/>
  <c r="P305" s="1"/>
  <c r="K304"/>
  <c r="J304"/>
  <c r="A304"/>
  <c r="P304" s="1"/>
  <c r="K303"/>
  <c r="J303"/>
  <c r="A303"/>
  <c r="P303" s="1"/>
  <c r="K302"/>
  <c r="J302"/>
  <c r="A302"/>
  <c r="P302" s="1"/>
  <c r="K301"/>
  <c r="J301"/>
  <c r="A301"/>
  <c r="P301" s="1"/>
  <c r="K300"/>
  <c r="J300"/>
  <c r="A300"/>
  <c r="P300" s="1"/>
  <c r="K299"/>
  <c r="J299"/>
  <c r="A299"/>
  <c r="P299" s="1"/>
  <c r="V298"/>
  <c r="U298"/>
  <c r="O298"/>
  <c r="N298"/>
  <c r="M298"/>
  <c r="L298"/>
  <c r="I298"/>
  <c r="H298"/>
  <c r="G298"/>
  <c r="F298"/>
  <c r="A298"/>
  <c r="K297"/>
  <c r="J297"/>
  <c r="A297"/>
  <c r="P297" s="1"/>
  <c r="K296"/>
  <c r="J296"/>
  <c r="A296"/>
  <c r="P296" s="1"/>
  <c r="K295"/>
  <c r="J295"/>
  <c r="A295"/>
  <c r="P295" s="1"/>
  <c r="K294"/>
  <c r="J294"/>
  <c r="A294"/>
  <c r="P294" s="1"/>
  <c r="V293"/>
  <c r="U293"/>
  <c r="O293"/>
  <c r="N293"/>
  <c r="M293"/>
  <c r="L293"/>
  <c r="I293"/>
  <c r="H293"/>
  <c r="G293"/>
  <c r="F293"/>
  <c r="A293"/>
  <c r="K292"/>
  <c r="J292"/>
  <c r="A292"/>
  <c r="P292" s="1"/>
  <c r="K291"/>
  <c r="J291"/>
  <c r="A291"/>
  <c r="P291" s="1"/>
  <c r="K290"/>
  <c r="J290"/>
  <c r="A290"/>
  <c r="P290" s="1"/>
  <c r="K289"/>
  <c r="J289"/>
  <c r="A289"/>
  <c r="P289" s="1"/>
  <c r="V288"/>
  <c r="U288"/>
  <c r="O288"/>
  <c r="N288"/>
  <c r="M288"/>
  <c r="L288"/>
  <c r="I288"/>
  <c r="H288"/>
  <c r="G288"/>
  <c r="F288"/>
  <c r="A288"/>
  <c r="A287"/>
  <c r="B284"/>
  <c r="K283"/>
  <c r="J283"/>
  <c r="A283"/>
  <c r="P283" s="1"/>
  <c r="K282"/>
  <c r="J282"/>
  <c r="A282"/>
  <c r="Q282" s="1"/>
  <c r="K281"/>
  <c r="J281"/>
  <c r="A281"/>
  <c r="Q281" s="1"/>
  <c r="K280"/>
  <c r="J280"/>
  <c r="A280"/>
  <c r="Q280" s="1"/>
  <c r="K279"/>
  <c r="J279"/>
  <c r="A279"/>
  <c r="Q279" s="1"/>
  <c r="K278"/>
  <c r="J278"/>
  <c r="A278"/>
  <c r="Q278" s="1"/>
  <c r="K277"/>
  <c r="J277"/>
  <c r="A277"/>
  <c r="Q277" s="1"/>
  <c r="K276"/>
  <c r="J276"/>
  <c r="A276"/>
  <c r="Q276" s="1"/>
  <c r="K275"/>
  <c r="J275"/>
  <c r="A275"/>
  <c r="Q275" s="1"/>
  <c r="K274"/>
  <c r="J274"/>
  <c r="A274"/>
  <c r="Q274" s="1"/>
  <c r="K273"/>
  <c r="J273"/>
  <c r="A273"/>
  <c r="Q273" s="1"/>
  <c r="K272"/>
  <c r="J272"/>
  <c r="A272"/>
  <c r="Q272" s="1"/>
  <c r="K271"/>
  <c r="J271"/>
  <c r="A271"/>
  <c r="Q271" s="1"/>
  <c r="K269"/>
  <c r="J269"/>
  <c r="A269"/>
  <c r="Q269" s="1"/>
  <c r="K268"/>
  <c r="J268"/>
  <c r="A268"/>
  <c r="Q268" s="1"/>
  <c r="K267"/>
  <c r="J267"/>
  <c r="A267"/>
  <c r="Q267" s="1"/>
  <c r="K266"/>
  <c r="J266"/>
  <c r="A266"/>
  <c r="Q266" s="1"/>
  <c r="K265"/>
  <c r="J265"/>
  <c r="A265"/>
  <c r="Q265" s="1"/>
  <c r="V264"/>
  <c r="U264"/>
  <c r="O264"/>
  <c r="N264"/>
  <c r="M264"/>
  <c r="L264"/>
  <c r="I264"/>
  <c r="H264"/>
  <c r="G264"/>
  <c r="F264"/>
  <c r="A264"/>
  <c r="K262"/>
  <c r="J262"/>
  <c r="A262"/>
  <c r="Q262" s="1"/>
  <c r="J261"/>
  <c r="K261"/>
  <c r="A261"/>
  <c r="P261" s="1"/>
  <c r="J260"/>
  <c r="K260"/>
  <c r="A260"/>
  <c r="Q260" s="1"/>
  <c r="J258"/>
  <c r="K258"/>
  <c r="A258"/>
  <c r="Q258" s="1"/>
  <c r="K257"/>
  <c r="A257"/>
  <c r="P257" s="1"/>
  <c r="A256"/>
  <c r="K255"/>
  <c r="J255"/>
  <c r="A255"/>
  <c r="K254"/>
  <c r="J254"/>
  <c r="A254"/>
  <c r="K253"/>
  <c r="J253"/>
  <c r="A253"/>
  <c r="K252"/>
  <c r="J252"/>
  <c r="A252"/>
  <c r="K251"/>
  <c r="J251"/>
  <c r="A251"/>
  <c r="K250"/>
  <c r="J250"/>
  <c r="A250"/>
  <c r="K249"/>
  <c r="J249"/>
  <c r="A249"/>
  <c r="K248"/>
  <c r="J248"/>
  <c r="A248"/>
  <c r="K247"/>
  <c r="J247"/>
  <c r="A247"/>
  <c r="K246"/>
  <c r="J246"/>
  <c r="A246"/>
  <c r="V245"/>
  <c r="V242" s="1"/>
  <c r="U245"/>
  <c r="U242" s="1"/>
  <c r="O245"/>
  <c r="O242" s="1"/>
  <c r="N245"/>
  <c r="N242" s="1"/>
  <c r="M245"/>
  <c r="M242" s="1"/>
  <c r="L245"/>
  <c r="L242" s="1"/>
  <c r="I245"/>
  <c r="I242" s="1"/>
  <c r="H245"/>
  <c r="H242" s="1"/>
  <c r="G245"/>
  <c r="G242" s="1"/>
  <c r="F245"/>
  <c r="F242" s="1"/>
  <c r="A245"/>
  <c r="K244"/>
  <c r="J244"/>
  <c r="A244"/>
  <c r="Q244" s="1"/>
  <c r="K243"/>
  <c r="J243"/>
  <c r="A243"/>
  <c r="Q243" s="1"/>
  <c r="A242"/>
  <c r="A241"/>
  <c r="K239"/>
  <c r="J239"/>
  <c r="A239"/>
  <c r="Q239" s="1"/>
  <c r="K238"/>
  <c r="J238"/>
  <c r="A238"/>
  <c r="Q238" s="1"/>
  <c r="K237"/>
  <c r="J237"/>
  <c r="A237"/>
  <c r="Q237" s="1"/>
  <c r="K236"/>
  <c r="J236"/>
  <c r="A236"/>
  <c r="Q236" s="1"/>
  <c r="K235"/>
  <c r="J235"/>
  <c r="A235"/>
  <c r="Q235" s="1"/>
  <c r="K234"/>
  <c r="J234"/>
  <c r="A234"/>
  <c r="Q234" s="1"/>
  <c r="K233"/>
  <c r="J233"/>
  <c r="A233"/>
  <c r="Q233" s="1"/>
  <c r="K232"/>
  <c r="J232"/>
  <c r="A232"/>
  <c r="Q232" s="1"/>
  <c r="K231"/>
  <c r="J231"/>
  <c r="A231"/>
  <c r="Q231" s="1"/>
  <c r="K230"/>
  <c r="J230"/>
  <c r="A230"/>
  <c r="Q230" s="1"/>
  <c r="V229"/>
  <c r="U229"/>
  <c r="O229"/>
  <c r="N229"/>
  <c r="M229"/>
  <c r="L229"/>
  <c r="I229"/>
  <c r="H229"/>
  <c r="G229"/>
  <c r="F229"/>
  <c r="A229"/>
  <c r="K228"/>
  <c r="J228"/>
  <c r="A228"/>
  <c r="Q228" s="1"/>
  <c r="K227"/>
  <c r="J227"/>
  <c r="A227"/>
  <c r="P227" s="1"/>
  <c r="K226"/>
  <c r="J226"/>
  <c r="A226"/>
  <c r="P226" s="1"/>
  <c r="K225"/>
  <c r="J225"/>
  <c r="A225"/>
  <c r="P225" s="1"/>
  <c r="K224"/>
  <c r="J224"/>
  <c r="A224"/>
  <c r="P224" s="1"/>
  <c r="K223"/>
  <c r="J223"/>
  <c r="A223"/>
  <c r="P223" s="1"/>
  <c r="K222"/>
  <c r="J222"/>
  <c r="A222"/>
  <c r="P222" s="1"/>
  <c r="K221"/>
  <c r="J221"/>
  <c r="A221"/>
  <c r="P221" s="1"/>
  <c r="V220"/>
  <c r="U220"/>
  <c r="O220"/>
  <c r="N220"/>
  <c r="M220"/>
  <c r="L220"/>
  <c r="I220"/>
  <c r="H220"/>
  <c r="G220"/>
  <c r="F220"/>
  <c r="A220"/>
  <c r="K219"/>
  <c r="J219"/>
  <c r="A219"/>
  <c r="P219" s="1"/>
  <c r="K218"/>
  <c r="J218"/>
  <c r="A218"/>
  <c r="P218" s="1"/>
  <c r="K217"/>
  <c r="J217"/>
  <c r="A217"/>
  <c r="Q217" s="1"/>
  <c r="K216"/>
  <c r="J216"/>
  <c r="A216"/>
  <c r="Q216" s="1"/>
  <c r="V215"/>
  <c r="U215"/>
  <c r="O215"/>
  <c r="N215"/>
  <c r="M215"/>
  <c r="L215"/>
  <c r="I215"/>
  <c r="H215"/>
  <c r="G215"/>
  <c r="F215"/>
  <c r="A215"/>
  <c r="A214"/>
  <c r="K213"/>
  <c r="J213"/>
  <c r="A213"/>
  <c r="Q213" s="1"/>
  <c r="K212"/>
  <c r="J212"/>
  <c r="A212"/>
  <c r="Q212" s="1"/>
  <c r="K211"/>
  <c r="J211"/>
  <c r="A211"/>
  <c r="Q211" s="1"/>
  <c r="K210"/>
  <c r="J210"/>
  <c r="A210"/>
  <c r="Q210" s="1"/>
  <c r="K209"/>
  <c r="J209"/>
  <c r="A209"/>
  <c r="Q209" s="1"/>
  <c r="K208"/>
  <c r="J208"/>
  <c r="A208"/>
  <c r="Q208" s="1"/>
  <c r="K207"/>
  <c r="J207"/>
  <c r="A207"/>
  <c r="Q207" s="1"/>
  <c r="K206"/>
  <c r="J206"/>
  <c r="A206"/>
  <c r="Q206" s="1"/>
  <c r="V205"/>
  <c r="U205"/>
  <c r="O205"/>
  <c r="N205"/>
  <c r="M205"/>
  <c r="L205"/>
  <c r="I205"/>
  <c r="H205"/>
  <c r="G205"/>
  <c r="F205"/>
  <c r="E205"/>
  <c r="D205"/>
  <c r="A205"/>
  <c r="K204"/>
  <c r="J204"/>
  <c r="A204"/>
  <c r="Q204" s="1"/>
  <c r="K203"/>
  <c r="J203"/>
  <c r="A203"/>
  <c r="Q203" s="1"/>
  <c r="K202"/>
  <c r="J202"/>
  <c r="A202"/>
  <c r="Q202" s="1"/>
  <c r="K201"/>
  <c r="J201"/>
  <c r="E200"/>
  <c r="A201"/>
  <c r="Q201" s="1"/>
  <c r="V200"/>
  <c r="U200"/>
  <c r="O200"/>
  <c r="N200"/>
  <c r="M200"/>
  <c r="L200"/>
  <c r="I200"/>
  <c r="H200"/>
  <c r="G200"/>
  <c r="F200"/>
  <c r="A200"/>
  <c r="K199"/>
  <c r="J199"/>
  <c r="A199"/>
  <c r="Q199" s="1"/>
  <c r="K198"/>
  <c r="J198"/>
  <c r="A198"/>
  <c r="Q198" s="1"/>
  <c r="K197"/>
  <c r="J197"/>
  <c r="A197"/>
  <c r="Q197" s="1"/>
  <c r="K196"/>
  <c r="J196"/>
  <c r="A196"/>
  <c r="Q196" s="1"/>
  <c r="V195"/>
  <c r="U195"/>
  <c r="O195"/>
  <c r="N195"/>
  <c r="M195"/>
  <c r="L195"/>
  <c r="I195"/>
  <c r="H195"/>
  <c r="G195"/>
  <c r="F195"/>
  <c r="A195"/>
  <c r="A194"/>
  <c r="B191"/>
  <c r="K190"/>
  <c r="J190"/>
  <c r="A190"/>
  <c r="P190" s="1"/>
  <c r="K189"/>
  <c r="J189"/>
  <c r="A189"/>
  <c r="P189" s="1"/>
  <c r="K188"/>
  <c r="J188"/>
  <c r="A188"/>
  <c r="P188" s="1"/>
  <c r="K187"/>
  <c r="J187"/>
  <c r="A187"/>
  <c r="P187" s="1"/>
  <c r="K186"/>
  <c r="J186"/>
  <c r="A186"/>
  <c r="P186" s="1"/>
  <c r="K185"/>
  <c r="J185"/>
  <c r="A185"/>
  <c r="P185" s="1"/>
  <c r="K184"/>
  <c r="J184"/>
  <c r="A184"/>
  <c r="Q184" s="1"/>
  <c r="K183"/>
  <c r="J183"/>
  <c r="A183"/>
  <c r="Q183" s="1"/>
  <c r="K182"/>
  <c r="J182"/>
  <c r="A182"/>
  <c r="P182" s="1"/>
  <c r="K181"/>
  <c r="J181"/>
  <c r="A181"/>
  <c r="P181" s="1"/>
  <c r="K180"/>
  <c r="J180"/>
  <c r="A180"/>
  <c r="P180" s="1"/>
  <c r="K179"/>
  <c r="J179"/>
  <c r="A179"/>
  <c r="P179" s="1"/>
  <c r="K176"/>
  <c r="J176"/>
  <c r="A176"/>
  <c r="P176" s="1"/>
  <c r="K175"/>
  <c r="J175"/>
  <c r="A175"/>
  <c r="P175" s="1"/>
  <c r="K174"/>
  <c r="J174"/>
  <c r="E171"/>
  <c r="A174"/>
  <c r="P174" s="1"/>
  <c r="K173"/>
  <c r="J173"/>
  <c r="A173"/>
  <c r="P173" s="1"/>
  <c r="K172"/>
  <c r="J172"/>
  <c r="A172"/>
  <c r="P172" s="1"/>
  <c r="V171"/>
  <c r="U171"/>
  <c r="S171"/>
  <c r="R171"/>
  <c r="O171"/>
  <c r="N171"/>
  <c r="M171"/>
  <c r="L171"/>
  <c r="I171"/>
  <c r="H171"/>
  <c r="G171"/>
  <c r="F171"/>
  <c r="A171"/>
  <c r="J169"/>
  <c r="K169"/>
  <c r="A169"/>
  <c r="P169" s="1"/>
  <c r="J168"/>
  <c r="K168"/>
  <c r="A168"/>
  <c r="Q168" s="1"/>
  <c r="J167"/>
  <c r="K167"/>
  <c r="A167"/>
  <c r="P167" s="1"/>
  <c r="J165"/>
  <c r="K165"/>
  <c r="A165"/>
  <c r="P165" s="1"/>
  <c r="J164"/>
  <c r="K164"/>
  <c r="A164"/>
  <c r="Q164" s="1"/>
  <c r="A163"/>
  <c r="K162"/>
  <c r="J162"/>
  <c r="A162"/>
  <c r="P162" s="1"/>
  <c r="K161"/>
  <c r="J161"/>
  <c r="A161"/>
  <c r="P161" s="1"/>
  <c r="K160"/>
  <c r="J160"/>
  <c r="A160"/>
  <c r="P160" s="1"/>
  <c r="K159"/>
  <c r="J159"/>
  <c r="A159"/>
  <c r="P159" s="1"/>
  <c r="K158"/>
  <c r="J158"/>
  <c r="A158"/>
  <c r="P158" s="1"/>
  <c r="K157"/>
  <c r="J157"/>
  <c r="A157"/>
  <c r="P157" s="1"/>
  <c r="K156"/>
  <c r="J156"/>
  <c r="A156"/>
  <c r="P156" s="1"/>
  <c r="K155"/>
  <c r="J155"/>
  <c r="A155"/>
  <c r="P155" s="1"/>
  <c r="K154"/>
  <c r="J154"/>
  <c r="D152"/>
  <c r="A154"/>
  <c r="P154" s="1"/>
  <c r="K153"/>
  <c r="J153"/>
  <c r="A153"/>
  <c r="P153" s="1"/>
  <c r="V152"/>
  <c r="V149" s="1"/>
  <c r="V148" s="1"/>
  <c r="U152"/>
  <c r="U149" s="1"/>
  <c r="S152"/>
  <c r="S149" s="1"/>
  <c r="S148" s="1"/>
  <c r="R152"/>
  <c r="R149" s="1"/>
  <c r="O152"/>
  <c r="O149" s="1"/>
  <c r="N152"/>
  <c r="N149" s="1"/>
  <c r="M152"/>
  <c r="L152"/>
  <c r="L149" s="1"/>
  <c r="I152"/>
  <c r="I149" s="1"/>
  <c r="H152"/>
  <c r="H149" s="1"/>
  <c r="G152"/>
  <c r="G149" s="1"/>
  <c r="F152"/>
  <c r="F149" s="1"/>
  <c r="A152"/>
  <c r="K151"/>
  <c r="J151"/>
  <c r="A151"/>
  <c r="P151" s="1"/>
  <c r="K150"/>
  <c r="J150"/>
  <c r="A150"/>
  <c r="P150" s="1"/>
  <c r="M149"/>
  <c r="A149"/>
  <c r="A148"/>
  <c r="K146"/>
  <c r="J146"/>
  <c r="A146"/>
  <c r="Q146" s="1"/>
  <c r="K145"/>
  <c r="J145"/>
  <c r="A145"/>
  <c r="Q145" s="1"/>
  <c r="K144"/>
  <c r="J144"/>
  <c r="A144"/>
  <c r="Q144" s="1"/>
  <c r="K143"/>
  <c r="J143"/>
  <c r="A143"/>
  <c r="Q143" s="1"/>
  <c r="K142"/>
  <c r="J142"/>
  <c r="A142"/>
  <c r="Q142" s="1"/>
  <c r="K141"/>
  <c r="J141"/>
  <c r="A141"/>
  <c r="Q141" s="1"/>
  <c r="K140"/>
  <c r="J140"/>
  <c r="A140"/>
  <c r="Q140" s="1"/>
  <c r="K139"/>
  <c r="J139"/>
  <c r="A139"/>
  <c r="Q139" s="1"/>
  <c r="K138"/>
  <c r="J138"/>
  <c r="A138"/>
  <c r="Q138" s="1"/>
  <c r="K137"/>
  <c r="J137"/>
  <c r="A137"/>
  <c r="Q137" s="1"/>
  <c r="V136"/>
  <c r="U136"/>
  <c r="S136"/>
  <c r="R136"/>
  <c r="O136"/>
  <c r="N136"/>
  <c r="M136"/>
  <c r="L136"/>
  <c r="I136"/>
  <c r="H136"/>
  <c r="G136"/>
  <c r="F136"/>
  <c r="A136"/>
  <c r="K135"/>
  <c r="J135"/>
  <c r="A135"/>
  <c r="Q135" s="1"/>
  <c r="K134"/>
  <c r="J134"/>
  <c r="A134"/>
  <c r="P134" s="1"/>
  <c r="K133"/>
  <c r="J133"/>
  <c r="A133"/>
  <c r="P133" s="1"/>
  <c r="K132"/>
  <c r="J132"/>
  <c r="A132"/>
  <c r="P132" s="1"/>
  <c r="K131"/>
  <c r="J131"/>
  <c r="A131"/>
  <c r="P131" s="1"/>
  <c r="K130"/>
  <c r="J130"/>
  <c r="A130"/>
  <c r="P130" s="1"/>
  <c r="K129"/>
  <c r="J129"/>
  <c r="E127"/>
  <c r="A129"/>
  <c r="P129" s="1"/>
  <c r="K128"/>
  <c r="J128"/>
  <c r="A128"/>
  <c r="P128" s="1"/>
  <c r="V127"/>
  <c r="U127"/>
  <c r="S127"/>
  <c r="R127"/>
  <c r="O127"/>
  <c r="N127"/>
  <c r="M127"/>
  <c r="L127"/>
  <c r="I127"/>
  <c r="H127"/>
  <c r="G127"/>
  <c r="F127"/>
  <c r="A127"/>
  <c r="K126"/>
  <c r="J126"/>
  <c r="A126"/>
  <c r="P126" s="1"/>
  <c r="K125"/>
  <c r="J125"/>
  <c r="A125"/>
  <c r="P125" s="1"/>
  <c r="K124"/>
  <c r="J124"/>
  <c r="A124"/>
  <c r="P124" s="1"/>
  <c r="K123"/>
  <c r="J123"/>
  <c r="A123"/>
  <c r="P123" s="1"/>
  <c r="V122"/>
  <c r="U122"/>
  <c r="S122"/>
  <c r="R122"/>
  <c r="O122"/>
  <c r="N122"/>
  <c r="M122"/>
  <c r="L122"/>
  <c r="I122"/>
  <c r="H122"/>
  <c r="G122"/>
  <c r="F122"/>
  <c r="A122"/>
  <c r="A121"/>
  <c r="K120"/>
  <c r="J120"/>
  <c r="A120"/>
  <c r="P120" s="1"/>
  <c r="K119"/>
  <c r="J119"/>
  <c r="A119"/>
  <c r="P119" s="1"/>
  <c r="K118"/>
  <c r="J118"/>
  <c r="A118"/>
  <c r="P118" s="1"/>
  <c r="K117"/>
  <c r="J117"/>
  <c r="A117"/>
  <c r="P117" s="1"/>
  <c r="K116"/>
  <c r="J116"/>
  <c r="A116"/>
  <c r="P116" s="1"/>
  <c r="K115"/>
  <c r="J115"/>
  <c r="A115"/>
  <c r="P115" s="1"/>
  <c r="K114"/>
  <c r="J114"/>
  <c r="A114"/>
  <c r="P114" s="1"/>
  <c r="K113"/>
  <c r="J113"/>
  <c r="A113"/>
  <c r="P113" s="1"/>
  <c r="V112"/>
  <c r="U112"/>
  <c r="S112"/>
  <c r="R112"/>
  <c r="O112"/>
  <c r="N112"/>
  <c r="M112"/>
  <c r="L112"/>
  <c r="I112"/>
  <c r="H112"/>
  <c r="G112"/>
  <c r="F112"/>
  <c r="A112"/>
  <c r="K111"/>
  <c r="J111"/>
  <c r="A111"/>
  <c r="P111" s="1"/>
  <c r="K110"/>
  <c r="J110"/>
  <c r="A110"/>
  <c r="P110" s="1"/>
  <c r="K109"/>
  <c r="J109"/>
  <c r="A109"/>
  <c r="P109" s="1"/>
  <c r="K108"/>
  <c r="J108"/>
  <c r="A108"/>
  <c r="P108" s="1"/>
  <c r="V107"/>
  <c r="U107"/>
  <c r="S107"/>
  <c r="R107"/>
  <c r="O107"/>
  <c r="N107"/>
  <c r="M107"/>
  <c r="L107"/>
  <c r="I107"/>
  <c r="H107"/>
  <c r="G107"/>
  <c r="F107"/>
  <c r="A107"/>
  <c r="K106"/>
  <c r="J106"/>
  <c r="A106"/>
  <c r="P106" s="1"/>
  <c r="K105"/>
  <c r="J105"/>
  <c r="A105"/>
  <c r="P105" s="1"/>
  <c r="K104"/>
  <c r="J104"/>
  <c r="A104"/>
  <c r="P104" s="1"/>
  <c r="K103"/>
  <c r="J103"/>
  <c r="A103"/>
  <c r="P103" s="1"/>
  <c r="V102"/>
  <c r="U102"/>
  <c r="S102"/>
  <c r="R102"/>
  <c r="O102"/>
  <c r="N102"/>
  <c r="M102"/>
  <c r="L102"/>
  <c r="I102"/>
  <c r="H102"/>
  <c r="G102"/>
  <c r="F102"/>
  <c r="A102"/>
  <c r="A101"/>
  <c r="B98"/>
  <c r="X129" i="7"/>
  <c r="Y129"/>
  <c r="Z129"/>
  <c r="X145"/>
  <c r="Y145"/>
  <c r="Z145"/>
  <c r="X160"/>
  <c r="Y160"/>
  <c r="Z160"/>
  <c r="X166"/>
  <c r="Y166"/>
  <c r="Z166"/>
  <c r="X172"/>
  <c r="Y172"/>
  <c r="Z172"/>
  <c r="X182"/>
  <c r="X180" s="1"/>
  <c r="Y182"/>
  <c r="Y180" s="1"/>
  <c r="Z182"/>
  <c r="Z180" s="1"/>
  <c r="X186"/>
  <c r="X185" s="1"/>
  <c r="Y186"/>
  <c r="Y185" s="1"/>
  <c r="Z186"/>
  <c r="Z185" s="1"/>
  <c r="X191"/>
  <c r="Y191"/>
  <c r="Z191"/>
  <c r="X226"/>
  <c r="Y226"/>
  <c r="Z226"/>
  <c r="X229"/>
  <c r="Y229"/>
  <c r="Z229"/>
  <c r="X238"/>
  <c r="Y238"/>
  <c r="Z238"/>
  <c r="X240"/>
  <c r="Y240"/>
  <c r="Z240"/>
  <c r="X495"/>
  <c r="Y495"/>
  <c r="Z495"/>
  <c r="X511"/>
  <c r="Y511"/>
  <c r="Z511"/>
  <c r="X526"/>
  <c r="Y526"/>
  <c r="Z526"/>
  <c r="X532"/>
  <c r="Y532"/>
  <c r="Z532"/>
  <c r="X538"/>
  <c r="Y538"/>
  <c r="Z538"/>
  <c r="X548"/>
  <c r="X546" s="1"/>
  <c r="Y548"/>
  <c r="Y546" s="1"/>
  <c r="Z548"/>
  <c r="Z546" s="1"/>
  <c r="X552"/>
  <c r="X551" s="1"/>
  <c r="Y552"/>
  <c r="Y551" s="1"/>
  <c r="Z552"/>
  <c r="Z551" s="1"/>
  <c r="X557"/>
  <c r="Y557"/>
  <c r="Z557"/>
  <c r="X592"/>
  <c r="Y592"/>
  <c r="Z592"/>
  <c r="X595"/>
  <c r="Y595"/>
  <c r="Z595"/>
  <c r="X604"/>
  <c r="Y604"/>
  <c r="Z604"/>
  <c r="X606"/>
  <c r="Y606"/>
  <c r="Z606"/>
  <c r="X373"/>
  <c r="Y373"/>
  <c r="Z373"/>
  <c r="X389"/>
  <c r="Y389"/>
  <c r="Z389"/>
  <c r="X404"/>
  <c r="Y404"/>
  <c r="Z404"/>
  <c r="X410"/>
  <c r="Y410"/>
  <c r="Z410"/>
  <c r="X416"/>
  <c r="Y416"/>
  <c r="Z416"/>
  <c r="X426"/>
  <c r="X424" s="1"/>
  <c r="Y426"/>
  <c r="Y424" s="1"/>
  <c r="Z426"/>
  <c r="Z424" s="1"/>
  <c r="X430"/>
  <c r="X429" s="1"/>
  <c r="Y430"/>
  <c r="Y429" s="1"/>
  <c r="Z430"/>
  <c r="Z429" s="1"/>
  <c r="X435"/>
  <c r="Y435"/>
  <c r="Z435"/>
  <c r="X470"/>
  <c r="Y470"/>
  <c r="Z470"/>
  <c r="X473"/>
  <c r="Y473"/>
  <c r="Z473"/>
  <c r="X482"/>
  <c r="Y482"/>
  <c r="Z482"/>
  <c r="X484"/>
  <c r="Y484"/>
  <c r="Z484"/>
  <c r="X251"/>
  <c r="Y251"/>
  <c r="Z251"/>
  <c r="X267"/>
  <c r="Y267"/>
  <c r="Z267"/>
  <c r="X282"/>
  <c r="Y282"/>
  <c r="Z282"/>
  <c r="X288"/>
  <c r="Y288"/>
  <c r="Z288"/>
  <c r="X294"/>
  <c r="Y294"/>
  <c r="Z294"/>
  <c r="X304"/>
  <c r="X302" s="1"/>
  <c r="Y304"/>
  <c r="Y302" s="1"/>
  <c r="Z304"/>
  <c r="Z302" s="1"/>
  <c r="X308"/>
  <c r="X307" s="1"/>
  <c r="Y308"/>
  <c r="Y307" s="1"/>
  <c r="Z308"/>
  <c r="Z307" s="1"/>
  <c r="X313"/>
  <c r="Y313"/>
  <c r="Z313"/>
  <c r="X348"/>
  <c r="Y348"/>
  <c r="Z348"/>
  <c r="X351"/>
  <c r="Y351"/>
  <c r="Z351"/>
  <c r="X360"/>
  <c r="Y360"/>
  <c r="Z360"/>
  <c r="X362"/>
  <c r="Y362"/>
  <c r="Z362"/>
  <c r="A614"/>
  <c r="A613"/>
  <c r="A612"/>
  <c r="A611"/>
  <c r="A610"/>
  <c r="N609"/>
  <c r="J609" s="1"/>
  <c r="K609"/>
  <c r="A609"/>
  <c r="P609" s="1"/>
  <c r="K608"/>
  <c r="J608"/>
  <c r="A608"/>
  <c r="P608" s="1"/>
  <c r="K607"/>
  <c r="J607"/>
  <c r="A607"/>
  <c r="Q607" s="1"/>
  <c r="O606"/>
  <c r="M606"/>
  <c r="L606"/>
  <c r="I606"/>
  <c r="H606"/>
  <c r="G606"/>
  <c r="F606"/>
  <c r="A606"/>
  <c r="K605"/>
  <c r="J605"/>
  <c r="A605"/>
  <c r="P605" s="1"/>
  <c r="O604"/>
  <c r="N604"/>
  <c r="M604"/>
  <c r="L604"/>
  <c r="I604"/>
  <c r="H604"/>
  <c r="G604"/>
  <c r="F604"/>
  <c r="A604"/>
  <c r="K603"/>
  <c r="J603"/>
  <c r="A603"/>
  <c r="Q603" s="1"/>
  <c r="K602"/>
  <c r="J602"/>
  <c r="E604"/>
  <c r="A602"/>
  <c r="P602" s="1"/>
  <c r="A601"/>
  <c r="N600"/>
  <c r="N595" s="1"/>
  <c r="K600"/>
  <c r="A600"/>
  <c r="Q600" s="1"/>
  <c r="K599"/>
  <c r="J599"/>
  <c r="A599"/>
  <c r="Q599" s="1"/>
  <c r="K598"/>
  <c r="J598"/>
  <c r="A598"/>
  <c r="P598" s="1"/>
  <c r="K597"/>
  <c r="J597"/>
  <c r="A597"/>
  <c r="Q597" s="1"/>
  <c r="K596"/>
  <c r="J596"/>
  <c r="A596"/>
  <c r="P596" s="1"/>
  <c r="O595"/>
  <c r="M595"/>
  <c r="L595"/>
  <c r="I595"/>
  <c r="H595"/>
  <c r="G595"/>
  <c r="F595"/>
  <c r="E595"/>
  <c r="D595"/>
  <c r="A595"/>
  <c r="K594"/>
  <c r="J594"/>
  <c r="A594"/>
  <c r="Q594" s="1"/>
  <c r="K593"/>
  <c r="J593"/>
  <c r="D592"/>
  <c r="A593"/>
  <c r="P593" s="1"/>
  <c r="O592"/>
  <c r="N592"/>
  <c r="M592"/>
  <c r="L592"/>
  <c r="I592"/>
  <c r="H592"/>
  <c r="G592"/>
  <c r="F592"/>
  <c r="E592"/>
  <c r="A592"/>
  <c r="A590"/>
  <c r="A589"/>
  <c r="A588"/>
  <c r="A587"/>
  <c r="A586"/>
  <c r="A585"/>
  <c r="A584"/>
  <c r="A583"/>
  <c r="A582"/>
  <c r="A581"/>
  <c r="A580"/>
  <c r="K579"/>
  <c r="J579"/>
  <c r="A579"/>
  <c r="P579" s="1"/>
  <c r="K578"/>
  <c r="J578"/>
  <c r="A578"/>
  <c r="Q578" s="1"/>
  <c r="K577"/>
  <c r="J577"/>
  <c r="A577"/>
  <c r="P577" s="1"/>
  <c r="K576"/>
  <c r="J576"/>
  <c r="A576"/>
  <c r="Q576" s="1"/>
  <c r="N575"/>
  <c r="N557" s="1"/>
  <c r="K575"/>
  <c r="A575"/>
  <c r="P575" s="1"/>
  <c r="K574"/>
  <c r="J574"/>
  <c r="A574"/>
  <c r="Q574" s="1"/>
  <c r="K573"/>
  <c r="J573"/>
  <c r="A573"/>
  <c r="Q573" s="1"/>
  <c r="K572"/>
  <c r="J572"/>
  <c r="A572"/>
  <c r="Q572" s="1"/>
  <c r="K571"/>
  <c r="J571"/>
  <c r="A571"/>
  <c r="Q571" s="1"/>
  <c r="K570"/>
  <c r="J570"/>
  <c r="A570"/>
  <c r="Q570" s="1"/>
  <c r="K569"/>
  <c r="J569"/>
  <c r="A569"/>
  <c r="Q569" s="1"/>
  <c r="K568"/>
  <c r="J568"/>
  <c r="A568"/>
  <c r="Q568" s="1"/>
  <c r="K567"/>
  <c r="J567"/>
  <c r="A567"/>
  <c r="Q567" s="1"/>
  <c r="K566"/>
  <c r="J566"/>
  <c r="A566"/>
  <c r="Q566" s="1"/>
  <c r="K565"/>
  <c r="J565"/>
  <c r="A565"/>
  <c r="Q565" s="1"/>
  <c r="K564"/>
  <c r="J564"/>
  <c r="A564"/>
  <c r="Q564" s="1"/>
  <c r="K563"/>
  <c r="J563"/>
  <c r="A563"/>
  <c r="Q563" s="1"/>
  <c r="K562"/>
  <c r="J562"/>
  <c r="A562"/>
  <c r="Q562" s="1"/>
  <c r="K561"/>
  <c r="J561"/>
  <c r="A561"/>
  <c r="Q561" s="1"/>
  <c r="K560"/>
  <c r="J560"/>
  <c r="A560"/>
  <c r="Q560" s="1"/>
  <c r="K559"/>
  <c r="J559"/>
  <c r="A559"/>
  <c r="Q559" s="1"/>
  <c r="K558"/>
  <c r="J558"/>
  <c r="A558"/>
  <c r="Q558" s="1"/>
  <c r="O557"/>
  <c r="M557"/>
  <c r="L557"/>
  <c r="I557"/>
  <c r="H557"/>
  <c r="G557"/>
  <c r="F557"/>
  <c r="E557"/>
  <c r="A557"/>
  <c r="K556"/>
  <c r="J556"/>
  <c r="A556"/>
  <c r="Q556" s="1"/>
  <c r="K555"/>
  <c r="J555"/>
  <c r="A555"/>
  <c r="Q555" s="1"/>
  <c r="N554"/>
  <c r="J554" s="1"/>
  <c r="K554"/>
  <c r="A554"/>
  <c r="P554" s="1"/>
  <c r="K553"/>
  <c r="J553"/>
  <c r="A553"/>
  <c r="Q553" s="1"/>
  <c r="O552"/>
  <c r="O551" s="1"/>
  <c r="M552"/>
  <c r="M551" s="1"/>
  <c r="L552"/>
  <c r="L551" s="1"/>
  <c r="I552"/>
  <c r="I551" s="1"/>
  <c r="H552"/>
  <c r="H551" s="1"/>
  <c r="G552"/>
  <c r="G551" s="1"/>
  <c r="F552"/>
  <c r="F551" s="1"/>
  <c r="A552"/>
  <c r="A551"/>
  <c r="K550"/>
  <c r="J550"/>
  <c r="A550"/>
  <c r="Q550" s="1"/>
  <c r="K549"/>
  <c r="J549"/>
  <c r="A549"/>
  <c r="Q549" s="1"/>
  <c r="O548"/>
  <c r="N548"/>
  <c r="N546" s="1"/>
  <c r="M548"/>
  <c r="M546" s="1"/>
  <c r="L548"/>
  <c r="L546" s="1"/>
  <c r="I548"/>
  <c r="I546" s="1"/>
  <c r="H548"/>
  <c r="H546" s="1"/>
  <c r="G548"/>
  <c r="G546" s="1"/>
  <c r="F548"/>
  <c r="F546" s="1"/>
  <c r="A548"/>
  <c r="K547"/>
  <c r="J547"/>
  <c r="A547"/>
  <c r="Q547" s="1"/>
  <c r="O546"/>
  <c r="A546"/>
  <c r="N545"/>
  <c r="N538" s="1"/>
  <c r="K545"/>
  <c r="A545"/>
  <c r="P545" s="1"/>
  <c r="K544"/>
  <c r="J544"/>
  <c r="A544"/>
  <c r="Q544" s="1"/>
  <c r="K543"/>
  <c r="J543"/>
  <c r="A543"/>
  <c r="Q543" s="1"/>
  <c r="K542"/>
  <c r="J542"/>
  <c r="A542"/>
  <c r="Q542" s="1"/>
  <c r="K541"/>
  <c r="J541"/>
  <c r="A541"/>
  <c r="Q541" s="1"/>
  <c r="K540"/>
  <c r="J540"/>
  <c r="A540"/>
  <c r="Q540" s="1"/>
  <c r="K539"/>
  <c r="J539"/>
  <c r="A539"/>
  <c r="Q539" s="1"/>
  <c r="O538"/>
  <c r="M538"/>
  <c r="L538"/>
  <c r="I538"/>
  <c r="H538"/>
  <c r="G538"/>
  <c r="F538"/>
  <c r="A538"/>
  <c r="N537"/>
  <c r="N532" s="1"/>
  <c r="K537"/>
  <c r="A537"/>
  <c r="P537" s="1"/>
  <c r="K536"/>
  <c r="J536"/>
  <c r="A536"/>
  <c r="P536" s="1"/>
  <c r="K535"/>
  <c r="J535"/>
  <c r="A535"/>
  <c r="Q535" s="1"/>
  <c r="K534"/>
  <c r="J534"/>
  <c r="A534"/>
  <c r="P534" s="1"/>
  <c r="K533"/>
  <c r="J533"/>
  <c r="E532"/>
  <c r="A533"/>
  <c r="Q533" s="1"/>
  <c r="O532"/>
  <c r="O531" s="1"/>
  <c r="M532"/>
  <c r="L532"/>
  <c r="I532"/>
  <c r="H532"/>
  <c r="G532"/>
  <c r="F532"/>
  <c r="D532"/>
  <c r="A532"/>
  <c r="A531"/>
  <c r="N530"/>
  <c r="J530" s="1"/>
  <c r="K530"/>
  <c r="A530"/>
  <c r="P530" s="1"/>
  <c r="K529"/>
  <c r="J529"/>
  <c r="A529"/>
  <c r="P529" s="1"/>
  <c r="K528"/>
  <c r="J528"/>
  <c r="A528"/>
  <c r="Q528" s="1"/>
  <c r="K527"/>
  <c r="J527"/>
  <c r="A527"/>
  <c r="P527" s="1"/>
  <c r="O526"/>
  <c r="M526"/>
  <c r="L526"/>
  <c r="I526"/>
  <c r="H526"/>
  <c r="G526"/>
  <c r="F526"/>
  <c r="E526"/>
  <c r="A526"/>
  <c r="K525"/>
  <c r="J525"/>
  <c r="A525"/>
  <c r="Q525" s="1"/>
  <c r="K524"/>
  <c r="J524"/>
  <c r="A524"/>
  <c r="P524" s="1"/>
  <c r="K523"/>
  <c r="J523"/>
  <c r="A523"/>
  <c r="Q523" s="1"/>
  <c r="K522"/>
  <c r="J522"/>
  <c r="A522"/>
  <c r="P522" s="1"/>
  <c r="K521"/>
  <c r="J521"/>
  <c r="A521"/>
  <c r="Q521" s="1"/>
  <c r="N520"/>
  <c r="J520" s="1"/>
  <c r="K520"/>
  <c r="A520"/>
  <c r="P520" s="1"/>
  <c r="K519"/>
  <c r="J519"/>
  <c r="A519"/>
  <c r="P519" s="1"/>
  <c r="K518"/>
  <c r="J518"/>
  <c r="A518"/>
  <c r="Q518" s="1"/>
  <c r="K517"/>
  <c r="J517"/>
  <c r="A517"/>
  <c r="P517" s="1"/>
  <c r="K516"/>
  <c r="J516"/>
  <c r="A516"/>
  <c r="Q516" s="1"/>
  <c r="K515"/>
  <c r="J515"/>
  <c r="A515"/>
  <c r="P515" s="1"/>
  <c r="K514"/>
  <c r="J514"/>
  <c r="A514"/>
  <c r="Q514" s="1"/>
  <c r="K513"/>
  <c r="J513"/>
  <c r="E511"/>
  <c r="A513"/>
  <c r="P513" s="1"/>
  <c r="K512"/>
  <c r="J512"/>
  <c r="D511"/>
  <c r="A512"/>
  <c r="Q512" s="1"/>
  <c r="O511"/>
  <c r="N511"/>
  <c r="M511"/>
  <c r="L511"/>
  <c r="I511"/>
  <c r="I494" s="1"/>
  <c r="H511"/>
  <c r="H494" s="1"/>
  <c r="G511"/>
  <c r="G494" s="1"/>
  <c r="F511"/>
  <c r="F494" s="1"/>
  <c r="A511"/>
  <c r="N510"/>
  <c r="J510" s="1"/>
  <c r="K510"/>
  <c r="A510"/>
  <c r="P510" s="1"/>
  <c r="N509"/>
  <c r="J509" s="1"/>
  <c r="K509"/>
  <c r="A509"/>
  <c r="P509" s="1"/>
  <c r="K508"/>
  <c r="J508"/>
  <c r="A508"/>
  <c r="P508" s="1"/>
  <c r="K507"/>
  <c r="J507"/>
  <c r="A507"/>
  <c r="Q507" s="1"/>
  <c r="K506"/>
  <c r="J506"/>
  <c r="A506"/>
  <c r="P506" s="1"/>
  <c r="K505"/>
  <c r="J505"/>
  <c r="A505"/>
  <c r="Q505" s="1"/>
  <c r="K504"/>
  <c r="J504"/>
  <c r="A504"/>
  <c r="P504" s="1"/>
  <c r="K503"/>
  <c r="J503"/>
  <c r="A503"/>
  <c r="Q503" s="1"/>
  <c r="K502"/>
  <c r="J502"/>
  <c r="A502"/>
  <c r="P502" s="1"/>
  <c r="K501"/>
  <c r="J501"/>
  <c r="A501"/>
  <c r="Q501" s="1"/>
  <c r="K500"/>
  <c r="J500"/>
  <c r="A500"/>
  <c r="P500" s="1"/>
  <c r="K499"/>
  <c r="J499"/>
  <c r="A499"/>
  <c r="Q499" s="1"/>
  <c r="K498"/>
  <c r="J498"/>
  <c r="A498"/>
  <c r="P498" s="1"/>
  <c r="K497"/>
  <c r="J497"/>
  <c r="A497"/>
  <c r="Q497" s="1"/>
  <c r="K496"/>
  <c r="J496"/>
  <c r="E495"/>
  <c r="A496"/>
  <c r="P496" s="1"/>
  <c r="O495"/>
  <c r="M495"/>
  <c r="M494" s="1"/>
  <c r="L495"/>
  <c r="A495"/>
  <c r="B493"/>
  <c r="A492"/>
  <c r="A491"/>
  <c r="A490"/>
  <c r="A489"/>
  <c r="A488"/>
  <c r="N487"/>
  <c r="N484" s="1"/>
  <c r="K487"/>
  <c r="A487"/>
  <c r="P487" s="1"/>
  <c r="K486"/>
  <c r="J486"/>
  <c r="E484"/>
  <c r="A486"/>
  <c r="P486" s="1"/>
  <c r="K485"/>
  <c r="J485"/>
  <c r="A485"/>
  <c r="Q485" s="1"/>
  <c r="O484"/>
  <c r="M484"/>
  <c r="L484"/>
  <c r="I484"/>
  <c r="H484"/>
  <c r="G484"/>
  <c r="F484"/>
  <c r="A484"/>
  <c r="K483"/>
  <c r="J483"/>
  <c r="A483"/>
  <c r="P483" s="1"/>
  <c r="O482"/>
  <c r="N482"/>
  <c r="M482"/>
  <c r="L482"/>
  <c r="I482"/>
  <c r="H482"/>
  <c r="G482"/>
  <c r="F482"/>
  <c r="A482"/>
  <c r="K481"/>
  <c r="J481"/>
  <c r="A481"/>
  <c r="Q481" s="1"/>
  <c r="K480"/>
  <c r="J480"/>
  <c r="E482"/>
  <c r="D482"/>
  <c r="A480"/>
  <c r="P480" s="1"/>
  <c r="A479"/>
  <c r="N478"/>
  <c r="J478" s="1"/>
  <c r="K478"/>
  <c r="A478"/>
  <c r="Q478" s="1"/>
  <c r="K477"/>
  <c r="J477"/>
  <c r="A477"/>
  <c r="Q477" s="1"/>
  <c r="K476"/>
  <c r="J476"/>
  <c r="A476"/>
  <c r="P476" s="1"/>
  <c r="K475"/>
  <c r="J475"/>
  <c r="A475"/>
  <c r="Q475" s="1"/>
  <c r="K474"/>
  <c r="J474"/>
  <c r="A474"/>
  <c r="P474" s="1"/>
  <c r="O473"/>
  <c r="M473"/>
  <c r="L473"/>
  <c r="I473"/>
  <c r="H473"/>
  <c r="G473"/>
  <c r="F473"/>
  <c r="E473"/>
  <c r="A473"/>
  <c r="K472"/>
  <c r="J472"/>
  <c r="D470"/>
  <c r="A472"/>
  <c r="Q472" s="1"/>
  <c r="K471"/>
  <c r="K470" s="1"/>
  <c r="J471"/>
  <c r="E470"/>
  <c r="A471"/>
  <c r="P471" s="1"/>
  <c r="O470"/>
  <c r="M470"/>
  <c r="L470"/>
  <c r="I470"/>
  <c r="H470"/>
  <c r="G470"/>
  <c r="F470"/>
  <c r="A470"/>
  <c r="A468"/>
  <c r="A467"/>
  <c r="A466"/>
  <c r="A465"/>
  <c r="A464"/>
  <c r="A463"/>
  <c r="A462"/>
  <c r="A461"/>
  <c r="A460"/>
  <c r="A459"/>
  <c r="A458"/>
  <c r="K457"/>
  <c r="J457"/>
  <c r="A457"/>
  <c r="Q457" s="1"/>
  <c r="K456"/>
  <c r="J456"/>
  <c r="A456"/>
  <c r="Q456" s="1"/>
  <c r="K455"/>
  <c r="J455"/>
  <c r="A455"/>
  <c r="Q455" s="1"/>
  <c r="K454"/>
  <c r="J454"/>
  <c r="A454"/>
  <c r="Q454" s="1"/>
  <c r="N453"/>
  <c r="N435" s="1"/>
  <c r="K453"/>
  <c r="A453"/>
  <c r="P453" s="1"/>
  <c r="K452"/>
  <c r="J452"/>
  <c r="A452"/>
  <c r="Q452" s="1"/>
  <c r="K451"/>
  <c r="J451"/>
  <c r="A451"/>
  <c r="Q451" s="1"/>
  <c r="K450"/>
  <c r="J450"/>
  <c r="A450"/>
  <c r="Q450" s="1"/>
  <c r="K449"/>
  <c r="J449"/>
  <c r="A449"/>
  <c r="Q449" s="1"/>
  <c r="K448"/>
  <c r="J448"/>
  <c r="A448"/>
  <c r="Q448" s="1"/>
  <c r="K447"/>
  <c r="J447"/>
  <c r="A447"/>
  <c r="Q447" s="1"/>
  <c r="K446"/>
  <c r="J446"/>
  <c r="A446"/>
  <c r="Q446" s="1"/>
  <c r="K445"/>
  <c r="J445"/>
  <c r="A445"/>
  <c r="Q445" s="1"/>
  <c r="K444"/>
  <c r="J444"/>
  <c r="A444"/>
  <c r="Q444" s="1"/>
  <c r="K443"/>
  <c r="J443"/>
  <c r="A443"/>
  <c r="P443" s="1"/>
  <c r="K442"/>
  <c r="J442"/>
  <c r="A442"/>
  <c r="Q442" s="1"/>
  <c r="K441"/>
  <c r="J441"/>
  <c r="A441"/>
  <c r="P441" s="1"/>
  <c r="K440"/>
  <c r="J440"/>
  <c r="A440"/>
  <c r="Q440" s="1"/>
  <c r="K439"/>
  <c r="J439"/>
  <c r="A439"/>
  <c r="P439" s="1"/>
  <c r="K438"/>
  <c r="J438"/>
  <c r="A438"/>
  <c r="Q438" s="1"/>
  <c r="K437"/>
  <c r="J437"/>
  <c r="A437"/>
  <c r="P437" s="1"/>
  <c r="K436"/>
  <c r="J436"/>
  <c r="A436"/>
  <c r="Q436" s="1"/>
  <c r="O435"/>
  <c r="M435"/>
  <c r="L435"/>
  <c r="I435"/>
  <c r="H435"/>
  <c r="G435"/>
  <c r="F435"/>
  <c r="A435"/>
  <c r="K434"/>
  <c r="J434"/>
  <c r="A434"/>
  <c r="P434" s="1"/>
  <c r="K433"/>
  <c r="J433"/>
  <c r="A433"/>
  <c r="Q433" s="1"/>
  <c r="N432"/>
  <c r="J432" s="1"/>
  <c r="K432"/>
  <c r="D430"/>
  <c r="D429" s="1"/>
  <c r="A432"/>
  <c r="P432" s="1"/>
  <c r="K431"/>
  <c r="J431"/>
  <c r="A431"/>
  <c r="P431" s="1"/>
  <c r="O430"/>
  <c r="O429" s="1"/>
  <c r="M430"/>
  <c r="M429" s="1"/>
  <c r="L430"/>
  <c r="L429" s="1"/>
  <c r="I430"/>
  <c r="I429" s="1"/>
  <c r="H430"/>
  <c r="H429" s="1"/>
  <c r="G430"/>
  <c r="G429" s="1"/>
  <c r="F430"/>
  <c r="F429" s="1"/>
  <c r="E430"/>
  <c r="E429" s="1"/>
  <c r="A430"/>
  <c r="A429"/>
  <c r="K428"/>
  <c r="J428"/>
  <c r="D426"/>
  <c r="D424" s="1"/>
  <c r="A428"/>
  <c r="Q428" s="1"/>
  <c r="K427"/>
  <c r="K426" s="1"/>
  <c r="J427"/>
  <c r="A427"/>
  <c r="P427" s="1"/>
  <c r="O426"/>
  <c r="O424" s="1"/>
  <c r="N426"/>
  <c r="N424" s="1"/>
  <c r="M426"/>
  <c r="M424" s="1"/>
  <c r="L426"/>
  <c r="L424" s="1"/>
  <c r="I426"/>
  <c r="I424" s="1"/>
  <c r="H426"/>
  <c r="H424" s="1"/>
  <c r="G426"/>
  <c r="G424" s="1"/>
  <c r="F426"/>
  <c r="F424" s="1"/>
  <c r="E426"/>
  <c r="E424" s="1"/>
  <c r="A426"/>
  <c r="K425"/>
  <c r="J425"/>
  <c r="A425"/>
  <c r="Q425" s="1"/>
  <c r="A424"/>
  <c r="N423"/>
  <c r="N416" s="1"/>
  <c r="K423"/>
  <c r="A423"/>
  <c r="P423" s="1"/>
  <c r="K422"/>
  <c r="J422"/>
  <c r="A422"/>
  <c r="P422" s="1"/>
  <c r="K421"/>
  <c r="J421"/>
  <c r="A421"/>
  <c r="Q421" s="1"/>
  <c r="K420"/>
  <c r="J420"/>
  <c r="A420"/>
  <c r="P420" s="1"/>
  <c r="K419"/>
  <c r="J419"/>
  <c r="A419"/>
  <c r="Q419" s="1"/>
  <c r="K418"/>
  <c r="J418"/>
  <c r="E416"/>
  <c r="A418"/>
  <c r="P418" s="1"/>
  <c r="K417"/>
  <c r="J417"/>
  <c r="A417"/>
  <c r="Q417" s="1"/>
  <c r="O416"/>
  <c r="M416"/>
  <c r="L416"/>
  <c r="I416"/>
  <c r="H416"/>
  <c r="G416"/>
  <c r="F416"/>
  <c r="A416"/>
  <c r="N415"/>
  <c r="N410" s="1"/>
  <c r="K415"/>
  <c r="D410"/>
  <c r="A415"/>
  <c r="P415" s="1"/>
  <c r="K414"/>
  <c r="J414"/>
  <c r="A414"/>
  <c r="P414" s="1"/>
  <c r="K413"/>
  <c r="J413"/>
  <c r="A413"/>
  <c r="Q413" s="1"/>
  <c r="K412"/>
  <c r="J412"/>
  <c r="E410"/>
  <c r="A412"/>
  <c r="P412" s="1"/>
  <c r="K411"/>
  <c r="J411"/>
  <c r="A411"/>
  <c r="Q411" s="1"/>
  <c r="O410"/>
  <c r="M410"/>
  <c r="L410"/>
  <c r="I410"/>
  <c r="H410"/>
  <c r="G410"/>
  <c r="F410"/>
  <c r="A410"/>
  <c r="A409"/>
  <c r="N408"/>
  <c r="K408"/>
  <c r="A408"/>
  <c r="P408" s="1"/>
  <c r="K407"/>
  <c r="J407"/>
  <c r="A407"/>
  <c r="P407" s="1"/>
  <c r="K406"/>
  <c r="J406"/>
  <c r="A406"/>
  <c r="Q406" s="1"/>
  <c r="K405"/>
  <c r="J405"/>
  <c r="A405"/>
  <c r="P405" s="1"/>
  <c r="O404"/>
  <c r="M404"/>
  <c r="L404"/>
  <c r="I404"/>
  <c r="H404"/>
  <c r="G404"/>
  <c r="F404"/>
  <c r="E404"/>
  <c r="A404"/>
  <c r="K403"/>
  <c r="J403"/>
  <c r="A403"/>
  <c r="Q403" s="1"/>
  <c r="K402"/>
  <c r="J402"/>
  <c r="A402"/>
  <c r="P402" s="1"/>
  <c r="K401"/>
  <c r="J401"/>
  <c r="A401"/>
  <c r="Q401" s="1"/>
  <c r="K400"/>
  <c r="J400"/>
  <c r="A400"/>
  <c r="P400" s="1"/>
  <c r="K399"/>
  <c r="J399"/>
  <c r="A399"/>
  <c r="Q399" s="1"/>
  <c r="N398"/>
  <c r="J398" s="1"/>
  <c r="K398"/>
  <c r="A398"/>
  <c r="P398" s="1"/>
  <c r="K397"/>
  <c r="J397"/>
  <c r="A397"/>
  <c r="P397" s="1"/>
  <c r="K396"/>
  <c r="J396"/>
  <c r="A396"/>
  <c r="Q396" s="1"/>
  <c r="K395"/>
  <c r="J395"/>
  <c r="A395"/>
  <c r="P395" s="1"/>
  <c r="K394"/>
  <c r="J394"/>
  <c r="A394"/>
  <c r="Q394" s="1"/>
  <c r="K393"/>
  <c r="J393"/>
  <c r="A393"/>
  <c r="P393" s="1"/>
  <c r="K392"/>
  <c r="J392"/>
  <c r="A392"/>
  <c r="Q392" s="1"/>
  <c r="K391"/>
  <c r="J391"/>
  <c r="E389"/>
  <c r="A391"/>
  <c r="P391" s="1"/>
  <c r="K390"/>
  <c r="J390"/>
  <c r="A390"/>
  <c r="Q390" s="1"/>
  <c r="O389"/>
  <c r="N389"/>
  <c r="M389"/>
  <c r="L389"/>
  <c r="I389"/>
  <c r="I372" s="1"/>
  <c r="H389"/>
  <c r="H372" s="1"/>
  <c r="G389"/>
  <c r="G372" s="1"/>
  <c r="F389"/>
  <c r="F372" s="1"/>
  <c r="D389"/>
  <c r="A389"/>
  <c r="N388"/>
  <c r="J388" s="1"/>
  <c r="K388"/>
  <c r="A388"/>
  <c r="P388" s="1"/>
  <c r="N387"/>
  <c r="J387" s="1"/>
  <c r="K387"/>
  <c r="A387"/>
  <c r="P387" s="1"/>
  <c r="K386"/>
  <c r="J386"/>
  <c r="A386"/>
  <c r="P386" s="1"/>
  <c r="K385"/>
  <c r="J385"/>
  <c r="A385"/>
  <c r="Q385" s="1"/>
  <c r="K384"/>
  <c r="J384"/>
  <c r="A384"/>
  <c r="K383"/>
  <c r="J383"/>
  <c r="A383"/>
  <c r="Q383" s="1"/>
  <c r="K382"/>
  <c r="J382"/>
  <c r="A382"/>
  <c r="P382" s="1"/>
  <c r="K381"/>
  <c r="J381"/>
  <c r="A381"/>
  <c r="Q381" s="1"/>
  <c r="K380"/>
  <c r="J380"/>
  <c r="A380"/>
  <c r="P380" s="1"/>
  <c r="K379"/>
  <c r="J379"/>
  <c r="A379"/>
  <c r="Q379" s="1"/>
  <c r="K378"/>
  <c r="J378"/>
  <c r="A378"/>
  <c r="P378" s="1"/>
  <c r="K377"/>
  <c r="J377"/>
  <c r="A377"/>
  <c r="Q377" s="1"/>
  <c r="K376"/>
  <c r="E373" s="1"/>
  <c r="J376"/>
  <c r="A376"/>
  <c r="P376" s="1"/>
  <c r="K375"/>
  <c r="J375"/>
  <c r="A375"/>
  <c r="Q375" s="1"/>
  <c r="K374"/>
  <c r="J374"/>
  <c r="A374"/>
  <c r="P374" s="1"/>
  <c r="O373"/>
  <c r="O372" s="1"/>
  <c r="M373"/>
  <c r="L373"/>
  <c r="A373"/>
  <c r="B371"/>
  <c r="A370"/>
  <c r="A369"/>
  <c r="A368"/>
  <c r="A367"/>
  <c r="A366"/>
  <c r="N365"/>
  <c r="J365" s="1"/>
  <c r="K365"/>
  <c r="A365"/>
  <c r="P365" s="1"/>
  <c r="K364"/>
  <c r="J364"/>
  <c r="E362"/>
  <c r="A364"/>
  <c r="P364" s="1"/>
  <c r="K363"/>
  <c r="J363"/>
  <c r="A363"/>
  <c r="Q363" s="1"/>
  <c r="O362"/>
  <c r="M362"/>
  <c r="L362"/>
  <c r="I362"/>
  <c r="H362"/>
  <c r="G362"/>
  <c r="F362"/>
  <c r="D362"/>
  <c r="A362"/>
  <c r="K361"/>
  <c r="J361"/>
  <c r="A361"/>
  <c r="P361" s="1"/>
  <c r="O360"/>
  <c r="N360"/>
  <c r="M360"/>
  <c r="L360"/>
  <c r="I360"/>
  <c r="H360"/>
  <c r="G360"/>
  <c r="F360"/>
  <c r="A360"/>
  <c r="K359"/>
  <c r="J359"/>
  <c r="A359"/>
  <c r="Q359" s="1"/>
  <c r="K358"/>
  <c r="J358"/>
  <c r="E360"/>
  <c r="D360"/>
  <c r="A358"/>
  <c r="P358" s="1"/>
  <c r="A357"/>
  <c r="N356"/>
  <c r="N351" s="1"/>
  <c r="K356"/>
  <c r="E351"/>
  <c r="A356"/>
  <c r="Q356" s="1"/>
  <c r="K355"/>
  <c r="J355"/>
  <c r="A355"/>
  <c r="Q355" s="1"/>
  <c r="K354"/>
  <c r="J354"/>
  <c r="A354"/>
  <c r="P354" s="1"/>
  <c r="K353"/>
  <c r="J353"/>
  <c r="D351"/>
  <c r="A353"/>
  <c r="Q353" s="1"/>
  <c r="K352"/>
  <c r="J352"/>
  <c r="A352"/>
  <c r="P352" s="1"/>
  <c r="O351"/>
  <c r="M351"/>
  <c r="L351"/>
  <c r="I351"/>
  <c r="H351"/>
  <c r="G351"/>
  <c r="F351"/>
  <c r="A351"/>
  <c r="K350"/>
  <c r="J350"/>
  <c r="D348"/>
  <c r="A350"/>
  <c r="Q350" s="1"/>
  <c r="K349"/>
  <c r="K348" s="1"/>
  <c r="J349"/>
  <c r="A349"/>
  <c r="P349" s="1"/>
  <c r="O348"/>
  <c r="M348"/>
  <c r="L348"/>
  <c r="I348"/>
  <c r="H348"/>
  <c r="G348"/>
  <c r="F348"/>
  <c r="E348"/>
  <c r="A348"/>
  <c r="A346"/>
  <c r="A345"/>
  <c r="A344"/>
  <c r="A343"/>
  <c r="A342"/>
  <c r="A341"/>
  <c r="A340"/>
  <c r="A339"/>
  <c r="A338"/>
  <c r="A337"/>
  <c r="A336"/>
  <c r="K335"/>
  <c r="J335"/>
  <c r="A335"/>
  <c r="P335" s="1"/>
  <c r="K334"/>
  <c r="J334"/>
  <c r="A334"/>
  <c r="Q334" s="1"/>
  <c r="K333"/>
  <c r="J333"/>
  <c r="A333"/>
  <c r="P333" s="1"/>
  <c r="K332"/>
  <c r="J332"/>
  <c r="A332"/>
  <c r="Q332" s="1"/>
  <c r="N331"/>
  <c r="N313" s="1"/>
  <c r="K331"/>
  <c r="A331"/>
  <c r="P331" s="1"/>
  <c r="K330"/>
  <c r="J330"/>
  <c r="A330"/>
  <c r="P330" s="1"/>
  <c r="K329"/>
  <c r="J329"/>
  <c r="A329"/>
  <c r="Q329" s="1"/>
  <c r="K328"/>
  <c r="J328"/>
  <c r="A328"/>
  <c r="P328" s="1"/>
  <c r="K327"/>
  <c r="J327"/>
  <c r="A327"/>
  <c r="Q327" s="1"/>
  <c r="K326"/>
  <c r="J326"/>
  <c r="A326"/>
  <c r="P326" s="1"/>
  <c r="K325"/>
  <c r="J325"/>
  <c r="A325"/>
  <c r="Q325" s="1"/>
  <c r="K324"/>
  <c r="J324"/>
  <c r="A324"/>
  <c r="P324" s="1"/>
  <c r="K323"/>
  <c r="J323"/>
  <c r="A323"/>
  <c r="Q323" s="1"/>
  <c r="K322"/>
  <c r="J322"/>
  <c r="A322"/>
  <c r="P322" s="1"/>
  <c r="K321"/>
  <c r="J321"/>
  <c r="A321"/>
  <c r="Q321" s="1"/>
  <c r="K320"/>
  <c r="J320"/>
  <c r="A320"/>
  <c r="P320" s="1"/>
  <c r="K319"/>
  <c r="J319"/>
  <c r="A319"/>
  <c r="Q319" s="1"/>
  <c r="K318"/>
  <c r="J318"/>
  <c r="A318"/>
  <c r="P318" s="1"/>
  <c r="K317"/>
  <c r="J317"/>
  <c r="A317"/>
  <c r="Q317" s="1"/>
  <c r="K316"/>
  <c r="J316"/>
  <c r="A316"/>
  <c r="P316" s="1"/>
  <c r="K315"/>
  <c r="J315"/>
  <c r="D313"/>
  <c r="A315"/>
  <c r="Q315" s="1"/>
  <c r="K314"/>
  <c r="J314"/>
  <c r="A314"/>
  <c r="P314" s="1"/>
  <c r="O313"/>
  <c r="M313"/>
  <c r="L313"/>
  <c r="I313"/>
  <c r="H313"/>
  <c r="G313"/>
  <c r="F313"/>
  <c r="E313"/>
  <c r="A313"/>
  <c r="K312"/>
  <c r="J312"/>
  <c r="A312"/>
  <c r="Q312" s="1"/>
  <c r="K311"/>
  <c r="J311"/>
  <c r="A311"/>
  <c r="P311" s="1"/>
  <c r="N310"/>
  <c r="J310" s="1"/>
  <c r="K310"/>
  <c r="E308"/>
  <c r="E307" s="1"/>
  <c r="D308"/>
  <c r="D307" s="1"/>
  <c r="A310"/>
  <c r="Q310" s="1"/>
  <c r="K309"/>
  <c r="J309"/>
  <c r="A309"/>
  <c r="Q309" s="1"/>
  <c r="O308"/>
  <c r="O307" s="1"/>
  <c r="M308"/>
  <c r="M307" s="1"/>
  <c r="L308"/>
  <c r="L307" s="1"/>
  <c r="I308"/>
  <c r="I307" s="1"/>
  <c r="H308"/>
  <c r="H307" s="1"/>
  <c r="G308"/>
  <c r="G307" s="1"/>
  <c r="F308"/>
  <c r="F307" s="1"/>
  <c r="A308"/>
  <c r="A307"/>
  <c r="K306"/>
  <c r="J306"/>
  <c r="E304"/>
  <c r="E302" s="1"/>
  <c r="A306"/>
  <c r="P306" s="1"/>
  <c r="K305"/>
  <c r="J305"/>
  <c r="A305"/>
  <c r="Q305" s="1"/>
  <c r="O304"/>
  <c r="O302" s="1"/>
  <c r="N304"/>
  <c r="N302" s="1"/>
  <c r="M304"/>
  <c r="M302" s="1"/>
  <c r="L304"/>
  <c r="L302" s="1"/>
  <c r="I304"/>
  <c r="I302" s="1"/>
  <c r="H304"/>
  <c r="H302" s="1"/>
  <c r="G304"/>
  <c r="G302" s="1"/>
  <c r="F304"/>
  <c r="F302" s="1"/>
  <c r="D304"/>
  <c r="D302" s="1"/>
  <c r="A304"/>
  <c r="K303"/>
  <c r="J303"/>
  <c r="A303"/>
  <c r="P303" s="1"/>
  <c r="A302"/>
  <c r="N301"/>
  <c r="N294" s="1"/>
  <c r="K301"/>
  <c r="A301"/>
  <c r="Q301" s="1"/>
  <c r="K300"/>
  <c r="J300"/>
  <c r="A300"/>
  <c r="Q300" s="1"/>
  <c r="K299"/>
  <c r="J299"/>
  <c r="A299"/>
  <c r="P299" s="1"/>
  <c r="K298"/>
  <c r="J298"/>
  <c r="A298"/>
  <c r="Q298" s="1"/>
  <c r="K297"/>
  <c r="J297"/>
  <c r="A297"/>
  <c r="P297" s="1"/>
  <c r="K296"/>
  <c r="J296"/>
  <c r="A296"/>
  <c r="Q296" s="1"/>
  <c r="K295"/>
  <c r="J295"/>
  <c r="A295"/>
  <c r="P295" s="1"/>
  <c r="O294"/>
  <c r="M294"/>
  <c r="L294"/>
  <c r="I294"/>
  <c r="H294"/>
  <c r="G294"/>
  <c r="F294"/>
  <c r="E294"/>
  <c r="A294"/>
  <c r="N293"/>
  <c r="N288" s="1"/>
  <c r="K293"/>
  <c r="A293"/>
  <c r="Q293" s="1"/>
  <c r="K292"/>
  <c r="J292"/>
  <c r="A292"/>
  <c r="Q292" s="1"/>
  <c r="K291"/>
  <c r="J291"/>
  <c r="A291"/>
  <c r="P291" s="1"/>
  <c r="K290"/>
  <c r="J290"/>
  <c r="A290"/>
  <c r="Q290" s="1"/>
  <c r="K289"/>
  <c r="J289"/>
  <c r="A289"/>
  <c r="P289" s="1"/>
  <c r="O288"/>
  <c r="M288"/>
  <c r="L288"/>
  <c r="I288"/>
  <c r="H288"/>
  <c r="G288"/>
  <c r="F288"/>
  <c r="E288"/>
  <c r="A288"/>
  <c r="A287"/>
  <c r="N286"/>
  <c r="N282" s="1"/>
  <c r="K286"/>
  <c r="D282"/>
  <c r="A286"/>
  <c r="Q286" s="1"/>
  <c r="K285"/>
  <c r="J285"/>
  <c r="A285"/>
  <c r="K284"/>
  <c r="J284"/>
  <c r="A284"/>
  <c r="K283"/>
  <c r="J283"/>
  <c r="A283"/>
  <c r="O282"/>
  <c r="M282"/>
  <c r="L282"/>
  <c r="I282"/>
  <c r="H282"/>
  <c r="G282"/>
  <c r="F282"/>
  <c r="A282"/>
  <c r="K281"/>
  <c r="J281"/>
  <c r="A281"/>
  <c r="P281" s="1"/>
  <c r="K280"/>
  <c r="J280"/>
  <c r="A280"/>
  <c r="Q280" s="1"/>
  <c r="K279"/>
  <c r="J279"/>
  <c r="A279"/>
  <c r="P279" s="1"/>
  <c r="K278"/>
  <c r="J278"/>
  <c r="A278"/>
  <c r="Q278" s="1"/>
  <c r="K277"/>
  <c r="J277"/>
  <c r="A277"/>
  <c r="P277" s="1"/>
  <c r="N276"/>
  <c r="J276" s="1"/>
  <c r="K276"/>
  <c r="A276"/>
  <c r="P276" s="1"/>
  <c r="K275"/>
  <c r="J275"/>
  <c r="A275"/>
  <c r="Q275" s="1"/>
  <c r="K274"/>
  <c r="J274"/>
  <c r="A274"/>
  <c r="Q274" s="1"/>
  <c r="K273"/>
  <c r="J273"/>
  <c r="A273"/>
  <c r="Q273" s="1"/>
  <c r="K272"/>
  <c r="J272"/>
  <c r="A272"/>
  <c r="Q272" s="1"/>
  <c r="K271"/>
  <c r="J271"/>
  <c r="A271"/>
  <c r="Q271" s="1"/>
  <c r="K270"/>
  <c r="J270"/>
  <c r="A270"/>
  <c r="K269"/>
  <c r="J269"/>
  <c r="E267"/>
  <c r="A269"/>
  <c r="Q269" s="1"/>
  <c r="K268"/>
  <c r="J268"/>
  <c r="A268"/>
  <c r="Q268" s="1"/>
  <c r="O267"/>
  <c r="N267"/>
  <c r="M267"/>
  <c r="L267"/>
  <c r="I267"/>
  <c r="H267"/>
  <c r="H250" s="1"/>
  <c r="G267"/>
  <c r="G250" s="1"/>
  <c r="F267"/>
  <c r="F250" s="1"/>
  <c r="D267"/>
  <c r="A267"/>
  <c r="N266"/>
  <c r="J266" s="1"/>
  <c r="K266"/>
  <c r="A266"/>
  <c r="P266" s="1"/>
  <c r="N265"/>
  <c r="K265"/>
  <c r="A265"/>
  <c r="P265" s="1"/>
  <c r="K264"/>
  <c r="J264"/>
  <c r="A264"/>
  <c r="Q264" s="1"/>
  <c r="K263"/>
  <c r="J263"/>
  <c r="A263"/>
  <c r="Q263" s="1"/>
  <c r="K262"/>
  <c r="J262"/>
  <c r="A262"/>
  <c r="Q262" s="1"/>
  <c r="K261"/>
  <c r="J261"/>
  <c r="A261"/>
  <c r="Q261" s="1"/>
  <c r="K260"/>
  <c r="J260"/>
  <c r="A260"/>
  <c r="P260" s="1"/>
  <c r="K259"/>
  <c r="J259"/>
  <c r="A259"/>
  <c r="K258"/>
  <c r="J258"/>
  <c r="A258"/>
  <c r="Q258" s="1"/>
  <c r="K257"/>
  <c r="J257"/>
  <c r="A257"/>
  <c r="Q257" s="1"/>
  <c r="K256"/>
  <c r="J256"/>
  <c r="A256"/>
  <c r="P256" s="1"/>
  <c r="K255"/>
  <c r="J255"/>
  <c r="A255"/>
  <c r="Q255" s="1"/>
  <c r="K254"/>
  <c r="J254"/>
  <c r="A254"/>
  <c r="P254" s="1"/>
  <c r="K253"/>
  <c r="J253"/>
  <c r="A253"/>
  <c r="Q253" s="1"/>
  <c r="K252"/>
  <c r="J252"/>
  <c r="A252"/>
  <c r="Q252" s="1"/>
  <c r="O251"/>
  <c r="M251"/>
  <c r="L251"/>
  <c r="E251"/>
  <c r="A251"/>
  <c r="I250"/>
  <c r="B249"/>
  <c r="A248"/>
  <c r="A247"/>
  <c r="A246"/>
  <c r="A245"/>
  <c r="A244"/>
  <c r="N243"/>
  <c r="N240" s="1"/>
  <c r="K243"/>
  <c r="A243"/>
  <c r="Q243" s="1"/>
  <c r="K242"/>
  <c r="J242"/>
  <c r="D240"/>
  <c r="A242"/>
  <c r="Q242" s="1"/>
  <c r="K241"/>
  <c r="J241"/>
  <c r="E240"/>
  <c r="A241"/>
  <c r="P241" s="1"/>
  <c r="O240"/>
  <c r="M240"/>
  <c r="L240"/>
  <c r="I240"/>
  <c r="H240"/>
  <c r="G240"/>
  <c r="F240"/>
  <c r="A240"/>
  <c r="K239"/>
  <c r="J239"/>
  <c r="A239"/>
  <c r="Q239" s="1"/>
  <c r="O238"/>
  <c r="N238"/>
  <c r="M238"/>
  <c r="L238"/>
  <c r="I238"/>
  <c r="H238"/>
  <c r="G238"/>
  <c r="F238"/>
  <c r="A238"/>
  <c r="K237"/>
  <c r="J237"/>
  <c r="A237"/>
  <c r="P237" s="1"/>
  <c r="K236"/>
  <c r="J236"/>
  <c r="E238"/>
  <c r="D238"/>
  <c r="A236"/>
  <c r="Q236" s="1"/>
  <c r="A235"/>
  <c r="N234"/>
  <c r="N229" s="1"/>
  <c r="K234"/>
  <c r="A234"/>
  <c r="P234" s="1"/>
  <c r="K233"/>
  <c r="J233"/>
  <c r="A233"/>
  <c r="P233" s="1"/>
  <c r="K232"/>
  <c r="J232"/>
  <c r="A232"/>
  <c r="Q232" s="1"/>
  <c r="K231"/>
  <c r="J231"/>
  <c r="A231"/>
  <c r="P231" s="1"/>
  <c r="K230"/>
  <c r="J230"/>
  <c r="A230"/>
  <c r="Q230" s="1"/>
  <c r="O229"/>
  <c r="M229"/>
  <c r="L229"/>
  <c r="I229"/>
  <c r="H229"/>
  <c r="G229"/>
  <c r="F229"/>
  <c r="A229"/>
  <c r="K228"/>
  <c r="J228"/>
  <c r="E226"/>
  <c r="A228"/>
  <c r="P228" s="1"/>
  <c r="K227"/>
  <c r="J227"/>
  <c r="J226" s="1"/>
  <c r="A227"/>
  <c r="Q227" s="1"/>
  <c r="O226"/>
  <c r="M226"/>
  <c r="L226"/>
  <c r="I226"/>
  <c r="H226"/>
  <c r="G226"/>
  <c r="F226"/>
  <c r="D226"/>
  <c r="A226"/>
  <c r="A224"/>
  <c r="A223"/>
  <c r="A222"/>
  <c r="A221"/>
  <c r="A220"/>
  <c r="A219"/>
  <c r="A218"/>
  <c r="A217"/>
  <c r="A216"/>
  <c r="A215"/>
  <c r="A214"/>
  <c r="K213"/>
  <c r="J213"/>
  <c r="A213"/>
  <c r="P213" s="1"/>
  <c r="K212"/>
  <c r="J212"/>
  <c r="A212"/>
  <c r="Q212" s="1"/>
  <c r="K211"/>
  <c r="J211"/>
  <c r="A211"/>
  <c r="P211" s="1"/>
  <c r="K210"/>
  <c r="J210"/>
  <c r="A210"/>
  <c r="Q210" s="1"/>
  <c r="N209"/>
  <c r="J209" s="1"/>
  <c r="K209"/>
  <c r="A209"/>
  <c r="P209" s="1"/>
  <c r="K208"/>
  <c r="J208"/>
  <c r="A208"/>
  <c r="P208" s="1"/>
  <c r="K207"/>
  <c r="J207"/>
  <c r="A207"/>
  <c r="Q207" s="1"/>
  <c r="K206"/>
  <c r="J206"/>
  <c r="A206"/>
  <c r="P206" s="1"/>
  <c r="K205"/>
  <c r="J205"/>
  <c r="A205"/>
  <c r="Q205" s="1"/>
  <c r="K204"/>
  <c r="J204"/>
  <c r="A204"/>
  <c r="P204" s="1"/>
  <c r="K203"/>
  <c r="J203"/>
  <c r="A203"/>
  <c r="Q203" s="1"/>
  <c r="K202"/>
  <c r="J202"/>
  <c r="A202"/>
  <c r="P202" s="1"/>
  <c r="K201"/>
  <c r="J201"/>
  <c r="A201"/>
  <c r="Q201" s="1"/>
  <c r="K200"/>
  <c r="J200"/>
  <c r="A200"/>
  <c r="P200" s="1"/>
  <c r="K199"/>
  <c r="J199"/>
  <c r="A199"/>
  <c r="Q199" s="1"/>
  <c r="K198"/>
  <c r="J198"/>
  <c r="A198"/>
  <c r="P198" s="1"/>
  <c r="K197"/>
  <c r="J197"/>
  <c r="A197"/>
  <c r="Q197" s="1"/>
  <c r="K196"/>
  <c r="J196"/>
  <c r="A196"/>
  <c r="P196" s="1"/>
  <c r="K195"/>
  <c r="J195"/>
  <c r="A195"/>
  <c r="Q195" s="1"/>
  <c r="K194"/>
  <c r="J194"/>
  <c r="A194"/>
  <c r="P194" s="1"/>
  <c r="K193"/>
  <c r="J193"/>
  <c r="A193"/>
  <c r="Q193" s="1"/>
  <c r="K192"/>
  <c r="J192"/>
  <c r="A192"/>
  <c r="P192" s="1"/>
  <c r="O191"/>
  <c r="M191"/>
  <c r="L191"/>
  <c r="I191"/>
  <c r="H191"/>
  <c r="G191"/>
  <c r="F191"/>
  <c r="E191"/>
  <c r="A191"/>
  <c r="K190"/>
  <c r="J190"/>
  <c r="A190"/>
  <c r="Q190" s="1"/>
  <c r="K189"/>
  <c r="J189"/>
  <c r="A189"/>
  <c r="Q189" s="1"/>
  <c r="N188"/>
  <c r="J188" s="1"/>
  <c r="K188"/>
  <c r="A188"/>
  <c r="P188" s="1"/>
  <c r="K187"/>
  <c r="J187"/>
  <c r="A187"/>
  <c r="P187" s="1"/>
  <c r="O186"/>
  <c r="O185" s="1"/>
  <c r="M186"/>
  <c r="M185" s="1"/>
  <c r="L186"/>
  <c r="L185" s="1"/>
  <c r="I186"/>
  <c r="I185" s="1"/>
  <c r="H186"/>
  <c r="H185" s="1"/>
  <c r="G186"/>
  <c r="G185" s="1"/>
  <c r="F186"/>
  <c r="F185" s="1"/>
  <c r="E186"/>
  <c r="E185" s="1"/>
  <c r="A186"/>
  <c r="A185"/>
  <c r="K184"/>
  <c r="J184"/>
  <c r="D182"/>
  <c r="D180" s="1"/>
  <c r="A184"/>
  <c r="Q184" s="1"/>
  <c r="K183"/>
  <c r="K182" s="1"/>
  <c r="J183"/>
  <c r="A183"/>
  <c r="P183" s="1"/>
  <c r="O182"/>
  <c r="O180" s="1"/>
  <c r="N182"/>
  <c r="N180" s="1"/>
  <c r="M182"/>
  <c r="M180" s="1"/>
  <c r="L182"/>
  <c r="L180" s="1"/>
  <c r="I182"/>
  <c r="I180" s="1"/>
  <c r="H182"/>
  <c r="H180" s="1"/>
  <c r="G182"/>
  <c r="G180" s="1"/>
  <c r="F182"/>
  <c r="F180" s="1"/>
  <c r="E182"/>
  <c r="E180" s="1"/>
  <c r="A182"/>
  <c r="K181"/>
  <c r="J181"/>
  <c r="A181"/>
  <c r="Q181" s="1"/>
  <c r="A180"/>
  <c r="N179"/>
  <c r="N172" s="1"/>
  <c r="K179"/>
  <c r="A179"/>
  <c r="P179" s="1"/>
  <c r="K178"/>
  <c r="J178"/>
  <c r="A178"/>
  <c r="P178" s="1"/>
  <c r="K177"/>
  <c r="J177"/>
  <c r="A177"/>
  <c r="Q177" s="1"/>
  <c r="K176"/>
  <c r="J176"/>
  <c r="A176"/>
  <c r="P176" s="1"/>
  <c r="K175"/>
  <c r="J175"/>
  <c r="A175"/>
  <c r="Q175" s="1"/>
  <c r="K174"/>
  <c r="J174"/>
  <c r="E172"/>
  <c r="A174"/>
  <c r="P174" s="1"/>
  <c r="K173"/>
  <c r="J173"/>
  <c r="A173"/>
  <c r="Q173" s="1"/>
  <c r="O172"/>
  <c r="M172"/>
  <c r="L172"/>
  <c r="I172"/>
  <c r="H172"/>
  <c r="G172"/>
  <c r="F172"/>
  <c r="D172"/>
  <c r="A172"/>
  <c r="N171"/>
  <c r="N166" s="1"/>
  <c r="K171"/>
  <c r="A171"/>
  <c r="P171" s="1"/>
  <c r="K170"/>
  <c r="J170"/>
  <c r="A170"/>
  <c r="P170" s="1"/>
  <c r="K169"/>
  <c r="J169"/>
  <c r="A169"/>
  <c r="Q169" s="1"/>
  <c r="K168"/>
  <c r="J168"/>
  <c r="E166"/>
  <c r="A168"/>
  <c r="P168" s="1"/>
  <c r="K167"/>
  <c r="J167"/>
  <c r="A167"/>
  <c r="Q167" s="1"/>
  <c r="O166"/>
  <c r="M166"/>
  <c r="L166"/>
  <c r="I166"/>
  <c r="H166"/>
  <c r="G166"/>
  <c r="F166"/>
  <c r="A166"/>
  <c r="A165"/>
  <c r="N164"/>
  <c r="J164" s="1"/>
  <c r="K164"/>
  <c r="A164"/>
  <c r="P164" s="1"/>
  <c r="K163"/>
  <c r="J163"/>
  <c r="A163"/>
  <c r="P163" s="1"/>
  <c r="K162"/>
  <c r="J162"/>
  <c r="A162"/>
  <c r="Q162" s="1"/>
  <c r="K161"/>
  <c r="J161"/>
  <c r="A161"/>
  <c r="P161" s="1"/>
  <c r="O160"/>
  <c r="M160"/>
  <c r="L160"/>
  <c r="I160"/>
  <c r="H160"/>
  <c r="G160"/>
  <c r="F160"/>
  <c r="E160"/>
  <c r="A160"/>
  <c r="K159"/>
  <c r="J159"/>
  <c r="A159"/>
  <c r="Q159" s="1"/>
  <c r="K158"/>
  <c r="J158"/>
  <c r="A158"/>
  <c r="P158" s="1"/>
  <c r="K157"/>
  <c r="J157"/>
  <c r="A157"/>
  <c r="Q157" s="1"/>
  <c r="K156"/>
  <c r="J156"/>
  <c r="A156"/>
  <c r="P156" s="1"/>
  <c r="K155"/>
  <c r="J155"/>
  <c r="A155"/>
  <c r="Q155" s="1"/>
  <c r="N154"/>
  <c r="J154" s="1"/>
  <c r="K154"/>
  <c r="A154"/>
  <c r="P154" s="1"/>
  <c r="K153"/>
  <c r="J153"/>
  <c r="A153"/>
  <c r="K152"/>
  <c r="J152"/>
  <c r="A152"/>
  <c r="Q152" s="1"/>
  <c r="K151"/>
  <c r="J151"/>
  <c r="A151"/>
  <c r="P151" s="1"/>
  <c r="K150"/>
  <c r="J150"/>
  <c r="A150"/>
  <c r="Q150" s="1"/>
  <c r="K149"/>
  <c r="J149"/>
  <c r="A149"/>
  <c r="P149" s="1"/>
  <c r="K148"/>
  <c r="J148"/>
  <c r="A148"/>
  <c r="Q148" s="1"/>
  <c r="K147"/>
  <c r="J147"/>
  <c r="E145"/>
  <c r="A147"/>
  <c r="P147" s="1"/>
  <c r="K146"/>
  <c r="J146"/>
  <c r="A146"/>
  <c r="Q146" s="1"/>
  <c r="O145"/>
  <c r="N145"/>
  <c r="M145"/>
  <c r="L145"/>
  <c r="I145"/>
  <c r="I128" s="1"/>
  <c r="H145"/>
  <c r="H128" s="1"/>
  <c r="G145"/>
  <c r="G128" s="1"/>
  <c r="F145"/>
  <c r="F128" s="1"/>
  <c r="D145"/>
  <c r="A145"/>
  <c r="N144"/>
  <c r="J144" s="1"/>
  <c r="K144"/>
  <c r="A144"/>
  <c r="P144" s="1"/>
  <c r="N143"/>
  <c r="J143" s="1"/>
  <c r="K143"/>
  <c r="A143"/>
  <c r="P143" s="1"/>
  <c r="K142"/>
  <c r="J142"/>
  <c r="A142"/>
  <c r="P142" s="1"/>
  <c r="K141"/>
  <c r="J141"/>
  <c r="A141"/>
  <c r="Q141" s="1"/>
  <c r="K140"/>
  <c r="J140"/>
  <c r="A140"/>
  <c r="P140" s="1"/>
  <c r="K139"/>
  <c r="J139"/>
  <c r="A139"/>
  <c r="Q139" s="1"/>
  <c r="K138"/>
  <c r="J138"/>
  <c r="A138"/>
  <c r="P138" s="1"/>
  <c r="K137"/>
  <c r="J137"/>
  <c r="A137"/>
  <c r="Q137" s="1"/>
  <c r="K136"/>
  <c r="J136"/>
  <c r="A136"/>
  <c r="P136" s="1"/>
  <c r="K135"/>
  <c r="J135"/>
  <c r="A135"/>
  <c r="K134"/>
  <c r="J134"/>
  <c r="A134"/>
  <c r="P134" s="1"/>
  <c r="K133"/>
  <c r="J133"/>
  <c r="A133"/>
  <c r="Q133" s="1"/>
  <c r="K132"/>
  <c r="J132"/>
  <c r="A132"/>
  <c r="P132" s="1"/>
  <c r="K131"/>
  <c r="J131"/>
  <c r="D129"/>
  <c r="A131"/>
  <c r="Q131" s="1"/>
  <c r="K130"/>
  <c r="J130"/>
  <c r="A130"/>
  <c r="P130" s="1"/>
  <c r="O129"/>
  <c r="M129"/>
  <c r="L129"/>
  <c r="E129"/>
  <c r="A129"/>
  <c r="B127"/>
  <c r="R44"/>
  <c r="R38"/>
  <c r="R23"/>
  <c r="N121"/>
  <c r="N112"/>
  <c r="N96"/>
  <c r="N87"/>
  <c r="N66"/>
  <c r="N57"/>
  <c r="N49"/>
  <c r="N42"/>
  <c r="N32"/>
  <c r="R50"/>
  <c r="R60"/>
  <c r="R58" s="1"/>
  <c r="R64"/>
  <c r="R63" s="1"/>
  <c r="R93"/>
  <c r="R92" s="1"/>
  <c r="N22"/>
  <c r="N21"/>
  <c r="J41" i="11"/>
  <c r="K41"/>
  <c r="J89"/>
  <c r="K89"/>
  <c r="J90"/>
  <c r="K90"/>
  <c r="J91"/>
  <c r="K91"/>
  <c r="A91"/>
  <c r="P91" s="1"/>
  <c r="A89"/>
  <c r="Q89" s="1"/>
  <c r="A22" i="6"/>
  <c r="A21"/>
  <c r="A20"/>
  <c r="A19"/>
  <c r="A18"/>
  <c r="A17"/>
  <c r="A16"/>
  <c r="A15"/>
  <c r="A14"/>
  <c r="A13"/>
  <c r="A12"/>
  <c r="A11"/>
  <c r="A10"/>
  <c r="A9"/>
  <c r="A8"/>
  <c r="A7"/>
  <c r="AM16"/>
  <c r="AN16"/>
  <c r="AO16"/>
  <c r="AP16"/>
  <c r="AQ9"/>
  <c r="AQ10"/>
  <c r="AQ12"/>
  <c r="AQ13"/>
  <c r="AQ14"/>
  <c r="AQ15"/>
  <c r="AQ17"/>
  <c r="AQ18"/>
  <c r="AQ19"/>
  <c r="AQ20"/>
  <c r="AQ21"/>
  <c r="AQ22"/>
  <c r="AQ8"/>
  <c r="AP11"/>
  <c r="AO11"/>
  <c r="AN11"/>
  <c r="AP7"/>
  <c r="AO7"/>
  <c r="AN7"/>
  <c r="AC9"/>
  <c r="AC10"/>
  <c r="AC12"/>
  <c r="AC13"/>
  <c r="AC14"/>
  <c r="AC15"/>
  <c r="AC17"/>
  <c r="AC18"/>
  <c r="AC19"/>
  <c r="AC20"/>
  <c r="AC21"/>
  <c r="AC22"/>
  <c r="AC8"/>
  <c r="AB16"/>
  <c r="AA16"/>
  <c r="Z16"/>
  <c r="AB11"/>
  <c r="AA11"/>
  <c r="Z11"/>
  <c r="AB7"/>
  <c r="AA7"/>
  <c r="Z7"/>
  <c r="L7"/>
  <c r="M7"/>
  <c r="N7"/>
  <c r="L11"/>
  <c r="M11"/>
  <c r="N11"/>
  <c r="L16"/>
  <c r="M16"/>
  <c r="N16"/>
  <c r="O12"/>
  <c r="O13"/>
  <c r="O14"/>
  <c r="O15"/>
  <c r="O17"/>
  <c r="O18"/>
  <c r="O19"/>
  <c r="O20"/>
  <c r="O21"/>
  <c r="O22"/>
  <c r="O9"/>
  <c r="O10"/>
  <c r="O8"/>
  <c r="A41" i="11"/>
  <c r="P41" s="1"/>
  <c r="N552" i="7" l="1"/>
  <c r="N551" s="1"/>
  <c r="J301"/>
  <c r="N308"/>
  <c r="N307" s="1"/>
  <c r="J600"/>
  <c r="J595" s="1"/>
  <c r="L494"/>
  <c r="K186"/>
  <c r="L250"/>
  <c r="K430"/>
  <c r="K429" s="1"/>
  <c r="J293"/>
  <c r="J288" s="1"/>
  <c r="N473"/>
  <c r="N362"/>
  <c r="O409"/>
  <c r="J356"/>
  <c r="J351" s="1"/>
  <c r="M241" i="11"/>
  <c r="M380"/>
  <c r="N400"/>
  <c r="H334"/>
  <c r="H285" s="1"/>
  <c r="J406"/>
  <c r="I427"/>
  <c r="I121"/>
  <c r="U121"/>
  <c r="K127"/>
  <c r="M148"/>
  <c r="F214"/>
  <c r="L214"/>
  <c r="O334"/>
  <c r="N214"/>
  <c r="G101"/>
  <c r="M121"/>
  <c r="O194"/>
  <c r="J205"/>
  <c r="O241"/>
  <c r="F400"/>
  <c r="G427"/>
  <c r="M427"/>
  <c r="M287"/>
  <c r="V287"/>
  <c r="I334"/>
  <c r="O287"/>
  <c r="V334"/>
  <c r="H214"/>
  <c r="J179" i="7"/>
  <c r="J172" s="1"/>
  <c r="J575"/>
  <c r="K259" i="11"/>
  <c r="L400"/>
  <c r="U400"/>
  <c r="J450"/>
  <c r="J545" i="7"/>
  <c r="J538" s="1"/>
  <c r="K229" i="11"/>
  <c r="K313"/>
  <c r="K352"/>
  <c r="K357"/>
  <c r="K445"/>
  <c r="D25" i="6"/>
  <c r="J286" i="7"/>
  <c r="G409"/>
  <c r="G479" s="1"/>
  <c r="G488" s="1"/>
  <c r="M409"/>
  <c r="J482"/>
  <c r="K166" i="11"/>
  <c r="H400"/>
  <c r="J415" i="7"/>
  <c r="J410" s="1"/>
  <c r="J537"/>
  <c r="J532" s="1"/>
  <c r="J352" i="11"/>
  <c r="J445"/>
  <c r="J166"/>
  <c r="J259"/>
  <c r="J243" i="7"/>
  <c r="J240" s="1"/>
  <c r="O494"/>
  <c r="O601" s="1"/>
  <c r="O610" s="1"/>
  <c r="Y287"/>
  <c r="Y409"/>
  <c r="G531"/>
  <c r="K495"/>
  <c r="K592"/>
  <c r="K595"/>
  <c r="Q216"/>
  <c r="P216"/>
  <c r="Q220"/>
  <c r="P220"/>
  <c r="Q222"/>
  <c r="P222"/>
  <c r="Q224"/>
  <c r="P224"/>
  <c r="Q338"/>
  <c r="P338"/>
  <c r="P342"/>
  <c r="Q342"/>
  <c r="P344"/>
  <c r="Q344"/>
  <c r="P346"/>
  <c r="Q346"/>
  <c r="Q460"/>
  <c r="P460"/>
  <c r="Q464"/>
  <c r="P464"/>
  <c r="Q466"/>
  <c r="P466"/>
  <c r="Q468"/>
  <c r="P468"/>
  <c r="Q583"/>
  <c r="P583"/>
  <c r="P585"/>
  <c r="Q585"/>
  <c r="P587"/>
  <c r="Q587"/>
  <c r="P589"/>
  <c r="Q589"/>
  <c r="Q217"/>
  <c r="P217"/>
  <c r="Q219"/>
  <c r="P219"/>
  <c r="Q221"/>
  <c r="P221"/>
  <c r="Q223"/>
  <c r="P223"/>
  <c r="Q339"/>
  <c r="Q337" s="1"/>
  <c r="P339"/>
  <c r="P341"/>
  <c r="Q341"/>
  <c r="P343"/>
  <c r="Q343"/>
  <c r="P345"/>
  <c r="Q345"/>
  <c r="Q461"/>
  <c r="P461"/>
  <c r="Q463"/>
  <c r="P463"/>
  <c r="Q465"/>
  <c r="P465"/>
  <c r="Q467"/>
  <c r="P467"/>
  <c r="Q582"/>
  <c r="Q581" s="1"/>
  <c r="P582"/>
  <c r="P586"/>
  <c r="Q586"/>
  <c r="P588"/>
  <c r="Q588"/>
  <c r="P590"/>
  <c r="Q590"/>
  <c r="E25" i="6"/>
  <c r="G25"/>
  <c r="J25"/>
  <c r="L25"/>
  <c r="N25"/>
  <c r="Q25"/>
  <c r="S25"/>
  <c r="U25"/>
  <c r="X25"/>
  <c r="Z25"/>
  <c r="AB25"/>
  <c r="AE25"/>
  <c r="AG25"/>
  <c r="AI25"/>
  <c r="AL25"/>
  <c r="AN25"/>
  <c r="AP25"/>
  <c r="AS25"/>
  <c r="F25"/>
  <c r="I25"/>
  <c r="K25"/>
  <c r="F287" i="7"/>
  <c r="F357" s="1"/>
  <c r="F366" s="1"/>
  <c r="O287"/>
  <c r="L427" i="11"/>
  <c r="L378" s="1"/>
  <c r="J357"/>
  <c r="K338"/>
  <c r="K335" s="1"/>
  <c r="K205"/>
  <c r="I241"/>
  <c r="U334"/>
  <c r="I101"/>
  <c r="O101"/>
  <c r="V101"/>
  <c r="F148"/>
  <c r="F99" s="1"/>
  <c r="H148"/>
  <c r="H99" s="1"/>
  <c r="R148"/>
  <c r="F194"/>
  <c r="F193" s="1"/>
  <c r="H194"/>
  <c r="H193" s="1"/>
  <c r="K200"/>
  <c r="V214"/>
  <c r="L241"/>
  <c r="L192" s="1"/>
  <c r="F287"/>
  <c r="H287"/>
  <c r="H101"/>
  <c r="L101"/>
  <c r="N101"/>
  <c r="R101"/>
  <c r="U101"/>
  <c r="G241"/>
  <c r="G307"/>
  <c r="I307"/>
  <c r="O307"/>
  <c r="K450"/>
  <c r="J331" i="7"/>
  <c r="J313" s="1"/>
  <c r="K473"/>
  <c r="K431" i="11"/>
  <c r="K428" s="1"/>
  <c r="J338"/>
  <c r="J335" s="1"/>
  <c r="G194"/>
  <c r="I194"/>
  <c r="Q205"/>
  <c r="K180" i="7"/>
  <c r="H165"/>
  <c r="H235" s="1"/>
  <c r="H244" s="1"/>
  <c r="O165"/>
  <c r="K391" i="11"/>
  <c r="O427"/>
  <c r="V427"/>
  <c r="J298"/>
  <c r="M194"/>
  <c r="V194"/>
  <c r="Q200"/>
  <c r="P208"/>
  <c r="P209"/>
  <c r="P210"/>
  <c r="T210" s="1"/>
  <c r="P211"/>
  <c r="P212"/>
  <c r="T212" s="1"/>
  <c r="P213"/>
  <c r="T213" s="1"/>
  <c r="J122"/>
  <c r="Q41"/>
  <c r="T41" s="1"/>
  <c r="J360" i="7"/>
  <c r="K604"/>
  <c r="O30" i="6"/>
  <c r="Z6"/>
  <c r="AB6"/>
  <c r="AN6"/>
  <c r="AP6"/>
  <c r="P25"/>
  <c r="R25"/>
  <c r="T25"/>
  <c r="W25"/>
  <c r="Y25"/>
  <c r="AA25"/>
  <c r="AD25"/>
  <c r="AF25"/>
  <c r="AJ25" s="1"/>
  <c r="AH25"/>
  <c r="AK25"/>
  <c r="AM25"/>
  <c r="AO25"/>
  <c r="AR25"/>
  <c r="O26"/>
  <c r="AC26"/>
  <c r="O35"/>
  <c r="AC35"/>
  <c r="AQ35"/>
  <c r="N531" i="7"/>
  <c r="O128"/>
  <c r="P139"/>
  <c r="Q142"/>
  <c r="U142" s="1"/>
  <c r="F165"/>
  <c r="F235" s="1"/>
  <c r="F244" s="1"/>
  <c r="L165"/>
  <c r="G165"/>
  <c r="G235" s="1"/>
  <c r="G244" s="1"/>
  <c r="I165"/>
  <c r="I235" s="1"/>
  <c r="I244" s="1"/>
  <c r="M165"/>
  <c r="M287"/>
  <c r="N191"/>
  <c r="K240"/>
  <c r="K251"/>
  <c r="E287"/>
  <c r="G287"/>
  <c r="G357" s="1"/>
  <c r="G366" s="1"/>
  <c r="I287"/>
  <c r="I357" s="1"/>
  <c r="I366" s="1"/>
  <c r="H287"/>
  <c r="H357" s="1"/>
  <c r="H366" s="1"/>
  <c r="K294"/>
  <c r="P298"/>
  <c r="U298" s="1"/>
  <c r="K313"/>
  <c r="P334"/>
  <c r="U334" s="1"/>
  <c r="F409"/>
  <c r="F479" s="1"/>
  <c r="F488" s="1"/>
  <c r="H409"/>
  <c r="H479" s="1"/>
  <c r="H488" s="1"/>
  <c r="L409"/>
  <c r="I409"/>
  <c r="I479" s="1"/>
  <c r="I488" s="1"/>
  <c r="E128"/>
  <c r="M128"/>
  <c r="P159"/>
  <c r="U159" s="1"/>
  <c r="E165"/>
  <c r="K185"/>
  <c r="J238"/>
  <c r="M250"/>
  <c r="P261"/>
  <c r="U261" s="1"/>
  <c r="P274"/>
  <c r="U274" s="1"/>
  <c r="P278"/>
  <c r="U278" s="1"/>
  <c r="K308"/>
  <c r="K307" s="1"/>
  <c r="M372"/>
  <c r="P396"/>
  <c r="U396" s="1"/>
  <c r="P401"/>
  <c r="U401" s="1"/>
  <c r="J511"/>
  <c r="I531"/>
  <c r="I601" s="1"/>
  <c r="I610" s="1"/>
  <c r="M531"/>
  <c r="M601" s="1"/>
  <c r="M610" s="1"/>
  <c r="K538"/>
  <c r="P542"/>
  <c r="U542" s="1"/>
  <c r="Z128"/>
  <c r="J267"/>
  <c r="J348"/>
  <c r="F531"/>
  <c r="F601" s="1"/>
  <c r="F610" s="1"/>
  <c r="H531"/>
  <c r="H601" s="1"/>
  <c r="H610" s="1"/>
  <c r="J548"/>
  <c r="J546" s="1"/>
  <c r="J145"/>
  <c r="K160"/>
  <c r="P167"/>
  <c r="U167" s="1"/>
  <c r="K166"/>
  <c r="P173"/>
  <c r="U173" s="1"/>
  <c r="K172"/>
  <c r="P175"/>
  <c r="U175" s="1"/>
  <c r="P199"/>
  <c r="U199" s="1"/>
  <c r="P232"/>
  <c r="U232" s="1"/>
  <c r="K238"/>
  <c r="M357"/>
  <c r="M366" s="1"/>
  <c r="P255"/>
  <c r="U255" s="1"/>
  <c r="O250"/>
  <c r="O357" s="1"/>
  <c r="O366" s="1"/>
  <c r="J282"/>
  <c r="L287"/>
  <c r="L357" s="1"/>
  <c r="L366" s="1"/>
  <c r="Q289"/>
  <c r="U289" s="1"/>
  <c r="K288"/>
  <c r="P292"/>
  <c r="U292" s="1"/>
  <c r="J304"/>
  <c r="J302" s="1"/>
  <c r="P325"/>
  <c r="U325" s="1"/>
  <c r="K351"/>
  <c r="Q354"/>
  <c r="K360"/>
  <c r="P385"/>
  <c r="P438"/>
  <c r="U438" s="1"/>
  <c r="Q443"/>
  <c r="U443" s="1"/>
  <c r="P450"/>
  <c r="U450" s="1"/>
  <c r="P457"/>
  <c r="U457" s="1"/>
  <c r="P514"/>
  <c r="U514" s="1"/>
  <c r="K526"/>
  <c r="P556"/>
  <c r="U556" s="1"/>
  <c r="P567"/>
  <c r="U567" s="1"/>
  <c r="X128"/>
  <c r="K404"/>
  <c r="P413"/>
  <c r="U413" s="1"/>
  <c r="K373"/>
  <c r="J389"/>
  <c r="N251"/>
  <c r="N250" s="1"/>
  <c r="J129"/>
  <c r="P131"/>
  <c r="U131" s="1"/>
  <c r="Q135"/>
  <c r="P135"/>
  <c r="L128"/>
  <c r="R43"/>
  <c r="K129"/>
  <c r="P146"/>
  <c r="K145"/>
  <c r="P150"/>
  <c r="U150" s="1"/>
  <c r="P155"/>
  <c r="U155" s="1"/>
  <c r="P190"/>
  <c r="U190" s="1"/>
  <c r="Q192"/>
  <c r="U192" s="1"/>
  <c r="K191"/>
  <c r="P195"/>
  <c r="U195" s="1"/>
  <c r="P201"/>
  <c r="Q204"/>
  <c r="U204" s="1"/>
  <c r="P207"/>
  <c r="U207" s="1"/>
  <c r="P212"/>
  <c r="U212" s="1"/>
  <c r="K226"/>
  <c r="P230"/>
  <c r="U230" s="1"/>
  <c r="P236"/>
  <c r="P238" s="1"/>
  <c r="P239"/>
  <c r="U239" s="1"/>
  <c r="Q270"/>
  <c r="Q267" s="1"/>
  <c r="P270"/>
  <c r="P284"/>
  <c r="Q284"/>
  <c r="N287"/>
  <c r="J182"/>
  <c r="J180" s="1"/>
  <c r="P184"/>
  <c r="U184" s="1"/>
  <c r="Q259"/>
  <c r="P259"/>
  <c r="Q283"/>
  <c r="P283"/>
  <c r="Q285"/>
  <c r="P285"/>
  <c r="P315"/>
  <c r="U315" s="1"/>
  <c r="L372"/>
  <c r="K389"/>
  <c r="K410"/>
  <c r="K424"/>
  <c r="J426"/>
  <c r="J424" s="1"/>
  <c r="J470"/>
  <c r="G601"/>
  <c r="G610" s="1"/>
  <c r="K511"/>
  <c r="Z250"/>
  <c r="X250"/>
  <c r="Z409"/>
  <c r="X409"/>
  <c r="Y372"/>
  <c r="Y165"/>
  <c r="Z165"/>
  <c r="Z235" s="1"/>
  <c r="Z244" s="1"/>
  <c r="X165"/>
  <c r="Y128"/>
  <c r="K267"/>
  <c r="P305"/>
  <c r="U305" s="1"/>
  <c r="K304"/>
  <c r="K302" s="1"/>
  <c r="J308"/>
  <c r="J307" s="1"/>
  <c r="P321"/>
  <c r="U321" s="1"/>
  <c r="P329"/>
  <c r="U329" s="1"/>
  <c r="Q349"/>
  <c r="Q348" s="1"/>
  <c r="Q358"/>
  <c r="Q360" s="1"/>
  <c r="J362"/>
  <c r="P363"/>
  <c r="P362" s="1"/>
  <c r="K362"/>
  <c r="P379"/>
  <c r="U379" s="1"/>
  <c r="K416"/>
  <c r="P425"/>
  <c r="U425" s="1"/>
  <c r="J430"/>
  <c r="J429" s="1"/>
  <c r="P433"/>
  <c r="U433" s="1"/>
  <c r="O479"/>
  <c r="O488" s="1"/>
  <c r="J473"/>
  <c r="P477"/>
  <c r="U477" s="1"/>
  <c r="K482"/>
  <c r="K484"/>
  <c r="P499"/>
  <c r="U499" s="1"/>
  <c r="L531"/>
  <c r="L601" s="1"/>
  <c r="L610" s="1"/>
  <c r="K532"/>
  <c r="J552"/>
  <c r="J551" s="1"/>
  <c r="J592"/>
  <c r="P603"/>
  <c r="P604" s="1"/>
  <c r="P607"/>
  <c r="Z287"/>
  <c r="X287"/>
  <c r="Y250"/>
  <c r="Z372"/>
  <c r="X372"/>
  <c r="X479" s="1"/>
  <c r="X488" s="1"/>
  <c r="E409"/>
  <c r="E372"/>
  <c r="E250"/>
  <c r="AC30" i="6"/>
  <c r="AQ30"/>
  <c r="J186" i="7"/>
  <c r="J185" s="1"/>
  <c r="D186"/>
  <c r="D185" s="1"/>
  <c r="J606"/>
  <c r="D606"/>
  <c r="D160"/>
  <c r="J160"/>
  <c r="J234"/>
  <c r="J423"/>
  <c r="D473"/>
  <c r="J171"/>
  <c r="J265"/>
  <c r="J251" s="1"/>
  <c r="J453"/>
  <c r="D435" s="1"/>
  <c r="J487"/>
  <c r="N606"/>
  <c r="D128"/>
  <c r="N409"/>
  <c r="D552"/>
  <c r="D551" s="1"/>
  <c r="N165"/>
  <c r="Q308"/>
  <c r="U385"/>
  <c r="D495"/>
  <c r="D494" s="1"/>
  <c r="J495"/>
  <c r="F101" i="11"/>
  <c r="E427"/>
  <c r="D112"/>
  <c r="D136"/>
  <c r="J288"/>
  <c r="J386"/>
  <c r="E401"/>
  <c r="E400" s="1"/>
  <c r="K401"/>
  <c r="D431"/>
  <c r="D428" s="1"/>
  <c r="J431"/>
  <c r="F427"/>
  <c r="F378" s="1"/>
  <c r="L380"/>
  <c r="N380"/>
  <c r="E381"/>
  <c r="K381"/>
  <c r="J381"/>
  <c r="G380"/>
  <c r="E391"/>
  <c r="K415"/>
  <c r="K107"/>
  <c r="D122"/>
  <c r="D149"/>
  <c r="J195"/>
  <c r="J215"/>
  <c r="K220"/>
  <c r="E293"/>
  <c r="D288"/>
  <c r="D298"/>
  <c r="J257"/>
  <c r="K102"/>
  <c r="E152"/>
  <c r="E149" s="1"/>
  <c r="E148" s="1"/>
  <c r="K152"/>
  <c r="K149" s="1"/>
  <c r="J152"/>
  <c r="J149" s="1"/>
  <c r="D195"/>
  <c r="D200"/>
  <c r="J200"/>
  <c r="D215"/>
  <c r="E220"/>
  <c r="E245"/>
  <c r="E242" s="1"/>
  <c r="K245"/>
  <c r="K242" s="1"/>
  <c r="F241"/>
  <c r="F192" s="1"/>
  <c r="E229"/>
  <c r="D229"/>
  <c r="J229"/>
  <c r="D245"/>
  <c r="J245"/>
  <c r="J242" s="1"/>
  <c r="L194"/>
  <c r="L193" s="1"/>
  <c r="N194"/>
  <c r="N193" s="1"/>
  <c r="U194"/>
  <c r="E195"/>
  <c r="E194" s="1"/>
  <c r="K195"/>
  <c r="K194" s="1"/>
  <c r="P201"/>
  <c r="T201" s="1"/>
  <c r="P202"/>
  <c r="P203"/>
  <c r="P204"/>
  <c r="P206"/>
  <c r="T206" s="1"/>
  <c r="P207"/>
  <c r="G214"/>
  <c r="I214"/>
  <c r="I193" s="1"/>
  <c r="H241"/>
  <c r="H192" s="1"/>
  <c r="D264"/>
  <c r="J264"/>
  <c r="D102"/>
  <c r="E112"/>
  <c r="K112"/>
  <c r="J112"/>
  <c r="Q195"/>
  <c r="N241"/>
  <c r="N192" s="1"/>
  <c r="J102"/>
  <c r="J107"/>
  <c r="E107"/>
  <c r="E122"/>
  <c r="K122"/>
  <c r="J136"/>
  <c r="E136"/>
  <c r="K136"/>
  <c r="M101"/>
  <c r="S101"/>
  <c r="O121"/>
  <c r="O100" s="1"/>
  <c r="Q264"/>
  <c r="Q381"/>
  <c r="Q91"/>
  <c r="T91" s="1"/>
  <c r="V26" i="6"/>
  <c r="V30"/>
  <c r="V35"/>
  <c r="K293" i="11"/>
  <c r="E308"/>
  <c r="K308"/>
  <c r="F334"/>
  <c r="F285" s="1"/>
  <c r="G287"/>
  <c r="I287"/>
  <c r="I286" s="1"/>
  <c r="E322"/>
  <c r="K322"/>
  <c r="E338"/>
  <c r="E335" s="1"/>
  <c r="E102"/>
  <c r="P89"/>
  <c r="T89" s="1"/>
  <c r="F121"/>
  <c r="H121"/>
  <c r="H100" s="1"/>
  <c r="L148"/>
  <c r="L99" s="1"/>
  <c r="U241"/>
  <c r="D107"/>
  <c r="L121"/>
  <c r="N121"/>
  <c r="R121"/>
  <c r="R100" s="1"/>
  <c r="O148"/>
  <c r="D171"/>
  <c r="J171"/>
  <c r="M214"/>
  <c r="O214"/>
  <c r="O193" s="1"/>
  <c r="D220"/>
  <c r="J220"/>
  <c r="Q246"/>
  <c r="P246"/>
  <c r="Q248"/>
  <c r="P248"/>
  <c r="Q250"/>
  <c r="P250"/>
  <c r="Q252"/>
  <c r="P252"/>
  <c r="Q254"/>
  <c r="P254"/>
  <c r="S121"/>
  <c r="S100" s="1"/>
  <c r="G121"/>
  <c r="G100" s="1"/>
  <c r="D127"/>
  <c r="J127"/>
  <c r="V121"/>
  <c r="Q136"/>
  <c r="G148"/>
  <c r="I148"/>
  <c r="U148"/>
  <c r="K171"/>
  <c r="Q247"/>
  <c r="P247"/>
  <c r="Q249"/>
  <c r="P249"/>
  <c r="Q251"/>
  <c r="P251"/>
  <c r="Q253"/>
  <c r="P253"/>
  <c r="Q255"/>
  <c r="P255"/>
  <c r="E264"/>
  <c r="K264"/>
  <c r="L334"/>
  <c r="L285" s="1"/>
  <c r="E215"/>
  <c r="K215"/>
  <c r="K214" s="1"/>
  <c r="K193" s="1"/>
  <c r="U214"/>
  <c r="U193" s="1"/>
  <c r="D242"/>
  <c r="L287"/>
  <c r="N287"/>
  <c r="U287"/>
  <c r="D293"/>
  <c r="J293"/>
  <c r="M307"/>
  <c r="D335"/>
  <c r="I380"/>
  <c r="O380"/>
  <c r="V380"/>
  <c r="D386"/>
  <c r="G400"/>
  <c r="I400"/>
  <c r="M400"/>
  <c r="M379" s="1"/>
  <c r="O400"/>
  <c r="V400"/>
  <c r="J428"/>
  <c r="H25" i="6"/>
  <c r="H26"/>
  <c r="AJ26"/>
  <c r="AQ26"/>
  <c r="H30"/>
  <c r="AJ30"/>
  <c r="H35"/>
  <c r="AJ35"/>
  <c r="F380" i="11"/>
  <c r="H380"/>
  <c r="P382"/>
  <c r="P383"/>
  <c r="T383" s="1"/>
  <c r="P384"/>
  <c r="T384" s="1"/>
  <c r="P385"/>
  <c r="T385" s="1"/>
  <c r="U380"/>
  <c r="U379" s="1"/>
  <c r="Q386"/>
  <c r="E386"/>
  <c r="K386"/>
  <c r="D391"/>
  <c r="J391"/>
  <c r="D401"/>
  <c r="J401"/>
  <c r="D415"/>
  <c r="J415"/>
  <c r="E288"/>
  <c r="K288"/>
  <c r="E298"/>
  <c r="K298"/>
  <c r="D308"/>
  <c r="J308"/>
  <c r="U307"/>
  <c r="D322"/>
  <c r="J322"/>
  <c r="F307"/>
  <c r="H307"/>
  <c r="H286" s="1"/>
  <c r="L307"/>
  <c r="N307"/>
  <c r="Q336"/>
  <c r="T336" s="1"/>
  <c r="Q337"/>
  <c r="T337" s="1"/>
  <c r="Q339"/>
  <c r="T339" s="1"/>
  <c r="Q340"/>
  <c r="T340" s="1"/>
  <c r="Q341"/>
  <c r="T341" s="1"/>
  <c r="Q342"/>
  <c r="T342" s="1"/>
  <c r="Q343"/>
  <c r="Q344"/>
  <c r="T344" s="1"/>
  <c r="Q345"/>
  <c r="T345" s="1"/>
  <c r="Q346"/>
  <c r="T346" s="1"/>
  <c r="Q347"/>
  <c r="T347" s="1"/>
  <c r="Q348"/>
  <c r="T348" s="1"/>
  <c r="D313"/>
  <c r="J313"/>
  <c r="V307"/>
  <c r="V286" s="1"/>
  <c r="Q429"/>
  <c r="Q430"/>
  <c r="Q432"/>
  <c r="T432" s="1"/>
  <c r="Q433"/>
  <c r="T433" s="1"/>
  <c r="Q434"/>
  <c r="T434" s="1"/>
  <c r="Q435"/>
  <c r="T435" s="1"/>
  <c r="Q436"/>
  <c r="T436" s="1"/>
  <c r="Q437"/>
  <c r="T437" s="1"/>
  <c r="Q438"/>
  <c r="T438" s="1"/>
  <c r="Q439"/>
  <c r="T439" s="1"/>
  <c r="Q440"/>
  <c r="T440" s="1"/>
  <c r="Q441"/>
  <c r="Q103"/>
  <c r="Q104"/>
  <c r="T104" s="1"/>
  <c r="Q105"/>
  <c r="T105" s="1"/>
  <c r="Q106"/>
  <c r="Q108"/>
  <c r="Q109"/>
  <c r="Q110"/>
  <c r="T110" s="1"/>
  <c r="Q111"/>
  <c r="Q113"/>
  <c r="T113" s="1"/>
  <c r="Q114"/>
  <c r="T114" s="1"/>
  <c r="Q115"/>
  <c r="T115" s="1"/>
  <c r="Q116"/>
  <c r="Q117"/>
  <c r="T117" s="1"/>
  <c r="Q118"/>
  <c r="T118" s="1"/>
  <c r="Q119"/>
  <c r="T119" s="1"/>
  <c r="Q120"/>
  <c r="Q123"/>
  <c r="Q124"/>
  <c r="T124" s="1"/>
  <c r="Q125"/>
  <c r="T125" s="1"/>
  <c r="Q126"/>
  <c r="Q128"/>
  <c r="T128" s="1"/>
  <c r="Q129"/>
  <c r="T129" s="1"/>
  <c r="Q130"/>
  <c r="T130" s="1"/>
  <c r="Q131"/>
  <c r="Q132"/>
  <c r="T132" s="1"/>
  <c r="Q133"/>
  <c r="T133" s="1"/>
  <c r="Q134"/>
  <c r="T134" s="1"/>
  <c r="P135"/>
  <c r="T135" s="1"/>
  <c r="P137"/>
  <c r="T137" s="1"/>
  <c r="P138"/>
  <c r="T138" s="1"/>
  <c r="P139"/>
  <c r="T139" s="1"/>
  <c r="P140"/>
  <c r="P141"/>
  <c r="T141" s="1"/>
  <c r="P142"/>
  <c r="T142" s="1"/>
  <c r="P143"/>
  <c r="T143" s="1"/>
  <c r="P144"/>
  <c r="P145"/>
  <c r="T145" s="1"/>
  <c r="P146"/>
  <c r="Q150"/>
  <c r="T150" s="1"/>
  <c r="Q151"/>
  <c r="Q153"/>
  <c r="Q154"/>
  <c r="T154" s="1"/>
  <c r="Q155"/>
  <c r="T155" s="1"/>
  <c r="Q156"/>
  <c r="T156" s="1"/>
  <c r="Q157"/>
  <c r="T157" s="1"/>
  <c r="Q158"/>
  <c r="T158" s="1"/>
  <c r="Q159"/>
  <c r="T159" s="1"/>
  <c r="Q160"/>
  <c r="T160" s="1"/>
  <c r="Q161"/>
  <c r="T161" s="1"/>
  <c r="Q162"/>
  <c r="T162" s="1"/>
  <c r="Q165"/>
  <c r="T165" s="1"/>
  <c r="Q169"/>
  <c r="T169" s="1"/>
  <c r="Q172"/>
  <c r="T172" s="1"/>
  <c r="Q173"/>
  <c r="T173" s="1"/>
  <c r="Q174"/>
  <c r="T174" s="1"/>
  <c r="Q175"/>
  <c r="Q176"/>
  <c r="T176" s="1"/>
  <c r="Q179"/>
  <c r="T179" s="1"/>
  <c r="Q180"/>
  <c r="T180" s="1"/>
  <c r="Q181"/>
  <c r="T181" s="1"/>
  <c r="Q182"/>
  <c r="T182" s="1"/>
  <c r="P183"/>
  <c r="T183" s="1"/>
  <c r="P184"/>
  <c r="T184" s="1"/>
  <c r="Q167"/>
  <c r="P196"/>
  <c r="T196" s="1"/>
  <c r="P197"/>
  <c r="T197" s="1"/>
  <c r="P198"/>
  <c r="T198" s="1"/>
  <c r="P199"/>
  <c r="T199" s="1"/>
  <c r="P216"/>
  <c r="T216" s="1"/>
  <c r="P217"/>
  <c r="T217" s="1"/>
  <c r="P228"/>
  <c r="T228" s="1"/>
  <c r="P230"/>
  <c r="T230" s="1"/>
  <c r="P231"/>
  <c r="P232"/>
  <c r="T232" s="1"/>
  <c r="P233"/>
  <c r="T233" s="1"/>
  <c r="P234"/>
  <c r="P235"/>
  <c r="T235" s="1"/>
  <c r="P236"/>
  <c r="T236" s="1"/>
  <c r="P237"/>
  <c r="T237" s="1"/>
  <c r="P238"/>
  <c r="T238" s="1"/>
  <c r="P239"/>
  <c r="T239" s="1"/>
  <c r="P243"/>
  <c r="T243" s="1"/>
  <c r="P244"/>
  <c r="T244" s="1"/>
  <c r="Q257"/>
  <c r="Q261"/>
  <c r="T261" s="1"/>
  <c r="P265"/>
  <c r="T265" s="1"/>
  <c r="P266"/>
  <c r="T266" s="1"/>
  <c r="P267"/>
  <c r="T267" s="1"/>
  <c r="P268"/>
  <c r="T268" s="1"/>
  <c r="P269"/>
  <c r="T269" s="1"/>
  <c r="P271"/>
  <c r="T271" s="1"/>
  <c r="P272"/>
  <c r="T272" s="1"/>
  <c r="P273"/>
  <c r="T273" s="1"/>
  <c r="P274"/>
  <c r="T274" s="1"/>
  <c r="P275"/>
  <c r="T275" s="1"/>
  <c r="P278"/>
  <c r="T278" s="1"/>
  <c r="P279"/>
  <c r="T279" s="1"/>
  <c r="P280"/>
  <c r="T280" s="1"/>
  <c r="P281"/>
  <c r="T281" s="1"/>
  <c r="P282"/>
  <c r="T282" s="1"/>
  <c r="T234"/>
  <c r="Q322"/>
  <c r="Q351"/>
  <c r="T351" s="1"/>
  <c r="Q355"/>
  <c r="T355" s="1"/>
  <c r="P321"/>
  <c r="P313" s="1"/>
  <c r="P323"/>
  <c r="T323" s="1"/>
  <c r="P324"/>
  <c r="T324" s="1"/>
  <c r="P325"/>
  <c r="T325" s="1"/>
  <c r="P326"/>
  <c r="P327"/>
  <c r="T327" s="1"/>
  <c r="P328"/>
  <c r="P329"/>
  <c r="T329" s="1"/>
  <c r="P330"/>
  <c r="T330" s="1"/>
  <c r="P331"/>
  <c r="T331" s="1"/>
  <c r="P332"/>
  <c r="T332" s="1"/>
  <c r="Q353"/>
  <c r="Q358"/>
  <c r="T358" s="1"/>
  <c r="Q359"/>
  <c r="T359" s="1"/>
  <c r="Q360"/>
  <c r="T360" s="1"/>
  <c r="Q361"/>
  <c r="Q362"/>
  <c r="Q365"/>
  <c r="T365" s="1"/>
  <c r="Q366"/>
  <c r="T366" s="1"/>
  <c r="Q367"/>
  <c r="T367" s="1"/>
  <c r="Q368"/>
  <c r="T368" s="1"/>
  <c r="P369"/>
  <c r="T369" s="1"/>
  <c r="P370"/>
  <c r="T370" s="1"/>
  <c r="P387"/>
  <c r="T387" s="1"/>
  <c r="P388"/>
  <c r="T388" s="1"/>
  <c r="Q391"/>
  <c r="Q401"/>
  <c r="Q425"/>
  <c r="T425" s="1"/>
  <c r="Q446"/>
  <c r="T446" s="1"/>
  <c r="Q444"/>
  <c r="T444" s="1"/>
  <c r="T382"/>
  <c r="P415"/>
  <c r="P389"/>
  <c r="P390"/>
  <c r="T390" s="1"/>
  <c r="P392"/>
  <c r="T392" s="1"/>
  <c r="P393"/>
  <c r="T393" s="1"/>
  <c r="P394"/>
  <c r="P395"/>
  <c r="T395" s="1"/>
  <c r="P396"/>
  <c r="T396" s="1"/>
  <c r="P397"/>
  <c r="T397" s="1"/>
  <c r="P398"/>
  <c r="T398" s="1"/>
  <c r="P399"/>
  <c r="T399" s="1"/>
  <c r="P402"/>
  <c r="P403"/>
  <c r="T403" s="1"/>
  <c r="P404"/>
  <c r="T404" s="1"/>
  <c r="P405"/>
  <c r="T405" s="1"/>
  <c r="P407"/>
  <c r="T407" s="1"/>
  <c r="P408"/>
  <c r="P409"/>
  <c r="T409" s="1"/>
  <c r="P410"/>
  <c r="T410" s="1"/>
  <c r="P411"/>
  <c r="T411" s="1"/>
  <c r="P412"/>
  <c r="T412" s="1"/>
  <c r="P413"/>
  <c r="T413" s="1"/>
  <c r="Q414"/>
  <c r="Q406" s="1"/>
  <c r="Q416"/>
  <c r="T416" s="1"/>
  <c r="Q417"/>
  <c r="T417" s="1"/>
  <c r="Q418"/>
  <c r="T418" s="1"/>
  <c r="Q419"/>
  <c r="T419" s="1"/>
  <c r="Q420"/>
  <c r="T420" s="1"/>
  <c r="Q421"/>
  <c r="T421" s="1"/>
  <c r="Q422"/>
  <c r="T422" s="1"/>
  <c r="Q423"/>
  <c r="T423" s="1"/>
  <c r="Q424"/>
  <c r="T424" s="1"/>
  <c r="T429"/>
  <c r="T430"/>
  <c r="P431"/>
  <c r="P428" s="1"/>
  <c r="T441"/>
  <c r="P443"/>
  <c r="P447"/>
  <c r="T447" s="1"/>
  <c r="Q448"/>
  <c r="Q451"/>
  <c r="T451" s="1"/>
  <c r="Q452"/>
  <c r="T452" s="1"/>
  <c r="Q453"/>
  <c r="Q454"/>
  <c r="T454" s="1"/>
  <c r="Q455"/>
  <c r="T455" s="1"/>
  <c r="Q457"/>
  <c r="T457" s="1"/>
  <c r="Q458"/>
  <c r="T458" s="1"/>
  <c r="Q459"/>
  <c r="T459" s="1"/>
  <c r="Q460"/>
  <c r="T460" s="1"/>
  <c r="Q461"/>
  <c r="T461" s="1"/>
  <c r="P462"/>
  <c r="T462" s="1"/>
  <c r="P463"/>
  <c r="T463" s="1"/>
  <c r="Q464"/>
  <c r="T464" s="1"/>
  <c r="Q465"/>
  <c r="T465" s="1"/>
  <c r="Q466"/>
  <c r="T466" s="1"/>
  <c r="Q467"/>
  <c r="T467" s="1"/>
  <c r="Q468"/>
  <c r="T468" s="1"/>
  <c r="Q469"/>
  <c r="T469" s="1"/>
  <c r="N427"/>
  <c r="N378" s="1"/>
  <c r="P293"/>
  <c r="P308"/>
  <c r="P288"/>
  <c r="P298"/>
  <c r="T326"/>
  <c r="T328"/>
  <c r="Q289"/>
  <c r="T289" s="1"/>
  <c r="Q290"/>
  <c r="T290" s="1"/>
  <c r="Q292"/>
  <c r="T292" s="1"/>
  <c r="Q294"/>
  <c r="Q295"/>
  <c r="T295" s="1"/>
  <c r="Q296"/>
  <c r="T296" s="1"/>
  <c r="Q297"/>
  <c r="T297" s="1"/>
  <c r="Q299"/>
  <c r="T299" s="1"/>
  <c r="Q300"/>
  <c r="T300" s="1"/>
  <c r="Q301"/>
  <c r="Q302"/>
  <c r="T302" s="1"/>
  <c r="Q303"/>
  <c r="T303" s="1"/>
  <c r="Q304"/>
  <c r="T304" s="1"/>
  <c r="Q305"/>
  <c r="T305" s="1"/>
  <c r="Q306"/>
  <c r="T306" s="1"/>
  <c r="Q309"/>
  <c r="Q310"/>
  <c r="T310" s="1"/>
  <c r="Q311"/>
  <c r="T311" s="1"/>
  <c r="Q312"/>
  <c r="T312" s="1"/>
  <c r="Q314"/>
  <c r="T314" s="1"/>
  <c r="Q315"/>
  <c r="Q316"/>
  <c r="T316" s="1"/>
  <c r="Q317"/>
  <c r="T317" s="1"/>
  <c r="Q318"/>
  <c r="T318" s="1"/>
  <c r="Q319"/>
  <c r="T319" s="1"/>
  <c r="Q320"/>
  <c r="T320" s="1"/>
  <c r="P350"/>
  <c r="P354"/>
  <c r="T354" s="1"/>
  <c r="Q291"/>
  <c r="T291" s="1"/>
  <c r="P338"/>
  <c r="P335" s="1"/>
  <c r="T343"/>
  <c r="N334"/>
  <c r="N285" s="1"/>
  <c r="T361"/>
  <c r="T362"/>
  <c r="Q371"/>
  <c r="Q372"/>
  <c r="T372" s="1"/>
  <c r="Q373"/>
  <c r="T373" s="1"/>
  <c r="Q374"/>
  <c r="T374" s="1"/>
  <c r="Q375"/>
  <c r="T375" s="1"/>
  <c r="Q376"/>
  <c r="T376" s="1"/>
  <c r="T202"/>
  <c r="T203"/>
  <c r="T204"/>
  <c r="T207"/>
  <c r="T208"/>
  <c r="T209"/>
  <c r="T211"/>
  <c r="V241"/>
  <c r="Q218"/>
  <c r="Q219"/>
  <c r="T219" s="1"/>
  <c r="Q221"/>
  <c r="T221" s="1"/>
  <c r="Q222"/>
  <c r="T222" s="1"/>
  <c r="Q223"/>
  <c r="T223" s="1"/>
  <c r="Q224"/>
  <c r="T224" s="1"/>
  <c r="Q225"/>
  <c r="T225" s="1"/>
  <c r="Q226"/>
  <c r="T226" s="1"/>
  <c r="Q227"/>
  <c r="T227" s="1"/>
  <c r="Q229"/>
  <c r="T257"/>
  <c r="P258"/>
  <c r="P262"/>
  <c r="T262" s="1"/>
  <c r="P260"/>
  <c r="P276"/>
  <c r="T276" s="1"/>
  <c r="P277"/>
  <c r="T277" s="1"/>
  <c r="Q283"/>
  <c r="T283" s="1"/>
  <c r="T103"/>
  <c r="P102"/>
  <c r="T106"/>
  <c r="T108"/>
  <c r="P107"/>
  <c r="T109"/>
  <c r="T111"/>
  <c r="P112"/>
  <c r="T116"/>
  <c r="T120"/>
  <c r="T123"/>
  <c r="P122"/>
  <c r="T126"/>
  <c r="P127"/>
  <c r="T131"/>
  <c r="T140"/>
  <c r="T144"/>
  <c r="T146"/>
  <c r="P164"/>
  <c r="P168"/>
  <c r="T168" s="1"/>
  <c r="T151"/>
  <c r="T153"/>
  <c r="P152"/>
  <c r="P149" s="1"/>
  <c r="N148"/>
  <c r="N99" s="1"/>
  <c r="T175"/>
  <c r="Q185"/>
  <c r="Q186"/>
  <c r="T186" s="1"/>
  <c r="Q187"/>
  <c r="T187" s="1"/>
  <c r="Q188"/>
  <c r="T188" s="1"/>
  <c r="Q189"/>
  <c r="T189" s="1"/>
  <c r="Q190"/>
  <c r="T190" s="1"/>
  <c r="P505" i="7"/>
  <c r="U505" s="1"/>
  <c r="E538"/>
  <c r="E531" s="1"/>
  <c r="D548"/>
  <c r="D546" s="1"/>
  <c r="E548"/>
  <c r="E546" s="1"/>
  <c r="K548"/>
  <c r="K546" s="1"/>
  <c r="K557"/>
  <c r="D557"/>
  <c r="J557"/>
  <c r="P561"/>
  <c r="P576"/>
  <c r="U576" s="1"/>
  <c r="Q579"/>
  <c r="U579" s="1"/>
  <c r="E494"/>
  <c r="D526"/>
  <c r="J526"/>
  <c r="D538"/>
  <c r="D531" s="1"/>
  <c r="P540"/>
  <c r="U540" s="1"/>
  <c r="P544"/>
  <c r="U544" s="1"/>
  <c r="P553"/>
  <c r="U553" s="1"/>
  <c r="P563"/>
  <c r="U563" s="1"/>
  <c r="P571"/>
  <c r="U571" s="1"/>
  <c r="D604"/>
  <c r="J604"/>
  <c r="Z531"/>
  <c r="X531"/>
  <c r="Y494"/>
  <c r="P503"/>
  <c r="U503" s="1"/>
  <c r="P518"/>
  <c r="U518" s="1"/>
  <c r="Q522"/>
  <c r="U522" s="1"/>
  <c r="P525"/>
  <c r="U525" s="1"/>
  <c r="E552"/>
  <c r="E551" s="1"/>
  <c r="K552"/>
  <c r="K551" s="1"/>
  <c r="E606"/>
  <c r="K606"/>
  <c r="Y531"/>
  <c r="Z494"/>
  <c r="X494"/>
  <c r="P375"/>
  <c r="U375" s="1"/>
  <c r="P377"/>
  <c r="U377" s="1"/>
  <c r="P392"/>
  <c r="U392" s="1"/>
  <c r="P406"/>
  <c r="U406" s="1"/>
  <c r="P421"/>
  <c r="U421" s="1"/>
  <c r="P436"/>
  <c r="U436" s="1"/>
  <c r="P446"/>
  <c r="U446" s="1"/>
  <c r="Q474"/>
  <c r="Q276"/>
  <c r="U276" s="1"/>
  <c r="Q331"/>
  <c r="U331" s="1"/>
  <c r="Q351"/>
  <c r="D251"/>
  <c r="D250" s="1"/>
  <c r="P253"/>
  <c r="U253" s="1"/>
  <c r="P257"/>
  <c r="U257" s="1"/>
  <c r="P263"/>
  <c r="U263" s="1"/>
  <c r="Q265"/>
  <c r="Q266"/>
  <c r="U266" s="1"/>
  <c r="P268"/>
  <c r="U268" s="1"/>
  <c r="P272"/>
  <c r="U272" s="1"/>
  <c r="Q277"/>
  <c r="U277" s="1"/>
  <c r="P280"/>
  <c r="U280" s="1"/>
  <c r="P290"/>
  <c r="U290" s="1"/>
  <c r="D294"/>
  <c r="J294"/>
  <c r="P296"/>
  <c r="U296" s="1"/>
  <c r="P300"/>
  <c r="U300" s="1"/>
  <c r="P309"/>
  <c r="U309" s="1"/>
  <c r="P312"/>
  <c r="P317"/>
  <c r="U317" s="1"/>
  <c r="P319"/>
  <c r="U319" s="1"/>
  <c r="P323"/>
  <c r="U323" s="1"/>
  <c r="P327"/>
  <c r="P332"/>
  <c r="U332" s="1"/>
  <c r="P350"/>
  <c r="U350" s="1"/>
  <c r="P353"/>
  <c r="U353" s="1"/>
  <c r="P355"/>
  <c r="U355" s="1"/>
  <c r="P359"/>
  <c r="U359" s="1"/>
  <c r="Q365"/>
  <c r="U365" s="1"/>
  <c r="Q388"/>
  <c r="U388" s="1"/>
  <c r="Q415"/>
  <c r="Q387"/>
  <c r="U387" s="1"/>
  <c r="Q398"/>
  <c r="U398" s="1"/>
  <c r="J408"/>
  <c r="D404" s="1"/>
  <c r="Q423"/>
  <c r="Q487"/>
  <c r="U487" s="1"/>
  <c r="Q374"/>
  <c r="U374" s="1"/>
  <c r="Q378"/>
  <c r="U378" s="1"/>
  <c r="P381"/>
  <c r="U381" s="1"/>
  <c r="P383"/>
  <c r="U383" s="1"/>
  <c r="P390"/>
  <c r="U390" s="1"/>
  <c r="P394"/>
  <c r="U394" s="1"/>
  <c r="P399"/>
  <c r="U399" s="1"/>
  <c r="P403"/>
  <c r="U403" s="1"/>
  <c r="Q408"/>
  <c r="U408" s="1"/>
  <c r="P411"/>
  <c r="P417"/>
  <c r="P419"/>
  <c r="U419" s="1"/>
  <c r="P428"/>
  <c r="U428" s="1"/>
  <c r="Q432"/>
  <c r="U432" s="1"/>
  <c r="Q437"/>
  <c r="U437" s="1"/>
  <c r="P440"/>
  <c r="U440" s="1"/>
  <c r="P442"/>
  <c r="U442" s="1"/>
  <c r="P444"/>
  <c r="U444" s="1"/>
  <c r="P448"/>
  <c r="U448" s="1"/>
  <c r="P452"/>
  <c r="U452" s="1"/>
  <c r="P455"/>
  <c r="U455" s="1"/>
  <c r="P472"/>
  <c r="U472" s="1"/>
  <c r="P475"/>
  <c r="U475" s="1"/>
  <c r="P481"/>
  <c r="U481" s="1"/>
  <c r="P485"/>
  <c r="P484" s="1"/>
  <c r="Q486"/>
  <c r="U486" s="1"/>
  <c r="Q520"/>
  <c r="U520" s="1"/>
  <c r="Q530"/>
  <c r="U530" s="1"/>
  <c r="P549"/>
  <c r="U549" s="1"/>
  <c r="P559"/>
  <c r="U559" s="1"/>
  <c r="P565"/>
  <c r="U565" s="1"/>
  <c r="P569"/>
  <c r="U569" s="1"/>
  <c r="P573"/>
  <c r="U573" s="1"/>
  <c r="Q575"/>
  <c r="Q557" s="1"/>
  <c r="P578"/>
  <c r="U578" s="1"/>
  <c r="P497"/>
  <c r="U497" s="1"/>
  <c r="P501"/>
  <c r="U501" s="1"/>
  <c r="P507"/>
  <c r="U507" s="1"/>
  <c r="Q509"/>
  <c r="U509" s="1"/>
  <c r="Q510"/>
  <c r="U510" s="1"/>
  <c r="P512"/>
  <c r="U512" s="1"/>
  <c r="P516"/>
  <c r="U516" s="1"/>
  <c r="P521"/>
  <c r="U521" s="1"/>
  <c r="P523"/>
  <c r="U523" s="1"/>
  <c r="P528"/>
  <c r="P526" s="1"/>
  <c r="Q496"/>
  <c r="Q500"/>
  <c r="U500" s="1"/>
  <c r="Q506"/>
  <c r="U506" s="1"/>
  <c r="Q508"/>
  <c r="U508" s="1"/>
  <c r="Q513"/>
  <c r="U513" s="1"/>
  <c r="Q515"/>
  <c r="U515" s="1"/>
  <c r="Q517"/>
  <c r="U517" s="1"/>
  <c r="Q519"/>
  <c r="U519" s="1"/>
  <c r="Q498"/>
  <c r="U498" s="1"/>
  <c r="Q502"/>
  <c r="U502" s="1"/>
  <c r="Q504"/>
  <c r="U504" s="1"/>
  <c r="N495"/>
  <c r="N494" s="1"/>
  <c r="Q524"/>
  <c r="U524" s="1"/>
  <c r="Q548"/>
  <c r="Q546" s="1"/>
  <c r="U561"/>
  <c r="Q527"/>
  <c r="Q529"/>
  <c r="U529" s="1"/>
  <c r="P533"/>
  <c r="Q534"/>
  <c r="U534" s="1"/>
  <c r="P535"/>
  <c r="U535" s="1"/>
  <c r="Q536"/>
  <c r="U536" s="1"/>
  <c r="Q537"/>
  <c r="U537" s="1"/>
  <c r="P539"/>
  <c r="P541"/>
  <c r="U541" s="1"/>
  <c r="P543"/>
  <c r="U543" s="1"/>
  <c r="Q545"/>
  <c r="Q538" s="1"/>
  <c r="P547"/>
  <c r="P550"/>
  <c r="Q554"/>
  <c r="U554" s="1"/>
  <c r="P555"/>
  <c r="U555" s="1"/>
  <c r="P558"/>
  <c r="P560"/>
  <c r="U560" s="1"/>
  <c r="P562"/>
  <c r="U562" s="1"/>
  <c r="P564"/>
  <c r="U564" s="1"/>
  <c r="P566"/>
  <c r="U566" s="1"/>
  <c r="P568"/>
  <c r="U568" s="1"/>
  <c r="P570"/>
  <c r="U570" s="1"/>
  <c r="P572"/>
  <c r="U572" s="1"/>
  <c r="P574"/>
  <c r="U574" s="1"/>
  <c r="Q577"/>
  <c r="U577" s="1"/>
  <c r="P606"/>
  <c r="N526"/>
  <c r="U607"/>
  <c r="Q593"/>
  <c r="Q592" s="1"/>
  <c r="P594"/>
  <c r="U594" s="1"/>
  <c r="Q596"/>
  <c r="U596" s="1"/>
  <c r="P597"/>
  <c r="Q598"/>
  <c r="Q595" s="1"/>
  <c r="P599"/>
  <c r="U599" s="1"/>
  <c r="P600"/>
  <c r="U600" s="1"/>
  <c r="Q602"/>
  <c r="Q604" s="1"/>
  <c r="Q605"/>
  <c r="U605" s="1"/>
  <c r="Q608"/>
  <c r="Q609"/>
  <c r="U609" s="1"/>
  <c r="P404"/>
  <c r="D373"/>
  <c r="D372" s="1"/>
  <c r="J373"/>
  <c r="Q376"/>
  <c r="Q380"/>
  <c r="U380" s="1"/>
  <c r="Q382"/>
  <c r="U382" s="1"/>
  <c r="P384"/>
  <c r="Q384"/>
  <c r="U415"/>
  <c r="U417"/>
  <c r="U423"/>
  <c r="P430"/>
  <c r="Q386"/>
  <c r="U386" s="1"/>
  <c r="Q393"/>
  <c r="U393" s="1"/>
  <c r="Q397"/>
  <c r="U397" s="1"/>
  <c r="Q400"/>
  <c r="U400" s="1"/>
  <c r="Q402"/>
  <c r="U402" s="1"/>
  <c r="Q405"/>
  <c r="Q407"/>
  <c r="U407" s="1"/>
  <c r="Q412"/>
  <c r="Q414"/>
  <c r="U414" s="1"/>
  <c r="Q418"/>
  <c r="Q420"/>
  <c r="U420" s="1"/>
  <c r="Q422"/>
  <c r="U422" s="1"/>
  <c r="Q427"/>
  <c r="Q426" s="1"/>
  <c r="Q424" s="1"/>
  <c r="Q431"/>
  <c r="Q434"/>
  <c r="U434" s="1"/>
  <c r="Q391"/>
  <c r="Q395"/>
  <c r="U395" s="1"/>
  <c r="N373"/>
  <c r="N372" s="1"/>
  <c r="N404"/>
  <c r="N430"/>
  <c r="N429" s="1"/>
  <c r="E435"/>
  <c r="K435"/>
  <c r="Q439"/>
  <c r="U439" s="1"/>
  <c r="Q441"/>
  <c r="U441" s="1"/>
  <c r="P445"/>
  <c r="P447"/>
  <c r="U447" s="1"/>
  <c r="P449"/>
  <c r="U449" s="1"/>
  <c r="P451"/>
  <c r="U451" s="1"/>
  <c r="Q453"/>
  <c r="U453" s="1"/>
  <c r="P454"/>
  <c r="U454" s="1"/>
  <c r="P456"/>
  <c r="U456" s="1"/>
  <c r="Q471"/>
  <c r="Q470" s="1"/>
  <c r="U474"/>
  <c r="Q476"/>
  <c r="Q473" s="1"/>
  <c r="P478"/>
  <c r="U478" s="1"/>
  <c r="Q480"/>
  <c r="Q482" s="1"/>
  <c r="P470"/>
  <c r="Q483"/>
  <c r="U483" s="1"/>
  <c r="U265"/>
  <c r="Q254"/>
  <c r="Q256"/>
  <c r="U256" s="1"/>
  <c r="Q260"/>
  <c r="U260" s="1"/>
  <c r="P252"/>
  <c r="P258"/>
  <c r="U258" s="1"/>
  <c r="P262"/>
  <c r="U262" s="1"/>
  <c r="P264"/>
  <c r="U264" s="1"/>
  <c r="P269"/>
  <c r="P271"/>
  <c r="U271" s="1"/>
  <c r="P273"/>
  <c r="U273" s="1"/>
  <c r="P275"/>
  <c r="U275" s="1"/>
  <c r="Q279"/>
  <c r="U279" s="1"/>
  <c r="E282"/>
  <c r="K282"/>
  <c r="D288"/>
  <c r="Q291"/>
  <c r="P293"/>
  <c r="U293" s="1"/>
  <c r="U312"/>
  <c r="U327"/>
  <c r="Q281"/>
  <c r="U281" s="1"/>
  <c r="P286"/>
  <c r="Q295"/>
  <c r="Q297"/>
  <c r="U297" s="1"/>
  <c r="Q299"/>
  <c r="U299" s="1"/>
  <c r="P301"/>
  <c r="U301" s="1"/>
  <c r="Q303"/>
  <c r="Q306"/>
  <c r="Q304" s="1"/>
  <c r="P310"/>
  <c r="Q311"/>
  <c r="U311" s="1"/>
  <c r="Q314"/>
  <c r="Q316"/>
  <c r="U316" s="1"/>
  <c r="Q318"/>
  <c r="U318" s="1"/>
  <c r="Q320"/>
  <c r="U320" s="1"/>
  <c r="Q322"/>
  <c r="U322" s="1"/>
  <c r="Q324"/>
  <c r="U324" s="1"/>
  <c r="Q326"/>
  <c r="U326" s="1"/>
  <c r="Q328"/>
  <c r="U328" s="1"/>
  <c r="Q330"/>
  <c r="U330" s="1"/>
  <c r="Q333"/>
  <c r="U333" s="1"/>
  <c r="Q335"/>
  <c r="U335" s="1"/>
  <c r="P356"/>
  <c r="U356" s="1"/>
  <c r="Q352"/>
  <c r="U352" s="1"/>
  <c r="U354"/>
  <c r="Q361"/>
  <c r="U361" s="1"/>
  <c r="Q364"/>
  <c r="U364" s="1"/>
  <c r="Q143"/>
  <c r="U143" s="1"/>
  <c r="Q164"/>
  <c r="U164" s="1"/>
  <c r="Q188"/>
  <c r="U188" s="1"/>
  <c r="Q209"/>
  <c r="U209" s="1"/>
  <c r="Q234"/>
  <c r="U234" s="1"/>
  <c r="P242"/>
  <c r="U242" s="1"/>
  <c r="Q144"/>
  <c r="U144" s="1"/>
  <c r="P133"/>
  <c r="U133" s="1"/>
  <c r="P137"/>
  <c r="U137" s="1"/>
  <c r="Q138"/>
  <c r="U138" s="1"/>
  <c r="U139"/>
  <c r="P141"/>
  <c r="U141" s="1"/>
  <c r="P148"/>
  <c r="U148" s="1"/>
  <c r="P152"/>
  <c r="U152" s="1"/>
  <c r="Q154"/>
  <c r="U154" s="1"/>
  <c r="P157"/>
  <c r="U157" s="1"/>
  <c r="P162"/>
  <c r="P160" s="1"/>
  <c r="P169"/>
  <c r="U169" s="1"/>
  <c r="Q171"/>
  <c r="U171" s="1"/>
  <c r="P177"/>
  <c r="U177" s="1"/>
  <c r="Q179"/>
  <c r="U179" s="1"/>
  <c r="P181"/>
  <c r="U181" s="1"/>
  <c r="P189"/>
  <c r="U189" s="1"/>
  <c r="P193"/>
  <c r="U193" s="1"/>
  <c r="Q196"/>
  <c r="U196" s="1"/>
  <c r="P197"/>
  <c r="U197" s="1"/>
  <c r="Q200"/>
  <c r="U200" s="1"/>
  <c r="U201"/>
  <c r="P203"/>
  <c r="U203" s="1"/>
  <c r="P205"/>
  <c r="U205" s="1"/>
  <c r="P210"/>
  <c r="U210" s="1"/>
  <c r="P227"/>
  <c r="U227" s="1"/>
  <c r="Q231"/>
  <c r="U231" s="1"/>
  <c r="Q132"/>
  <c r="U132" s="1"/>
  <c r="Q136"/>
  <c r="U136" s="1"/>
  <c r="U146"/>
  <c r="Q149"/>
  <c r="U149" s="1"/>
  <c r="P186"/>
  <c r="Q130"/>
  <c r="Q134"/>
  <c r="U134" s="1"/>
  <c r="Q140"/>
  <c r="U140" s="1"/>
  <c r="N129"/>
  <c r="N128" s="1"/>
  <c r="Q147"/>
  <c r="Q151"/>
  <c r="U151" s="1"/>
  <c r="P153"/>
  <c r="Q153"/>
  <c r="Q161"/>
  <c r="Q163"/>
  <c r="U163" s="1"/>
  <c r="Q168"/>
  <c r="U168" s="1"/>
  <c r="Q170"/>
  <c r="U170" s="1"/>
  <c r="Q174"/>
  <c r="Q176"/>
  <c r="U176" s="1"/>
  <c r="Q178"/>
  <c r="U178" s="1"/>
  <c r="Q183"/>
  <c r="Q182" s="1"/>
  <c r="Q180" s="1"/>
  <c r="Q187"/>
  <c r="Q156"/>
  <c r="U156" s="1"/>
  <c r="Q158"/>
  <c r="U158" s="1"/>
  <c r="N160"/>
  <c r="N186"/>
  <c r="N185" s="1"/>
  <c r="D191"/>
  <c r="J191"/>
  <c r="Q194"/>
  <c r="Q198"/>
  <c r="U198" s="1"/>
  <c r="Q202"/>
  <c r="U202" s="1"/>
  <c r="Q206"/>
  <c r="U206" s="1"/>
  <c r="Q208"/>
  <c r="U208" s="1"/>
  <c r="Q211"/>
  <c r="U211" s="1"/>
  <c r="Q213"/>
  <c r="U213" s="1"/>
  <c r="Q241"/>
  <c r="Q240" s="1"/>
  <c r="Q228"/>
  <c r="Q226" s="1"/>
  <c r="E229"/>
  <c r="K229"/>
  <c r="Q233"/>
  <c r="Q237"/>
  <c r="Q238" s="1"/>
  <c r="P243"/>
  <c r="U243" s="1"/>
  <c r="M6" i="6"/>
  <c r="AQ16"/>
  <c r="AQ11"/>
  <c r="N6"/>
  <c r="L6"/>
  <c r="AA6"/>
  <c r="AC7"/>
  <c r="AO6"/>
  <c r="O7"/>
  <c r="AC16"/>
  <c r="AC11"/>
  <c r="O16"/>
  <c r="O11"/>
  <c r="A126" i="7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B5"/>
  <c r="V68"/>
  <c r="J68"/>
  <c r="K68"/>
  <c r="M286" i="11" l="1"/>
  <c r="V100"/>
  <c r="Z479" i="7"/>
  <c r="Z488" s="1"/>
  <c r="U575"/>
  <c r="P220" i="11"/>
  <c r="L100"/>
  <c r="N379"/>
  <c r="L479" i="7"/>
  <c r="L488" s="1"/>
  <c r="U259"/>
  <c r="I100" i="11"/>
  <c r="H379"/>
  <c r="J494" i="7"/>
  <c r="X357"/>
  <c r="X366" s="1"/>
  <c r="K494"/>
  <c r="J287"/>
  <c r="M479"/>
  <c r="M488" s="1"/>
  <c r="Q288"/>
  <c r="P429"/>
  <c r="Y357"/>
  <c r="Y366" s="1"/>
  <c r="K372"/>
  <c r="E357"/>
  <c r="E366" s="1"/>
  <c r="P410"/>
  <c r="J250"/>
  <c r="J357" s="1"/>
  <c r="J366" s="1"/>
  <c r="K531"/>
  <c r="J531"/>
  <c r="P348"/>
  <c r="P482"/>
  <c r="P552"/>
  <c r="J372"/>
  <c r="Y479"/>
  <c r="Y488" s="1"/>
  <c r="U583"/>
  <c r="U466"/>
  <c r="U460"/>
  <c r="P182"/>
  <c r="P180" s="1"/>
  <c r="U349"/>
  <c r="P229"/>
  <c r="U236"/>
  <c r="M235"/>
  <c r="M244" s="1"/>
  <c r="U358"/>
  <c r="U222"/>
  <c r="E479"/>
  <c r="E488" s="1"/>
  <c r="Q430"/>
  <c r="Q429" s="1"/>
  <c r="K287"/>
  <c r="G286" i="11"/>
  <c r="G193"/>
  <c r="F286"/>
  <c r="M100"/>
  <c r="L379"/>
  <c r="U100"/>
  <c r="F379"/>
  <c r="T321"/>
  <c r="K400"/>
  <c r="Q194"/>
  <c r="K427"/>
  <c r="T255"/>
  <c r="T251"/>
  <c r="T247"/>
  <c r="D121"/>
  <c r="V193"/>
  <c r="P200"/>
  <c r="K380"/>
  <c r="G379"/>
  <c r="N100"/>
  <c r="J427"/>
  <c r="J378" s="1"/>
  <c r="Q245"/>
  <c r="Q242" s="1"/>
  <c r="K148"/>
  <c r="J334"/>
  <c r="J285" s="1"/>
  <c r="O286"/>
  <c r="K334"/>
  <c r="J287"/>
  <c r="P245"/>
  <c r="P242" s="1"/>
  <c r="T253"/>
  <c r="T249"/>
  <c r="M193"/>
  <c r="J194"/>
  <c r="J121"/>
  <c r="K241"/>
  <c r="N286"/>
  <c r="J241"/>
  <c r="J192" s="1"/>
  <c r="K101"/>
  <c r="Z357" i="7"/>
  <c r="Z366" s="1"/>
  <c r="Q259" i="11"/>
  <c r="P352"/>
  <c r="P389" i="7"/>
  <c r="Q380" i="11"/>
  <c r="T167"/>
  <c r="T166" s="1"/>
  <c r="Q166"/>
  <c r="J307"/>
  <c r="L286"/>
  <c r="J380"/>
  <c r="J214"/>
  <c r="U411" i="7"/>
  <c r="J148" i="11"/>
  <c r="J99" s="1"/>
  <c r="T260"/>
  <c r="T259" s="1"/>
  <c r="P259"/>
  <c r="Q445"/>
  <c r="E307"/>
  <c r="U468" i="7"/>
  <c r="U224"/>
  <c r="U220"/>
  <c r="T353" i="11"/>
  <c r="T352" s="1"/>
  <c r="Q352"/>
  <c r="P445"/>
  <c r="P166"/>
  <c r="U603" i="7"/>
  <c r="Y235"/>
  <c r="Y244" s="1"/>
  <c r="U285"/>
  <c r="U283"/>
  <c r="U284"/>
  <c r="U270"/>
  <c r="U135"/>
  <c r="P313"/>
  <c r="X235"/>
  <c r="X244" s="1"/>
  <c r="P360"/>
  <c r="P304"/>
  <c r="P302" s="1"/>
  <c r="D287"/>
  <c r="U485"/>
  <c r="U484" s="1"/>
  <c r="K250"/>
  <c r="U162"/>
  <c r="P185"/>
  <c r="J128"/>
  <c r="U590"/>
  <c r="U588"/>
  <c r="U586"/>
  <c r="U345"/>
  <c r="U343"/>
  <c r="Q462"/>
  <c r="U341"/>
  <c r="P340"/>
  <c r="Q218"/>
  <c r="Q584"/>
  <c r="Q580" s="1"/>
  <c r="P462"/>
  <c r="U464"/>
  <c r="Q340"/>
  <c r="Q336" s="1"/>
  <c r="U338"/>
  <c r="P337"/>
  <c r="P215"/>
  <c r="U216"/>
  <c r="U582"/>
  <c r="U581" s="1"/>
  <c r="P581"/>
  <c r="U467"/>
  <c r="U465"/>
  <c r="U463"/>
  <c r="P459"/>
  <c r="P458" s="1"/>
  <c r="U461"/>
  <c r="U459" s="1"/>
  <c r="U339"/>
  <c r="U223"/>
  <c r="U221"/>
  <c r="U219"/>
  <c r="P218"/>
  <c r="U217"/>
  <c r="U589"/>
  <c r="U587"/>
  <c r="U585"/>
  <c r="P584"/>
  <c r="Q459"/>
  <c r="U346"/>
  <c r="U344"/>
  <c r="U342"/>
  <c r="Q215"/>
  <c r="Q282"/>
  <c r="N357"/>
  <c r="N366" s="1"/>
  <c r="U528"/>
  <c r="Q484"/>
  <c r="P172"/>
  <c r="P166"/>
  <c r="P129"/>
  <c r="Q357" i="11"/>
  <c r="P357"/>
  <c r="Q171"/>
  <c r="O235" i="7"/>
  <c r="O244" s="1"/>
  <c r="P226"/>
  <c r="P205" i="11"/>
  <c r="AQ25" i="6"/>
  <c r="AC25"/>
  <c r="V25"/>
  <c r="O25"/>
  <c r="Q229" i="7"/>
  <c r="P191"/>
  <c r="Y601"/>
  <c r="Y610" s="1"/>
  <c r="U363"/>
  <c r="U362" s="1"/>
  <c r="K165"/>
  <c r="Q389"/>
  <c r="Q186"/>
  <c r="Q185" s="1"/>
  <c r="P145"/>
  <c r="Q8"/>
  <c r="P8"/>
  <c r="P18"/>
  <c r="Q18"/>
  <c r="P9"/>
  <c r="Q9"/>
  <c r="P11"/>
  <c r="Q11"/>
  <c r="P13"/>
  <c r="Q13"/>
  <c r="P15"/>
  <c r="Q15"/>
  <c r="P17"/>
  <c r="Q17"/>
  <c r="P19"/>
  <c r="Q19"/>
  <c r="P21"/>
  <c r="Q21"/>
  <c r="P25"/>
  <c r="Q25"/>
  <c r="P27"/>
  <c r="Q27"/>
  <c r="P29"/>
  <c r="Q29"/>
  <c r="P31"/>
  <c r="Q31"/>
  <c r="P33"/>
  <c r="Q33"/>
  <c r="P35"/>
  <c r="Q35"/>
  <c r="P37"/>
  <c r="Q37"/>
  <c r="P39"/>
  <c r="Q39"/>
  <c r="P41"/>
  <c r="Q41"/>
  <c r="P45"/>
  <c r="Q45"/>
  <c r="P47"/>
  <c r="Q47"/>
  <c r="P49"/>
  <c r="Q49"/>
  <c r="P51"/>
  <c r="Q51"/>
  <c r="P53"/>
  <c r="Q53"/>
  <c r="P55"/>
  <c r="Q55"/>
  <c r="P57"/>
  <c r="Q57"/>
  <c r="P59"/>
  <c r="Q59"/>
  <c r="P61"/>
  <c r="Q61"/>
  <c r="P65"/>
  <c r="Q65"/>
  <c r="P67"/>
  <c r="Q67"/>
  <c r="P71"/>
  <c r="Q71"/>
  <c r="P73"/>
  <c r="Q73"/>
  <c r="P75"/>
  <c r="Q75"/>
  <c r="P77"/>
  <c r="Q77"/>
  <c r="P79"/>
  <c r="Q79"/>
  <c r="P81"/>
  <c r="Q81"/>
  <c r="P83"/>
  <c r="Q83"/>
  <c r="P85"/>
  <c r="Q85"/>
  <c r="P87"/>
  <c r="Q87"/>
  <c r="P89"/>
  <c r="Q89"/>
  <c r="P91"/>
  <c r="Q91"/>
  <c r="P95"/>
  <c r="Q95"/>
  <c r="P97"/>
  <c r="Q97"/>
  <c r="P99"/>
  <c r="Q99"/>
  <c r="P101"/>
  <c r="Q101"/>
  <c r="P105"/>
  <c r="Q105"/>
  <c r="P109"/>
  <c r="Q109"/>
  <c r="P111"/>
  <c r="Q111"/>
  <c r="P115"/>
  <c r="Q115"/>
  <c r="P117"/>
  <c r="Q117"/>
  <c r="P119"/>
  <c r="Q119"/>
  <c r="P121"/>
  <c r="Q121"/>
  <c r="Q362"/>
  <c r="X601"/>
  <c r="X610" s="1"/>
  <c r="K128"/>
  <c r="K235" s="1"/>
  <c r="K244" s="1"/>
  <c r="L235"/>
  <c r="L244" s="1"/>
  <c r="P10"/>
  <c r="Q10"/>
  <c r="P12"/>
  <c r="Q12"/>
  <c r="P14"/>
  <c r="Q14"/>
  <c r="P16"/>
  <c r="Q16"/>
  <c r="P20"/>
  <c r="Q20"/>
  <c r="P22"/>
  <c r="Q22"/>
  <c r="P24"/>
  <c r="Q24"/>
  <c r="P26"/>
  <c r="Q26"/>
  <c r="P28"/>
  <c r="Q28"/>
  <c r="P30"/>
  <c r="Q30"/>
  <c r="P32"/>
  <c r="Q32"/>
  <c r="P34"/>
  <c r="Q34"/>
  <c r="P36"/>
  <c r="Q36"/>
  <c r="P40"/>
  <c r="Q40"/>
  <c r="P42"/>
  <c r="Q42"/>
  <c r="P46"/>
  <c r="Q46"/>
  <c r="P48"/>
  <c r="Q48"/>
  <c r="P52"/>
  <c r="Q52"/>
  <c r="P54"/>
  <c r="Q54"/>
  <c r="P56"/>
  <c r="Q56"/>
  <c r="P62"/>
  <c r="Q62"/>
  <c r="P66"/>
  <c r="Q66"/>
  <c r="P68"/>
  <c r="Q68"/>
  <c r="P70"/>
  <c r="Q70"/>
  <c r="P72"/>
  <c r="Q72"/>
  <c r="P74"/>
  <c r="Q74"/>
  <c r="P76"/>
  <c r="Q76"/>
  <c r="P78"/>
  <c r="Q78"/>
  <c r="P80"/>
  <c r="Q80"/>
  <c r="P82"/>
  <c r="Q82"/>
  <c r="P84"/>
  <c r="Q84"/>
  <c r="P86"/>
  <c r="Q86"/>
  <c r="P88"/>
  <c r="Q88"/>
  <c r="P90"/>
  <c r="Q90"/>
  <c r="P94"/>
  <c r="Q94"/>
  <c r="P98"/>
  <c r="Q98"/>
  <c r="P100"/>
  <c r="Q100"/>
  <c r="P102"/>
  <c r="Q102"/>
  <c r="P106"/>
  <c r="Q106"/>
  <c r="P108"/>
  <c r="Q108"/>
  <c r="P110"/>
  <c r="Q110"/>
  <c r="P112"/>
  <c r="Q112"/>
  <c r="P114"/>
  <c r="P116" s="1"/>
  <c r="Q114"/>
  <c r="Q116" s="1"/>
  <c r="P120"/>
  <c r="Q120"/>
  <c r="Z601"/>
  <c r="Z610" s="1"/>
  <c r="K409"/>
  <c r="K479" s="1"/>
  <c r="K488" s="1"/>
  <c r="E235"/>
  <c r="E244" s="1"/>
  <c r="J484"/>
  <c r="D484"/>
  <c r="J435"/>
  <c r="D166"/>
  <c r="D165" s="1"/>
  <c r="J166"/>
  <c r="J165" s="1"/>
  <c r="J416"/>
  <c r="J409" s="1"/>
  <c r="D416"/>
  <c r="D409" s="1"/>
  <c r="D479" s="1"/>
  <c r="J229"/>
  <c r="D229"/>
  <c r="D601"/>
  <c r="D610" s="1"/>
  <c r="P240"/>
  <c r="Q145"/>
  <c r="P416"/>
  <c r="T371" i="11"/>
  <c r="T185"/>
  <c r="F100"/>
  <c r="D101"/>
  <c r="E214"/>
  <c r="E193" s="1"/>
  <c r="D214"/>
  <c r="D334"/>
  <c r="D285" s="1"/>
  <c r="D427"/>
  <c r="D378" s="1"/>
  <c r="E380"/>
  <c r="E379" s="1"/>
  <c r="D241"/>
  <c r="D192" s="1"/>
  <c r="E241"/>
  <c r="D148"/>
  <c r="D99" s="1"/>
  <c r="D307"/>
  <c r="D380"/>
  <c r="D194"/>
  <c r="E121"/>
  <c r="K121"/>
  <c r="J101"/>
  <c r="J100" s="1"/>
  <c r="D287"/>
  <c r="E334"/>
  <c r="P215"/>
  <c r="E101"/>
  <c r="U286"/>
  <c r="K307"/>
  <c r="V379"/>
  <c r="I379"/>
  <c r="D100"/>
  <c r="T254"/>
  <c r="T252"/>
  <c r="T250"/>
  <c r="T248"/>
  <c r="T246"/>
  <c r="Q215"/>
  <c r="O379"/>
  <c r="T195"/>
  <c r="J400"/>
  <c r="P381"/>
  <c r="D400"/>
  <c r="E287"/>
  <c r="E286" s="1"/>
  <c r="K287"/>
  <c r="Q338"/>
  <c r="Q335" s="1"/>
  <c r="Q431"/>
  <c r="Q428" s="1"/>
  <c r="P171"/>
  <c r="P136"/>
  <c r="P121" s="1"/>
  <c r="Q127"/>
  <c r="Q152"/>
  <c r="Q149" s="1"/>
  <c r="Q122"/>
  <c r="Q112"/>
  <c r="Q107"/>
  <c r="Q102"/>
  <c r="Q241"/>
  <c r="T231"/>
  <c r="T229" s="1"/>
  <c r="P229"/>
  <c r="P195"/>
  <c r="P322"/>
  <c r="P307" s="1"/>
  <c r="T415"/>
  <c r="T443"/>
  <c r="P450"/>
  <c r="T448"/>
  <c r="T445" s="1"/>
  <c r="T431"/>
  <c r="T428" s="1"/>
  <c r="T402"/>
  <c r="T401" s="1"/>
  <c r="P401"/>
  <c r="T394"/>
  <c r="T391" s="1"/>
  <c r="P391"/>
  <c r="T389"/>
  <c r="T386" s="1"/>
  <c r="P386"/>
  <c r="T414"/>
  <c r="Q450"/>
  <c r="T453"/>
  <c r="Q415"/>
  <c r="Q400" s="1"/>
  <c r="Q379" s="1"/>
  <c r="T408"/>
  <c r="P406"/>
  <c r="T381"/>
  <c r="T288"/>
  <c r="T350"/>
  <c r="Q308"/>
  <c r="Q298"/>
  <c r="Q293"/>
  <c r="T301"/>
  <c r="T298" s="1"/>
  <c r="T309"/>
  <c r="T308" s="1"/>
  <c r="T338"/>
  <c r="T335" s="1"/>
  <c r="Q313"/>
  <c r="Q288"/>
  <c r="T322"/>
  <c r="P287"/>
  <c r="T315"/>
  <c r="T294"/>
  <c r="T293" s="1"/>
  <c r="P264"/>
  <c r="T264" s="1"/>
  <c r="T258"/>
  <c r="Q220"/>
  <c r="T220"/>
  <c r="T218"/>
  <c r="T215" s="1"/>
  <c r="T205"/>
  <c r="T200"/>
  <c r="T152"/>
  <c r="T149" s="1"/>
  <c r="T164"/>
  <c r="T136"/>
  <c r="T127"/>
  <c r="T122"/>
  <c r="T107"/>
  <c r="P101"/>
  <c r="T112"/>
  <c r="T102"/>
  <c r="P495" i="7"/>
  <c r="K601"/>
  <c r="K610" s="1"/>
  <c r="Q606"/>
  <c r="Q526"/>
  <c r="P511"/>
  <c r="E601"/>
  <c r="E610" s="1"/>
  <c r="U476"/>
  <c r="U473" s="1"/>
  <c r="U471"/>
  <c r="U470" s="1"/>
  <c r="U348"/>
  <c r="Q307"/>
  <c r="U306"/>
  <c r="U304" s="1"/>
  <c r="Q251"/>
  <c r="Q250" s="1"/>
  <c r="U360"/>
  <c r="P351"/>
  <c r="D357"/>
  <c r="D366" s="1"/>
  <c r="P288"/>
  <c r="Q416"/>
  <c r="Q410"/>
  <c r="Q404"/>
  <c r="U384"/>
  <c r="Q373"/>
  <c r="P426"/>
  <c r="P424" s="1"/>
  <c r="J404"/>
  <c r="U602"/>
  <c r="U598"/>
  <c r="U608"/>
  <c r="U606" s="1"/>
  <c r="U593"/>
  <c r="U592" s="1"/>
  <c r="U558"/>
  <c r="P557"/>
  <c r="U547"/>
  <c r="U539"/>
  <c r="P538"/>
  <c r="P551"/>
  <c r="U552"/>
  <c r="U551" s="1"/>
  <c r="U545"/>
  <c r="U527"/>
  <c r="Q552"/>
  <c r="Q551" s="1"/>
  <c r="Q532"/>
  <c r="Q531" s="1"/>
  <c r="Q495"/>
  <c r="U511"/>
  <c r="Q511"/>
  <c r="P595"/>
  <c r="U597"/>
  <c r="P592"/>
  <c r="P548"/>
  <c r="P546" s="1"/>
  <c r="U550"/>
  <c r="U548" s="1"/>
  <c r="U533"/>
  <c r="U532" s="1"/>
  <c r="P532"/>
  <c r="N601"/>
  <c r="N610" s="1"/>
  <c r="U496"/>
  <c r="U495" s="1"/>
  <c r="U480"/>
  <c r="U482" s="1"/>
  <c r="P473"/>
  <c r="Q435"/>
  <c r="U431"/>
  <c r="U430" s="1"/>
  <c r="U429" s="1"/>
  <c r="U412"/>
  <c r="U391"/>
  <c r="U389" s="1"/>
  <c r="U427"/>
  <c r="U426" s="1"/>
  <c r="U424" s="1"/>
  <c r="U418"/>
  <c r="U416" s="1"/>
  <c r="U445"/>
  <c r="U435" s="1"/>
  <c r="P435"/>
  <c r="N479"/>
  <c r="N488" s="1"/>
  <c r="P373"/>
  <c r="P372" s="1"/>
  <c r="U405"/>
  <c r="U376"/>
  <c r="Q313"/>
  <c r="U310"/>
  <c r="U308" s="1"/>
  <c r="U307" s="1"/>
  <c r="P308"/>
  <c r="P307" s="1"/>
  <c r="Q302"/>
  <c r="Q294"/>
  <c r="Q287" s="1"/>
  <c r="U286"/>
  <c r="P282"/>
  <c r="U314"/>
  <c r="U313" s="1"/>
  <c r="U295"/>
  <c r="U254"/>
  <c r="U351"/>
  <c r="U303"/>
  <c r="U291"/>
  <c r="U288" s="1"/>
  <c r="P294"/>
  <c r="P267"/>
  <c r="U269"/>
  <c r="U252"/>
  <c r="P251"/>
  <c r="U228"/>
  <c r="U226" s="1"/>
  <c r="U233"/>
  <c r="U229" s="1"/>
  <c r="Q172"/>
  <c r="Q160"/>
  <c r="Q191"/>
  <c r="U194"/>
  <c r="U191" s="1"/>
  <c r="U174"/>
  <c r="U172" s="1"/>
  <c r="U161"/>
  <c r="U166"/>
  <c r="U147"/>
  <c r="U145" s="1"/>
  <c r="U241"/>
  <c r="U237"/>
  <c r="U183"/>
  <c r="U182" s="1"/>
  <c r="U180" s="1"/>
  <c r="Q166"/>
  <c r="U153"/>
  <c r="N235"/>
  <c r="N244" s="1"/>
  <c r="Q129"/>
  <c r="U187"/>
  <c r="U186" s="1"/>
  <c r="U185" s="1"/>
  <c r="U130"/>
  <c r="O6" i="6"/>
  <c r="B5" i="11"/>
  <c r="A96"/>
  <c r="A95"/>
  <c r="A94"/>
  <c r="A93"/>
  <c r="A92"/>
  <c r="A90"/>
  <c r="A88"/>
  <c r="A87"/>
  <c r="A86"/>
  <c r="A85"/>
  <c r="A83"/>
  <c r="A82"/>
  <c r="A81"/>
  <c r="A80"/>
  <c r="A79"/>
  <c r="A78"/>
  <c r="A76"/>
  <c r="A75"/>
  <c r="A74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97"/>
  <c r="A53"/>
  <c r="A52"/>
  <c r="A51"/>
  <c r="A50"/>
  <c r="A49"/>
  <c r="A48"/>
  <c r="A47"/>
  <c r="A46"/>
  <c r="A45"/>
  <c r="A44"/>
  <c r="A43"/>
  <c r="A42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K86"/>
  <c r="J86"/>
  <c r="A23" i="4"/>
  <c r="A15"/>
  <c r="K37" i="11"/>
  <c r="J37"/>
  <c r="J601" i="7" l="1"/>
  <c r="J610" s="1"/>
  <c r="U557"/>
  <c r="J193" i="11"/>
  <c r="K379"/>
  <c r="P93" i="7"/>
  <c r="P409"/>
  <c r="U267"/>
  <c r="U238"/>
  <c r="U604"/>
  <c r="P128"/>
  <c r="U282"/>
  <c r="U410"/>
  <c r="U409" s="1"/>
  <c r="Q93"/>
  <c r="U129"/>
  <c r="U128" s="1"/>
  <c r="P165"/>
  <c r="Q214"/>
  <c r="K357"/>
  <c r="K366" s="1"/>
  <c r="Q214" i="11"/>
  <c r="Q193" s="1"/>
  <c r="T313"/>
  <c r="J286"/>
  <c r="J379"/>
  <c r="T171"/>
  <c r="K100"/>
  <c r="P194"/>
  <c r="P148"/>
  <c r="P334"/>
  <c r="D286"/>
  <c r="Q128" i="7"/>
  <c r="P380" i="11"/>
  <c r="K286"/>
  <c r="P241"/>
  <c r="T357"/>
  <c r="P494" i="7"/>
  <c r="P336"/>
  <c r="U218"/>
  <c r="P96"/>
  <c r="P92" s="1"/>
  <c r="U584"/>
  <c r="U580" s="1"/>
  <c r="P580"/>
  <c r="U215"/>
  <c r="U214" s="1"/>
  <c r="Q458"/>
  <c r="Q96"/>
  <c r="P214"/>
  <c r="U337"/>
  <c r="U462"/>
  <c r="U458" s="1"/>
  <c r="U340"/>
  <c r="P214" i="11"/>
  <c r="T121"/>
  <c r="Q165" i="7"/>
  <c r="U302"/>
  <c r="Q372"/>
  <c r="Q357"/>
  <c r="Q366" s="1"/>
  <c r="U251"/>
  <c r="J479"/>
  <c r="J488" s="1"/>
  <c r="P287"/>
  <c r="D488"/>
  <c r="J235"/>
  <c r="J244" s="1"/>
  <c r="Q69"/>
  <c r="Q23"/>
  <c r="Q118"/>
  <c r="Q107"/>
  <c r="Q104"/>
  <c r="Q64"/>
  <c r="Q63" s="1"/>
  <c r="Q60"/>
  <c r="Q58" s="1"/>
  <c r="Q50"/>
  <c r="Q44"/>
  <c r="Q38"/>
  <c r="P69"/>
  <c r="P23"/>
  <c r="P118"/>
  <c r="P107"/>
  <c r="P104"/>
  <c r="P64"/>
  <c r="P63" s="1"/>
  <c r="P60"/>
  <c r="P58" s="1"/>
  <c r="P50"/>
  <c r="P44"/>
  <c r="P38"/>
  <c r="D235"/>
  <c r="D244" s="1"/>
  <c r="U494"/>
  <c r="P531"/>
  <c r="D193" i="11"/>
  <c r="D379"/>
  <c r="E100"/>
  <c r="Q101"/>
  <c r="Q148"/>
  <c r="Q427"/>
  <c r="Q287"/>
  <c r="T214"/>
  <c r="T245"/>
  <c r="T242" s="1"/>
  <c r="Q10"/>
  <c r="P10"/>
  <c r="Q12"/>
  <c r="P12"/>
  <c r="Q16"/>
  <c r="P16"/>
  <c r="Q18"/>
  <c r="P18"/>
  <c r="Q20"/>
  <c r="P20"/>
  <c r="Q22"/>
  <c r="P22"/>
  <c r="Q24"/>
  <c r="P24"/>
  <c r="Q26"/>
  <c r="P26"/>
  <c r="Q30"/>
  <c r="P30"/>
  <c r="Q32"/>
  <c r="P32"/>
  <c r="Q36"/>
  <c r="P36"/>
  <c r="Q38"/>
  <c r="P38"/>
  <c r="Q40"/>
  <c r="P40"/>
  <c r="P45"/>
  <c r="Q45"/>
  <c r="P47"/>
  <c r="Q47"/>
  <c r="P49"/>
  <c r="Q49"/>
  <c r="P51"/>
  <c r="Q51"/>
  <c r="P53"/>
  <c r="Q53"/>
  <c r="P57"/>
  <c r="Q57"/>
  <c r="P61"/>
  <c r="Q61"/>
  <c r="P63"/>
  <c r="Q63"/>
  <c r="P65"/>
  <c r="Q65"/>
  <c r="P67"/>
  <c r="Q67"/>
  <c r="P69"/>
  <c r="Q69"/>
  <c r="P71"/>
  <c r="Q71"/>
  <c r="P75"/>
  <c r="Q75"/>
  <c r="P80"/>
  <c r="Q80"/>
  <c r="P82"/>
  <c r="Q82"/>
  <c r="P85"/>
  <c r="Q85"/>
  <c r="P87"/>
  <c r="Q87"/>
  <c r="P90"/>
  <c r="Q90"/>
  <c r="P93"/>
  <c r="Q93"/>
  <c r="P95"/>
  <c r="Q95"/>
  <c r="P100"/>
  <c r="T194"/>
  <c r="P11"/>
  <c r="Q11"/>
  <c r="Q13"/>
  <c r="P13"/>
  <c r="Q15"/>
  <c r="P15"/>
  <c r="Q17"/>
  <c r="P17"/>
  <c r="Q21"/>
  <c r="P21"/>
  <c r="Q23"/>
  <c r="P23"/>
  <c r="Q25"/>
  <c r="P25"/>
  <c r="Q27"/>
  <c r="P27"/>
  <c r="Q31"/>
  <c r="P31"/>
  <c r="Q33"/>
  <c r="P33"/>
  <c r="Q35"/>
  <c r="P35"/>
  <c r="Q37"/>
  <c r="P37"/>
  <c r="Q39"/>
  <c r="P39"/>
  <c r="P42"/>
  <c r="Q42"/>
  <c r="P44"/>
  <c r="Q44"/>
  <c r="P46"/>
  <c r="Q46"/>
  <c r="P48"/>
  <c r="Q48"/>
  <c r="P50"/>
  <c r="Q50"/>
  <c r="P52"/>
  <c r="Q52"/>
  <c r="Q97"/>
  <c r="P97"/>
  <c r="P58"/>
  <c r="Q58"/>
  <c r="P60"/>
  <c r="Q60"/>
  <c r="P62"/>
  <c r="Q62"/>
  <c r="P64"/>
  <c r="Q64"/>
  <c r="P66"/>
  <c r="Q66"/>
  <c r="P68"/>
  <c r="Q68"/>
  <c r="P72"/>
  <c r="Q72"/>
  <c r="P74"/>
  <c r="Q74"/>
  <c r="P76"/>
  <c r="Q76"/>
  <c r="P79"/>
  <c r="Q79"/>
  <c r="Q81"/>
  <c r="P81"/>
  <c r="P83"/>
  <c r="Q83"/>
  <c r="P86"/>
  <c r="Q86"/>
  <c r="P88"/>
  <c r="Q88"/>
  <c r="P92"/>
  <c r="Q92"/>
  <c r="P94"/>
  <c r="Q94"/>
  <c r="P96"/>
  <c r="Q96"/>
  <c r="T406"/>
  <c r="T400" s="1"/>
  <c r="Q334"/>
  <c r="T380"/>
  <c r="Q121"/>
  <c r="P400"/>
  <c r="P379" s="1"/>
  <c r="T450"/>
  <c r="P427"/>
  <c r="P286"/>
  <c r="T307"/>
  <c r="Q307"/>
  <c r="T287"/>
  <c r="T101"/>
  <c r="T100" s="1"/>
  <c r="U165" i="7"/>
  <c r="P479"/>
  <c r="P488" s="1"/>
  <c r="U373"/>
  <c r="U372" s="1"/>
  <c r="U595"/>
  <c r="Q409"/>
  <c r="P250"/>
  <c r="Q494"/>
  <c r="Q601" s="1"/>
  <c r="Q610" s="1"/>
  <c r="U538"/>
  <c r="U531" s="1"/>
  <c r="U546"/>
  <c r="U526"/>
  <c r="U404"/>
  <c r="U250"/>
  <c r="U294"/>
  <c r="U287" s="1"/>
  <c r="U160"/>
  <c r="U240"/>
  <c r="P235" l="1"/>
  <c r="P244" s="1"/>
  <c r="Q92"/>
  <c r="Q235"/>
  <c r="Q244" s="1"/>
  <c r="Q286" i="11"/>
  <c r="P193"/>
  <c r="T241"/>
  <c r="T148"/>
  <c r="T379"/>
  <c r="T37"/>
  <c r="T334"/>
  <c r="Q100"/>
  <c r="P601" i="7"/>
  <c r="P610" s="1"/>
  <c r="Q479"/>
  <c r="Q488" s="1"/>
  <c r="P357"/>
  <c r="P366" s="1"/>
  <c r="U336"/>
  <c r="P73" i="11"/>
  <c r="Q73"/>
  <c r="U235" i="7"/>
  <c r="U244" s="1"/>
  <c r="U601"/>
  <c r="U610" s="1"/>
  <c r="Q43"/>
  <c r="P43"/>
  <c r="T94" i="11"/>
  <c r="T92"/>
  <c r="T88"/>
  <c r="T93"/>
  <c r="T90"/>
  <c r="T86"/>
  <c r="T83"/>
  <c r="T87"/>
  <c r="T85"/>
  <c r="T193"/>
  <c r="Q78"/>
  <c r="P59"/>
  <c r="P56" s="1"/>
  <c r="Q14"/>
  <c r="Q43"/>
  <c r="P34"/>
  <c r="P29"/>
  <c r="P19"/>
  <c r="P78"/>
  <c r="Q59"/>
  <c r="Q56" s="1"/>
  <c r="P14"/>
  <c r="P43"/>
  <c r="Q34"/>
  <c r="Q29"/>
  <c r="Q19"/>
  <c r="T427"/>
  <c r="T286"/>
  <c r="U479" i="7"/>
  <c r="U488" s="1"/>
  <c r="U357" l="1"/>
  <c r="U366" s="1"/>
  <c r="Q55" i="11"/>
  <c r="Q28"/>
  <c r="P28"/>
  <c r="P55"/>
  <c r="R9" i="20"/>
  <c r="S9"/>
  <c r="R5"/>
  <c r="S5"/>
  <c r="R10"/>
  <c r="S10"/>
  <c r="R7"/>
  <c r="S7"/>
  <c r="R6"/>
  <c r="S6"/>
  <c r="R11"/>
  <c r="S11"/>
  <c r="R12"/>
  <c r="S12"/>
  <c r="R13"/>
  <c r="S13"/>
  <c r="R14"/>
  <c r="S14"/>
  <c r="R15"/>
  <c r="S15"/>
  <c r="R16"/>
  <c r="S16"/>
  <c r="R17"/>
  <c r="S17"/>
  <c r="R18"/>
  <c r="S18"/>
  <c r="R19"/>
  <c r="S19"/>
  <c r="R20"/>
  <c r="S20"/>
  <c r="R21"/>
  <c r="S21"/>
  <c r="R22"/>
  <c r="S22"/>
  <c r="R23"/>
  <c r="S23"/>
  <c r="R24"/>
  <c r="S24"/>
  <c r="R25"/>
  <c r="S25"/>
  <c r="R26"/>
  <c r="S26"/>
  <c r="R27"/>
  <c r="S27"/>
  <c r="R28"/>
  <c r="S28"/>
  <c r="R29"/>
  <c r="S29"/>
  <c r="R30"/>
  <c r="S30"/>
  <c r="R31"/>
  <c r="S31"/>
  <c r="R32"/>
  <c r="S32"/>
  <c r="R33"/>
  <c r="S33"/>
  <c r="R34"/>
  <c r="S34"/>
  <c r="R35"/>
  <c r="S35"/>
  <c r="R36"/>
  <c r="S36"/>
  <c r="R37"/>
  <c r="S37"/>
  <c r="R38"/>
  <c r="S38"/>
  <c r="R39"/>
  <c r="S39"/>
  <c r="R40"/>
  <c r="S40"/>
  <c r="R41"/>
  <c r="S41"/>
  <c r="R42"/>
  <c r="S42"/>
  <c r="R43"/>
  <c r="S43"/>
  <c r="R44"/>
  <c r="S44"/>
  <c r="R45"/>
  <c r="S45"/>
  <c r="R46"/>
  <c r="S46"/>
  <c r="R47"/>
  <c r="S47"/>
  <c r="R48"/>
  <c r="S48"/>
  <c r="R49"/>
  <c r="S49"/>
  <c r="R50"/>
  <c r="S50"/>
  <c r="R51"/>
  <c r="S51"/>
  <c r="R52"/>
  <c r="S52"/>
  <c r="R53"/>
  <c r="S53"/>
  <c r="R54"/>
  <c r="S54"/>
  <c r="R55"/>
  <c r="S55"/>
  <c r="R56"/>
  <c r="S56"/>
  <c r="R57"/>
  <c r="S57"/>
  <c r="R58"/>
  <c r="S58"/>
  <c r="R59"/>
  <c r="S59"/>
  <c r="R60"/>
  <c r="S60"/>
  <c r="R61"/>
  <c r="S61"/>
  <c r="R62"/>
  <c r="S62"/>
  <c r="R63"/>
  <c r="S63"/>
  <c r="R64"/>
  <c r="S64"/>
  <c r="R65"/>
  <c r="S65"/>
  <c r="R66"/>
  <c r="S66"/>
  <c r="R67"/>
  <c r="S67"/>
  <c r="R68"/>
  <c r="S68"/>
  <c r="R69"/>
  <c r="S69"/>
  <c r="R70"/>
  <c r="S70"/>
  <c r="R71"/>
  <c r="S71"/>
  <c r="R72"/>
  <c r="S72"/>
  <c r="R73"/>
  <c r="S73"/>
  <c r="R74"/>
  <c r="S74"/>
  <c r="R75"/>
  <c r="S75"/>
  <c r="R76"/>
  <c r="S76"/>
  <c r="R77"/>
  <c r="S77"/>
  <c r="R78"/>
  <c r="S78"/>
  <c r="R79"/>
  <c r="S79"/>
  <c r="R80"/>
  <c r="S80"/>
  <c r="R81"/>
  <c r="S81"/>
  <c r="R82"/>
  <c r="S82"/>
  <c r="R83"/>
  <c r="S83"/>
  <c r="R84"/>
  <c r="S84"/>
  <c r="R85"/>
  <c r="S85"/>
  <c r="R86"/>
  <c r="S86"/>
  <c r="R87"/>
  <c r="S87"/>
  <c r="R88"/>
  <c r="S88"/>
  <c r="R89"/>
  <c r="S89"/>
  <c r="R90"/>
  <c r="S90"/>
  <c r="R91"/>
  <c r="S91"/>
  <c r="R92"/>
  <c r="S92"/>
  <c r="R93"/>
  <c r="S93"/>
  <c r="R94"/>
  <c r="S94"/>
  <c r="R95"/>
  <c r="S95"/>
  <c r="R96"/>
  <c r="S96"/>
  <c r="R97"/>
  <c r="S97"/>
  <c r="R98"/>
  <c r="S98"/>
  <c r="R99"/>
  <c r="S99"/>
  <c r="R100"/>
  <c r="S100"/>
  <c r="R101"/>
  <c r="S101"/>
  <c r="R102"/>
  <c r="S102"/>
  <c r="R103"/>
  <c r="S103"/>
  <c r="R104"/>
  <c r="S104"/>
  <c r="R105"/>
  <c r="S105"/>
  <c r="R106"/>
  <c r="S106"/>
  <c r="R107"/>
  <c r="S107"/>
  <c r="R108"/>
  <c r="S108"/>
  <c r="R109"/>
  <c r="S109"/>
  <c r="R110"/>
  <c r="S110"/>
  <c r="R111"/>
  <c r="S111"/>
  <c r="R112"/>
  <c r="S112"/>
  <c r="R113"/>
  <c r="S113"/>
  <c r="R114"/>
  <c r="S114"/>
  <c r="R115"/>
  <c r="S115"/>
  <c r="R116"/>
  <c r="S116"/>
  <c r="R117"/>
  <c r="S117"/>
  <c r="R118"/>
  <c r="S118"/>
  <c r="R119"/>
  <c r="S119"/>
  <c r="R120"/>
  <c r="S120"/>
  <c r="R121"/>
  <c r="S121"/>
  <c r="R122"/>
  <c r="S122"/>
  <c r="R123"/>
  <c r="S123"/>
  <c r="R124"/>
  <c r="S124"/>
  <c r="R125"/>
  <c r="S125"/>
  <c r="R126"/>
  <c r="S126"/>
  <c r="R127"/>
  <c r="S127"/>
  <c r="R128"/>
  <c r="S128"/>
  <c r="R129"/>
  <c r="S129"/>
  <c r="R130"/>
  <c r="S130"/>
  <c r="R131"/>
  <c r="S131"/>
  <c r="R132"/>
  <c r="S132"/>
  <c r="R133"/>
  <c r="S133"/>
  <c r="R134"/>
  <c r="S134"/>
  <c r="R135"/>
  <c r="S135"/>
  <c r="R136"/>
  <c r="S136"/>
  <c r="R137"/>
  <c r="S137"/>
  <c r="R138"/>
  <c r="S138"/>
  <c r="R139"/>
  <c r="S139"/>
  <c r="R140"/>
  <c r="S140"/>
  <c r="R141"/>
  <c r="S141"/>
  <c r="R142"/>
  <c r="S142"/>
  <c r="R143"/>
  <c r="S143"/>
  <c r="R144"/>
  <c r="S144"/>
  <c r="R145"/>
  <c r="S145"/>
  <c r="R146"/>
  <c r="S146"/>
  <c r="R147"/>
  <c r="S147"/>
  <c r="R148"/>
  <c r="S148"/>
  <c r="R149"/>
  <c r="S149"/>
  <c r="R150"/>
  <c r="S150"/>
  <c r="R151"/>
  <c r="S151"/>
  <c r="R152"/>
  <c r="S152"/>
  <c r="R153"/>
  <c r="S153"/>
  <c r="R154"/>
  <c r="S154"/>
  <c r="R155"/>
  <c r="S155"/>
  <c r="R156"/>
  <c r="S156"/>
  <c r="R157"/>
  <c r="S157"/>
  <c r="R158"/>
  <c r="S158"/>
  <c r="R159"/>
  <c r="S159"/>
  <c r="R160"/>
  <c r="S160"/>
  <c r="R161"/>
  <c r="S161"/>
  <c r="R162"/>
  <c r="S162"/>
  <c r="R163"/>
  <c r="S163"/>
  <c r="R164"/>
  <c r="S164"/>
  <c r="R165"/>
  <c r="S165"/>
  <c r="R166"/>
  <c r="S166"/>
  <c r="R167"/>
  <c r="S167"/>
  <c r="R168"/>
  <c r="S168"/>
  <c r="R169"/>
  <c r="S169"/>
  <c r="R170"/>
  <c r="S170"/>
  <c r="R171"/>
  <c r="S171"/>
  <c r="R172"/>
  <c r="S172"/>
  <c r="R173"/>
  <c r="S173"/>
  <c r="R174"/>
  <c r="S174"/>
  <c r="R175"/>
  <c r="S175"/>
  <c r="R176"/>
  <c r="S176"/>
  <c r="R177"/>
  <c r="S177"/>
  <c r="R178"/>
  <c r="S178"/>
  <c r="R179"/>
  <c r="S179"/>
  <c r="R180"/>
  <c r="S180"/>
  <c r="R181"/>
  <c r="S181"/>
  <c r="R182"/>
  <c r="S182"/>
  <c r="R183"/>
  <c r="S183"/>
  <c r="R184"/>
  <c r="S184"/>
  <c r="R185"/>
  <c r="S185"/>
  <c r="R186"/>
  <c r="S186"/>
  <c r="R187"/>
  <c r="S187"/>
  <c r="R188"/>
  <c r="S188"/>
  <c r="S8"/>
  <c r="R8"/>
  <c r="J39" i="11" l="1"/>
  <c r="K39"/>
  <c r="T39" l="1"/>
  <c r="L9" i="20"/>
  <c r="L5"/>
  <c r="L10"/>
  <c r="L7"/>
  <c r="L6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182"/>
  <c r="L183"/>
  <c r="L184"/>
  <c r="L185"/>
  <c r="L186"/>
  <c r="L187"/>
  <c r="L188"/>
  <c r="L8"/>
  <c r="C26" i="24" l="1"/>
  <c r="D26"/>
  <c r="E26"/>
  <c r="F26"/>
  <c r="G26"/>
  <c r="B26"/>
  <c r="F69" i="7" l="1"/>
  <c r="G69"/>
  <c r="H69"/>
  <c r="I69"/>
  <c r="L69"/>
  <c r="M69"/>
  <c r="O69"/>
  <c r="R69"/>
  <c r="S69"/>
  <c r="T69"/>
  <c r="W69"/>
  <c r="X69"/>
  <c r="Y69"/>
  <c r="Z69"/>
  <c r="N69" l="1"/>
  <c r="T15" i="11" l="1"/>
  <c r="T30"/>
  <c r="T45"/>
  <c r="T46"/>
  <c r="T47"/>
  <c r="T48"/>
  <c r="T49"/>
  <c r="T50"/>
  <c r="T51"/>
  <c r="T52"/>
  <c r="T53"/>
  <c r="T57"/>
  <c r="T31"/>
  <c r="T32"/>
  <c r="T33"/>
  <c r="T35"/>
  <c r="T36"/>
  <c r="T38"/>
  <c r="T40"/>
  <c r="T42"/>
  <c r="T44"/>
  <c r="T16"/>
  <c r="T17"/>
  <c r="T18"/>
  <c r="T20"/>
  <c r="T21"/>
  <c r="T22"/>
  <c r="T23"/>
  <c r="T24"/>
  <c r="T25"/>
  <c r="T26"/>
  <c r="T27"/>
  <c r="T58"/>
  <c r="T60"/>
  <c r="T61"/>
  <c r="T62"/>
  <c r="T63"/>
  <c r="T64"/>
  <c r="T10"/>
  <c r="T65"/>
  <c r="T66"/>
  <c r="T67"/>
  <c r="T68"/>
  <c r="T69"/>
  <c r="T79"/>
  <c r="T80"/>
  <c r="T81"/>
  <c r="T82"/>
  <c r="T95"/>
  <c r="T96"/>
  <c r="T97"/>
  <c r="T11"/>
  <c r="T12"/>
  <c r="T13"/>
  <c r="AJ22" i="6" l="1"/>
  <c r="AJ21"/>
  <c r="AJ20"/>
  <c r="AJ19"/>
  <c r="AJ18"/>
  <c r="AJ17"/>
  <c r="AS16"/>
  <c r="AR16"/>
  <c r="AL16"/>
  <c r="AK16"/>
  <c r="AI16"/>
  <c r="AH16"/>
  <c r="AG16"/>
  <c r="AF16"/>
  <c r="AJ15"/>
  <c r="AJ14"/>
  <c r="AJ13"/>
  <c r="AJ12"/>
  <c r="AS11"/>
  <c r="AR11"/>
  <c r="AM11"/>
  <c r="AL11"/>
  <c r="AK11"/>
  <c r="AI11"/>
  <c r="AH11"/>
  <c r="AG11"/>
  <c r="AF11"/>
  <c r="AJ10"/>
  <c r="AJ9"/>
  <c r="AJ8"/>
  <c r="AS7"/>
  <c r="AS6" s="1"/>
  <c r="AR7"/>
  <c r="AM7"/>
  <c r="AM6" s="1"/>
  <c r="AL7"/>
  <c r="AK7"/>
  <c r="AI7"/>
  <c r="AH7"/>
  <c r="AG7"/>
  <c r="AF7"/>
  <c r="V22"/>
  <c r="V21"/>
  <c r="V20"/>
  <c r="V19"/>
  <c r="V18"/>
  <c r="V17"/>
  <c r="AE16"/>
  <c r="AD16"/>
  <c r="Y16"/>
  <c r="X16"/>
  <c r="W16"/>
  <c r="U16"/>
  <c r="T16"/>
  <c r="S16"/>
  <c r="R16"/>
  <c r="V15"/>
  <c r="V14"/>
  <c r="V13"/>
  <c r="V12"/>
  <c r="AE11"/>
  <c r="AD11"/>
  <c r="Y11"/>
  <c r="X11"/>
  <c r="W11"/>
  <c r="U11"/>
  <c r="T11"/>
  <c r="S11"/>
  <c r="R11"/>
  <c r="V10"/>
  <c r="V9"/>
  <c r="V8"/>
  <c r="AE7"/>
  <c r="AD7"/>
  <c r="Y7"/>
  <c r="X7"/>
  <c r="W7"/>
  <c r="U7"/>
  <c r="T7"/>
  <c r="S7"/>
  <c r="R7"/>
  <c r="AD6" l="1"/>
  <c r="X6"/>
  <c r="AF6"/>
  <c r="AH6"/>
  <c r="AK6"/>
  <c r="AI6"/>
  <c r="S6"/>
  <c r="U6"/>
  <c r="W6"/>
  <c r="AG6"/>
  <c r="AR6"/>
  <c r="AJ16"/>
  <c r="AE6"/>
  <c r="V16"/>
  <c r="Y6"/>
  <c r="R6"/>
  <c r="T6"/>
  <c r="V11"/>
  <c r="AL6"/>
  <c r="AQ6" s="1"/>
  <c r="AJ11"/>
  <c r="AJ7"/>
  <c r="AQ7"/>
  <c r="V7"/>
  <c r="AJ6" l="1"/>
  <c r="AC6"/>
  <c r="V6"/>
  <c r="V117" i="7"/>
  <c r="V115"/>
  <c r="V114"/>
  <c r="V112"/>
  <c r="V111"/>
  <c r="V110"/>
  <c r="V109"/>
  <c r="V108"/>
  <c r="V106"/>
  <c r="V105"/>
  <c r="V102"/>
  <c r="V101"/>
  <c r="V100"/>
  <c r="V99"/>
  <c r="V98"/>
  <c r="V97"/>
  <c r="V95"/>
  <c r="V94"/>
  <c r="V91"/>
  <c r="V90"/>
  <c r="V89"/>
  <c r="V88"/>
  <c r="V87"/>
  <c r="V86"/>
  <c r="V85"/>
  <c r="V84"/>
  <c r="V83"/>
  <c r="V82"/>
  <c r="V81"/>
  <c r="V80"/>
  <c r="V79"/>
  <c r="V78"/>
  <c r="V77"/>
  <c r="V76"/>
  <c r="V75"/>
  <c r="V73"/>
  <c r="V71"/>
  <c r="V70"/>
  <c r="V67"/>
  <c r="V66"/>
  <c r="V65"/>
  <c r="V62"/>
  <c r="V61"/>
  <c r="V59"/>
  <c r="V57"/>
  <c r="V56"/>
  <c r="V55"/>
  <c r="V54"/>
  <c r="V53"/>
  <c r="V52"/>
  <c r="V49"/>
  <c r="V48"/>
  <c r="V47"/>
  <c r="V46"/>
  <c r="V45"/>
  <c r="V42"/>
  <c r="V41"/>
  <c r="V37"/>
  <c r="V36"/>
  <c r="V35"/>
  <c r="V34"/>
  <c r="V33"/>
  <c r="V32"/>
  <c r="V31"/>
  <c r="V30"/>
  <c r="V29"/>
  <c r="V28"/>
  <c r="V27"/>
  <c r="V26"/>
  <c r="V25"/>
  <c r="V24"/>
  <c r="V22"/>
  <c r="V21"/>
  <c r="V20"/>
  <c r="V19"/>
  <c r="V18"/>
  <c r="V17"/>
  <c r="V16"/>
  <c r="V14"/>
  <c r="V13"/>
  <c r="V12"/>
  <c r="V11"/>
  <c r="V10"/>
  <c r="V9"/>
  <c r="V8"/>
  <c r="X6" i="10"/>
  <c r="W6"/>
  <c r="G6"/>
  <c r="F6"/>
  <c r="V96" i="7" l="1"/>
  <c r="N72" i="11"/>
  <c r="T72" s="1"/>
  <c r="N74"/>
  <c r="N75"/>
  <c r="T75" s="1"/>
  <c r="N76"/>
  <c r="T76" s="1"/>
  <c r="N71"/>
  <c r="T71" s="1"/>
  <c r="T74" l="1"/>
  <c r="T73" s="1"/>
  <c r="N73"/>
  <c r="CH6" i="12"/>
  <c r="CG6"/>
  <c r="CF6"/>
  <c r="CE6"/>
  <c r="CD6"/>
  <c r="CC6"/>
  <c r="CB6"/>
  <c r="CA6"/>
  <c r="BZ6"/>
  <c r="BY6"/>
  <c r="BP6"/>
  <c r="BO6"/>
  <c r="BN6"/>
  <c r="BM6"/>
  <c r="BL6"/>
  <c r="BK6"/>
  <c r="BJ6"/>
  <c r="BI6"/>
  <c r="BH6"/>
  <c r="BG6"/>
  <c r="AX6"/>
  <c r="AW6"/>
  <c r="AV6"/>
  <c r="AU6"/>
  <c r="AT6"/>
  <c r="AS6"/>
  <c r="AR6"/>
  <c r="AQ6"/>
  <c r="AP6"/>
  <c r="AO6"/>
  <c r="AF6"/>
  <c r="AE6"/>
  <c r="AD6"/>
  <c r="AC6"/>
  <c r="AB6"/>
  <c r="AA6"/>
  <c r="Z6"/>
  <c r="Y6"/>
  <c r="X6"/>
  <c r="W6"/>
  <c r="K97" i="11"/>
  <c r="J97"/>
  <c r="K96"/>
  <c r="J96"/>
  <c r="K95"/>
  <c r="J95"/>
  <c r="K94"/>
  <c r="J94"/>
  <c r="K93"/>
  <c r="J93"/>
  <c r="K92"/>
  <c r="J92"/>
  <c r="K88"/>
  <c r="J88"/>
  <c r="K87"/>
  <c r="J87"/>
  <c r="K85"/>
  <c r="J85"/>
  <c r="K83"/>
  <c r="J83"/>
  <c r="K82"/>
  <c r="J82"/>
  <c r="K81"/>
  <c r="J81"/>
  <c r="K80"/>
  <c r="J80"/>
  <c r="K79"/>
  <c r="J79"/>
  <c r="K76"/>
  <c r="K75"/>
  <c r="K74"/>
  <c r="K72"/>
  <c r="K71"/>
  <c r="K69"/>
  <c r="J69"/>
  <c r="K68"/>
  <c r="J68"/>
  <c r="K67"/>
  <c r="J67"/>
  <c r="K66"/>
  <c r="J66"/>
  <c r="K65"/>
  <c r="J65"/>
  <c r="K64"/>
  <c r="J64"/>
  <c r="K63"/>
  <c r="J63"/>
  <c r="K62"/>
  <c r="J62"/>
  <c r="K61"/>
  <c r="J61"/>
  <c r="K60"/>
  <c r="K59" s="1"/>
  <c r="J60"/>
  <c r="K58"/>
  <c r="J58"/>
  <c r="K57"/>
  <c r="J57"/>
  <c r="K53"/>
  <c r="J53"/>
  <c r="K52"/>
  <c r="J52"/>
  <c r="K51"/>
  <c r="J51"/>
  <c r="K50"/>
  <c r="J50"/>
  <c r="K49"/>
  <c r="J49"/>
  <c r="K48"/>
  <c r="J48"/>
  <c r="K47"/>
  <c r="J47"/>
  <c r="K46"/>
  <c r="J46"/>
  <c r="K45"/>
  <c r="J45"/>
  <c r="K44"/>
  <c r="J44"/>
  <c r="K42"/>
  <c r="J42"/>
  <c r="K40"/>
  <c r="J40"/>
  <c r="K38"/>
  <c r="J38"/>
  <c r="K36"/>
  <c r="J36"/>
  <c r="K35"/>
  <c r="J35"/>
  <c r="K33"/>
  <c r="J33"/>
  <c r="K32"/>
  <c r="J32"/>
  <c r="K31"/>
  <c r="J31"/>
  <c r="K30"/>
  <c r="J30"/>
  <c r="K27"/>
  <c r="J27"/>
  <c r="K26"/>
  <c r="J26"/>
  <c r="K25"/>
  <c r="J25"/>
  <c r="K24"/>
  <c r="J24"/>
  <c r="K23"/>
  <c r="J23"/>
  <c r="K22"/>
  <c r="J22"/>
  <c r="K21"/>
  <c r="J21"/>
  <c r="K20"/>
  <c r="J20"/>
  <c r="K18"/>
  <c r="J18"/>
  <c r="K17"/>
  <c r="J17"/>
  <c r="K16"/>
  <c r="J16"/>
  <c r="K15"/>
  <c r="J15"/>
  <c r="Q9"/>
  <c r="P9"/>
  <c r="N118" i="7"/>
  <c r="N107"/>
  <c r="J87"/>
  <c r="J66"/>
  <c r="J57"/>
  <c r="J49"/>
  <c r="J42"/>
  <c r="J22"/>
  <c r="J21"/>
  <c r="G118"/>
  <c r="H118"/>
  <c r="I118"/>
  <c r="L118"/>
  <c r="M118"/>
  <c r="O118"/>
  <c r="R118"/>
  <c r="S118"/>
  <c r="T118"/>
  <c r="W118"/>
  <c r="X118"/>
  <c r="Y118"/>
  <c r="Z118"/>
  <c r="M116"/>
  <c r="N116"/>
  <c r="O116"/>
  <c r="R116"/>
  <c r="S116"/>
  <c r="T116"/>
  <c r="V116"/>
  <c r="W116"/>
  <c r="X116"/>
  <c r="Y116"/>
  <c r="Z116"/>
  <c r="O107"/>
  <c r="R107"/>
  <c r="S107"/>
  <c r="T107"/>
  <c r="W107"/>
  <c r="X107"/>
  <c r="Y107"/>
  <c r="Z107"/>
  <c r="O104"/>
  <c r="R104"/>
  <c r="S104"/>
  <c r="T104"/>
  <c r="W104"/>
  <c r="X104"/>
  <c r="Y104"/>
  <c r="Z104"/>
  <c r="O93"/>
  <c r="O92" s="1"/>
  <c r="S93"/>
  <c r="S92" s="1"/>
  <c r="T93"/>
  <c r="T92" s="1"/>
  <c r="W93"/>
  <c r="W92" s="1"/>
  <c r="X93"/>
  <c r="X92" s="1"/>
  <c r="Y93"/>
  <c r="Y92" s="1"/>
  <c r="Z93"/>
  <c r="Z92" s="1"/>
  <c r="S64"/>
  <c r="S63" s="1"/>
  <c r="T64"/>
  <c r="T63" s="1"/>
  <c r="W64"/>
  <c r="W63" s="1"/>
  <c r="X64"/>
  <c r="X63" s="1"/>
  <c r="Y64"/>
  <c r="Y63" s="1"/>
  <c r="Z64"/>
  <c r="Z63" s="1"/>
  <c r="S60"/>
  <c r="S58" s="1"/>
  <c r="T60"/>
  <c r="T58" s="1"/>
  <c r="W60"/>
  <c r="W58" s="1"/>
  <c r="X60"/>
  <c r="X58" s="1"/>
  <c r="Y60"/>
  <c r="Y58" s="1"/>
  <c r="Z60"/>
  <c r="Z58" s="1"/>
  <c r="S50"/>
  <c r="T50"/>
  <c r="W50"/>
  <c r="X50"/>
  <c r="Y50"/>
  <c r="Z50"/>
  <c r="S44"/>
  <c r="T44"/>
  <c r="V44"/>
  <c r="W44"/>
  <c r="X44"/>
  <c r="Y44"/>
  <c r="Z44"/>
  <c r="W38"/>
  <c r="X38"/>
  <c r="Y38"/>
  <c r="Z38"/>
  <c r="W23"/>
  <c r="X23"/>
  <c r="Y23"/>
  <c r="Z23"/>
  <c r="W7"/>
  <c r="W6" s="1"/>
  <c r="X7"/>
  <c r="X6" s="1"/>
  <c r="Y7"/>
  <c r="Y6" s="1"/>
  <c r="Z7"/>
  <c r="Z6" s="1"/>
  <c r="S38"/>
  <c r="T38"/>
  <c r="S23"/>
  <c r="T23"/>
  <c r="J11" i="11"/>
  <c r="K11"/>
  <c r="J12"/>
  <c r="K12"/>
  <c r="J13"/>
  <c r="K13"/>
  <c r="K10"/>
  <c r="J10"/>
  <c r="F59"/>
  <c r="G59"/>
  <c r="H59"/>
  <c r="I59"/>
  <c r="L59"/>
  <c r="M59"/>
  <c r="N59"/>
  <c r="O59"/>
  <c r="R59"/>
  <c r="S59"/>
  <c r="V59"/>
  <c r="U59"/>
  <c r="F43"/>
  <c r="G43"/>
  <c r="H43"/>
  <c r="I43"/>
  <c r="L43"/>
  <c r="M43"/>
  <c r="N43"/>
  <c r="O43"/>
  <c r="R43"/>
  <c r="S43"/>
  <c r="V43"/>
  <c r="U43"/>
  <c r="F34"/>
  <c r="G34"/>
  <c r="H34"/>
  <c r="I34"/>
  <c r="L34"/>
  <c r="M34"/>
  <c r="N34"/>
  <c r="O34"/>
  <c r="R34"/>
  <c r="S34"/>
  <c r="V34"/>
  <c r="U34"/>
  <c r="F29"/>
  <c r="G29"/>
  <c r="G28" s="1"/>
  <c r="H29"/>
  <c r="I29"/>
  <c r="I28" s="1"/>
  <c r="L29"/>
  <c r="M29"/>
  <c r="N29"/>
  <c r="N28" s="1"/>
  <c r="O29"/>
  <c r="R29"/>
  <c r="R28" s="1"/>
  <c r="S29"/>
  <c r="V29"/>
  <c r="U29"/>
  <c r="F19"/>
  <c r="G19"/>
  <c r="H19"/>
  <c r="I19"/>
  <c r="L19"/>
  <c r="M19"/>
  <c r="N19"/>
  <c r="O19"/>
  <c r="R19"/>
  <c r="S19"/>
  <c r="V19"/>
  <c r="U19"/>
  <c r="F14"/>
  <c r="G14"/>
  <c r="H14"/>
  <c r="I14"/>
  <c r="L14"/>
  <c r="M14"/>
  <c r="N14"/>
  <c r="O14"/>
  <c r="R14"/>
  <c r="S14"/>
  <c r="V14"/>
  <c r="U14"/>
  <c r="F9"/>
  <c r="G9"/>
  <c r="H9"/>
  <c r="I9"/>
  <c r="L9"/>
  <c r="M9"/>
  <c r="N9"/>
  <c r="O9"/>
  <c r="R9"/>
  <c r="S9"/>
  <c r="V9"/>
  <c r="U9"/>
  <c r="K121" i="7"/>
  <c r="K120"/>
  <c r="J120"/>
  <c r="K119"/>
  <c r="J119"/>
  <c r="K117"/>
  <c r="J117"/>
  <c r="K115"/>
  <c r="J115"/>
  <c r="K114"/>
  <c r="J114"/>
  <c r="K112"/>
  <c r="K111"/>
  <c r="J111"/>
  <c r="K110"/>
  <c r="J110"/>
  <c r="K109"/>
  <c r="J109"/>
  <c r="K108"/>
  <c r="J108"/>
  <c r="K106"/>
  <c r="J106"/>
  <c r="K105"/>
  <c r="J105"/>
  <c r="K102"/>
  <c r="J102"/>
  <c r="K101"/>
  <c r="J101"/>
  <c r="K100"/>
  <c r="J100"/>
  <c r="K99"/>
  <c r="J99"/>
  <c r="K98"/>
  <c r="J98"/>
  <c r="K97"/>
  <c r="J97"/>
  <c r="K95"/>
  <c r="J95"/>
  <c r="K94"/>
  <c r="J94"/>
  <c r="K91"/>
  <c r="J91"/>
  <c r="K90"/>
  <c r="J90"/>
  <c r="K89"/>
  <c r="J89"/>
  <c r="K88"/>
  <c r="J88"/>
  <c r="K87"/>
  <c r="K86"/>
  <c r="J86"/>
  <c r="K85"/>
  <c r="J85"/>
  <c r="K84"/>
  <c r="J84"/>
  <c r="K83"/>
  <c r="J83"/>
  <c r="K82"/>
  <c r="J82"/>
  <c r="K81"/>
  <c r="J81"/>
  <c r="K80"/>
  <c r="J80"/>
  <c r="K79"/>
  <c r="J79"/>
  <c r="K78"/>
  <c r="J78"/>
  <c r="K77"/>
  <c r="J77"/>
  <c r="K76"/>
  <c r="J76"/>
  <c r="K75"/>
  <c r="J75"/>
  <c r="K74"/>
  <c r="J74"/>
  <c r="K73"/>
  <c r="J73"/>
  <c r="K72"/>
  <c r="J72"/>
  <c r="K71"/>
  <c r="J71"/>
  <c r="K70"/>
  <c r="J70"/>
  <c r="K67"/>
  <c r="J67"/>
  <c r="K66"/>
  <c r="K65"/>
  <c r="J65"/>
  <c r="K62"/>
  <c r="J62"/>
  <c r="K61"/>
  <c r="J61"/>
  <c r="K59"/>
  <c r="J59"/>
  <c r="K57"/>
  <c r="K56"/>
  <c r="J56"/>
  <c r="K55"/>
  <c r="J55"/>
  <c r="K54"/>
  <c r="J54"/>
  <c r="K53"/>
  <c r="J53"/>
  <c r="K52"/>
  <c r="J52"/>
  <c r="K51"/>
  <c r="J51"/>
  <c r="K49"/>
  <c r="K48"/>
  <c r="J48"/>
  <c r="K47"/>
  <c r="J47"/>
  <c r="K46"/>
  <c r="J46"/>
  <c r="K45"/>
  <c r="J45"/>
  <c r="K42"/>
  <c r="K41"/>
  <c r="J41"/>
  <c r="K40"/>
  <c r="J40"/>
  <c r="K39"/>
  <c r="J39"/>
  <c r="K37"/>
  <c r="J37"/>
  <c r="K36"/>
  <c r="J36"/>
  <c r="K35"/>
  <c r="J35"/>
  <c r="K34"/>
  <c r="J34"/>
  <c r="K33"/>
  <c r="J33"/>
  <c r="K32"/>
  <c r="K31"/>
  <c r="J31"/>
  <c r="K30"/>
  <c r="J30"/>
  <c r="K29"/>
  <c r="J29"/>
  <c r="K28"/>
  <c r="J28"/>
  <c r="K27"/>
  <c r="J27"/>
  <c r="K26"/>
  <c r="J26"/>
  <c r="K25"/>
  <c r="J25"/>
  <c r="K24"/>
  <c r="J24"/>
  <c r="K9"/>
  <c r="K10"/>
  <c r="K11"/>
  <c r="K12"/>
  <c r="K13"/>
  <c r="K14"/>
  <c r="K15"/>
  <c r="K16"/>
  <c r="K17"/>
  <c r="K18"/>
  <c r="K19"/>
  <c r="K20"/>
  <c r="K21"/>
  <c r="K22"/>
  <c r="K8"/>
  <c r="J9"/>
  <c r="J10"/>
  <c r="J11"/>
  <c r="J12"/>
  <c r="J13"/>
  <c r="J14"/>
  <c r="J15"/>
  <c r="J16"/>
  <c r="J17"/>
  <c r="J18"/>
  <c r="J19"/>
  <c r="J20"/>
  <c r="J8"/>
  <c r="K29" i="11" l="1"/>
  <c r="K43"/>
  <c r="K96" i="7"/>
  <c r="K73" i="11"/>
  <c r="K34"/>
  <c r="E43"/>
  <c r="U28"/>
  <c r="S28"/>
  <c r="O28"/>
  <c r="M28"/>
  <c r="E93" i="7"/>
  <c r="E92" s="1"/>
  <c r="E116"/>
  <c r="E104"/>
  <c r="J19" i="11"/>
  <c r="J29"/>
  <c r="J34"/>
  <c r="J43"/>
  <c r="J59"/>
  <c r="J14"/>
  <c r="K14"/>
  <c r="K19"/>
  <c r="J69" i="7"/>
  <c r="E59" i="11"/>
  <c r="E56" s="1"/>
  <c r="E78"/>
  <c r="E34"/>
  <c r="E19"/>
  <c r="E14"/>
  <c r="E29"/>
  <c r="F28"/>
  <c r="J9"/>
  <c r="E69" i="7"/>
  <c r="T43"/>
  <c r="E64"/>
  <c r="K69"/>
  <c r="S43"/>
  <c r="E118"/>
  <c r="Z43"/>
  <c r="Z113" s="1"/>
  <c r="Z122" s="1"/>
  <c r="X43"/>
  <c r="X113" s="1"/>
  <c r="X122" s="1"/>
  <c r="E38"/>
  <c r="E50"/>
  <c r="K118"/>
  <c r="Y43"/>
  <c r="W43"/>
  <c r="W113" s="1"/>
  <c r="W122" s="1"/>
  <c r="H8" i="11"/>
  <c r="V8"/>
  <c r="I8"/>
  <c r="I7" s="1"/>
  <c r="G8"/>
  <c r="G7" s="1"/>
  <c r="K9"/>
  <c r="E60" i="7"/>
  <c r="E58" s="1"/>
  <c r="E107"/>
  <c r="S8" i="11"/>
  <c r="O8"/>
  <c r="O7" s="1"/>
  <c r="M8"/>
  <c r="L8"/>
  <c r="P8"/>
  <c r="Q8"/>
  <c r="J121" i="7"/>
  <c r="J112"/>
  <c r="J96"/>
  <c r="U8" i="11"/>
  <c r="R8"/>
  <c r="R7" s="1"/>
  <c r="N8"/>
  <c r="N7" s="1"/>
  <c r="F8"/>
  <c r="F7" s="1"/>
  <c r="V28"/>
  <c r="L28"/>
  <c r="H28"/>
  <c r="E44" i="7"/>
  <c r="E9" i="11"/>
  <c r="E7" i="7"/>
  <c r="E23"/>
  <c r="K28" i="11" l="1"/>
  <c r="U7"/>
  <c r="S7"/>
  <c r="M7"/>
  <c r="J8"/>
  <c r="H7"/>
  <c r="Y113" i="7"/>
  <c r="Y122" s="1"/>
  <c r="Q7" i="11"/>
  <c r="E28"/>
  <c r="E63" i="7"/>
  <c r="D69"/>
  <c r="J28" i="11"/>
  <c r="K8"/>
  <c r="K7" s="1"/>
  <c r="E8"/>
  <c r="E43" i="7"/>
  <c r="V7" i="11"/>
  <c r="E55"/>
  <c r="L7"/>
  <c r="P7"/>
  <c r="J118" i="7"/>
  <c r="E6"/>
  <c r="J7" i="11" l="1"/>
  <c r="E7"/>
  <c r="E113" i="7"/>
  <c r="E122" s="1"/>
  <c r="O14" i="20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130"/>
  <c r="O131"/>
  <c r="O132"/>
  <c r="O133"/>
  <c r="O134"/>
  <c r="O135"/>
  <c r="O136"/>
  <c r="O137"/>
  <c r="O138"/>
  <c r="O139"/>
  <c r="O140"/>
  <c r="O141"/>
  <c r="O142"/>
  <c r="O143"/>
  <c r="O144"/>
  <c r="O145"/>
  <c r="O146"/>
  <c r="O147"/>
  <c r="O148"/>
  <c r="O149"/>
  <c r="O150"/>
  <c r="O151"/>
  <c r="O152"/>
  <c r="O153"/>
  <c r="O154"/>
  <c r="O155"/>
  <c r="O156"/>
  <c r="O157"/>
  <c r="O158"/>
  <c r="O159"/>
  <c r="O160"/>
  <c r="O161"/>
  <c r="O162"/>
  <c r="O163"/>
  <c r="O164"/>
  <c r="O165"/>
  <c r="O166"/>
  <c r="O167"/>
  <c r="O168"/>
  <c r="O169"/>
  <c r="O170"/>
  <c r="O171"/>
  <c r="O172"/>
  <c r="O173"/>
  <c r="O174"/>
  <c r="O175"/>
  <c r="O176"/>
  <c r="O177"/>
  <c r="O178"/>
  <c r="O179"/>
  <c r="O180"/>
  <c r="O181"/>
  <c r="O182"/>
  <c r="O183"/>
  <c r="O184"/>
  <c r="O185"/>
  <c r="O186"/>
  <c r="O187"/>
  <c r="O188"/>
  <c r="O13"/>
  <c r="O12"/>
  <c r="O11"/>
  <c r="O6"/>
  <c r="O7"/>
  <c r="O10"/>
  <c r="O5"/>
  <c r="O9"/>
  <c r="O8"/>
  <c r="H54" i="19" l="1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9"/>
  <c r="H8"/>
  <c r="H7"/>
  <c r="H6"/>
  <c r="H5"/>
  <c r="I54" i="18"/>
  <c r="H54"/>
  <c r="I53"/>
  <c r="H53"/>
  <c r="I52"/>
  <c r="H52"/>
  <c r="I51"/>
  <c r="H51"/>
  <c r="I50"/>
  <c r="H50"/>
  <c r="I49"/>
  <c r="H49"/>
  <c r="I48"/>
  <c r="H48"/>
  <c r="I47"/>
  <c r="H47"/>
  <c r="I46"/>
  <c r="H46"/>
  <c r="I45"/>
  <c r="H45"/>
  <c r="I44"/>
  <c r="H44"/>
  <c r="I43"/>
  <c r="H43"/>
  <c r="I42"/>
  <c r="H42"/>
  <c r="I41"/>
  <c r="H41"/>
  <c r="I40"/>
  <c r="H40"/>
  <c r="I39"/>
  <c r="H39"/>
  <c r="I38"/>
  <c r="H38"/>
  <c r="I37"/>
  <c r="H37"/>
  <c r="I36"/>
  <c r="H36"/>
  <c r="I35"/>
  <c r="H35"/>
  <c r="I34"/>
  <c r="H34"/>
  <c r="I33"/>
  <c r="H33"/>
  <c r="I32"/>
  <c r="H32"/>
  <c r="I10"/>
  <c r="H10"/>
  <c r="I9"/>
  <c r="H9"/>
  <c r="I8"/>
  <c r="H8"/>
  <c r="I7"/>
  <c r="H7"/>
  <c r="I6"/>
  <c r="H6"/>
  <c r="I5"/>
  <c r="I4" s="1"/>
  <c r="H5"/>
  <c r="H4" s="1"/>
  <c r="H4" i="19" l="1"/>
  <c r="U59" i="7"/>
  <c r="U61"/>
  <c r="U62"/>
  <c r="U65"/>
  <c r="U66"/>
  <c r="U67"/>
  <c r="U70"/>
  <c r="U71"/>
  <c r="U72"/>
  <c r="U73"/>
  <c r="U74"/>
  <c r="V74" s="1"/>
  <c r="V69" s="1"/>
  <c r="U75"/>
  <c r="U76"/>
  <c r="U77"/>
  <c r="U78"/>
  <c r="U79"/>
  <c r="U80"/>
  <c r="U81"/>
  <c r="U82"/>
  <c r="U83"/>
  <c r="U84"/>
  <c r="U85"/>
  <c r="U86"/>
  <c r="U87"/>
  <c r="U88"/>
  <c r="U89"/>
  <c r="U90"/>
  <c r="U91"/>
  <c r="U94"/>
  <c r="U95"/>
  <c r="U97"/>
  <c r="U98"/>
  <c r="U99"/>
  <c r="U100"/>
  <c r="U101"/>
  <c r="U102"/>
  <c r="U105"/>
  <c r="U106"/>
  <c r="U108"/>
  <c r="U109"/>
  <c r="U110"/>
  <c r="U111"/>
  <c r="U112"/>
  <c r="U114"/>
  <c r="U115"/>
  <c r="U117"/>
  <c r="U119"/>
  <c r="U120"/>
  <c r="V120" s="1"/>
  <c r="U121"/>
  <c r="V121" s="1"/>
  <c r="V93"/>
  <c r="V92" s="1"/>
  <c r="V64"/>
  <c r="V63" s="1"/>
  <c r="V60"/>
  <c r="V23"/>
  <c r="U96" l="1"/>
  <c r="U69"/>
  <c r="U116"/>
  <c r="U93"/>
  <c r="U60"/>
  <c r="U58" s="1"/>
  <c r="V104"/>
  <c r="V58"/>
  <c r="V107"/>
  <c r="T59" i="11"/>
  <c r="U64" i="7"/>
  <c r="U107"/>
  <c r="V119"/>
  <c r="V118" s="1"/>
  <c r="U118"/>
  <c r="U104"/>
  <c r="T43" i="11"/>
  <c r="T34"/>
  <c r="T29"/>
  <c r="T19"/>
  <c r="T14"/>
  <c r="T9"/>
  <c r="F56"/>
  <c r="F78"/>
  <c r="U92" i="7" l="1"/>
  <c r="T8" i="11"/>
  <c r="F55"/>
  <c r="F6" s="1"/>
  <c r="T28"/>
  <c r="C47" i="4"/>
  <c r="A17"/>
  <c r="T7" i="11" l="1"/>
  <c r="O43" i="13" l="1"/>
  <c r="O42"/>
  <c r="O41"/>
  <c r="N40"/>
  <c r="M40"/>
  <c r="L40"/>
  <c r="K40"/>
  <c r="J40"/>
  <c r="I40"/>
  <c r="H40"/>
  <c r="G40"/>
  <c r="F40"/>
  <c r="E40"/>
  <c r="D40"/>
  <c r="C40"/>
  <c r="O39"/>
  <c r="O38"/>
  <c r="N37"/>
  <c r="M37"/>
  <c r="L37"/>
  <c r="K37"/>
  <c r="J37"/>
  <c r="I37"/>
  <c r="H37"/>
  <c r="G37"/>
  <c r="F37"/>
  <c r="E37"/>
  <c r="D37"/>
  <c r="C37"/>
  <c r="O37" s="1"/>
  <c r="O36"/>
  <c r="O35"/>
  <c r="O34"/>
  <c r="O33"/>
  <c r="O32"/>
  <c r="N31"/>
  <c r="N49" s="1"/>
  <c r="M31"/>
  <c r="M49" s="1"/>
  <c r="L31"/>
  <c r="L49" s="1"/>
  <c r="K31"/>
  <c r="K49" s="1"/>
  <c r="J31"/>
  <c r="J49" s="1"/>
  <c r="I31"/>
  <c r="I49" s="1"/>
  <c r="H31"/>
  <c r="H49" s="1"/>
  <c r="G31"/>
  <c r="G49" s="1"/>
  <c r="F31"/>
  <c r="F49" s="1"/>
  <c r="E31"/>
  <c r="E49" s="1"/>
  <c r="D31"/>
  <c r="D49" s="1"/>
  <c r="C31"/>
  <c r="O28"/>
  <c r="O27"/>
  <c r="O26"/>
  <c r="O25"/>
  <c r="O24"/>
  <c r="N23"/>
  <c r="M23"/>
  <c r="L23"/>
  <c r="K23"/>
  <c r="J23"/>
  <c r="I23"/>
  <c r="H23"/>
  <c r="G23"/>
  <c r="F23"/>
  <c r="E23"/>
  <c r="D23"/>
  <c r="C23"/>
  <c r="O22"/>
  <c r="O21"/>
  <c r="N20"/>
  <c r="M20"/>
  <c r="L20"/>
  <c r="K20"/>
  <c r="J20"/>
  <c r="I20"/>
  <c r="H20"/>
  <c r="G20"/>
  <c r="F20"/>
  <c r="E20"/>
  <c r="D20"/>
  <c r="C20"/>
  <c r="O20" s="1"/>
  <c r="O19"/>
  <c r="O18"/>
  <c r="O17"/>
  <c r="O16"/>
  <c r="O15"/>
  <c r="O14"/>
  <c r="O13"/>
  <c r="O12"/>
  <c r="O11"/>
  <c r="O10"/>
  <c r="O9"/>
  <c r="O8"/>
  <c r="N7"/>
  <c r="M7"/>
  <c r="M5" s="1"/>
  <c r="M4" s="1"/>
  <c r="M48" s="1"/>
  <c r="L7"/>
  <c r="K7"/>
  <c r="K5" s="1"/>
  <c r="K4" s="1"/>
  <c r="K48" s="1"/>
  <c r="J7"/>
  <c r="I7"/>
  <c r="I5" s="1"/>
  <c r="I4" s="1"/>
  <c r="I48" s="1"/>
  <c r="H7"/>
  <c r="H5" s="1"/>
  <c r="H4" s="1"/>
  <c r="H48" s="1"/>
  <c r="G7"/>
  <c r="G5" s="1"/>
  <c r="G4" s="1"/>
  <c r="G48" s="1"/>
  <c r="F7"/>
  <c r="E7"/>
  <c r="E5" s="1"/>
  <c r="E4" s="1"/>
  <c r="E48" s="1"/>
  <c r="D7"/>
  <c r="C7"/>
  <c r="O7" s="1"/>
  <c r="O6"/>
  <c r="N5"/>
  <c r="N4" s="1"/>
  <c r="N48" s="1"/>
  <c r="L5"/>
  <c r="L4" s="1"/>
  <c r="L48" s="1"/>
  <c r="J5"/>
  <c r="J4" s="1"/>
  <c r="J48" s="1"/>
  <c r="F5"/>
  <c r="F4" s="1"/>
  <c r="F48" s="1"/>
  <c r="D5"/>
  <c r="D4" s="1"/>
  <c r="D48" s="1"/>
  <c r="C49" l="1"/>
  <c r="O23"/>
  <c r="O40"/>
  <c r="O49" s="1"/>
  <c r="C5"/>
  <c r="O31"/>
  <c r="O5" l="1"/>
  <c r="C4"/>
  <c r="N6" i="12"/>
  <c r="M6"/>
  <c r="L6"/>
  <c r="K6"/>
  <c r="J6"/>
  <c r="I6"/>
  <c r="H6"/>
  <c r="G6"/>
  <c r="F6"/>
  <c r="E6"/>
  <c r="U78" i="11"/>
  <c r="V78"/>
  <c r="S78"/>
  <c r="R78"/>
  <c r="O78"/>
  <c r="N78"/>
  <c r="M78"/>
  <c r="L78"/>
  <c r="K78"/>
  <c r="J78"/>
  <c r="I78"/>
  <c r="H78"/>
  <c r="G78"/>
  <c r="D78"/>
  <c r="U56"/>
  <c r="U55" s="1"/>
  <c r="V56"/>
  <c r="V55" s="1"/>
  <c r="S56"/>
  <c r="S55" s="1"/>
  <c r="R56"/>
  <c r="O56"/>
  <c r="O55" s="1"/>
  <c r="N56"/>
  <c r="M56"/>
  <c r="L56"/>
  <c r="K56"/>
  <c r="J56"/>
  <c r="I56"/>
  <c r="H56"/>
  <c r="G56"/>
  <c r="D59"/>
  <c r="D56" s="1"/>
  <c r="D55" s="1"/>
  <c r="D6" s="1"/>
  <c r="D43"/>
  <c r="D34"/>
  <c r="D29"/>
  <c r="D19"/>
  <c r="D14"/>
  <c r="D9"/>
  <c r="F118" i="7"/>
  <c r="D118"/>
  <c r="L116"/>
  <c r="K116"/>
  <c r="J116"/>
  <c r="I116"/>
  <c r="H116"/>
  <c r="G116"/>
  <c r="F116"/>
  <c r="D116"/>
  <c r="M107"/>
  <c r="L107"/>
  <c r="K107"/>
  <c r="J107"/>
  <c r="I107"/>
  <c r="H107"/>
  <c r="G107"/>
  <c r="F107"/>
  <c r="D107"/>
  <c r="M104"/>
  <c r="L104"/>
  <c r="K104"/>
  <c r="J104"/>
  <c r="I104"/>
  <c r="H104"/>
  <c r="G104"/>
  <c r="F104"/>
  <c r="D104"/>
  <c r="N93"/>
  <c r="N92" s="1"/>
  <c r="M93"/>
  <c r="M92" s="1"/>
  <c r="L93"/>
  <c r="L92" s="1"/>
  <c r="K93"/>
  <c r="K92" s="1"/>
  <c r="J93"/>
  <c r="J92" s="1"/>
  <c r="I93"/>
  <c r="I92" s="1"/>
  <c r="H93"/>
  <c r="H92" s="1"/>
  <c r="G93"/>
  <c r="G92" s="1"/>
  <c r="F93"/>
  <c r="F92" s="1"/>
  <c r="D93"/>
  <c r="D92" s="1"/>
  <c r="O64"/>
  <c r="O63" s="1"/>
  <c r="N64"/>
  <c r="N63" s="1"/>
  <c r="M64"/>
  <c r="M63" s="1"/>
  <c r="L64"/>
  <c r="L63" s="1"/>
  <c r="K64"/>
  <c r="K63" s="1"/>
  <c r="J64"/>
  <c r="J63" s="1"/>
  <c r="I64"/>
  <c r="I63" s="1"/>
  <c r="H64"/>
  <c r="H63" s="1"/>
  <c r="G64"/>
  <c r="G63" s="1"/>
  <c r="F64"/>
  <c r="F63" s="1"/>
  <c r="D64"/>
  <c r="D63" s="1"/>
  <c r="O60"/>
  <c r="O58" s="1"/>
  <c r="N60"/>
  <c r="M60"/>
  <c r="M58" s="1"/>
  <c r="L60"/>
  <c r="L58" s="1"/>
  <c r="K60"/>
  <c r="K58" s="1"/>
  <c r="J60"/>
  <c r="J58" s="1"/>
  <c r="I60"/>
  <c r="I58" s="1"/>
  <c r="H60"/>
  <c r="H58" s="1"/>
  <c r="G60"/>
  <c r="G58" s="1"/>
  <c r="F60"/>
  <c r="D60"/>
  <c r="D58" s="1"/>
  <c r="O50"/>
  <c r="N50"/>
  <c r="M50"/>
  <c r="L50"/>
  <c r="K50"/>
  <c r="J50"/>
  <c r="I50"/>
  <c r="H50"/>
  <c r="G50"/>
  <c r="F50"/>
  <c r="D50"/>
  <c r="O44"/>
  <c r="N44"/>
  <c r="M44"/>
  <c r="L44"/>
  <c r="K44"/>
  <c r="J44"/>
  <c r="I44"/>
  <c r="H44"/>
  <c r="G44"/>
  <c r="F44"/>
  <c r="D44"/>
  <c r="O38"/>
  <c r="N38"/>
  <c r="M38"/>
  <c r="L38"/>
  <c r="K38"/>
  <c r="J38"/>
  <c r="I38"/>
  <c r="H38"/>
  <c r="G38"/>
  <c r="F38"/>
  <c r="D38"/>
  <c r="O23"/>
  <c r="N23"/>
  <c r="M23"/>
  <c r="L23"/>
  <c r="K23"/>
  <c r="J23"/>
  <c r="I23"/>
  <c r="I6" s="1"/>
  <c r="H23"/>
  <c r="H6" s="1"/>
  <c r="G23"/>
  <c r="F23"/>
  <c r="F6" s="1"/>
  <c r="D23"/>
  <c r="T7"/>
  <c r="T6" s="1"/>
  <c r="T113" s="1"/>
  <c r="T122" s="1"/>
  <c r="S7"/>
  <c r="S6" s="1"/>
  <c r="S113" s="1"/>
  <c r="S122" s="1"/>
  <c r="R7"/>
  <c r="R6" s="1"/>
  <c r="R113" s="1"/>
  <c r="R122" s="1"/>
  <c r="O7"/>
  <c r="N7"/>
  <c r="M7"/>
  <c r="L7"/>
  <c r="K7"/>
  <c r="J7"/>
  <c r="D7"/>
  <c r="O4" i="13" l="1"/>
  <c r="O48" s="1"/>
  <c r="O51" s="1"/>
  <c r="C48"/>
  <c r="C51" s="1"/>
  <c r="D46" s="1"/>
  <c r="H55" i="11"/>
  <c r="H6" s="1"/>
  <c r="L55"/>
  <c r="L6" s="1"/>
  <c r="R55"/>
  <c r="L6" i="7"/>
  <c r="M6"/>
  <c r="I43"/>
  <c r="K43"/>
  <c r="M43"/>
  <c r="O43"/>
  <c r="F43"/>
  <c r="H43"/>
  <c r="L43"/>
  <c r="J71" i="11"/>
  <c r="J72"/>
  <c r="J74"/>
  <c r="J75"/>
  <c r="J76"/>
  <c r="K55"/>
  <c r="M55"/>
  <c r="G55"/>
  <c r="I55"/>
  <c r="D8"/>
  <c r="J43" i="7"/>
  <c r="J32"/>
  <c r="D6" s="1"/>
  <c r="D28" i="11"/>
  <c r="K6" i="7"/>
  <c r="T78" i="11"/>
  <c r="T56"/>
  <c r="O6" i="7"/>
  <c r="D43"/>
  <c r="N43"/>
  <c r="G43"/>
  <c r="F58"/>
  <c r="N58"/>
  <c r="G6"/>
  <c r="P7"/>
  <c r="N6"/>
  <c r="J73" i="11" l="1"/>
  <c r="L113" i="7"/>
  <c r="L122" s="1"/>
  <c r="H113"/>
  <c r="H122" s="1"/>
  <c r="O113"/>
  <c r="O122" s="1"/>
  <c r="K113"/>
  <c r="K122" s="1"/>
  <c r="M113"/>
  <c r="M122" s="1"/>
  <c r="I113"/>
  <c r="I122" s="1"/>
  <c r="D7" i="11"/>
  <c r="J55"/>
  <c r="J6" s="1"/>
  <c r="T55"/>
  <c r="N113" i="7"/>
  <c r="N122" s="1"/>
  <c r="U32"/>
  <c r="U57"/>
  <c r="U55"/>
  <c r="U53"/>
  <c r="U48"/>
  <c r="U46"/>
  <c r="U42"/>
  <c r="U40"/>
  <c r="V40" s="1"/>
  <c r="U22"/>
  <c r="U18"/>
  <c r="U12"/>
  <c r="U11"/>
  <c r="U56"/>
  <c r="U54"/>
  <c r="U52"/>
  <c r="U49"/>
  <c r="U47"/>
  <c r="U45"/>
  <c r="U36"/>
  <c r="U34"/>
  <c r="U30"/>
  <c r="U10"/>
  <c r="U8"/>
  <c r="U13"/>
  <c r="U28"/>
  <c r="U26"/>
  <c r="U21"/>
  <c r="U51"/>
  <c r="U37"/>
  <c r="U35"/>
  <c r="U33"/>
  <c r="U31"/>
  <c r="U29"/>
  <c r="U27"/>
  <c r="U25"/>
  <c r="U20"/>
  <c r="U16"/>
  <c r="U14"/>
  <c r="U9"/>
  <c r="U41"/>
  <c r="U17"/>
  <c r="U39"/>
  <c r="V39" s="1"/>
  <c r="U24"/>
  <c r="P6"/>
  <c r="P113" s="1"/>
  <c r="P122" s="1"/>
  <c r="U19"/>
  <c r="U15"/>
  <c r="Q7"/>
  <c r="J6"/>
  <c r="J113" s="1"/>
  <c r="J122" s="1"/>
  <c r="N55" i="11"/>
  <c r="N6" s="1"/>
  <c r="D113" i="7"/>
  <c r="D122" s="1"/>
  <c r="G113"/>
  <c r="G122" s="1"/>
  <c r="F113"/>
  <c r="U68" l="1"/>
  <c r="U63" s="1"/>
  <c r="V7"/>
  <c r="V6" s="1"/>
  <c r="U23"/>
  <c r="U44"/>
  <c r="V38"/>
  <c r="U38"/>
  <c r="V51"/>
  <c r="V50" s="1"/>
  <c r="V43" s="1"/>
  <c r="U50"/>
  <c r="U7"/>
  <c r="Q6"/>
  <c r="Q113" s="1"/>
  <c r="Q122" s="1"/>
  <c r="F122"/>
  <c r="H22" i="6"/>
  <c r="H21"/>
  <c r="H20"/>
  <c r="H19"/>
  <c r="H18"/>
  <c r="H17"/>
  <c r="Q16"/>
  <c r="P16"/>
  <c r="K16"/>
  <c r="J16"/>
  <c r="I16"/>
  <c r="G16"/>
  <c r="F16"/>
  <c r="E16"/>
  <c r="D16"/>
  <c r="H15"/>
  <c r="H14"/>
  <c r="H13"/>
  <c r="H12"/>
  <c r="Q11"/>
  <c r="P11"/>
  <c r="K11"/>
  <c r="J11"/>
  <c r="I11"/>
  <c r="G11"/>
  <c r="F11"/>
  <c r="E11"/>
  <c r="D11"/>
  <c r="H10"/>
  <c r="H9"/>
  <c r="H8"/>
  <c r="Q7"/>
  <c r="P7"/>
  <c r="K7"/>
  <c r="K6" s="1"/>
  <c r="J7"/>
  <c r="I7"/>
  <c r="G7"/>
  <c r="F7"/>
  <c r="E7"/>
  <c r="D7"/>
  <c r="U43" i="7" l="1"/>
  <c r="U126" s="1"/>
  <c r="E6" i="6"/>
  <c r="G6"/>
  <c r="D6"/>
  <c r="F6"/>
  <c r="I6"/>
  <c r="P6"/>
  <c r="Q6"/>
  <c r="H11"/>
  <c r="V113" i="7"/>
  <c r="V122" s="1"/>
  <c r="H16" i="6"/>
  <c r="U6" i="7"/>
  <c r="U113" s="1"/>
  <c r="U122" s="1"/>
  <c r="H7" i="6"/>
  <c r="J6"/>
  <c r="H6" l="1"/>
  <c r="D51" i="13"/>
  <c r="E46" s="1"/>
  <c r="E51" s="1"/>
  <c r="F46" s="1"/>
  <c r="F51" s="1"/>
  <c r="G46" s="1"/>
  <c r="G51" s="1"/>
  <c r="H46" s="1"/>
  <c r="H51" s="1"/>
  <c r="I46" s="1"/>
  <c r="I51" s="1"/>
  <c r="J46" s="1"/>
  <c r="J51" s="1"/>
  <c r="K46" s="1"/>
  <c r="K51" s="1"/>
  <c r="L46" s="1"/>
  <c r="L51" s="1"/>
  <c r="M46" s="1"/>
  <c r="M51" s="1"/>
  <c r="N46" s="1"/>
  <c r="N51" s="1"/>
</calcChain>
</file>

<file path=xl/comments1.xml><?xml version="1.0" encoding="utf-8"?>
<comments xmlns="http://schemas.openxmlformats.org/spreadsheetml/2006/main">
  <authors>
    <author>Autor</author>
  </authors>
  <commentList>
    <comment ref="A70" authorId="0">
      <text>
        <r>
          <rPr>
            <b/>
            <sz val="9"/>
            <color indexed="81"/>
            <rFont val="Segoe UI"/>
            <family val="2"/>
          </rPr>
          <t>Als Netz-ID empfohlen:
römische Ziffern (I, II, III, IV, …)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70" authorId="0">
      <text>
        <r>
          <rPr>
            <b/>
            <sz val="9"/>
            <color indexed="81"/>
            <rFont val="Segoe UI"/>
            <family val="2"/>
          </rPr>
          <t>Bezeichnung:
Netzbeschreibung wie:
Bestandsnetz / Netzübernahme / Teilnetz
dazu: Übernahmejahr, Ortsangabe, ...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C70" authorId="0">
      <text>
        <r>
          <rPr>
            <b/>
            <sz val="9"/>
            <color indexed="81"/>
            <rFont val="Segoe UI"/>
            <family val="2"/>
          </rPr>
          <t>Abschlag laut Vereinbarung, bzw. entsprechend  vorheriger Kostenprüfung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N4" authorId="0">
      <text>
        <r>
          <rPr>
            <b/>
            <sz val="9"/>
            <color indexed="81"/>
            <rFont val="Segoe UI"/>
            <family val="2"/>
          </rPr>
          <t>Gasverteilung/
Gasfernleitung (Netz) gesamt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4" authorId="0">
      <text>
        <r>
          <rPr>
            <b/>
            <sz val="9"/>
            <color indexed="81"/>
            <rFont val="Segoe UI"/>
            <family val="2"/>
          </rPr>
          <t>Gasverteilung/
Gasfernleitung davon geschlüsselt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R4" authorId="0">
      <text>
        <r>
          <rPr>
            <b/>
            <sz val="9"/>
            <color indexed="81"/>
            <rFont val="Segoe UI"/>
            <family val="2"/>
          </rPr>
          <t>davon aufgrund genehmigter Investitions-maßnahmen, die nicht bis zum 31.12.2017 befristet sind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U4" authorId="0">
      <text>
        <r>
          <rPr>
            <b/>
            <sz val="9"/>
            <color indexed="81"/>
            <rFont val="Segoe UI"/>
            <family val="2"/>
          </rPr>
          <t>davon für Einrichtung/ Betrieb einer Handels-plattform gem. § 12 GasNZV (inkl. NC CAM)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V4" authorId="0">
      <text>
        <r>
          <rPr>
            <b/>
            <sz val="9"/>
            <color indexed="81"/>
            <rFont val="Segoe UI"/>
            <family val="2"/>
          </rPr>
          <t>davon im Rahmen der Kostenwälzung für die Marktraumumstellung berücksichtigt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U3" authorId="0">
      <text>
        <r>
          <rPr>
            <b/>
            <sz val="9"/>
            <color indexed="81"/>
            <rFont val="Segoe UI"/>
            <family val="2"/>
          </rPr>
          <t>zu berücksichtigende aufwandsgleiche Kosten bzw. kostenmindernde Erlöse und Erträge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4" authorId="0">
      <text>
        <r>
          <rPr>
            <b/>
            <sz val="9"/>
            <color indexed="81"/>
            <rFont val="Segoe UI"/>
            <family val="2"/>
          </rPr>
          <t>Gasverteilung/
Gasfernleitung (Netz) gesamt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4" authorId="0">
      <text>
        <r>
          <rPr>
            <b/>
            <sz val="9"/>
            <color indexed="81"/>
            <rFont val="Segoe UI"/>
            <family val="2"/>
          </rPr>
          <t>Gasverteilung/
Gasfernleitung 
 - davon geschlüsselt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R4" authorId="0">
      <text>
        <r>
          <rPr>
            <b/>
            <sz val="9"/>
            <color indexed="81"/>
            <rFont val="Segoe UI"/>
            <family val="2"/>
          </rPr>
          <t>davon aufgrund genehmigter Investitions-maßnahmen, die nicht bis zum 31.12.2017 befristet sind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T4" authorId="0">
      <text>
        <r>
          <rPr>
            <b/>
            <sz val="9"/>
            <color indexed="81"/>
            <rFont val="Segoe UI"/>
            <family val="2"/>
          </rPr>
          <t>davon im Rahmen der Kostenwälzung für die Marktraumumstellung berücksichtigt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V4" authorId="0">
      <text>
        <r>
          <rPr>
            <b/>
            <sz val="9"/>
            <color indexed="81"/>
            <rFont val="Segoe UI"/>
            <family val="2"/>
          </rPr>
          <t>Dauerhaft nicht beeinflussbare Kostenanteile nach § 11 Abs. 2 S. 1 Nr. 1 bis 15 ARegV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X4" authorId="0">
      <text>
        <r>
          <rPr>
            <b/>
            <sz val="9"/>
            <color indexed="81"/>
            <rFont val="Segoe UI"/>
            <family val="2"/>
          </rPr>
          <t>davon für Einrichtung/ Betrieb einer Handels-plattform gem. § 12 GasNZV (inkl. NC CAM)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C5" authorId="0">
      <text>
        <r>
          <rPr>
            <b/>
            <sz val="9"/>
            <color indexed="81"/>
            <rFont val="Tahoma"/>
            <family val="2"/>
          </rPr>
          <t>Anzahl der aktiven Mitarbeiter, auf welche die Vereinbarung entfällt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" authorId="0">
      <text>
        <r>
          <rPr>
            <b/>
            <sz val="9"/>
            <color indexed="81"/>
            <rFont val="Tahoma"/>
            <family val="2"/>
          </rPr>
          <t>Anzahl der inaktiven Mitarbeiter, auf welche die Vereinbarung entfällt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4" authorId="0">
      <text>
        <r>
          <rPr>
            <b/>
            <sz val="9"/>
            <color indexed="81"/>
            <rFont val="Segoe UI"/>
            <family val="2"/>
          </rPr>
          <t xml:space="preserve">Die hist. AK/HK sind hier immer </t>
        </r>
        <r>
          <rPr>
            <b/>
            <u/>
            <sz val="9"/>
            <color indexed="81"/>
            <rFont val="Segoe UI"/>
            <family val="2"/>
          </rPr>
          <t xml:space="preserve">ohne </t>
        </r>
        <r>
          <rPr>
            <b/>
            <sz val="9"/>
            <color indexed="81"/>
            <rFont val="Segoe UI"/>
            <family val="2"/>
          </rPr>
          <t xml:space="preserve">Abschlag, also zu 100% einzutragen, auch wenn auf dem Blatt "A_Stammdaten" in den Zellen C71-C90 ein Abschlag auf die AK/HK eingetragen wurde. 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H4" authorId="0">
      <text>
        <r>
          <rPr>
            <b/>
            <sz val="9"/>
            <color indexed="81"/>
            <rFont val="Segoe UI"/>
            <family val="2"/>
          </rPr>
          <t>Zugänge nach dem 31.12.2010, soweit sie nicht Netzübergänge betreffen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I4" authorId="0">
      <text>
        <r>
          <rPr>
            <b/>
            <sz val="9"/>
            <color indexed="81"/>
            <rFont val="Segoe UI"/>
            <family val="2"/>
          </rPr>
          <t>Abgänge nach dem 31.12.2010, soweit sie nicht Netzübergänge betreffen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M4" authorId="0">
      <text>
        <r>
          <rPr>
            <b/>
            <sz val="9"/>
            <color indexed="81"/>
            <rFont val="Segoe UI"/>
            <family val="2"/>
          </rPr>
          <t>davon aufgrund genehmigter Investitionsbudgets/-maßnahmen, die nicht bis zum 31.12.2017 befristet sind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4" authorId="0">
      <text>
        <r>
          <rPr>
            <b/>
            <sz val="9"/>
            <color indexed="81"/>
            <rFont val="Tahoma"/>
            <family val="2"/>
          </rPr>
          <t>Hist. AK/HK bezogen auf das AJ
bereinigt um Inv.budgets/-Maßnahmen und Biogaskosten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4" authorId="0">
      <text>
        <r>
          <rPr>
            <b/>
            <sz val="9"/>
            <color indexed="81"/>
            <rFont val="Segoe UI"/>
            <family val="2"/>
          </rPr>
          <t>davon für die Einrichtung und den Betrieb einer Handelsplattform gem. § 12 GasNZV (inkl. NC CAM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Q4" authorId="0">
      <text>
        <r>
          <rPr>
            <b/>
            <sz val="9"/>
            <color indexed="81"/>
            <rFont val="Segoe UI"/>
            <family val="2"/>
          </rPr>
          <t>davon im Rahmen der Kostenwälzung für die Marktraumumstellung berücksichtigt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Autor</author>
  </authors>
  <commentList>
    <comment ref="J4" authorId="0">
      <text>
        <r>
          <rPr>
            <b/>
            <sz val="9"/>
            <color indexed="81"/>
            <rFont val="Tahoma"/>
            <family val="2"/>
          </rPr>
          <t>Zinssatz zum Zeitpunkt der Aufnahme des Darlehens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<sst xmlns="http://schemas.openxmlformats.org/spreadsheetml/2006/main" count="4982" uniqueCount="1302">
  <si>
    <t>Erhebungsbogen für Gasnetzbetreiber nach § 6 Abs. 1 ARegV i.V.m. § 28 ff. GasNEV</t>
  </si>
  <si>
    <t>Erhebungsbogen für:</t>
  </si>
  <si>
    <t>Firma:</t>
  </si>
  <si>
    <t>Geschäftsjahr:</t>
  </si>
  <si>
    <t>Gasqualität:</t>
  </si>
  <si>
    <t>Marktgebiet:</t>
  </si>
  <si>
    <t>GewSt-Hebesatz:</t>
  </si>
  <si>
    <t>Eigentumsanteil in %:</t>
  </si>
  <si>
    <t>Kapazitätsanteil in %:</t>
  </si>
  <si>
    <t>Firma des Verpächters</t>
  </si>
  <si>
    <t>Firma</t>
  </si>
  <si>
    <t>Beschaffungsverfahren</t>
  </si>
  <si>
    <t>Ausgespeiste Jahresarbeit</t>
  </si>
  <si>
    <t>davon geschlüsselt zugerechnete Mitarbeiteräquivalente im Gasnetz</t>
  </si>
  <si>
    <t>Zugänge</t>
  </si>
  <si>
    <t>Abgänge</t>
  </si>
  <si>
    <t>Um-
buchungen</t>
  </si>
  <si>
    <t>A.</t>
  </si>
  <si>
    <t>Anlagevermögen</t>
  </si>
  <si>
    <t>I.</t>
  </si>
  <si>
    <t>Immaterielle Vermögensgegenstände</t>
  </si>
  <si>
    <t>1.</t>
  </si>
  <si>
    <t>Konzessionen, gewerbliche Schutzrechte und ähnliche Rechte und Werte sowie Lizenzen an solchen Rechten und Werten</t>
  </si>
  <si>
    <t>2.</t>
  </si>
  <si>
    <t>Geschäfts- oder Firmenwert</t>
  </si>
  <si>
    <t>3.</t>
  </si>
  <si>
    <t>geleistete Anzahlungen</t>
  </si>
  <si>
    <t>II.</t>
  </si>
  <si>
    <t>Sachanlagen</t>
  </si>
  <si>
    <t>Grundstücke, grundstücksgleiche Rechte und Bauten einschließlich der Bauten auf fremden Grundstücken</t>
  </si>
  <si>
    <t>technische Anlagen und Maschinen</t>
  </si>
  <si>
    <t>andere Anlagen, Betriebs- und Geschäftsausstattung</t>
  </si>
  <si>
    <t>4.</t>
  </si>
  <si>
    <t>geleistete Anzahlungen und Anlagen im Bau</t>
  </si>
  <si>
    <t>III.</t>
  </si>
  <si>
    <t>Finanzanlagen</t>
  </si>
  <si>
    <t>Anteile an verbundenen Unternehmen</t>
  </si>
  <si>
    <t>Ausleihungen an verbundene Unternehmen</t>
  </si>
  <si>
    <t>Beteiligungen</t>
  </si>
  <si>
    <t>Ausleihungen an Unternehmen, mit denen ein Beteiligungsverhältnis besteht</t>
  </si>
  <si>
    <t>5.</t>
  </si>
  <si>
    <t>Wertpapiere des Anlagevermögens</t>
  </si>
  <si>
    <t>6.</t>
  </si>
  <si>
    <t>sonstige Ausleihungen</t>
  </si>
  <si>
    <t>davon außerordentliche Abschreibungen</t>
  </si>
  <si>
    <t>Informatorische Posten</t>
  </si>
  <si>
    <t>Strom gesamt</t>
  </si>
  <si>
    <t>Gas gesamt</t>
  </si>
  <si>
    <t xml:space="preserve">Kürzungen
 </t>
  </si>
  <si>
    <t>davon für die Messung</t>
  </si>
  <si>
    <t>1</t>
  </si>
  <si>
    <t>Umsatzerlöse</t>
  </si>
  <si>
    <t>1.1</t>
  </si>
  <si>
    <t>Umsatzerlöse aus Netzentgelten Gas</t>
  </si>
  <si>
    <t>1.1.1</t>
  </si>
  <si>
    <t>1.1.2</t>
  </si>
  <si>
    <t>1.1.3</t>
  </si>
  <si>
    <t>1.1.4</t>
  </si>
  <si>
    <t>1.1.5</t>
  </si>
  <si>
    <t>Erlöse aus Entgelten für die Abrechnung</t>
  </si>
  <si>
    <t>1.1.6</t>
  </si>
  <si>
    <t>Erlöse aus Entgelten für die Messung</t>
  </si>
  <si>
    <t>1.1.7</t>
  </si>
  <si>
    <t>Erlöse für den Messstellenbetrieb</t>
  </si>
  <si>
    <t>1.1.8</t>
  </si>
  <si>
    <t>Erlöse aus Konzessionsabgaben</t>
  </si>
  <si>
    <t>1.1.9</t>
  </si>
  <si>
    <t>Erlöse aus Kurzstreckenentgelten gemäß § 20 Abs. 1 GasNEV</t>
  </si>
  <si>
    <t>1.1.10</t>
  </si>
  <si>
    <t>Erlöse aus gesondertem Netzentgelt gemäß § 20 Abs. 2 GasNEV</t>
  </si>
  <si>
    <t>1.1.11</t>
  </si>
  <si>
    <t>Erlöse aus Vertragsstrafen</t>
  </si>
  <si>
    <t>1.1.12</t>
  </si>
  <si>
    <t>Erlöse aus Entgelten mit Preisnachlässen gemäß § 3 KAV i.V.m. § 18 GasNEV</t>
  </si>
  <si>
    <t>1.1.13</t>
  </si>
  <si>
    <t>1.1.14</t>
  </si>
  <si>
    <t>weitere Erlöse wie z.B. Nebengeschäfte etc.</t>
  </si>
  <si>
    <t>1.1.15</t>
  </si>
  <si>
    <t>Sonstige Umsatzerlöse aus Netzentgelten</t>
  </si>
  <si>
    <t>1.2</t>
  </si>
  <si>
    <t>Erlöse aus der Bereitstellung sonstiger Hilfsdienste</t>
  </si>
  <si>
    <t>1.2.1</t>
  </si>
  <si>
    <t>Erlöse aus der Herstellung bestimmter Gasbeschaffenheiten</t>
  </si>
  <si>
    <t>1.2.2</t>
  </si>
  <si>
    <t xml:space="preserve">Erlöse aus Nominierungsersatzverfahren </t>
  </si>
  <si>
    <t>1.2.3</t>
  </si>
  <si>
    <t xml:space="preserve">Erlöse aus erweitertem Bilanzausgleich </t>
  </si>
  <si>
    <t>1.2.4</t>
  </si>
  <si>
    <t xml:space="preserve">Erlöse aus sonstigen Flexibilitätsdienstleistungen </t>
  </si>
  <si>
    <t>1.2.5</t>
  </si>
  <si>
    <t>Erlöse aus anderen erforderlichen sonstigen Hilfsdiensten</t>
  </si>
  <si>
    <t>1.3</t>
  </si>
  <si>
    <t>Nicht zurückgestellte Erlöse aus Versteigerungen gemäß § 13 Abs. 4 GasNZV</t>
  </si>
  <si>
    <t>1.4</t>
  </si>
  <si>
    <t>Erlöse aus Verkauf von Entspannungsstrom</t>
  </si>
  <si>
    <t>1.5</t>
  </si>
  <si>
    <t xml:space="preserve">Erlöse aus Differenzmengen </t>
  </si>
  <si>
    <t>1.6</t>
  </si>
  <si>
    <t>Andere sonstige Erlöse</t>
  </si>
  <si>
    <t>1.6.a</t>
  </si>
  <si>
    <t>davon Umsatzerlöse aus für Dritte erbrachte Dienstleistungen</t>
  </si>
  <si>
    <t>1.7</t>
  </si>
  <si>
    <t>Umsatzerlöse aus Netzentgelten Strom</t>
  </si>
  <si>
    <t>1.8</t>
  </si>
  <si>
    <t>Andere Umsatzerlöse (nicht Netzentgelte)</t>
  </si>
  <si>
    <t>2</t>
  </si>
  <si>
    <t>Bestandsveränderungen</t>
  </si>
  <si>
    <t>3</t>
  </si>
  <si>
    <t>andere aktivierte Eigenleistungen</t>
  </si>
  <si>
    <t>4</t>
  </si>
  <si>
    <t>sonstige betriebliche Erträge</t>
  </si>
  <si>
    <t>4.1</t>
  </si>
  <si>
    <t>4.2</t>
  </si>
  <si>
    <t>Erträge aus der Auflösung von Baukostenzuschüssen</t>
  </si>
  <si>
    <t>4.3</t>
  </si>
  <si>
    <t>Erträge aus Auflösungen von Rückstellungen gemäß § § 13 Abs. 4 GasNZV</t>
  </si>
  <si>
    <t>4.4</t>
  </si>
  <si>
    <t>Andere sonstige Erträge</t>
  </si>
  <si>
    <t>5</t>
  </si>
  <si>
    <t>Materialaufwand</t>
  </si>
  <si>
    <t>5.1</t>
  </si>
  <si>
    <t>5.1.1</t>
  </si>
  <si>
    <t>Aufwendungen für die Beschaffung von Verlustenergie</t>
  </si>
  <si>
    <t>5.1.2</t>
  </si>
  <si>
    <t>Aufwendungen für die Beschaffung von Treibenergie</t>
  </si>
  <si>
    <t>5.1.3</t>
  </si>
  <si>
    <t>Aufwendungen für die Beschaffung von Eigenverbrauch</t>
  </si>
  <si>
    <t>5.1.4</t>
  </si>
  <si>
    <t>Aufwendungen für die Beschaffung von Entspannungsenergie</t>
  </si>
  <si>
    <t>5.1.5</t>
  </si>
  <si>
    <t>Sonstiges</t>
  </si>
  <si>
    <t>5.2</t>
  </si>
  <si>
    <t>5.2.1</t>
  </si>
  <si>
    <t>Aufwendungen an vorgelagerte Netzbetreiber</t>
  </si>
  <si>
    <t>5.2.2</t>
  </si>
  <si>
    <t>Aufwendungen für überlassene Netzinfrastruktur</t>
  </si>
  <si>
    <t>5.2.3</t>
  </si>
  <si>
    <t xml:space="preserve">Aufwendungen für durch Dritte erbrachte Betriebsführung </t>
  </si>
  <si>
    <t>5.2.4</t>
  </si>
  <si>
    <t>Aufwendungen für durch Dritte erbrachte Wartungs- und Instandhaltungsleistungen</t>
  </si>
  <si>
    <t>5.2.5</t>
  </si>
  <si>
    <t>Aufwendungen für die Beschaffung von Ausgleichsenergie für den Basisbilanzausgleich</t>
  </si>
  <si>
    <t>5.2.6</t>
  </si>
  <si>
    <t xml:space="preserve">Aufwendungen für Differenzmengen </t>
  </si>
  <si>
    <t>5.2.7</t>
  </si>
  <si>
    <t>Personalaufwand</t>
  </si>
  <si>
    <t>6.1</t>
  </si>
  <si>
    <t>Löhne und Gehälter</t>
  </si>
  <si>
    <t>6.2</t>
  </si>
  <si>
    <t>Soziale Abgaben und Aufwendungen für Altersversorgung und für Unterstützung</t>
  </si>
  <si>
    <t>6.2.1</t>
  </si>
  <si>
    <t>6.2.2</t>
  </si>
  <si>
    <t>7.</t>
  </si>
  <si>
    <t>Abschreibungen</t>
  </si>
  <si>
    <t>7.1</t>
  </si>
  <si>
    <t>7.1.1</t>
  </si>
  <si>
    <t>7.1.2</t>
  </si>
  <si>
    <t>7.2</t>
  </si>
  <si>
    <t>Abschreibungen des Sachanlagevermögens</t>
  </si>
  <si>
    <t>7.3</t>
  </si>
  <si>
    <t>Abschreibungen auf Wertpapiere des Umlaufvermögens</t>
  </si>
  <si>
    <t>8.</t>
  </si>
  <si>
    <t>sonstige betriebliche Aufwendungen</t>
  </si>
  <si>
    <t>8.1</t>
  </si>
  <si>
    <t>8.2</t>
  </si>
  <si>
    <t>8.3</t>
  </si>
  <si>
    <t>8.4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</si>
  <si>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</si>
  <si>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</si>
  <si>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</si>
  <si>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</si>
  <si>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</si>
  <si>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</si>
  <si>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</si>
  <si>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</si>
  <si>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</si>
  <si>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8.14</t>
  </si>
  <si>
    <t>8.15</t>
  </si>
  <si>
    <t>8.16</t>
  </si>
  <si>
    <t>9</t>
  </si>
  <si>
    <t xml:space="preserve">Erträge aus Beteiligungen </t>
  </si>
  <si>
    <t>9.a</t>
  </si>
  <si>
    <t>davon aus verbundenen Unternehmen</t>
  </si>
  <si>
    <t>10</t>
  </si>
  <si>
    <t xml:space="preserve">Erträge aus anderen Wertpapieren und Ausleihungen des Finanzanlagevermögens </t>
  </si>
  <si>
    <t>10.a</t>
  </si>
  <si>
    <t xml:space="preserve">davon aus verbundenen Unternehmen </t>
  </si>
  <si>
    <t>11</t>
  </si>
  <si>
    <t>Sonstige Zinsen und ähnliche Erträge</t>
  </si>
  <si>
    <t>11.1</t>
  </si>
  <si>
    <t>Erträge aus Finanzanlagen</t>
  </si>
  <si>
    <t>11.1.1</t>
  </si>
  <si>
    <t>11.1.2</t>
  </si>
  <si>
    <t>11.2</t>
  </si>
  <si>
    <t>Erträge aus Forderungen, sonstigen Vermögensgegenständen, Wertpapieren und liquiden Mitteln</t>
  </si>
  <si>
    <t>11.2.1</t>
  </si>
  <si>
    <t>Erträge aus Forderungen aus Lieferungen und Leistungen</t>
  </si>
  <si>
    <t>11.2.2</t>
  </si>
  <si>
    <t>Erträge aus Forderungen gegenüber verbundenen Unternehmen (z.B. Cash-Pooling)</t>
  </si>
  <si>
    <t>11.2.3</t>
  </si>
  <si>
    <t>11.2.4</t>
  </si>
  <si>
    <t>Erträge aus sonstigen Vermögensgegenständen</t>
  </si>
  <si>
    <t>11.2.5</t>
  </si>
  <si>
    <t>Erträge aus Wertpapieren des Umlaufvermögens</t>
  </si>
  <si>
    <t>11.2.6</t>
  </si>
  <si>
    <t>Erträge aus Kassenbestand, Guthaben bei der Bundesbank und Kreditinstituten</t>
  </si>
  <si>
    <t>Andere sonstige Zinsen und ähnliche Erträge</t>
  </si>
  <si>
    <t>12</t>
  </si>
  <si>
    <t>Abschreibungen auf Finanzanlagen und auf Wertpapiere des Umlaufvermögens</t>
  </si>
  <si>
    <t>12.1</t>
  </si>
  <si>
    <t>Abschreibungen auf Finanzanlagen</t>
  </si>
  <si>
    <t>12.2</t>
  </si>
  <si>
    <t>Zinsen und ähnliche Aufwendungen</t>
  </si>
  <si>
    <t>13.a</t>
  </si>
  <si>
    <t>davon Fremdkapitalzinsen, die im Zusammenhang mit Gabi-Gas, Regel- und Ausgleichsenergie stehen</t>
  </si>
  <si>
    <t>13.1</t>
  </si>
  <si>
    <t xml:space="preserve">davon gegenüber verbundenen Unternehmen </t>
  </si>
  <si>
    <t>13.2</t>
  </si>
  <si>
    <t>13.3</t>
  </si>
  <si>
    <t>13.4</t>
  </si>
  <si>
    <t>14</t>
  </si>
  <si>
    <t>Ergebnis der gewöhnlichen Geschäftstätigkeit</t>
  </si>
  <si>
    <t>15</t>
  </si>
  <si>
    <t>außerordentliche Erträge</t>
  </si>
  <si>
    <t>16</t>
  </si>
  <si>
    <t>außerordentliche Aufwendungen</t>
  </si>
  <si>
    <t>17</t>
  </si>
  <si>
    <t>außerordentliches Ergebnis</t>
  </si>
  <si>
    <t>18</t>
  </si>
  <si>
    <t>Steuern vom Einkommen und vom Ertrag</t>
  </si>
  <si>
    <t>19</t>
  </si>
  <si>
    <t>sonstige betriebliche Steuern</t>
  </si>
  <si>
    <t>19.1</t>
  </si>
  <si>
    <t>19.2</t>
  </si>
  <si>
    <t>19.3</t>
  </si>
  <si>
    <t>20</t>
  </si>
  <si>
    <t>Jahresüberschuss/Jahresfehlbetrag vor Ergebnisabführung</t>
  </si>
  <si>
    <t>21</t>
  </si>
  <si>
    <t>Kalkulatorische Abschreibungen</t>
  </si>
  <si>
    <t>22</t>
  </si>
  <si>
    <t>Kalkulatorische Eigenkapitalverzinsung</t>
  </si>
  <si>
    <t>23</t>
  </si>
  <si>
    <t>Kalkulatorische Gewerbesteuer</t>
  </si>
  <si>
    <t>Lfd. Nr.</t>
  </si>
  <si>
    <t>Jahr</t>
  </si>
  <si>
    <t>Bezeichnung der Einzelposition</t>
  </si>
  <si>
    <t>Betrag der Einzelposition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</si>
  <si>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</si>
  <si>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</si>
  <si>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</si>
  <si>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</si>
  <si>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</si>
  <si>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</si>
  <si>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</si>
  <si>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</si>
  <si>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</si>
  <si>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</si>
  <si>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</si>
  <si>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</si>
  <si>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</si>
  <si>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</si>
  <si>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</si>
  <si>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</si>
  <si>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</si>
  <si>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</si>
  <si>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</si>
  <si>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</si>
  <si>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</si>
  <si>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</si>
  <si>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</si>
  <si>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</si>
  <si>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</si>
  <si>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</si>
  <si>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</si>
  <si>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</si>
  <si>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</si>
  <si>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</si>
  <si>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</si>
  <si>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</si>
  <si>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</si>
  <si>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</si>
  <si>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</si>
  <si>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</si>
  <si>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</si>
  <si>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</si>
  <si>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</si>
  <si>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</si>
  <si>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</si>
  <si>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</si>
  <si>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</si>
  <si>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</si>
  <si>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</si>
  <si>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</si>
  <si>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</si>
  <si>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</si>
  <si>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</si>
  <si>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</si>
  <si>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</si>
  <si>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</si>
  <si>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</si>
  <si>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</si>
  <si>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</si>
  <si>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</si>
  <si>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</si>
  <si>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</si>
  <si>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</si>
  <si>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</si>
  <si>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</si>
  <si>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</si>
  <si>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</si>
  <si>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</si>
  <si>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</si>
  <si>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</si>
  <si>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</si>
  <si>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</si>
  <si>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</si>
  <si>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</si>
  <si>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</si>
  <si>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</si>
  <si>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</si>
  <si>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</si>
  <si>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</si>
  <si>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</si>
  <si>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</si>
  <si>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</si>
  <si>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</si>
  <si>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</si>
  <si>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</si>
  <si>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</si>
  <si>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</si>
  <si>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</si>
  <si>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</si>
  <si>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</si>
  <si>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</si>
  <si>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</si>
  <si>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</si>
  <si>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</si>
  <si>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</si>
  <si>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</si>
  <si>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Position in der GuV</t>
  </si>
  <si>
    <t>Betrag</t>
  </si>
  <si>
    <t>Hinzurechnung/
Kürzung</t>
  </si>
  <si>
    <t>lfd. Nr. der korrespondierenden Buchung</t>
  </si>
  <si>
    <t>Erläuterung</t>
  </si>
  <si>
    <t>Referenz</t>
  </si>
  <si>
    <t>laufende Nummer der tariflichen oder betrieblichen Vereinbarung</t>
  </si>
  <si>
    <t>Bezeichnung der tariflichen oder betrieblichen Vereinbarung</t>
  </si>
  <si>
    <t>Fundstelle in tariflicher oder betrieblicher Vereinbarung</t>
  </si>
  <si>
    <t>Anmerkungen</t>
  </si>
  <si>
    <t>Summe:</t>
  </si>
  <si>
    <t>Kürzungen</t>
  </si>
  <si>
    <t>Eigenkapitalquote</t>
  </si>
  <si>
    <t>Aktivseite</t>
  </si>
  <si>
    <t>Selbst geschaffene gewerbliche Schutzrechte und ähnliche Rechte und Werte</t>
  </si>
  <si>
    <t>entgeltlich erworbene Konzessionen, gewerbliche Schutzrechte und ähnliche Rechte und Werte sowie Lizenzen an solchen Rechten und Werten</t>
  </si>
  <si>
    <t>1.3.a</t>
  </si>
  <si>
    <t>davon verzinsliche Finanzanlagen</t>
  </si>
  <si>
    <t>1.3.b</t>
  </si>
  <si>
    <t>davon Werte aus Cash-Pooling</t>
  </si>
  <si>
    <t>1.3.1</t>
  </si>
  <si>
    <t>1.3.2</t>
  </si>
  <si>
    <t>1.3.3</t>
  </si>
  <si>
    <t>1.3.4</t>
  </si>
  <si>
    <t>Ausleihungen an Unternehmen, mit denen eine Beteiligungsverhältnis besteht</t>
  </si>
  <si>
    <t>1.3.5</t>
  </si>
  <si>
    <t>1.3.6</t>
  </si>
  <si>
    <t>Umlaufvermögen</t>
  </si>
  <si>
    <t>2.1</t>
  </si>
  <si>
    <t>Vorräte</t>
  </si>
  <si>
    <t>2.1.1</t>
  </si>
  <si>
    <t>Roh-, Hilfs- und Betriebsstoffe</t>
  </si>
  <si>
    <t>2.1.2</t>
  </si>
  <si>
    <t>unfertige Erzeugnisse, unfertige Leistungen</t>
  </si>
  <si>
    <t>2.1.3</t>
  </si>
  <si>
    <t>fertige Erzeugnisse und Waren</t>
  </si>
  <si>
    <t>2.1.4</t>
  </si>
  <si>
    <t>2.2</t>
  </si>
  <si>
    <t>Forderungen und sonstige Vermögensgegenstände</t>
  </si>
  <si>
    <t>2.2.a</t>
  </si>
  <si>
    <t>davon verzinsliche Forderungen und sonstige Vermögensgegenstände</t>
  </si>
  <si>
    <t>2.2.1</t>
  </si>
  <si>
    <t>Forderungen aus Lieferungen und Leistungen</t>
  </si>
  <si>
    <t>2.2.2</t>
  </si>
  <si>
    <t>Forderungen gegen verbundene Unternehmen (z.B. Cash-Pooling)</t>
  </si>
  <si>
    <t>2.2.3</t>
  </si>
  <si>
    <t>Forderungen gegen Unternehmen, mit denen ein 
Beteiligungsverhältnis besteht</t>
  </si>
  <si>
    <t>2.2.4</t>
  </si>
  <si>
    <t>Sonstige Vermögensgegenstände</t>
  </si>
  <si>
    <t>2.3</t>
  </si>
  <si>
    <t>Wertpapiere</t>
  </si>
  <si>
    <t>2.3.a</t>
  </si>
  <si>
    <t>davon verzinsliche Wertpapiere</t>
  </si>
  <si>
    <t>2.3.1</t>
  </si>
  <si>
    <t>2.3.2</t>
  </si>
  <si>
    <t>eigene Anteile</t>
  </si>
  <si>
    <t>2.3.3</t>
  </si>
  <si>
    <t>sonstige Wertpapiere</t>
  </si>
  <si>
    <t>2.4</t>
  </si>
  <si>
    <t>Kassenbestand, Bundesbankguthaben, Guthaben bei Kreditinstituten und Schecks</t>
  </si>
  <si>
    <t>2.4.a</t>
  </si>
  <si>
    <t>davon verzinslicher Bestand</t>
  </si>
  <si>
    <t>2.5</t>
  </si>
  <si>
    <t>Kapitalausgleichsposten</t>
  </si>
  <si>
    <t>Rechnungsabgrenzungsposten</t>
  </si>
  <si>
    <t>Aktive latente Steuern</t>
  </si>
  <si>
    <t>Aktiver Unterschiedsbetrag aus der Vermögensverrechnung</t>
  </si>
  <si>
    <t>Passivseite</t>
  </si>
  <si>
    <t>6</t>
  </si>
  <si>
    <t>Eigenkapital</t>
  </si>
  <si>
    <t>Gezeichnetes Kapital</t>
  </si>
  <si>
    <t>Kapitalrücklage</t>
  </si>
  <si>
    <t>6.3</t>
  </si>
  <si>
    <t>Gewinnrücklagen</t>
  </si>
  <si>
    <t>6.3.1</t>
  </si>
  <si>
    <t>gesetzliche Rücklage</t>
  </si>
  <si>
    <t>6.3.2</t>
  </si>
  <si>
    <t>Rücklage für Anteile an einem herrschenden oder mehrheitlich beteiligten Unternehmen</t>
  </si>
  <si>
    <t>6.3.3</t>
  </si>
  <si>
    <t>satzungsmäßige Rücklagen</t>
  </si>
  <si>
    <t>6.3.4</t>
  </si>
  <si>
    <t>andere Gewinnrücklagen</t>
  </si>
  <si>
    <t>6.4</t>
  </si>
  <si>
    <t>Gewinnvortrag/Verlustvortrag</t>
  </si>
  <si>
    <t>6.5</t>
  </si>
  <si>
    <t>6.6</t>
  </si>
  <si>
    <t>Jahresüberschuss/Jahresfehlbetrag</t>
  </si>
  <si>
    <t>7</t>
  </si>
  <si>
    <t>Erhaltene Baukostenzuschüsse einschließlich passivierter Leistungen der Anschlussnehmer zur Erstattung von Netzanschlusskosten</t>
  </si>
  <si>
    <t>8</t>
  </si>
  <si>
    <t>Sonderposten mit Rücklageanteil</t>
  </si>
  <si>
    <t>8.a</t>
  </si>
  <si>
    <t>davon Steueranteil der Sonderposten mit Rücklageanteil</t>
  </si>
  <si>
    <t>Rückstellungen</t>
  </si>
  <si>
    <t>9.1</t>
  </si>
  <si>
    <t>Rückstellungen für Pensionen und ähnliche Verpflichtungen</t>
  </si>
  <si>
    <t>9.2</t>
  </si>
  <si>
    <t>Steuerrückstellungen</t>
  </si>
  <si>
    <t>9.3</t>
  </si>
  <si>
    <t>Rückstellung für Mehr- und Mindermengenabrechnung</t>
  </si>
  <si>
    <t>Rückstellung für das Regulierungskonto</t>
  </si>
  <si>
    <t>Rückstellung für die Mehrerlösabschöpfung</t>
  </si>
  <si>
    <t>sonstige Rückstellungen</t>
  </si>
  <si>
    <t>Verbindlichkeiten</t>
  </si>
  <si>
    <t>davon unverzinsliche Verbindlichkeiten</t>
  </si>
  <si>
    <t>10.b</t>
  </si>
  <si>
    <t>davon verzinsliche Verbindlichkeiten</t>
  </si>
  <si>
    <t>10.1</t>
  </si>
  <si>
    <t>Anleihen, davon konvertibel</t>
  </si>
  <si>
    <t>10.2</t>
  </si>
  <si>
    <t>Verbindlichkeiten gegenüber Kreditinstituten</t>
  </si>
  <si>
    <t>10.3</t>
  </si>
  <si>
    <t>erhaltene Anzahlungen auf Bestellungen</t>
  </si>
  <si>
    <t>10.4</t>
  </si>
  <si>
    <t>Verbindlichkeiten aus Lieferungen und Leistungen</t>
  </si>
  <si>
    <t>10.5</t>
  </si>
  <si>
    <t>Verbindlichkeiten aus der Annahme gezogener Wechsel und der Ausstellung eigener Wechsel</t>
  </si>
  <si>
    <t>10.6</t>
  </si>
  <si>
    <t>Verbindlichkeiten gegenüber verbundenen Unternehmen</t>
  </si>
  <si>
    <t>10.7</t>
  </si>
  <si>
    <t>Verbindlichkeiten gegenüber Unternehmen, mit denen ein Beteiligungsverhältnis besteht</t>
  </si>
  <si>
    <t>10.8</t>
  </si>
  <si>
    <t>sonstige Verbindlichkeiten</t>
  </si>
  <si>
    <t>10.8.a</t>
  </si>
  <si>
    <t>davon aus Steuern</t>
  </si>
  <si>
    <t>10.8.b</t>
  </si>
  <si>
    <t>davon im Rahmen der sozialen Sicherheit</t>
  </si>
  <si>
    <t>Passive latente Steuern</t>
  </si>
  <si>
    <t>13</t>
  </si>
  <si>
    <t>Allgemeine Angaben zu den Rückstellungen</t>
  </si>
  <si>
    <t>Kategorie der Rückstellung</t>
  </si>
  <si>
    <t>Bezeichnung der Rückstellung</t>
  </si>
  <si>
    <t>Verbrauch</t>
  </si>
  <si>
    <t>Auflösung</t>
  </si>
  <si>
    <t xml:space="preserve">Auflösung </t>
  </si>
  <si>
    <t xml:space="preserve">Zuführung    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</si>
  <si>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</si>
  <si>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</si>
  <si>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</si>
  <si>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</si>
  <si>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</si>
  <si>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</si>
  <si>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</si>
  <si>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</si>
  <si>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</si>
  <si>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</si>
  <si>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</si>
  <si>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</si>
  <si>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8.17</t>
  </si>
  <si>
    <t>8.18</t>
  </si>
  <si>
    <t>Position in der Bilanz</t>
  </si>
  <si>
    <t>Kosten/Erlöse</t>
  </si>
  <si>
    <t>Kosten - bzw. Erlösart</t>
  </si>
  <si>
    <t>Menge</t>
  </si>
  <si>
    <t>Einheit</t>
  </si>
  <si>
    <t>Preis</t>
  </si>
  <si>
    <t>Summe</t>
  </si>
  <si>
    <t>Kosten</t>
  </si>
  <si>
    <t>Erlöse</t>
  </si>
  <si>
    <t>Gesamtpreis</t>
  </si>
  <si>
    <t>Produktart/
nicht kontrahierte LFZ</t>
  </si>
  <si>
    <t>Anzahl
der Lose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</si>
  <si>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</si>
  <si>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</si>
  <si>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</si>
  <si>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</si>
  <si>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</si>
  <si>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</si>
  <si>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</si>
  <si>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</si>
  <si>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</si>
  <si>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</si>
  <si>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</si>
  <si>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</si>
  <si>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</si>
  <si>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</si>
  <si>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</si>
  <si>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</si>
  <si>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</si>
  <si>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</si>
  <si>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</si>
  <si>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</si>
  <si>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</si>
  <si>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</si>
  <si>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</si>
  <si>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</si>
  <si>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</si>
  <si>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</si>
  <si>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</si>
  <si>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</si>
  <si>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</si>
  <si>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</si>
  <si>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</si>
  <si>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</si>
  <si>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</si>
  <si>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</si>
  <si>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</si>
  <si>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</si>
  <si>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</si>
  <si>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</si>
  <si>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</si>
  <si>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</si>
  <si>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</si>
  <si>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</si>
  <si>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</si>
  <si>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</si>
  <si>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</si>
  <si>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</si>
  <si>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</si>
  <si>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</si>
  <si>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</si>
  <si>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</si>
  <si>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5.2.1 Aufwendungen an vorgelagerte Netzbetreiber</t>
  </si>
  <si>
    <t>Anlagengruppe</t>
  </si>
  <si>
    <t>Anschaffungsjahr</t>
  </si>
  <si>
    <t>Betriebsgebäude</t>
  </si>
  <si>
    <t>I. Angaben zum Netzbetreiber</t>
  </si>
  <si>
    <t>Verpächternummer</t>
  </si>
  <si>
    <t>Gesamtunternehmen</t>
  </si>
  <si>
    <t>Gewinn- und Verlustrechnung</t>
  </si>
  <si>
    <t>davon geschlüsselt</t>
  </si>
  <si>
    <t>nach Sparten</t>
  </si>
  <si>
    <t>Sparte Gas nach Tätigkeitsbereichen</t>
  </si>
  <si>
    <t>Überleitung der Kostenanteile gem. § 11 ARegV</t>
  </si>
  <si>
    <t>Erläuterungen im Bericht nach § 28 GasNEV - Gliederungspunkt/Seite</t>
  </si>
  <si>
    <t>Hinzurechnung/ Kürzung</t>
  </si>
  <si>
    <t>Erläuterungen im Bericht nach § 28 GasNEV - Gliederungs-punkt/Seite</t>
  </si>
  <si>
    <t>Angaben zu den Anschaffungs- und Herstellungskosten</t>
  </si>
  <si>
    <t>Angaben zu den Nutzungsdauern</t>
  </si>
  <si>
    <t>1.1.1 Erlöse aus Ausspeisepunkte ohne Leistungsmessung</t>
  </si>
  <si>
    <t>1.1.2 Erlöse aus Ausspeisepunkte mit Leistungmessung</t>
  </si>
  <si>
    <t>1.1.12 Erlöse aus Entgelten mit Preisnachlässen gemäß § 3 KAV i.V.m. § 18 GasNEV</t>
  </si>
  <si>
    <t>1.1.1 Selbst geschaffene gewerbliche Schutzrechte und ähnliche Rechte und Werte</t>
  </si>
  <si>
    <t>1.2.3 andere Anlagen, Betriebs- und Geschäftsausstattung</t>
  </si>
  <si>
    <t>Tätigkeitsbereiche Gasverteilung/Gasfernleitung (Netz)</t>
  </si>
  <si>
    <t>Anlagengruppen</t>
  </si>
  <si>
    <t>GuV_Pos</t>
  </si>
  <si>
    <t>Bilanz_Pos</t>
  </si>
  <si>
    <t>RSt_Arten</t>
  </si>
  <si>
    <t>Jahre</t>
  </si>
  <si>
    <t>Berücksichtigung in GuV vor Hinzurechnungen/Kürzungen</t>
  </si>
  <si>
    <t>1.1.2 entgeltlich erworbene Konzessionen, gewerbliche Schutzrechte und ähnliche Rechte und Werte sowie Lizenzen an solchen Rechten und Werten</t>
  </si>
  <si>
    <t>1.1.3 Geschäfts- oder Firmenwert</t>
  </si>
  <si>
    <t>1.1.4 geleistete Anzahlungen</t>
  </si>
  <si>
    <t>1.2.1 Grundstücke, grundstücksgleiche Rechte und Bauten einschließlich der Bauten auf fremden Grundstücken</t>
  </si>
  <si>
    <t>1.2.2 technische Anlagen und Maschinen</t>
  </si>
  <si>
    <t>1.2.4 geleistete Anzahlungen und Anlagen im Bau</t>
  </si>
  <si>
    <t>1.3.a davon verzinsliche Finanzanlagen</t>
  </si>
  <si>
    <t>1.3.b davon Werte aus Cash-Pooling</t>
  </si>
  <si>
    <t>1.3.1 Anteile an verbundenen Unternehmen</t>
  </si>
  <si>
    <t>1.3.2 Ausleihungen an verbundene Unternehmen</t>
  </si>
  <si>
    <t>1.3.3 Beteiligungen</t>
  </si>
  <si>
    <t>1.3.4 Ausleihungen an Unternehmen, mit denen eine Beteiligungsverhältnis besteht</t>
  </si>
  <si>
    <t>1.3.5 Wertpapiere des Anlagevermögens</t>
  </si>
  <si>
    <t>1.3.6 sonstige Ausleihungen</t>
  </si>
  <si>
    <t>2.1.1 Roh-, Hilfs- und Betriebsstoffe</t>
  </si>
  <si>
    <t>2.1.2 unfertige Erzeugnisse, unfertige Leistungen</t>
  </si>
  <si>
    <t>2.1.3 fertige Erzeugnisse und Waren</t>
  </si>
  <si>
    <t>2.1.4 geleistete Anzahlungen</t>
  </si>
  <si>
    <t>2.2.a davon verzinsliche Forderungen und sonstige Vermögensgegenstände</t>
  </si>
  <si>
    <t>2.2.1 Forderungen aus Lieferungen und Leistungen</t>
  </si>
  <si>
    <t>2.2.2 Forderungen gegen verbundene Unternehmen (z.B. Cash-Pooling)</t>
  </si>
  <si>
    <t>2.2.3 Forderungen gegen Unternehmen, mit denen ein 
Beteiligungsverhältnis besteht</t>
  </si>
  <si>
    <t>2.2.4 Sonstige Vermögensgegenstände</t>
  </si>
  <si>
    <t>2.3.a davon verzinsliche Wertpapiere</t>
  </si>
  <si>
    <t>2.3.1 Anteile an verbundenen Unternehmen</t>
  </si>
  <si>
    <t>2.3.2 eigene Anteile</t>
  </si>
  <si>
    <t>2.3.3 sonstige Wertpapiere</t>
  </si>
  <si>
    <t>2.4 Kassenbestand, Bundesbankguthaben, Guthaben bei Kreditinstituten und Schecks</t>
  </si>
  <si>
    <t>2.4.a davon verzinslicher Bestand</t>
  </si>
  <si>
    <t>2.5 Kapitalausgleichsposten</t>
  </si>
  <si>
    <t>3 Rechnungsabgrenzungsposten</t>
  </si>
  <si>
    <t>4 Aktive latente Steuern</t>
  </si>
  <si>
    <t>5 Aktiver Unterschiedsbetrag aus der Vermögensverrechnung</t>
  </si>
  <si>
    <t>6.1 Gezeichnetes Kapital</t>
  </si>
  <si>
    <t>6.2 Kapitalrücklage</t>
  </si>
  <si>
    <t>6.3.1 gesetzliche Rücklage</t>
  </si>
  <si>
    <t>6.3.2 Rücklage für Anteile an einem herrschenden oder mehrheitlich beteiligten Unternehmen</t>
  </si>
  <si>
    <t>6.3.3 satzungsmäßige Rücklagen</t>
  </si>
  <si>
    <t>6.3.4 andere Gewinnrücklagen</t>
  </si>
  <si>
    <t>6.4 Gewinnvortrag/Verlustvortrag</t>
  </si>
  <si>
    <t>6.5 Kapitalausgleichsposten</t>
  </si>
  <si>
    <t>6.6 Jahresüberschuss/Jahresfehlbetrag</t>
  </si>
  <si>
    <t>7 Erhaltene Baukostenzuschüsse einschließlich passivierter Leistungen der Anschlussnehmer zur Erstattung von Netzanschlusskosten</t>
  </si>
  <si>
    <t>8 Sonderposten mit Rücklageanteil</t>
  </si>
  <si>
    <t>8.a davon Steueranteil der Sonderposten mit Rücklageanteil</t>
  </si>
  <si>
    <t>9.1 Rückstellungen für Pensionen und ähnliche Verpflichtungen</t>
  </si>
  <si>
    <t>9.2 Steuerrückstellungen</t>
  </si>
  <si>
    <t>10.a davon unverzinsliche Verbindlichkeiten</t>
  </si>
  <si>
    <t>10.b davon verzinsliche Verbindlichkeiten</t>
  </si>
  <si>
    <t>10.1 Anleihen, davon konvertibel</t>
  </si>
  <si>
    <t>10.2 Verbindlichkeiten gegenüber Kreditinstituten</t>
  </si>
  <si>
    <t>10.3 erhaltene Anzahlungen auf Bestellungen</t>
  </si>
  <si>
    <t>10.4 Verbindlichkeiten aus Lieferungen und Leistungen</t>
  </si>
  <si>
    <t>10.5 Verbindlichkeiten aus der Annahme gezogener Wechsel und der Ausstellung eigener Wechsel</t>
  </si>
  <si>
    <t>10.6 Verbindlichkeiten gegenüber verbundenen Unternehmen</t>
  </si>
  <si>
    <t>10.7 Verbindlichkeiten gegenüber Unternehmen, mit denen ein Beteiligungsverhältnis besteht</t>
  </si>
  <si>
    <t>10.8 sonstige Verbindlichkeiten</t>
  </si>
  <si>
    <t>10.8.a davon aus Steuern</t>
  </si>
  <si>
    <t>10.8.b davon im Rahmen der sozialen Sicherheit</t>
  </si>
  <si>
    <t>11 Rechnungsabgrenzungsposten</t>
  </si>
  <si>
    <t>12 Passive latente Steuern</t>
  </si>
  <si>
    <t>13 Kapitalausgleichsposten</t>
  </si>
  <si>
    <t>1.1.3 Erlöse aus Einspeiseentgelte für feste Kapazitäten</t>
  </si>
  <si>
    <t>1.1.4 Erlöse aus Ausspeiseentgelte für feste Kapazitäten</t>
  </si>
  <si>
    <t>1.1.5 Erlöse aus Entgelten für die Abrechnung</t>
  </si>
  <si>
    <t>1.1.6 Erlöse aus Entgelten für die Messung</t>
  </si>
  <si>
    <t>1.1.7 Erlöse für den Messstellenbetrieb</t>
  </si>
  <si>
    <t>1.1.8 Erlöse aus Konzessionsabgaben</t>
  </si>
  <si>
    <t>1.1.9 Erlöse aus Kurzstreckenentgelten gemäß § 20 Abs. 1 GasNEV</t>
  </si>
  <si>
    <t>1.1.10 Erlöse aus gesondertem Netzentgelt gemäß § 20 Abs. 2 GasNEV</t>
  </si>
  <si>
    <t>1.1.11 Erlöse aus Vertragsstrafen</t>
  </si>
  <si>
    <t>1.1.13 Erlöse aus unterjährigen und unterbrechbaren Verträgen sowie Jahresverträgen mit abweichenden Laufzeitbeginn (§ 13 Abs. 2 und 3 GasNEV)</t>
  </si>
  <si>
    <t>1.1.14 weitere Erlöse wie z.B. Nebengeschäfte etc.</t>
  </si>
  <si>
    <t>1.1.15 Sonstige Umsatzerlöse aus Netzentgelten</t>
  </si>
  <si>
    <t>1.2.1 Erlöse aus der Herstellung bestimmter Gasbeschaffenheiten</t>
  </si>
  <si>
    <t xml:space="preserve">1.2.2 Erlöse aus Nominierungsersatzverfahren </t>
  </si>
  <si>
    <t xml:space="preserve">1.2.3 Erlöse aus erweitertem Bilanzausgleich </t>
  </si>
  <si>
    <t xml:space="preserve">1.2.4 Erlöse aus sonstigen Flexibilitätsdienstleistungen </t>
  </si>
  <si>
    <t>1.2.5 Erlöse aus anderen erforderlichen sonstigen Hilfsdiensten</t>
  </si>
  <si>
    <t>1.3 Nicht zurückgestellte Erlöse aus Versteigerungen gemäß § 13 Abs. 4 GasNZV</t>
  </si>
  <si>
    <t>1.4 Erlöse aus Verkauf von Entspannungsstrom</t>
  </si>
  <si>
    <t xml:space="preserve">1.5 Erlöse aus Differenzmengen </t>
  </si>
  <si>
    <t>1.6 Andere sonstige Erlöse</t>
  </si>
  <si>
    <t>1.6.a davon Umsatzerlöse aus für Dritte erbrachte Dienstleistungen</t>
  </si>
  <si>
    <t>1.7 Umsatzerlöse aus Netzentgelten Strom</t>
  </si>
  <si>
    <t>1.8 Andere Umsatzerlöse (nicht Netzentgelte)</t>
  </si>
  <si>
    <t>2 Bestandsveränderungen</t>
  </si>
  <si>
    <t>3 andere aktivierte Eigenleistungen</t>
  </si>
  <si>
    <t xml:space="preserve">4.1 Erträge aus der Auflösung von Netzanschlussbeiträgen </t>
  </si>
  <si>
    <t>4.2 Erträge aus der Auflösung von Baukostenzuschüssen</t>
  </si>
  <si>
    <t>4.3 Erträge aus Auflösungen von Rückstellungen gemäß § § 13 Abs. 4 GasNZV</t>
  </si>
  <si>
    <t>4.4 Andere sonstige Erträge</t>
  </si>
  <si>
    <t>5.1.1 Aufwendungen für die Beschaffung von Verlustenergie</t>
  </si>
  <si>
    <t>5.1.2 Aufwendungen für die Beschaffung von Treibenergie</t>
  </si>
  <si>
    <t>5.1.3 Aufwendungen für die Beschaffung von Eigenverbrauch</t>
  </si>
  <si>
    <t>5.1.4 Aufwendungen für die Beschaffung von Entspannungsenergie</t>
  </si>
  <si>
    <t>5.1.5 Sonstiges</t>
  </si>
  <si>
    <t>5.2.2 Aufwendungen für überlassene Netzinfrastruktur</t>
  </si>
  <si>
    <t xml:space="preserve">5.2.3 Aufwendungen für durch Dritte erbrachte Betriebsführung </t>
  </si>
  <si>
    <t>5.2.4 Aufwendungen für durch Dritte erbrachte Wartungs- und Instandhaltungsleistungen</t>
  </si>
  <si>
    <t>5.2.5 Aufwendungen für die Beschaffung von Ausgleichsenergie für den Basisbilanzausgleich</t>
  </si>
  <si>
    <t xml:space="preserve">5.2.6 Aufwendungen für Differenzmengen </t>
  </si>
  <si>
    <t>5.2.7 Sonstiges</t>
  </si>
  <si>
    <t>6.1 Löhne und Gehälter</t>
  </si>
  <si>
    <t>7.1.1 Konzessionen, gewerbliche Schutzrechte und ähnliche Rechte und Werte sowie Lizenzen an solchen Rechten und Werten</t>
  </si>
  <si>
    <t>7.1.2 Sonstiges</t>
  </si>
  <si>
    <t>7.2 Abschreibungen des Sachanlagevermögens</t>
  </si>
  <si>
    <t xml:space="preserve">7.3.1 Abschreibungen auf Finanzanlagen  </t>
  </si>
  <si>
    <t>7.3.2 Abschreibungen auf Wertpapiere des Umlaufvermögens</t>
  </si>
  <si>
    <t xml:space="preserve">9 Erträge aus Beteiligungen </t>
  </si>
  <si>
    <t>9.a davon aus verbundenen Unternehmen</t>
  </si>
  <si>
    <t xml:space="preserve">10 Erträge aus anderen Wertpapieren und Ausleihungen des Finanzanlagevermögens </t>
  </si>
  <si>
    <t xml:space="preserve">10.a davon aus verbundenen Unternehmen </t>
  </si>
  <si>
    <t>11.2.1 Erträge aus Forderungen aus Lieferungen und Leistungen</t>
  </si>
  <si>
    <t>11.2.2 Erträge aus Forderungen gegenüber verbundenen Unternehmen (z.B. Cash-Pooling)</t>
  </si>
  <si>
    <t>11.2.3 Erträge aus Forderungen gegen Unternehmen, mit denen ein Beteiligungsverhältnis besteht</t>
  </si>
  <si>
    <t>11.2.4 Erträge aus sonstigen Vermögensgegenständen</t>
  </si>
  <si>
    <t>11.2.5 Erträge aus Wertpapieren des Umlaufvermögens</t>
  </si>
  <si>
    <t>11.2.6 Erträge aus Kassenbestand, Guthaben bei der Bundesbank und Kreditinstituten</t>
  </si>
  <si>
    <t>12.1 Abschreibungen auf Finanzanlagen</t>
  </si>
  <si>
    <t>12.2 Abschreibungen auf Wertpapiere des Umlaufvermögens</t>
  </si>
  <si>
    <t>13.a davon Fremdkapitalzinsen, die im Zusammenhang mit Gabi-Gas, Regel- und Ausgleichsenergie stehen</t>
  </si>
  <si>
    <t>13.4 Sonstiges</t>
  </si>
  <si>
    <t>15 außerordentliche Erträge</t>
  </si>
  <si>
    <t>16 außerordentliche Aufwendungen</t>
  </si>
  <si>
    <t>18 Steuern vom Einkommen und vom Ertrag</t>
  </si>
  <si>
    <t>Grundstücksanlagen, Bauten für Transportwesen</t>
  </si>
  <si>
    <t>Verwaltungsgebäude</t>
  </si>
  <si>
    <t>Gleisanlagen, Eisenbahnwagen</t>
  </si>
  <si>
    <t>Geschäftsausstattung (ohne EDV, Werkzeuge/Geräte); Vermittlungseinrichtungen</t>
  </si>
  <si>
    <t>Lagereinrichtung</t>
  </si>
  <si>
    <t>Hardware</t>
  </si>
  <si>
    <t>Software</t>
  </si>
  <si>
    <t>Gasbehälter</t>
  </si>
  <si>
    <t>Gasreinigungsanlagen</t>
  </si>
  <si>
    <t>Leit- und Energietechnik (Erdgasverdichteranlagen)</t>
  </si>
  <si>
    <t>Nebenanlagen (Erdgasverdichteranlagen)</t>
  </si>
  <si>
    <t>Verkehrswege</t>
  </si>
  <si>
    <t>Hausdruckregler/Zählerregler</t>
  </si>
  <si>
    <t>Regeleinrichtungen</t>
  </si>
  <si>
    <t>Sicherheitseinrichtungen (Mess-, Regel- und Zähleranlagen)</t>
  </si>
  <si>
    <t>Leit- und Energietechnik (Mess-, Regel- und Zähleranlagen)</t>
  </si>
  <si>
    <t>Nebenanlagen (Mess-, Regel- und Zähleranlagen)</t>
  </si>
  <si>
    <t>Gebäude (Mess-, Regel- und Zähleranlagen)</t>
  </si>
  <si>
    <t>Werkzeuge/Geräte</t>
  </si>
  <si>
    <t>Leichtfahrzeuge</t>
  </si>
  <si>
    <t>Schwerfahrzeuge</t>
  </si>
  <si>
    <t>Erdgasverdichtung</t>
  </si>
  <si>
    <t>Piping und Armaturen</t>
  </si>
  <si>
    <t>Gasmessanlagen</t>
  </si>
  <si>
    <t>Sicherheitseinrichtungen (Erdgasverdichteranlagen)</t>
  </si>
  <si>
    <t>Armaturen/Armaturenstationen</t>
  </si>
  <si>
    <t>Molchschleusen</t>
  </si>
  <si>
    <t>Gaszähler der Verteilung</t>
  </si>
  <si>
    <t>Messeinrichtungen</t>
  </si>
  <si>
    <t>Verdichter in Gasmischanlagen</t>
  </si>
  <si>
    <t>Fernwirkanlagen</t>
  </si>
  <si>
    <t>Rohrleitungen/HAL Stahl PE ummantelt &lt;= 16 bar</t>
  </si>
  <si>
    <t>Rohrleitungen/HAL Stahl PE ummantelt &gt; 16 bar</t>
  </si>
  <si>
    <t>Rohrleitungen/HAL Stahl kathodisch geschützt &lt;= 16 bar</t>
  </si>
  <si>
    <t>Rohrleitungen/HAL Stahl kathodisch geschützt &gt; 16 bar</t>
  </si>
  <si>
    <t>Rohrleitungen/HAL Stahl bituminiert &lt;= 16 bar</t>
  </si>
  <si>
    <t>Rohrleitungen/HAL Stahl bituminiert &gt; 16 bar</t>
  </si>
  <si>
    <t>Rohrleitungen/HAL Grauguss (&gt; DN 150)</t>
  </si>
  <si>
    <t>Rohrleitungen/HAL Duktiler Guss</t>
  </si>
  <si>
    <t>Rohrleitungen/HAL Polyethylen (PE-HD)</t>
  </si>
  <si>
    <t>Rohrleitungen/HAL Polyvinylchlorid (PVC)</t>
  </si>
  <si>
    <t>Sicherheitseinrichtungen (Rohrleitungen/HAL)</t>
  </si>
  <si>
    <t>Gesamt</t>
  </si>
  <si>
    <t>Netzlänge</t>
  </si>
  <si>
    <t>Ausspeisepunkte</t>
  </si>
  <si>
    <t>kWh</t>
  </si>
  <si>
    <t>Jahresarbeit</t>
  </si>
  <si>
    <t>Bezeichnung der Kostenart</t>
  </si>
  <si>
    <t>Unternehmen, bei dem die Kosten anfallen</t>
  </si>
  <si>
    <t>GuV-Position, in der die Kosten enthalten sind</t>
  </si>
  <si>
    <t>Allgemeine Angaben</t>
  </si>
  <si>
    <t>Überleitung aus der GuV des Netzbetreibers</t>
  </si>
  <si>
    <r>
      <t xml:space="preserve">Kosten und Erlöse der im gesetzlichen Rahmen ausgeübten </t>
    </r>
    <r>
      <rPr>
        <b/>
        <sz val="14"/>
        <rFont val="Calibri"/>
        <family val="2"/>
        <scheme val="minor"/>
      </rPr>
      <t>Betriebs- und Personalratstätigkeit</t>
    </r>
    <r>
      <rPr>
        <sz val="14"/>
        <rFont val="Calibri"/>
        <family val="2"/>
        <scheme val="minor"/>
      </rPr>
      <t xml:space="preserve"> gemäß § 11 Abs. 2 Nr. 10 ARegV</t>
    </r>
  </si>
  <si>
    <r>
      <t xml:space="preserve">Kosten und Erlöse der </t>
    </r>
    <r>
      <rPr>
        <b/>
        <sz val="14"/>
        <rFont val="Calibri"/>
        <family val="2"/>
        <scheme val="minor"/>
      </rPr>
      <t>Berufsausbildung und Weiterbildung</t>
    </r>
    <r>
      <rPr>
        <sz val="14"/>
        <rFont val="Calibri"/>
        <family val="2"/>
        <scheme val="minor"/>
      </rPr>
      <t xml:space="preserve"> im Unternehmen und von </t>
    </r>
    <r>
      <rPr>
        <b/>
        <sz val="14"/>
        <rFont val="Calibri"/>
        <family val="2"/>
        <scheme val="minor"/>
      </rPr>
      <t>Betriebskindertagesstätten</t>
    </r>
    <r>
      <rPr>
        <sz val="14"/>
        <rFont val="Calibri"/>
        <family val="2"/>
        <scheme val="minor"/>
      </rPr>
      <t xml:space="preserve"> für Kinder der im Netzbereich beschäftigten Betriebsangehörigen gemäß § 11 Abs. 2 Nr. 11 ARegV</t>
    </r>
  </si>
  <si>
    <t>Angaben zur Anlage/Anlagengruppe</t>
  </si>
  <si>
    <t xml:space="preserve">Darlehensspiegel des Gesamtunternehmens </t>
  </si>
  <si>
    <t>Zuordnung zum Tätigkeitsbereichs Gasverteilung (Netz) vor Hinzurechnungen und Kürzungen</t>
  </si>
  <si>
    <t>Gläubiger</t>
  </si>
  <si>
    <t>Beziehung 
zum Gläubiger</t>
  </si>
  <si>
    <t>Darlehens-/
Finanzierungsart</t>
  </si>
  <si>
    <t>Verwendungszweck gem. Darlehensvertrag</t>
  </si>
  <si>
    <t>Zinssatz 2015</t>
  </si>
  <si>
    <t>sofern geschlüsselt: Erläuterung des Schlüssels</t>
  </si>
  <si>
    <t xml:space="preserve">falls abweichend: tatsächliche Verwendung </t>
  </si>
  <si>
    <t xml:space="preserve">Laufzeit in Jahren
</t>
  </si>
  <si>
    <t>Restschuld zum
 01.01.2015</t>
  </si>
  <si>
    <t xml:space="preserve">Berücksichtigung in Bilanzposition </t>
  </si>
  <si>
    <t>Tilgung in 2015</t>
  </si>
  <si>
    <t>Zinsen in 2015</t>
  </si>
  <si>
    <t>Restschuld 
31.12.2015</t>
  </si>
  <si>
    <t>Anlagenspiegel</t>
  </si>
  <si>
    <t>Tätigkeit Gasverteilung</t>
  </si>
  <si>
    <t>Art der Zuordnung</t>
  </si>
  <si>
    <t>Restschuld 01.01.2015</t>
  </si>
  <si>
    <t>Restschuld 31.12.2015</t>
  </si>
  <si>
    <t>km</t>
  </si>
  <si>
    <t>Gesamtnetzlänge des Gasversorgungsnetzes</t>
  </si>
  <si>
    <t>Anzahl</t>
  </si>
  <si>
    <r>
      <t>m</t>
    </r>
    <r>
      <rPr>
        <vertAlign val="subscript"/>
        <sz val="11"/>
        <color theme="1"/>
        <rFont val="Calibri"/>
        <family val="2"/>
        <scheme val="minor"/>
      </rPr>
      <t>n</t>
    </r>
    <r>
      <rPr>
        <vertAlign val="superscript"/>
        <sz val="11"/>
        <color theme="1"/>
        <rFont val="Calibri"/>
        <family val="2"/>
        <scheme val="minor"/>
      </rPr>
      <t>3</t>
    </r>
  </si>
  <si>
    <t>Mitarbeiteräquivalente</t>
  </si>
  <si>
    <t xml:space="preserve">Mitarbeiteräquivalente im Gesamtunternehmen </t>
  </si>
  <si>
    <t xml:space="preserve">davon im Gasbereich </t>
  </si>
  <si>
    <t xml:space="preserve">davon im Gasnetz </t>
  </si>
  <si>
    <t>€/kWh</t>
  </si>
  <si>
    <t>€/kWh/h</t>
  </si>
  <si>
    <t>Menge der gezogenen Arbeit</t>
  </si>
  <si>
    <t>Arbeitspreis</t>
  </si>
  <si>
    <t>Leistungpreis</t>
  </si>
  <si>
    <t>kWh/h</t>
  </si>
  <si>
    <t>Lösgröße</t>
  </si>
  <si>
    <t>Art der Lastflusszusage</t>
  </si>
  <si>
    <t>Wurden gegenüber dem Basisjahr der letztmaligen Kostenprüfung Umgliederungen des Sachanlagevermögens vorgenommen?</t>
  </si>
  <si>
    <t>Bezeichnung Netz/Anlage</t>
  </si>
  <si>
    <t>Aktenzeichen</t>
  </si>
  <si>
    <t>Art des Übergangs</t>
  </si>
  <si>
    <t>Datum des Übergangs</t>
  </si>
  <si>
    <t/>
  </si>
  <si>
    <t>Falls ja, auf welches Kalenderjahr wurde im Hinblick auf die zeitnahen Anschaffungs- und Herstellungskosten abgestellt?</t>
  </si>
  <si>
    <t>Falls ja, welche Preisindizes wurden der Rückrechnung zu Grunde gelegt (Kurzbeschreibung, z.B. Wibera …)?</t>
  </si>
  <si>
    <t>Wurden gegenüber dem Basisjahr der letztmaligen Kostenprüfung Schlüssel für Kosten im Sinne des § 4 Abs. 4 Satz 2 GasNEV geändert?</t>
  </si>
  <si>
    <t>Menge [in kWh]</t>
  </si>
  <si>
    <t>Preis [in ct/kWh]</t>
  </si>
  <si>
    <t>Betreiben Sie ein Gasversorgungsnetz, an dem mindestens eine Biogasanlage angeschlossen ist?</t>
  </si>
  <si>
    <t>Beschlussdatum</t>
  </si>
  <si>
    <t xml:space="preserve">Wurde die Höhe des Sachanlagevermögens auf Grund von Schlüsselungen ermittelt? </t>
  </si>
  <si>
    <t xml:space="preserve">Sind in die Bewertung des Sachanlagevermögens aktivisch abgesetzte Baukostenzuschüsse eingeflossen? </t>
  </si>
  <si>
    <t>Falls ja, wurden diese im Tabellenblatt D_SAV zum Sachanlagevermögen wieder hinzugerechnet?</t>
  </si>
  <si>
    <t>Sind Teile des Gasversorgungsnetzes oder Anlagen des Netzbetreibers zwischen dem 1.1.2011 und dem 31.12.2015 übergegangen?</t>
  </si>
  <si>
    <t>Falls ja, erfolgte ein unterjähriger Übergang im Basisjahr 2015?</t>
  </si>
  <si>
    <t>Kalenderjahr</t>
  </si>
  <si>
    <t>Führen Sie nachfolgend alle genehmigten Investitionsmaßnahmen auf, deren Befristung nach dem 31.12.2017 endet</t>
  </si>
  <si>
    <t>Sind in den Dienstleistungsverträgen mit verbundenen Unternehmen Gewinnaufschläge o.ä. enthalten?</t>
  </si>
  <si>
    <t xml:space="preserve">Falls ja, bitte Angabe der Fundstelle der Erläuterung im Bericht </t>
  </si>
  <si>
    <t>1.1.</t>
  </si>
  <si>
    <t>1.1.a</t>
  </si>
  <si>
    <t>1.2.</t>
  </si>
  <si>
    <t>1.2.a</t>
  </si>
  <si>
    <t>1.3.</t>
  </si>
  <si>
    <t>1.4.</t>
  </si>
  <si>
    <t>1.4.a</t>
  </si>
  <si>
    <t>1.5.</t>
  </si>
  <si>
    <t>1.5.a</t>
  </si>
  <si>
    <t>1.6.</t>
  </si>
  <si>
    <t>1.7.</t>
  </si>
  <si>
    <t>1.7.a</t>
  </si>
  <si>
    <t>1.7.b</t>
  </si>
  <si>
    <t>1.8.</t>
  </si>
  <si>
    <t>1.8.a</t>
  </si>
  <si>
    <t>1.9.</t>
  </si>
  <si>
    <t>1.9.a</t>
  </si>
  <si>
    <t>1.10.</t>
  </si>
  <si>
    <t>1.11.</t>
  </si>
  <si>
    <t>1.12.</t>
  </si>
  <si>
    <t>1.12.a</t>
  </si>
  <si>
    <t>1.13.</t>
  </si>
  <si>
    <t>1.13.a</t>
  </si>
  <si>
    <t>Aufwand im Kalenderjahr</t>
  </si>
  <si>
    <t xml:space="preserve">Wurden die mit den u.g. Investitionsmaßnahmen im Zusammenhang stehenden Bestands- bzw. Ertrags-/Aufwandspositionen </t>
  </si>
  <si>
    <t>in den Tabellenblättern "B_Bilanz" und "C_GuV" in den entsprechenden Spalten erfasst?</t>
  </si>
  <si>
    <t xml:space="preserve">Falls ja, wurden die damit im Zusammenhang stehenden Bestands- bzw. Ertrags-/Aufwandspositionen in den Tabellenblättern </t>
  </si>
  <si>
    <t>B_Bilanz und "C_GuV" in den entsprechenden Spalten erfasst?</t>
  </si>
  <si>
    <t xml:space="preserve">Berücksichtigung in GuV-Position </t>
  </si>
  <si>
    <t>Wurden im Rahmen der Erstellung des Jahres- bzw. Tätigkeitsabschlusses Saldierungen in Bilanz- und/oder GuV-Positionen vorgenommen?</t>
  </si>
  <si>
    <t xml:space="preserve">Wurden die Anschaffungs- und Herstellungskosten der Anlagegüter, deren Errichtung zeitlich vor ihrer erstmaligen Bewertung in </t>
  </si>
  <si>
    <t>anwendbaren Preisindizes ermittelt (§ 6 Abs. 3 Satz 3 GasNEV)?</t>
  </si>
  <si>
    <r>
      <t xml:space="preserve">Deutscher Mark liegt, unter Verwendung </t>
    </r>
    <r>
      <rPr>
        <b/>
        <sz val="11"/>
        <rFont val="Calibri"/>
        <family val="2"/>
        <scheme val="minor"/>
      </rPr>
      <t>zeitnaher üblicher Anschaffungs- und Herstellungskosten und einer Rückrechnung mittels der</t>
    </r>
  </si>
  <si>
    <t>A1 Fragen</t>
  </si>
  <si>
    <t>B Überleitung von der handelsrechtlichen Bilanz zum elektronischen Datenerhebungsbogen</t>
  </si>
  <si>
    <t>B1 Darstellung der Hinzurechnungen und Kürzungen in der Bilanz</t>
  </si>
  <si>
    <t>B2 Rückstellungsspiegel</t>
  </si>
  <si>
    <t>C Überleitung von der handelsrechtlichen Gewinn- und Verlustrechnung zum elektronischen Datenerhebungsbogen</t>
  </si>
  <si>
    <t>C1 Angaben über sonstige Aufwands- und Ertragspositionen 2011-2015</t>
  </si>
  <si>
    <t>C2 Darstellung der Hinzurechnungen und Kürzungen in der Gewinn- und Verlustrechnung</t>
  </si>
  <si>
    <t>C3 Überleitung der dauerhaft nicht beeinflussbaren Kostenanteile gem. § 11 Abs. 2 ARegV</t>
  </si>
  <si>
    <t xml:space="preserve">C4 Kosten für die Beschaffung von Treibenergie als volatile Kostenanteile im Sinne des § 11 Abs. 5 ARegV (ohne Energiesteuern) </t>
  </si>
  <si>
    <t>C5 Kosten für Lastflusszusagen als volatile Kostenanteile im Sinne des § 11 Abs. 5 ARegV - Festlegung KOLA (BK9-11/606, BK9-14/606)</t>
  </si>
  <si>
    <t>D Sachanlagevermögen</t>
  </si>
  <si>
    <t>D1 Anlagenspiegel</t>
  </si>
  <si>
    <t>D2 Auflösung von Baukostenzuschüssen/Netzanschlusskostenbeiträgen in Verbindung mit der GasNEV</t>
  </si>
  <si>
    <t>F Darlehensspiegel 2015</t>
  </si>
  <si>
    <t>G Netzdaten am letzten Tag des im Kalenderjahr 2015 abgeschlossenen Geschäftsjahres</t>
  </si>
  <si>
    <t>Verbundenes
Unternehmen?</t>
  </si>
  <si>
    <t>Netzkosten</t>
  </si>
  <si>
    <t>Ist die Schlüsselung von Aufwands-bzw. Ertragspositionen mit denselben Schlüsseln erfolgt wie bei den dazugehörigen Bilanzpositionen?</t>
  </si>
  <si>
    <t>Position</t>
  </si>
  <si>
    <t>1.1.2.1</t>
  </si>
  <si>
    <t>1.1.2.2</t>
  </si>
  <si>
    <t>1.1.2.2.a</t>
  </si>
  <si>
    <t>1.1.2.3</t>
  </si>
  <si>
    <t>1.a</t>
  </si>
  <si>
    <t>1.b</t>
  </si>
  <si>
    <t>3.1</t>
  </si>
  <si>
    <t>3.2</t>
  </si>
  <si>
    <t>3.3</t>
  </si>
  <si>
    <t>3.4</t>
  </si>
  <si>
    <t>3.5</t>
  </si>
  <si>
    <t>Auszahlungen für laufende Geschäfte</t>
  </si>
  <si>
    <t xml:space="preserve">Bezogene Leistungen </t>
  </si>
  <si>
    <t>für die Überlassung von Netzinfrastruktur</t>
  </si>
  <si>
    <t xml:space="preserve">für die Erbringung von Dienstleistungen </t>
  </si>
  <si>
    <t>davon gegenüber Unternehmen, für die ein Dienstleistungs-EHB bereitgestellt wurde</t>
  </si>
  <si>
    <t>davon gegenüber verbundenen Unternehmen</t>
  </si>
  <si>
    <t>Ansetzbare betriebliche Steuern</t>
  </si>
  <si>
    <t xml:space="preserve">Sonstiges </t>
  </si>
  <si>
    <t>davon Auszahlungen in Zusammenhang mit der Erstellung aktivierter Eigenleistungen (Herstellkosten)</t>
  </si>
  <si>
    <t>davon Auszahlungen für Investitionsmaßnahmen, deren Befristung nach dem 31.12.2017 endet</t>
  </si>
  <si>
    <t>Auszahlungen für Investitionszwecke</t>
  </si>
  <si>
    <t>Sachinvestitionen, Ankäufe, Vorrauszahlungen, Restzahlungen</t>
  </si>
  <si>
    <t>Finanzinvestitionen</t>
  </si>
  <si>
    <t>Auszahlungen im Rahmen des Finanzverkehrs</t>
  </si>
  <si>
    <t>Kredittilgung</t>
  </si>
  <si>
    <t>Auszahlungen gegenüber verbundenen Unternehmen (z.B. Cash-Pooling)</t>
  </si>
  <si>
    <t xml:space="preserve">Akzepteinlösung </t>
  </si>
  <si>
    <t xml:space="preserve">Eigenkapitalminderungen </t>
  </si>
  <si>
    <t>Gewinnausschüttungen/Dividendenzahlungen</t>
  </si>
  <si>
    <t>Einzahlungen aus Umsatzerlösen und Erträgen</t>
  </si>
  <si>
    <t xml:space="preserve">Umsatzerlöse aus Netzentgelten </t>
  </si>
  <si>
    <t>Sonstige Umsatzerlöse</t>
  </si>
  <si>
    <t>Beteiligungserträge</t>
  </si>
  <si>
    <t>Zinserträge</t>
  </si>
  <si>
    <t>Sonstige Erträge</t>
  </si>
  <si>
    <t>Einzahlungen aus Desinvestitionen</t>
  </si>
  <si>
    <t>Anlagenverkäufe</t>
  </si>
  <si>
    <t>Auflösung von Finanzinvestitionen</t>
  </si>
  <si>
    <t>Einzahlungen im Rahmen des Finanzverkehrs</t>
  </si>
  <si>
    <t>Kreditaufnahmen (bei Kreditinstituten oder nicht verbundenen Unternehmen)</t>
  </si>
  <si>
    <t>Einzahlungen von verbundenen Unternehmen (z.B. Cash-Pooling)</t>
  </si>
  <si>
    <t>Bilanzpositionen</t>
  </si>
  <si>
    <t>Anlagenspiegel des Jahres 2015</t>
  </si>
  <si>
    <t>10.4.a</t>
  </si>
  <si>
    <t>davon gegenüber Netzkunden</t>
  </si>
  <si>
    <t>2.2.1.a</t>
  </si>
  <si>
    <t>Erlöse aus Ausspeisepunkte ohne Leistungsmessung</t>
  </si>
  <si>
    <t>Erlöse aus Ausspeisepunkte mit Leistungmessung</t>
  </si>
  <si>
    <t>Erlöse aus Einspeiseentgelte für feste Kapazitäten</t>
  </si>
  <si>
    <t>Erlöse aus Ausspeiseentgelte für feste Kapazitäten</t>
  </si>
  <si>
    <t>Erlöse aus unterjährigen und unterbrechbaren Verträgen sowie Jahresverträgen mit abweichenden Laufzeitbeginn (§ 13 Abs. 2 und 3 GasNEV)</t>
  </si>
  <si>
    <t xml:space="preserve">Erträge aus der Auflösung von Netzanschlussbeiträgen </t>
  </si>
  <si>
    <t xml:space="preserve">Aufwendungen für Roh-, Hilfs- und Betriebsstoffe </t>
  </si>
  <si>
    <t xml:space="preserve">Aufwendungen für bezogene Leistungen </t>
  </si>
  <si>
    <t xml:space="preserve">für Altersversorgung </t>
  </si>
  <si>
    <t>für soziale Abgaben und sonstige Aufwendungen</t>
  </si>
  <si>
    <t>Abschreibungen Immaterielles Anlagevermögen</t>
  </si>
  <si>
    <t xml:space="preserve">für sonstige Flexibilitätsdienstleistungen </t>
  </si>
  <si>
    <t>für die Durchführung der Versteigerung nach § 13 Abs. 1 GasNZV</t>
  </si>
  <si>
    <t>Wartung und Instandsetzung</t>
  </si>
  <si>
    <t>Konzessionsabgaben</t>
  </si>
  <si>
    <t>Mieten, sonstige Pachtzinsen, sonstige Leasingraten, Gebühren und Beiträge</t>
  </si>
  <si>
    <t xml:space="preserve">Versicherungen </t>
  </si>
  <si>
    <t>Bürobedarf, Drucksachen und Zeitschriften</t>
  </si>
  <si>
    <t xml:space="preserve">Postkosten, Frachtkosten und ähnliche Kosten </t>
  </si>
  <si>
    <t>Rechts- und Beratungskosten</t>
  </si>
  <si>
    <t>Sponsoring, Werbung, Spenden</t>
  </si>
  <si>
    <t xml:space="preserve">Reisekosten und Auslösungen </t>
  </si>
  <si>
    <t xml:space="preserve">Bewirtung und Geschenke </t>
  </si>
  <si>
    <t>Einzelwertberichtigungen</t>
  </si>
  <si>
    <t>Pauschalwertberichtigungen</t>
  </si>
  <si>
    <t>Abschreibungen auf Forderungen</t>
  </si>
  <si>
    <t>Entgelte für vermiedene Netzkosten nach § 20a GasNEV</t>
  </si>
  <si>
    <t xml:space="preserve">Erträge aus Cash-Pooling </t>
  </si>
  <si>
    <t>Erträge aus Forderungen gegen Unternehmen, mit denen ein Beteiligungsverhältnis besteht</t>
  </si>
  <si>
    <t xml:space="preserve">gegenüber verbundenen Unternehmen </t>
  </si>
  <si>
    <t>gegenüber Unternehmen, mit denen ein Beteiligungsverhältnis besteht</t>
  </si>
  <si>
    <t>gegenüber Kreditinstituten</t>
  </si>
  <si>
    <t>KFZ-Steuer</t>
  </si>
  <si>
    <t>Grundsteuer</t>
  </si>
  <si>
    <t xml:space="preserve">6.2.1 für Altersversorgung </t>
  </si>
  <si>
    <t>6.2.2 für soziale Abgaben und sonstige Aufwendungen</t>
  </si>
  <si>
    <t xml:space="preserve">8.1 für sonstige Flexibilitätsdienstleistungen </t>
  </si>
  <si>
    <t>8.2 für die Durchführung der Versteigerung nach § 13 Abs. 1 GasNZV</t>
  </si>
  <si>
    <t>8.4 Wartung und Instandsetzung</t>
  </si>
  <si>
    <t>8.5 Konzessionsabgaben</t>
  </si>
  <si>
    <t>8.6 Mieten, sonstige Pachtzinsen, sonstige Leasingraten, Gebühren und Beiträge</t>
  </si>
  <si>
    <t xml:space="preserve">8.7 Versicherungen </t>
  </si>
  <si>
    <t>8.8 Bürobedarf, Drucksachen und Zeitschriften</t>
  </si>
  <si>
    <t xml:space="preserve">8.9 Postkosten, Frachtkosten und ähnliche Kosten </t>
  </si>
  <si>
    <t>8.10 Rechts- und Beratungskosten</t>
  </si>
  <si>
    <t>8.11 Sponsoring, Werbung, Spenden</t>
  </si>
  <si>
    <t xml:space="preserve">8.12 Reisekosten und Auslösungen </t>
  </si>
  <si>
    <t xml:space="preserve">8.13 Bewirtung und Geschenke </t>
  </si>
  <si>
    <t>8.14 Einzelwertberichtigungen</t>
  </si>
  <si>
    <t>8.15 Pauschalwertberichtigungen</t>
  </si>
  <si>
    <t>8.16 Abschreibungen auf Forderungen</t>
  </si>
  <si>
    <t>8.17 Entgelte für vermiedene Netzkosten nach § 20a GasNEV</t>
  </si>
  <si>
    <t>8.18 Sonstiges</t>
  </si>
  <si>
    <t xml:space="preserve">11.1.2 Erträge aus Cash-Pooling </t>
  </si>
  <si>
    <t xml:space="preserve">13.1 gegenüber verbundenen Unternehmen </t>
  </si>
  <si>
    <t>13.2 gegenüber Unternehmen, mit denen ein Beteiligungsverhältnis besteht</t>
  </si>
  <si>
    <t>13.3 gegenüber Kreditinstituten</t>
  </si>
  <si>
    <t>19.1 KFZ-Steuer</t>
  </si>
  <si>
    <t>19.2 Grundsteuer</t>
  </si>
  <si>
    <t>19.3 Sonstiges</t>
  </si>
  <si>
    <t>E Liquiditätsrechnung 2015</t>
  </si>
  <si>
    <t>AK/HK zum 01.01.</t>
  </si>
  <si>
    <t>AK/HK zum 31.12.</t>
  </si>
  <si>
    <t>Restwert zum 01.01.</t>
  </si>
  <si>
    <t>Restwert zum 31.12.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</si>
  <si>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</si>
  <si>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</si>
  <si>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</si>
  <si>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</si>
  <si>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</si>
  <si>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</si>
  <si>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</si>
  <si>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</si>
  <si>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</si>
  <si>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</si>
  <si>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</si>
  <si>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</si>
  <si>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</si>
  <si>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</si>
  <si>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XV</t>
  </si>
  <si>
    <t>XVI</t>
  </si>
  <si>
    <t>XVII</t>
  </si>
  <si>
    <t>XVIII</t>
  </si>
  <si>
    <t>XIX</t>
  </si>
  <si>
    <t>XX</t>
  </si>
  <si>
    <t>XXI</t>
  </si>
  <si>
    <t>XXII</t>
  </si>
  <si>
    <t>XXIV</t>
  </si>
  <si>
    <t>XXV</t>
  </si>
  <si>
    <t>XXVI</t>
  </si>
  <si>
    <t>XXVII</t>
  </si>
  <si>
    <t>XXVIII</t>
  </si>
  <si>
    <t>XXIX</t>
  </si>
  <si>
    <t>XXX</t>
  </si>
  <si>
    <t>XXXI</t>
  </si>
  <si>
    <t>XXXII</t>
  </si>
  <si>
    <t>XXXIII</t>
  </si>
  <si>
    <t>XXXIV</t>
  </si>
  <si>
    <t>XXXV</t>
  </si>
  <si>
    <t>XXXVI</t>
  </si>
  <si>
    <t>XXXVII</t>
  </si>
  <si>
    <t>XXXVIII</t>
  </si>
  <si>
    <t>XXXIX</t>
  </si>
  <si>
    <t>XL</t>
  </si>
  <si>
    <t>XLI</t>
  </si>
  <si>
    <t>XLII</t>
  </si>
  <si>
    <t>XLIII</t>
  </si>
  <si>
    <t>XLIV</t>
  </si>
  <si>
    <t>XLV</t>
  </si>
  <si>
    <t>XLVI</t>
  </si>
  <si>
    <t>XLVII</t>
  </si>
  <si>
    <t>XLVIII</t>
  </si>
  <si>
    <t>XLIX</t>
  </si>
  <si>
    <t>L</t>
  </si>
  <si>
    <t>LIII</t>
  </si>
  <si>
    <t>LIV</t>
  </si>
  <si>
    <t>LV</t>
  </si>
  <si>
    <t>LVI</t>
  </si>
  <si>
    <t>LVII</t>
  </si>
  <si>
    <t>LVIII</t>
  </si>
  <si>
    <t>LIX</t>
  </si>
  <si>
    <t>LX</t>
  </si>
  <si>
    <t>LXI</t>
  </si>
  <si>
    <t>LXII</t>
  </si>
  <si>
    <t>davon aus Netzentgelten gegen Netzkunden</t>
  </si>
  <si>
    <t>lfd. Nr.</t>
  </si>
  <si>
    <t>1.1.14 Umsatzerlöse aus Netzentgelten - weitere Erlöse wie z.B. Nebengeschäfte etc. 2011-2015</t>
  </si>
  <si>
    <t>1.1.15 Umsatzerlöse aus Netzentgelten - Sonstige Umsatzerlöse 2011-2015</t>
  </si>
  <si>
    <t>4.4 Sonstige betriebliche Erträge - Andere sonstige Erträge 2011-2015</t>
  </si>
  <si>
    <t>1.6 Umsatzerlöse - Andere sonstige Erlöse 2011-2015</t>
  </si>
  <si>
    <t>5.1.5 Aufwendungen für Roh-, Hilfs- und Betriebsstoffe - Sonstiges 2011-2015</t>
  </si>
  <si>
    <t>5.2.7 Aufwendungen für bezogene Leistungen - Sonstiges 2011-2015</t>
  </si>
  <si>
    <t>7.1.2 Abschreibungen Immaterielles Anlagevermögen - Sonstiges 2011-2015</t>
  </si>
  <si>
    <t>8.18 sonstige betriebliche Aufwendungen - Sonstiges 2011-2015</t>
  </si>
  <si>
    <t>13.4 Zinsen und ähnliche Aufwendungen - Sonstiges 2011-2015</t>
  </si>
  <si>
    <t>19.3 sonstige betriebliche Steuern - Sonstiges 2011-2015</t>
  </si>
  <si>
    <t>Erträge aus verzinslichen Finanzanlagen</t>
  </si>
  <si>
    <t>2.2.2.a</t>
  </si>
  <si>
    <t>Baukosten-zuschüsse u. Netzanschluss-kostenbeiträge</t>
  </si>
  <si>
    <t>Zugangsjahr</t>
  </si>
  <si>
    <r>
      <t>IV. Informationen über Vertragsverhältnisse zum</t>
    </r>
    <r>
      <rPr>
        <u/>
        <sz val="14"/>
        <color theme="1"/>
        <rFont val="Calibri"/>
        <family val="2"/>
        <scheme val="minor"/>
      </rPr>
      <t xml:space="preserve"> Bezug</t>
    </r>
    <r>
      <rPr>
        <sz val="14"/>
        <color theme="1"/>
        <rFont val="Calibri"/>
        <family val="2"/>
        <scheme val="minor"/>
      </rPr>
      <t xml:space="preserve"> von Dienstleistungen</t>
    </r>
  </si>
  <si>
    <t>11.1.1 Erträge aus verzinslichen Finanzanlagen</t>
  </si>
  <si>
    <t xml:space="preserve">Berücksichtigung in Bilanz-Position </t>
  </si>
  <si>
    <t>Gas 
gesamt</t>
  </si>
  <si>
    <t>2.2.1.a davon aus Netzentgelten gegen Netzkunden</t>
  </si>
  <si>
    <t>2.2.2.a davon aus Netzentgelten gegen Netzkunden</t>
  </si>
  <si>
    <t>10.4.a davon gegenüber Netzkunden</t>
  </si>
  <si>
    <t>2.2.3.a</t>
  </si>
  <si>
    <t>11.3</t>
  </si>
  <si>
    <t>11.3 Andere sonstige Zinsen und ähnliche Erträge 2011-2015</t>
  </si>
  <si>
    <t>Berücksichtigung in GuV</t>
  </si>
  <si>
    <t>Tätigkeit Elektrizitätsverteilung</t>
  </si>
  <si>
    <t>Elektrizität 
gesamt</t>
  </si>
  <si>
    <t>2.2.3.a davon aus Netzentgelten gegen Netzkunden</t>
  </si>
  <si>
    <t>10.6.a</t>
  </si>
  <si>
    <t>10.7.a</t>
  </si>
  <si>
    <t>10.6.a davon gegenüber Netzkunden</t>
  </si>
  <si>
    <t>10.7.a davon gegenüber Netzkunden</t>
  </si>
  <si>
    <t>historische Zugänge</t>
  </si>
  <si>
    <t>jährliche Auflösungen</t>
  </si>
  <si>
    <t xml:space="preserve">Restwert zum Ende des in 2015 abgeschlossenen Geschäftsjahres </t>
  </si>
  <si>
    <t>davon Korrekturen auf Grund von Netzübergängen nach § 26 Abs. 1 und 2 ARegV seit 01.01.11</t>
  </si>
  <si>
    <t xml:space="preserve">Grundstücke </t>
  </si>
  <si>
    <t>10.3.a</t>
  </si>
  <si>
    <t>Vermögensgegenstand</t>
  </si>
  <si>
    <t>geleistete Anzahlungen auf immaterielle Vermögensgegenstände</t>
  </si>
  <si>
    <t>geleistete Anzahlungen und Anlagen im Bau des Sachanlagevermögens</t>
  </si>
  <si>
    <t>D3 Weiteres Anlagevermögen</t>
  </si>
  <si>
    <t>10.3.a davon gegenüber Netzkunden</t>
  </si>
  <si>
    <t>Angaben zu den bilanziellen Wertansätzen</t>
  </si>
  <si>
    <t>XXIII</t>
  </si>
  <si>
    <t xml:space="preserve">V. Informationen über Netzteile, zu denen getrennte Angaben im SAV gemacht werden </t>
  </si>
  <si>
    <t>Bezeichnung</t>
  </si>
  <si>
    <t>WAV-Positionen</t>
  </si>
  <si>
    <t>Grundstücke, grundstücksgleiche Rechte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</si>
  <si>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</si>
  <si>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</si>
  <si>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</si>
  <si>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</si>
  <si>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</si>
  <si>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</si>
  <si>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</si>
  <si>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</si>
  <si>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</si>
  <si>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</si>
  <si>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</si>
  <si>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</si>
  <si>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</si>
  <si>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</si>
  <si>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</si>
  <si>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</si>
  <si>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</si>
  <si>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</si>
  <si>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</si>
  <si>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</si>
  <si>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</si>
  <si>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</si>
  <si>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</si>
  <si>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</si>
  <si>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</si>
  <si>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</si>
  <si>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</si>
  <si>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</si>
  <si>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</si>
  <si>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</si>
  <si>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</si>
  <si>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</si>
  <si>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</si>
  <si>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</si>
  <si>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</si>
  <si>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</si>
  <si>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</si>
  <si>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</si>
  <si>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</si>
  <si>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</si>
  <si>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</si>
  <si>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</si>
  <si>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</si>
  <si>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</si>
  <si>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</si>
  <si>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</si>
  <si>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</si>
  <si>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</si>
  <si>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</si>
  <si>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</si>
  <si>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1.14.</t>
  </si>
  <si>
    <t>Wird die Gasqualität im Gasversorgungsnetz von L- auf H-Gas umgestellt?</t>
  </si>
  <si>
    <t>1.14.a</t>
  </si>
  <si>
    <t>Falls ja, wann soll die Umstellung stattfinden?</t>
  </si>
  <si>
    <t>Falls ja, wurden die damit im Zusammenhang stehenden Bestands- bzw. Ertrags- und Aufwandspositionen in den</t>
  </si>
  <si>
    <t>Tabellenblättern B_Bilanz und C_GuV in den entsprechenden Spalten erfasst?</t>
  </si>
  <si>
    <t>1.13.b</t>
  </si>
  <si>
    <t>9.3.1</t>
  </si>
  <si>
    <t>9.3.2</t>
  </si>
  <si>
    <t>9.3.3</t>
  </si>
  <si>
    <t>9.3.4</t>
  </si>
  <si>
    <t>Andere Sonstige Rückstellungen</t>
  </si>
  <si>
    <t>9.3.1 Rückstellung für Mehr- und Mindermengenabrechnung</t>
  </si>
  <si>
    <t>9.3.2 Rückstellung für das Regulierungskonto</t>
  </si>
  <si>
    <t>9.3.3 Rückstellung für die Mehrerlösabschöpfung</t>
  </si>
  <si>
    <t>9.3.4 Andere Sonstige Rückstellungen</t>
  </si>
  <si>
    <t xml:space="preserve">Eigenkapitalerhöhung </t>
  </si>
  <si>
    <t>Jahreshöchstlast</t>
  </si>
  <si>
    <t>Jahreshöchstlast aller Entnahmen</t>
  </si>
  <si>
    <t>m³/h</t>
  </si>
  <si>
    <t>Abschreibungen auf Vermögensgegenstände des Umlaufvermögens und Finanzanlagen</t>
  </si>
  <si>
    <t>Sonstige Auszahlungen</t>
  </si>
  <si>
    <t>Sonstige Einzahlungen</t>
  </si>
  <si>
    <t>11.3 Andere sonstige Zinsen und ähnliche Erträge</t>
  </si>
  <si>
    <t>XVa</t>
  </si>
  <si>
    <t>XVIa</t>
  </si>
  <si>
    <t>XVb</t>
  </si>
  <si>
    <t>XVIb</t>
  </si>
  <si>
    <t>XVc</t>
  </si>
  <si>
    <t>XVIc</t>
  </si>
  <si>
    <t>XVd</t>
  </si>
  <si>
    <t>XVId</t>
  </si>
  <si>
    <t>XXVIIa</t>
  </si>
  <si>
    <t>XXVIIIa</t>
  </si>
  <si>
    <t>XXVIIb</t>
  </si>
  <si>
    <t>XXVIIIb</t>
  </si>
  <si>
    <t>XXVIIc</t>
  </si>
  <si>
    <t>XXVIIIc</t>
  </si>
  <si>
    <t>XXVIId</t>
  </si>
  <si>
    <t>XXVIIId</t>
  </si>
  <si>
    <t>XXXIXa</t>
  </si>
  <si>
    <t>Xla</t>
  </si>
  <si>
    <t>XXXIXb</t>
  </si>
  <si>
    <t>Xlb</t>
  </si>
  <si>
    <t>XXXIXc</t>
  </si>
  <si>
    <t>Xlc</t>
  </si>
  <si>
    <t>XXXIXd</t>
  </si>
  <si>
    <t>Xld</t>
  </si>
  <si>
    <t>LIa</t>
  </si>
  <si>
    <t>LIIa</t>
  </si>
  <si>
    <t>LIb</t>
  </si>
  <si>
    <t>LIIb</t>
  </si>
  <si>
    <t>LIc</t>
  </si>
  <si>
    <t>LIIc</t>
  </si>
  <si>
    <t>LId</t>
  </si>
  <si>
    <t>LIId</t>
  </si>
  <si>
    <t>LXIIIa</t>
  </si>
  <si>
    <t>LXIVa</t>
  </si>
  <si>
    <t>LXIIIb</t>
  </si>
  <si>
    <t>LXIVb</t>
  </si>
  <si>
    <t>LXIIIc</t>
  </si>
  <si>
    <t>LXIVc</t>
  </si>
  <si>
    <t>LXIIId</t>
  </si>
  <si>
    <t>LXIVd</t>
  </si>
  <si>
    <t>LRB_Gas_2015_1.0</t>
  </si>
  <si>
    <t xml:space="preserve">Falls zutreffend: 
Abschlag je Netzteil in % </t>
  </si>
  <si>
    <t>Sonst. Aktivitäten in der Sparte Gas gesamt</t>
  </si>
  <si>
    <t>Gasvert./
Gasfernl. (Netz) gesamt</t>
  </si>
  <si>
    <t xml:space="preserve">Sonst. Sparten 
gesamt
 </t>
  </si>
  <si>
    <t xml:space="preserve">Sonst. Sparten 
 - davon geschlüsselt  </t>
  </si>
  <si>
    <t>Elektrizität 
 - davon geschlüsselt</t>
  </si>
  <si>
    <t>Gas
  - davon geschlüsselt</t>
  </si>
  <si>
    <t>Gasvert./
Gasfernl. 
- davon geschlüsselt</t>
  </si>
  <si>
    <t>davon aufgrund gen. IMAs, die nicht bis zum 31.12.2017 befr. sind</t>
  </si>
  <si>
    <t>für die EK-Verzinsung zu berücks. Bilanz-
positionen</t>
  </si>
  <si>
    <t>Überleitung der Tätigkeit Gasvert./Gasfernl.(Netz)</t>
  </si>
  <si>
    <t>Korrekturen zur Berücksichtigung anderer regulatorischer Verfahren</t>
  </si>
  <si>
    <t>Sonst. Aktivitäten der Sparte Gas
 - davon geschlüsselt</t>
  </si>
  <si>
    <t>Sonst. Aktivitäten der Sparte Gas gesamt</t>
  </si>
  <si>
    <t xml:space="preserve">Hinzu-rechnungen
 </t>
  </si>
  <si>
    <t xml:space="preserve">davon im Rahmen der Kostenwälz. für Biogas berück-sichtigt
</t>
  </si>
  <si>
    <t>davon im Rahmen der Kostenwälz. für die MRU berück-sichtigt</t>
  </si>
  <si>
    <t xml:space="preserve">davon für Einr./ Betr. einer Handels-plattform gem. § 12 GasNZV </t>
  </si>
  <si>
    <t xml:space="preserve">Anfangs-bestand                      </t>
  </si>
  <si>
    <t xml:space="preserve">End-bestand              </t>
  </si>
  <si>
    <t xml:space="preserve">Anfangs-bestand                 </t>
  </si>
  <si>
    <t xml:space="preserve">End-bestand  </t>
  </si>
  <si>
    <t>Zu-führungen</t>
  </si>
  <si>
    <t xml:space="preserve">Sonst.
Sparten gesamt
 </t>
  </si>
  <si>
    <t xml:space="preserve">Sonst.
Sparten 
 - davon geschlüsselt  </t>
  </si>
  <si>
    <t>Strom 
 - davon geschlüsselt</t>
  </si>
  <si>
    <t>Gas 
 - davon geschlüsselt</t>
  </si>
  <si>
    <t>Sonst. Aktivitäten in der Sparte Gas 
 - davon geschlüsselt</t>
  </si>
  <si>
    <t>Gasvert./
Gasfernl. 
 - davon geschlüsselt</t>
  </si>
  <si>
    <t>Überleitung der Tätigkeit Gasvert./Gasfernl. (Netz)</t>
  </si>
  <si>
    <t xml:space="preserve">zu berücks. aufwandsgl. Kosten bzw. kostenmind. Erlöse und Erträge
</t>
  </si>
  <si>
    <t>davon für den Messstellen-betrieb</t>
  </si>
  <si>
    <t>KA(dnb)  
(§ 11 Abs. 2 S. 1 Nr. 1 bis 15 ARegV)</t>
  </si>
  <si>
    <t>Volatile Kosten-anteile nach 
§ 11 Abs. 5 ARegV</t>
  </si>
  <si>
    <t>5.3</t>
  </si>
  <si>
    <t>5.4</t>
  </si>
  <si>
    <t>5.5</t>
  </si>
  <si>
    <t>13.4.</t>
  </si>
  <si>
    <t>Hinzu-rechnungen</t>
  </si>
  <si>
    <t>Hist. AK/HK  bezogen auf das AJ
  Stand 31.12.2010</t>
  </si>
  <si>
    <t>Hist. AK/HK  bezogen auf das AJ 
Stand 31.12.2015</t>
  </si>
  <si>
    <t>Anschaffungs-
jahr (AJ)</t>
  </si>
  <si>
    <t>Zugänge auf Grund von Netz-
übergängen gemäß 
§ 26 II ARegV</t>
  </si>
  <si>
    <t>Abgänge auf Grund von Netz-
übergängen nach 
§ 26 II ARegV</t>
  </si>
  <si>
    <t>Zugänge auf Grund von Netz-
übergängen gemäß 
§ 26 I ARegV</t>
  </si>
  <si>
    <t>Zugänge nach dem 31.12.2010 
(ohne Netz-
übergänge)</t>
  </si>
  <si>
    <t>Abgänge nach dem 31.12.2010 
(ohne Netz-
übergänge)</t>
  </si>
  <si>
    <t xml:space="preserve">davon im Rahmen der Kostenwälz. für Biogas berück-
sichtigt
</t>
  </si>
  <si>
    <t>davon für Einr./Betr. einer Handels-
plattform gem. § 12 GasNZV</t>
  </si>
  <si>
    <t>kumulierte Abschrei-bungen zum 01.01.</t>
  </si>
  <si>
    <t>Wert-
minderungen</t>
  </si>
  <si>
    <t>Zuschrei-
bungen</t>
  </si>
  <si>
    <t>kumulierte Abschrei-
bungen zum 31.12.</t>
  </si>
  <si>
    <t>kumulierte Abschrei-
bungen zum 01.01.</t>
  </si>
  <si>
    <t>Hist. AK/HK  bezogen auf das Anschaffungs-
jahr 
Stand 31.12.201X</t>
  </si>
  <si>
    <t>Nutzungs-dauer (handels-
rechtlich)</t>
  </si>
  <si>
    <t>handels-
rechtlicher Wertansatz im Geschäfts-
jahr 2015</t>
  </si>
  <si>
    <t>Abschrei-
bungen im Geschäfts-
jahr 2015</t>
  </si>
  <si>
    <t>handels-
rechtlicher Wertansatz im Geschäfts-
jahr 2014</t>
  </si>
  <si>
    <t>Auszahlungs-
datum</t>
  </si>
  <si>
    <r>
      <t xml:space="preserve">Kosten und Erlöse aus </t>
    </r>
    <r>
      <rPr>
        <b/>
        <sz val="14"/>
        <rFont val="Calibri"/>
        <family val="2"/>
        <scheme val="minor"/>
      </rPr>
      <t>betrieblichen und tarifvertraglichen Vereinbarungen zu Lohnzusatz- und Versorgungsleistungen</t>
    </r>
    <r>
      <rPr>
        <sz val="14"/>
        <rFont val="Calibri"/>
        <family val="2"/>
        <scheme val="minor"/>
      </rPr>
      <t xml:space="preserve"> gem. § 11 Abs. 2 Nr. 9 ARegV</t>
    </r>
  </si>
  <si>
    <t>Netz-Id</t>
  </si>
  <si>
    <t>Anzusetzender Wert des Netzteils (in %)</t>
  </si>
  <si>
    <t>Bitte eintragen !!!</t>
  </si>
  <si>
    <t>Anzahl anteilige inktive Mitarbeiter</t>
  </si>
  <si>
    <t>Anzahl anteilige aktive Mitarbeiter</t>
  </si>
  <si>
    <t>ND Unterer Rand</t>
  </si>
  <si>
    <t>ND Oberer Rand</t>
  </si>
  <si>
    <t>Hist. AK/HK bezogen auf das AJ
bereinigt um Inv.B./M. und Biogaskosten</t>
  </si>
  <si>
    <t>davon gen. Inv.B./M.,
 die nicht bis zum 31.12.2017 befristet sind</t>
  </si>
  <si>
    <t>…</t>
  </si>
  <si>
    <t xml:space="preserve">Liquiditätssaldo 01.01.2015  </t>
  </si>
  <si>
    <t>Liquiditätssaldo Monatsende</t>
  </si>
  <si>
    <t>Summe Auszahlungen</t>
  </si>
  <si>
    <t>Summe Einzahlungen</t>
  </si>
  <si>
    <t>Monatsanfang</t>
  </si>
  <si>
    <t>Ausgangs-Zinssatz</t>
  </si>
  <si>
    <t>Die hist. AK/HK sind in diesem EHB ohne Abschlag, also zu 100% einzutragen, auch wenn auf dem Blatt "A_Stammdaten" in den Zellen C71-C90 ein Abschlag auf die AK/HK eingetragen wurde.</t>
  </si>
  <si>
    <t>Art der Instandhaltungsleistung</t>
  </si>
  <si>
    <t>Firmenbezeichnung des ausführenden Unternehmens</t>
  </si>
  <si>
    <t>Klassifizierung des Ausführenden</t>
  </si>
  <si>
    <t>Kosten 
[EUR]</t>
  </si>
  <si>
    <t>bitte wählen</t>
  </si>
  <si>
    <t>Die 20 größten Aufwendungen für Wartungs- und Instandhaltungsmaßnahmen sofern sie 5.000 € bzw. 10.000 € überschreiten</t>
  </si>
  <si>
    <t>Ziffer der Kosten- oder Erlösart im Bogen "C-GuV"</t>
  </si>
  <si>
    <t>Aufwendungen aus der Inanspruchnahme von Lastflusszusagen</t>
  </si>
  <si>
    <t>Betriebsnummer (BNetzA):</t>
  </si>
  <si>
    <t>Netzbetreibernummer (LRegB):</t>
  </si>
  <si>
    <t>Netznummer (BNetzA):</t>
  </si>
  <si>
    <t>Falls ja, bitte Angabe der Fundstelle der Erläuterung im Bericht*</t>
  </si>
  <si>
    <t>Falls nein, bitte Angabe der Fundstelle der Erläuterung im Bericht*</t>
  </si>
  <si>
    <t>8.3 Aufwendungen aus der Inanspruchnahme von Lastflusszusagen</t>
  </si>
  <si>
    <t>* Netzbetreiber, die die Vorgaben der "Festlegung  Prüfungsschwerpunkt" der LRegB vom 02.06.2015 umzusetzen haben, müssen diese Angaben nicht in den Bericht nach § 28 GasNEV aufnehmen</t>
  </si>
  <si>
    <t>Maßgeblich für die Befüllung des Erhebungsbogens sind die Vorgaben der Anlagen K1 und K2</t>
  </si>
</sst>
</file>

<file path=xl/styles.xml><?xml version="1.0" encoding="utf-8"?>
<styleSheet xmlns="http://schemas.openxmlformats.org/spreadsheetml/2006/main">
  <numFmts count="13">
    <numFmt numFmtId="41" formatCode="_-* #,##0\ _€_-;\-* #,##0\ _€_-;_-* &quot;-&quot;\ _€_-;_-@_-"/>
    <numFmt numFmtId="43" formatCode="_-* #,##0.00\ _€_-;\-* #,##0.00\ _€_-;_-* &quot;-&quot;??\ _€_-;_-@_-"/>
    <numFmt numFmtId="164" formatCode="#,##0.000"/>
    <numFmt numFmtId="165" formatCode="##\ ##"/>
    <numFmt numFmtId="166" formatCode="##\ ##\ #"/>
    <numFmt numFmtId="167" formatCode="##\ ##\ ##"/>
    <numFmt numFmtId="168" formatCode="##\ ##\ ##\ ###"/>
    <numFmt numFmtId="169" formatCode="_([$€]* #,##0.00_);_([$€]* \(#,##0.00\);_([$€]* &quot;-&quot;??_);_(@_)"/>
    <numFmt numFmtId="170" formatCode="_-* #,##0\ _€_-;\-* #,##0\ _€_-;_-* &quot;-&quot;??\ _€_-;_-@_-"/>
    <numFmt numFmtId="171" formatCode="#,##0.00_ ;[Red]\-#,##0.00;\-"/>
    <numFmt numFmtId="172" formatCode="0_ ;\-0\ "/>
    <numFmt numFmtId="173" formatCode="#,##0\ &quot;€&quot;"/>
    <numFmt numFmtId="174" formatCode="_-* #,##0.0000\ _€_-;\-* #,##0.0000\ _€_-;_-* &quot;-&quot;????\ _€_-;_-@_-"/>
  </numFmts>
  <fonts count="53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8"/>
      <name val="Times New Roman"/>
      <family val="1"/>
    </font>
    <font>
      <sz val="11"/>
      <color indexed="9"/>
      <name val="Calibri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mbria"/>
      <family val="2"/>
      <scheme val="major"/>
    </font>
    <font>
      <b/>
      <sz val="14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sz val="10"/>
      <color indexed="9"/>
      <name val="Calibri"/>
      <family val="2"/>
      <scheme val="minor"/>
    </font>
    <font>
      <b/>
      <sz val="10"/>
      <name val="Calibri"/>
      <family val="2"/>
      <scheme val="minor"/>
    </font>
    <font>
      <sz val="8"/>
      <color indexed="9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1"/>
      <color rgb="FF3F3F3F"/>
      <name val="Calibri"/>
      <family val="2"/>
      <scheme val="minor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sz val="10"/>
      <name val="Courier"/>
      <family val="3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theme="0" tint="-0.499984740745262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9"/>
      <color indexed="81"/>
      <name val="Segoe U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.5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lightUp">
        <bgColor theme="0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lightUp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7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3F3F3F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/>
      <right style="thin">
        <color rgb="FF3F3F3F"/>
      </right>
      <top/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/>
      <right/>
      <top style="thin">
        <color rgb="FF7F7F7F"/>
      </top>
      <bottom/>
      <diagonal/>
    </border>
    <border>
      <left/>
      <right/>
      <top/>
      <bottom style="hair">
        <color indexed="22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rgb="FF3F3F3F"/>
      </right>
      <top style="thin">
        <color rgb="FF3F3F3F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indexed="64"/>
      </bottom>
      <diagonal/>
    </border>
    <border>
      <left style="thin">
        <color rgb="FF3F3F3F"/>
      </left>
      <right/>
      <top style="thin">
        <color rgb="FF3F3F3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3F3F3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3F3F3F"/>
      </bottom>
      <diagonal/>
    </border>
    <border diagonalUp="1" diagonalDown="1">
      <left style="thin">
        <color indexed="64"/>
      </left>
      <right style="thin">
        <color indexed="64"/>
      </right>
      <top style="thin">
        <color rgb="FF3F3F3F"/>
      </top>
      <bottom style="thin">
        <color rgb="FF3F3F3F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3F3F3F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7F7F7F"/>
      </right>
      <top style="thin">
        <color rgb="FF7F7F7F"/>
      </top>
      <bottom style="medium">
        <color indexed="64"/>
      </bottom>
      <diagonal/>
    </border>
  </borders>
  <cellStyleXfs count="79">
    <xf numFmtId="0" fontId="0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2" borderId="2" applyNumberFormat="0" applyAlignment="0" applyProtection="0"/>
    <xf numFmtId="0" fontId="5" fillId="2" borderId="1" applyNumberFormat="0" applyAlignment="0" applyProtection="0"/>
    <xf numFmtId="0" fontId="7" fillId="0" borderId="0"/>
    <xf numFmtId="0" fontId="8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165" fontId="10" fillId="0" borderId="3">
      <alignment horizontal="left"/>
    </xf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166" fontId="10" fillId="0" borderId="3">
      <alignment horizontal="left"/>
    </xf>
    <xf numFmtId="167" fontId="10" fillId="0" borderId="3">
      <alignment horizontal="left"/>
    </xf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168" fontId="10" fillId="0" borderId="3">
      <alignment horizontal="left"/>
    </xf>
    <xf numFmtId="16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49" fontId="7" fillId="0" borderId="0"/>
    <xf numFmtId="9" fontId="7" fillId="0" borderId="0" applyFont="0" applyFill="0" applyBorder="0" applyAlignment="0" applyProtection="0"/>
    <xf numFmtId="0" fontId="7" fillId="0" borderId="0"/>
    <xf numFmtId="0" fontId="8" fillId="0" borderId="0"/>
    <xf numFmtId="43" fontId="2" fillId="0" borderId="0" applyFont="0" applyFill="0" applyBorder="0" applyAlignment="0" applyProtection="0"/>
    <xf numFmtId="0" fontId="8" fillId="0" borderId="0"/>
    <xf numFmtId="0" fontId="8" fillId="0" borderId="0"/>
    <xf numFmtId="0" fontId="7" fillId="0" borderId="0"/>
    <xf numFmtId="0" fontId="7" fillId="22" borderId="0"/>
    <xf numFmtId="0" fontId="7" fillId="22" borderId="0"/>
    <xf numFmtId="0" fontId="7" fillId="22" borderId="0"/>
    <xf numFmtId="0" fontId="7" fillId="22" borderId="0"/>
    <xf numFmtId="0" fontId="13" fillId="22" borderId="0"/>
    <xf numFmtId="0" fontId="35" fillId="22" borderId="0"/>
    <xf numFmtId="0" fontId="36" fillId="22" borderId="0"/>
    <xf numFmtId="0" fontId="36" fillId="22" borderId="0"/>
    <xf numFmtId="0" fontId="36" fillId="22" borderId="0"/>
    <xf numFmtId="0" fontId="36" fillId="22" borderId="0"/>
    <xf numFmtId="0" fontId="37" fillId="22" borderId="0"/>
    <xf numFmtId="0" fontId="14" fillId="22" borderId="0"/>
    <xf numFmtId="0" fontId="12" fillId="22" borderId="0"/>
    <xf numFmtId="171" fontId="7" fillId="23" borderId="31"/>
    <xf numFmtId="171" fontId="7" fillId="23" borderId="31"/>
    <xf numFmtId="0" fontId="35" fillId="23" borderId="0"/>
    <xf numFmtId="0" fontId="7" fillId="22" borderId="0"/>
    <xf numFmtId="0" fontId="7" fillId="22" borderId="0"/>
    <xf numFmtId="0" fontId="7" fillId="22" borderId="0"/>
    <xf numFmtId="0" fontId="7" fillId="22" borderId="0"/>
    <xf numFmtId="0" fontId="13" fillId="22" borderId="0"/>
    <xf numFmtId="0" fontId="35" fillId="22" borderId="0"/>
    <xf numFmtId="0" fontId="7" fillId="22" borderId="0"/>
    <xf numFmtId="0" fontId="37" fillId="22" borderId="0"/>
    <xf numFmtId="0" fontId="14" fillId="22" borderId="0"/>
    <xf numFmtId="0" fontId="12" fillId="22" borderId="0"/>
    <xf numFmtId="0" fontId="38" fillId="0" borderId="0"/>
    <xf numFmtId="43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560">
    <xf numFmtId="0" fontId="0" fillId="0" borderId="0" xfId="0"/>
    <xf numFmtId="0" fontId="18" fillId="0" borderId="0" xfId="47" applyFont="1" applyBorder="1" applyProtection="1"/>
    <xf numFmtId="0" fontId="18" fillId="0" borderId="0" xfId="47" applyFont="1" applyBorder="1" applyAlignment="1" applyProtection="1">
      <alignment vertical="center"/>
    </xf>
    <xf numFmtId="0" fontId="18" fillId="0" borderId="0" xfId="47" applyFont="1" applyFill="1" applyProtection="1"/>
    <xf numFmtId="0" fontId="16" fillId="0" borderId="0" xfId="47" applyFont="1" applyFill="1" applyBorder="1" applyAlignment="1" applyProtection="1">
      <alignment horizontal="centerContinuous" vertical="center"/>
    </xf>
    <xf numFmtId="0" fontId="2" fillId="19" borderId="10" xfId="14" applyFont="1" applyFill="1" applyBorder="1" applyAlignment="1" applyProtection="1">
      <alignment horizontal="center" vertical="center" wrapText="1"/>
    </xf>
    <xf numFmtId="0" fontId="2" fillId="19" borderId="3" xfId="14" applyFont="1" applyFill="1" applyBorder="1" applyAlignment="1" applyProtection="1">
      <alignment horizontal="center" vertical="center" wrapText="1"/>
    </xf>
    <xf numFmtId="0" fontId="18" fillId="0" borderId="0" xfId="6" applyFont="1" applyProtection="1"/>
    <xf numFmtId="0" fontId="17" fillId="0" borderId="0" xfId="34" applyFont="1" applyFill="1" applyBorder="1" applyAlignment="1" applyProtection="1">
      <alignment vertical="center"/>
    </xf>
    <xf numFmtId="0" fontId="17" fillId="17" borderId="3" xfId="36" applyFont="1" applyFill="1" applyBorder="1" applyAlignment="1" applyProtection="1">
      <alignment wrapText="1"/>
    </xf>
    <xf numFmtId="3" fontId="18" fillId="17" borderId="3" xfId="36" applyNumberFormat="1" applyFont="1" applyFill="1" applyBorder="1" applyAlignment="1" applyProtection="1">
      <alignment wrapText="1"/>
    </xf>
    <xf numFmtId="3" fontId="18" fillId="18" borderId="3" xfId="36" applyNumberFormat="1" applyFont="1" applyFill="1" applyBorder="1" applyAlignment="1" applyProtection="1">
      <alignment wrapText="1"/>
    </xf>
    <xf numFmtId="0" fontId="17" fillId="18" borderId="3" xfId="35" applyFont="1" applyFill="1" applyBorder="1" applyAlignment="1" applyProtection="1">
      <alignment wrapText="1"/>
    </xf>
    <xf numFmtId="0" fontId="17" fillId="0" borderId="0" xfId="6" applyFont="1" applyProtection="1"/>
    <xf numFmtId="0" fontId="18" fillId="18" borderId="3" xfId="35" applyFont="1" applyFill="1" applyBorder="1" applyAlignment="1" applyProtection="1">
      <alignment wrapText="1"/>
    </xf>
    <xf numFmtId="0" fontId="17" fillId="0" borderId="3" xfId="35" applyFont="1" applyFill="1" applyBorder="1" applyAlignment="1" applyProtection="1">
      <alignment wrapText="1"/>
    </xf>
    <xf numFmtId="0" fontId="17" fillId="0" borderId="0" xfId="6" applyFont="1" applyFill="1" applyBorder="1" applyAlignment="1" applyProtection="1">
      <alignment wrapText="1"/>
    </xf>
    <xf numFmtId="0" fontId="17" fillId="0" borderId="0" xfId="6" applyFont="1" applyAlignment="1" applyProtection="1">
      <alignment wrapText="1"/>
    </xf>
    <xf numFmtId="0" fontId="17" fillId="0" borderId="3" xfId="34" applyFont="1" applyFill="1" applyBorder="1" applyAlignment="1" applyProtection="1">
      <alignment wrapText="1"/>
    </xf>
    <xf numFmtId="0" fontId="18" fillId="0" borderId="3" xfId="35" applyFont="1" applyFill="1" applyBorder="1" applyAlignment="1" applyProtection="1">
      <alignment wrapText="1"/>
    </xf>
    <xf numFmtId="14" fontId="17" fillId="0" borderId="3" xfId="35" applyNumberFormat="1" applyFont="1" applyFill="1" applyBorder="1" applyAlignment="1" applyProtection="1">
      <alignment horizontal="left"/>
    </xf>
    <xf numFmtId="0" fontId="17" fillId="0" borderId="0" xfId="34" applyFont="1" applyFill="1" applyBorder="1" applyAlignment="1" applyProtection="1">
      <alignment vertical="center" wrapText="1"/>
    </xf>
    <xf numFmtId="0" fontId="18" fillId="0" borderId="0" xfId="6" applyFont="1" applyFill="1" applyProtection="1"/>
    <xf numFmtId="0" fontId="18" fillId="0" borderId="0" xfId="6" applyFont="1" applyFill="1" applyBorder="1" applyProtection="1"/>
    <xf numFmtId="0" fontId="18" fillId="0" borderId="0" xfId="33" applyFont="1" applyBorder="1" applyAlignment="1" applyProtection="1"/>
    <xf numFmtId="0" fontId="18" fillId="0" borderId="0" xfId="39" applyFont="1" applyBorder="1" applyProtection="1"/>
    <xf numFmtId="0" fontId="17" fillId="0" borderId="0" xfId="33" applyFont="1" applyFill="1" applyBorder="1" applyAlignment="1" applyProtection="1">
      <alignment wrapText="1"/>
    </xf>
    <xf numFmtId="49" fontId="18" fillId="0" borderId="0" xfId="39" applyNumberFormat="1" applyFont="1" applyBorder="1" applyProtection="1"/>
    <xf numFmtId="0" fontId="2" fillId="19" borderId="3" xfId="14" applyFont="1" applyFill="1" applyBorder="1" applyAlignment="1" applyProtection="1">
      <alignment horizontal="left" vertical="center" wrapText="1"/>
    </xf>
    <xf numFmtId="49" fontId="17" fillId="0" borderId="20" xfId="33" applyNumberFormat="1" applyFont="1" applyFill="1" applyBorder="1" applyAlignment="1" applyProtection="1">
      <alignment horizontal="left" wrapText="1"/>
    </xf>
    <xf numFmtId="49" fontId="17" fillId="0" borderId="21" xfId="33" applyNumberFormat="1" applyFont="1" applyFill="1" applyBorder="1" applyAlignment="1" applyProtection="1">
      <alignment horizontal="left" wrapText="1"/>
    </xf>
    <xf numFmtId="0" fontId="18" fillId="0" borderId="0" xfId="36" applyFont="1" applyFill="1" applyBorder="1" applyProtection="1"/>
    <xf numFmtId="0" fontId="18" fillId="0" borderId="0" xfId="36" applyFont="1" applyFill="1" applyProtection="1"/>
    <xf numFmtId="3" fontId="18" fillId="0" borderId="0" xfId="36" applyNumberFormat="1" applyFont="1" applyFill="1" applyProtection="1"/>
    <xf numFmtId="0" fontId="0" fillId="19" borderId="3" xfId="14" applyFont="1" applyFill="1" applyBorder="1" applyAlignment="1" applyProtection="1">
      <alignment horizontal="center" vertical="center" wrapText="1"/>
    </xf>
    <xf numFmtId="49" fontId="17" fillId="0" borderId="3" xfId="33" applyNumberFormat="1" applyFont="1" applyFill="1" applyBorder="1" applyAlignment="1" applyProtection="1">
      <alignment horizontal="left" vertical="center" wrapText="1"/>
    </xf>
    <xf numFmtId="0" fontId="17" fillId="0" borderId="3" xfId="33" applyFont="1" applyFill="1" applyBorder="1" applyAlignment="1" applyProtection="1">
      <alignment horizontal="left" vertical="center" wrapText="1"/>
    </xf>
    <xf numFmtId="0" fontId="17" fillId="0" borderId="3" xfId="33" applyFont="1" applyFill="1" applyBorder="1" applyAlignment="1" applyProtection="1">
      <alignment wrapText="1"/>
    </xf>
    <xf numFmtId="0" fontId="18" fillId="0" borderId="3" xfId="33" applyFont="1" applyFill="1" applyBorder="1" applyAlignment="1" applyProtection="1">
      <alignment wrapText="1"/>
    </xf>
    <xf numFmtId="0" fontId="18" fillId="0" borderId="3" xfId="33" applyFont="1" applyFill="1" applyBorder="1" applyProtection="1"/>
    <xf numFmtId="0" fontId="17" fillId="18" borderId="3" xfId="33" applyFont="1" applyFill="1" applyBorder="1" applyAlignment="1" applyProtection="1">
      <alignment wrapText="1"/>
    </xf>
    <xf numFmtId="49" fontId="17" fillId="0" borderId="3" xfId="34" applyNumberFormat="1" applyFont="1" applyFill="1" applyBorder="1" applyAlignment="1" applyProtection="1"/>
    <xf numFmtId="49" fontId="17" fillId="17" borderId="3" xfId="36" quotePrefix="1" applyNumberFormat="1" applyFont="1" applyFill="1" applyBorder="1" applyAlignment="1" applyProtection="1">
      <alignment horizontal="left" wrapText="1"/>
    </xf>
    <xf numFmtId="49" fontId="18" fillId="17" borderId="3" xfId="36" quotePrefix="1" applyNumberFormat="1" applyFont="1" applyFill="1" applyBorder="1" applyAlignment="1" applyProtection="1">
      <alignment horizontal="left" wrapText="1"/>
    </xf>
    <xf numFmtId="49" fontId="17" fillId="17" borderId="3" xfId="36" applyNumberFormat="1" applyFont="1" applyFill="1" applyBorder="1" applyAlignment="1" applyProtection="1">
      <alignment horizontal="left" wrapText="1"/>
    </xf>
    <xf numFmtId="49" fontId="18" fillId="17" borderId="3" xfId="36" applyNumberFormat="1" applyFont="1" applyFill="1" applyBorder="1" applyAlignment="1" applyProtection="1">
      <alignment horizontal="left" wrapText="1"/>
    </xf>
    <xf numFmtId="49" fontId="17" fillId="0" borderId="3" xfId="34" quotePrefix="1" applyNumberFormat="1" applyFont="1" applyFill="1" applyBorder="1" applyAlignment="1" applyProtection="1"/>
    <xf numFmtId="49" fontId="18" fillId="0" borderId="3" xfId="34" applyNumberFormat="1" applyFont="1" applyFill="1" applyBorder="1" applyAlignment="1" applyProtection="1"/>
    <xf numFmtId="43" fontId="18" fillId="0" borderId="0" xfId="36" applyNumberFormat="1" applyFont="1" applyFill="1" applyBorder="1" applyProtection="1"/>
    <xf numFmtId="43" fontId="18" fillId="0" borderId="0" xfId="36" applyNumberFormat="1" applyFont="1" applyFill="1" applyProtection="1"/>
    <xf numFmtId="43" fontId="17" fillId="0" borderId="0" xfId="34" applyNumberFormat="1" applyFont="1" applyFill="1" applyBorder="1" applyAlignment="1" applyProtection="1"/>
    <xf numFmtId="43" fontId="17" fillId="0" borderId="0" xfId="35" applyNumberFormat="1" applyFont="1" applyFill="1" applyBorder="1" applyAlignment="1" applyProtection="1">
      <alignment wrapText="1"/>
    </xf>
    <xf numFmtId="43" fontId="17" fillId="0" borderId="0" xfId="6" applyNumberFormat="1" applyFont="1" applyFill="1" applyBorder="1" applyAlignment="1" applyProtection="1">
      <alignment wrapText="1"/>
    </xf>
    <xf numFmtId="0" fontId="18" fillId="0" borderId="0" xfId="37" applyFont="1" applyBorder="1" applyProtection="1"/>
    <xf numFmtId="0" fontId="18" fillId="0" borderId="0" xfId="36" applyFont="1" applyFill="1" applyAlignment="1" applyProtection="1">
      <alignment horizontal="left"/>
    </xf>
    <xf numFmtId="0" fontId="18" fillId="0" borderId="0" xfId="36" applyFont="1" applyFill="1" applyBorder="1" applyAlignment="1" applyProtection="1">
      <alignment horizontal="left"/>
    </xf>
    <xf numFmtId="43" fontId="18" fillId="0" borderId="0" xfId="36" applyNumberFormat="1" applyFont="1" applyFill="1" applyBorder="1" applyAlignment="1" applyProtection="1">
      <alignment horizontal="left"/>
    </xf>
    <xf numFmtId="43" fontId="18" fillId="0" borderId="0" xfId="36" applyNumberFormat="1" applyFont="1" applyFill="1" applyAlignment="1" applyProtection="1">
      <alignment horizontal="left"/>
    </xf>
    <xf numFmtId="0" fontId="18" fillId="0" borderId="0" xfId="5" applyFont="1" applyFill="1" applyBorder="1" applyProtection="1"/>
    <xf numFmtId="164" fontId="18" fillId="0" borderId="0" xfId="5" applyNumberFormat="1" applyFont="1" applyFill="1" applyBorder="1" applyProtection="1"/>
    <xf numFmtId="22" fontId="18" fillId="0" borderId="0" xfId="5" applyNumberFormat="1" applyFont="1" applyFill="1" applyBorder="1" applyAlignment="1" applyProtection="1">
      <alignment horizontal="center"/>
    </xf>
    <xf numFmtId="0" fontId="20" fillId="0" borderId="0" xfId="5" applyFont="1" applyFill="1" applyBorder="1" applyProtection="1"/>
    <xf numFmtId="0" fontId="18" fillId="0" borderId="3" xfId="5" applyFont="1" applyFill="1" applyBorder="1" applyProtection="1"/>
    <xf numFmtId="0" fontId="18" fillId="0" borderId="3" xfId="5" applyFont="1" applyFill="1" applyBorder="1" applyAlignment="1" applyProtection="1">
      <alignment vertical="center"/>
    </xf>
    <xf numFmtId="0" fontId="18" fillId="0" borderId="0" xfId="47" applyFont="1" applyFill="1" applyBorder="1" applyProtection="1"/>
    <xf numFmtId="4" fontId="18" fillId="0" borderId="0" xfId="47" applyNumberFormat="1" applyFont="1" applyFill="1" applyBorder="1" applyAlignment="1" applyProtection="1">
      <alignment wrapText="1"/>
    </xf>
    <xf numFmtId="0" fontId="18" fillId="0" borderId="0" xfId="47" applyFont="1" applyFill="1" applyBorder="1" applyAlignment="1" applyProtection="1">
      <alignment wrapText="1"/>
    </xf>
    <xf numFmtId="0" fontId="18" fillId="0" borderId="0" xfId="47" applyFont="1" applyFill="1" applyAlignment="1" applyProtection="1">
      <alignment wrapText="1"/>
    </xf>
    <xf numFmtId="4" fontId="28" fillId="20" borderId="3" xfId="22" applyNumberFormat="1" applyFont="1" applyFill="1" applyBorder="1" applyAlignment="1" applyProtection="1">
      <alignment horizontal="center" vertical="center" wrapText="1"/>
    </xf>
    <xf numFmtId="0" fontId="18" fillId="0" borderId="0" xfId="47" applyFont="1" applyBorder="1" applyAlignment="1" applyProtection="1">
      <alignment horizontal="left"/>
    </xf>
    <xf numFmtId="0" fontId="18" fillId="0" borderId="0" xfId="47" applyFont="1" applyBorder="1" applyAlignment="1" applyProtection="1">
      <alignment horizontal="right"/>
    </xf>
    <xf numFmtId="0" fontId="21" fillId="0" borderId="0" xfId="47" applyFont="1" applyBorder="1" applyProtection="1"/>
    <xf numFmtId="0" fontId="16" fillId="0" borderId="0" xfId="47" applyFont="1" applyBorder="1" applyAlignment="1" applyProtection="1">
      <alignment horizontal="right"/>
    </xf>
    <xf numFmtId="0" fontId="28" fillId="20" borderId="16" xfId="22" applyFont="1" applyFill="1" applyBorder="1" applyProtection="1"/>
    <xf numFmtId="0" fontId="28" fillId="20" borderId="6" xfId="22" applyFont="1" applyFill="1" applyBorder="1" applyProtection="1"/>
    <xf numFmtId="0" fontId="28" fillId="20" borderId="14" xfId="22" applyFont="1" applyFill="1" applyBorder="1" applyProtection="1"/>
    <xf numFmtId="4" fontId="28" fillId="20" borderId="14" xfId="22" applyNumberFormat="1" applyFont="1" applyFill="1" applyBorder="1" applyProtection="1"/>
    <xf numFmtId="0" fontId="28" fillId="20" borderId="7" xfId="22" applyFont="1" applyFill="1" applyBorder="1" applyProtection="1"/>
    <xf numFmtId="4" fontId="0" fillId="19" borderId="3" xfId="14" applyNumberFormat="1" applyFont="1" applyFill="1" applyBorder="1" applyAlignment="1" applyProtection="1">
      <alignment horizontal="center" vertical="center" wrapText="1"/>
    </xf>
    <xf numFmtId="0" fontId="17" fillId="0" borderId="0" xfId="34" applyFont="1" applyFill="1" applyBorder="1" applyAlignment="1" applyProtection="1">
      <alignment horizontal="center" vertical="center" wrapText="1"/>
    </xf>
    <xf numFmtId="0" fontId="28" fillId="20" borderId="3" xfId="22" applyFont="1" applyFill="1" applyBorder="1" applyAlignment="1" applyProtection="1">
      <alignment vertical="center"/>
    </xf>
    <xf numFmtId="0" fontId="29" fillId="0" borderId="30" xfId="32" applyFont="1" applyFill="1" applyBorder="1" applyProtection="1"/>
    <xf numFmtId="4" fontId="29" fillId="0" borderId="30" xfId="32" applyNumberFormat="1" applyFont="1" applyFill="1" applyBorder="1" applyProtection="1"/>
    <xf numFmtId="0" fontId="30" fillId="0" borderId="0" xfId="32" applyFont="1" applyFill="1" applyProtection="1"/>
    <xf numFmtId="0" fontId="29" fillId="0" borderId="0" xfId="32" applyFont="1" applyFill="1" applyProtection="1"/>
    <xf numFmtId="0" fontId="29" fillId="0" borderId="0" xfId="32" applyFont="1" applyFill="1" applyAlignment="1" applyProtection="1">
      <alignment vertical="center"/>
    </xf>
    <xf numFmtId="0" fontId="32" fillId="0" borderId="0" xfId="32" applyFont="1" applyFill="1" applyProtection="1"/>
    <xf numFmtId="0" fontId="33" fillId="0" borderId="0" xfId="32" applyFont="1" applyFill="1" applyProtection="1"/>
    <xf numFmtId="0" fontId="30" fillId="0" borderId="0" xfId="32" applyFont="1" applyFill="1" applyAlignment="1" applyProtection="1">
      <alignment horizontal="center" vertical="center" wrapText="1"/>
    </xf>
    <xf numFmtId="0" fontId="21" fillId="0" borderId="0" xfId="32" applyFont="1" applyFill="1" applyProtection="1"/>
    <xf numFmtId="0" fontId="31" fillId="0" borderId="0" xfId="32" applyFont="1" applyFill="1" applyProtection="1"/>
    <xf numFmtId="0" fontId="29" fillId="0" borderId="0" xfId="32" applyFont="1" applyFill="1" applyAlignment="1" applyProtection="1">
      <alignment horizontal="center" vertical="center" wrapText="1"/>
    </xf>
    <xf numFmtId="0" fontId="18" fillId="0" borderId="0" xfId="46" applyFont="1" applyBorder="1" applyProtection="1"/>
    <xf numFmtId="0" fontId="17" fillId="0" borderId="0" xfId="48" applyFont="1" applyFill="1" applyBorder="1" applyAlignment="1" applyProtection="1"/>
    <xf numFmtId="0" fontId="18" fillId="0" borderId="0" xfId="48" applyFont="1" applyBorder="1" applyAlignment="1" applyProtection="1"/>
    <xf numFmtId="0" fontId="28" fillId="0" borderId="0" xfId="46" applyFont="1" applyBorder="1" applyAlignment="1" applyProtection="1">
      <alignment horizontal="left"/>
    </xf>
    <xf numFmtId="0" fontId="18" fillId="0" borderId="0" xfId="32" applyFont="1" applyProtection="1"/>
    <xf numFmtId="0" fontId="28" fillId="0" borderId="0" xfId="32" applyFont="1" applyProtection="1"/>
    <xf numFmtId="0" fontId="17" fillId="0" borderId="3" xfId="33" applyFont="1" applyFill="1" applyBorder="1" applyAlignment="1" applyProtection="1">
      <alignment vertical="center" wrapText="1"/>
    </xf>
    <xf numFmtId="43" fontId="4" fillId="2" borderId="2" xfId="3" applyNumberFormat="1" applyAlignment="1" applyProtection="1">
      <alignment vertical="center"/>
    </xf>
    <xf numFmtId="0" fontId="18" fillId="0" borderId="0" xfId="32" applyFont="1" applyAlignment="1" applyProtection="1">
      <alignment vertical="center"/>
    </xf>
    <xf numFmtId="0" fontId="18" fillId="0" borderId="0" xfId="32" applyFont="1" applyAlignment="1" applyProtection="1">
      <alignment horizontal="center" vertical="center"/>
    </xf>
    <xf numFmtId="0" fontId="18" fillId="0" borderId="3" xfId="33" applyFont="1" applyFill="1" applyBorder="1" applyAlignment="1" applyProtection="1">
      <alignment vertical="center" wrapText="1"/>
    </xf>
    <xf numFmtId="0" fontId="18" fillId="0" borderId="0" xfId="32" applyFont="1" applyBorder="1" applyAlignment="1" applyProtection="1">
      <alignment vertical="center"/>
    </xf>
    <xf numFmtId="49" fontId="18" fillId="0" borderId="3" xfId="33" applyNumberFormat="1" applyFont="1" applyFill="1" applyBorder="1" applyAlignment="1" applyProtection="1">
      <alignment horizontal="right" vertical="center" wrapText="1"/>
    </xf>
    <xf numFmtId="0" fontId="18" fillId="0" borderId="0" xfId="46" applyFont="1" applyBorder="1" applyAlignment="1" applyProtection="1">
      <alignment horizontal="left"/>
    </xf>
    <xf numFmtId="0" fontId="18" fillId="0" borderId="0" xfId="48" applyFont="1" applyBorder="1" applyAlignment="1" applyProtection="1">
      <alignment horizontal="left"/>
    </xf>
    <xf numFmtId="0" fontId="18" fillId="0" borderId="0" xfId="46" applyFont="1" applyBorder="1" applyAlignment="1" applyProtection="1">
      <alignment horizontal="left" vertical="center"/>
    </xf>
    <xf numFmtId="0" fontId="28" fillId="20" borderId="12" xfId="22" applyFont="1" applyFill="1" applyBorder="1" applyProtection="1"/>
    <xf numFmtId="164" fontId="28" fillId="20" borderId="11" xfId="22" applyNumberFormat="1" applyFont="1" applyFill="1" applyBorder="1" applyAlignment="1" applyProtection="1">
      <alignment horizontal="center"/>
    </xf>
    <xf numFmtId="164" fontId="28" fillId="20" borderId="13" xfId="22" applyNumberFormat="1" applyFont="1" applyFill="1" applyBorder="1" applyAlignment="1" applyProtection="1">
      <alignment horizontal="center"/>
    </xf>
    <xf numFmtId="164" fontId="2" fillId="19" borderId="3" xfId="14" applyNumberFormat="1" applyFont="1" applyFill="1" applyBorder="1" applyAlignment="1" applyProtection="1">
      <alignment horizontal="center"/>
    </xf>
    <xf numFmtId="164" fontId="0" fillId="19" borderId="3" xfId="14" applyNumberFormat="1" applyFont="1" applyFill="1" applyBorder="1" applyAlignment="1" applyProtection="1">
      <alignment horizontal="center"/>
    </xf>
    <xf numFmtId="0" fontId="17" fillId="0" borderId="3" xfId="5" applyFont="1" applyFill="1" applyBorder="1" applyAlignment="1" applyProtection="1">
      <alignment vertical="center"/>
    </xf>
    <xf numFmtId="0" fontId="2" fillId="19" borderId="3" xfId="14" applyFont="1" applyFill="1" applyBorder="1" applyAlignment="1" applyProtection="1">
      <alignment vertical="center"/>
    </xf>
    <xf numFmtId="49" fontId="17" fillId="0" borderId="0" xfId="34" applyNumberFormat="1" applyFont="1" applyFill="1" applyBorder="1" applyAlignment="1" applyProtection="1">
      <alignment vertical="center"/>
    </xf>
    <xf numFmtId="0" fontId="18" fillId="0" borderId="0" xfId="32" applyFont="1" applyFill="1" applyBorder="1" applyProtection="1"/>
    <xf numFmtId="0" fontId="18" fillId="0" borderId="0" xfId="32" applyFont="1" applyFill="1" applyProtection="1"/>
    <xf numFmtId="0" fontId="18" fillId="0" borderId="0" xfId="32" applyFont="1" applyFill="1" applyBorder="1" applyAlignment="1" applyProtection="1">
      <alignment horizontal="center"/>
    </xf>
    <xf numFmtId="0" fontId="18" fillId="0" borderId="0" xfId="32" applyFont="1" applyFill="1" applyAlignment="1" applyProtection="1">
      <alignment horizontal="center"/>
    </xf>
    <xf numFmtId="0" fontId="17" fillId="0" borderId="0" xfId="32" applyFont="1" applyFill="1" applyAlignment="1" applyProtection="1">
      <alignment horizontal="left"/>
    </xf>
    <xf numFmtId="0" fontId="18" fillId="0" borderId="0" xfId="32" applyFont="1" applyFill="1" applyAlignment="1" applyProtection="1">
      <alignment vertical="center"/>
    </xf>
    <xf numFmtId="0" fontId="18" fillId="0" borderId="3" xfId="32" applyNumberFormat="1" applyFont="1" applyFill="1" applyBorder="1" applyProtection="1"/>
    <xf numFmtId="4" fontId="18" fillId="0" borderId="0" xfId="32" applyNumberFormat="1" applyFont="1" applyFill="1" applyBorder="1" applyProtection="1"/>
    <xf numFmtId="0" fontId="18" fillId="0" borderId="0" xfId="46" applyFont="1" applyProtection="1"/>
    <xf numFmtId="0" fontId="18" fillId="0" borderId="0" xfId="46" applyFont="1" applyFill="1" applyBorder="1" applyAlignment="1" applyProtection="1">
      <alignment horizontal="centerContinuous" vertical="center"/>
    </xf>
    <xf numFmtId="0" fontId="18" fillId="0" borderId="0" xfId="46" applyFont="1" applyBorder="1" applyAlignment="1" applyProtection="1">
      <alignment horizontal="centerContinuous" vertical="center"/>
    </xf>
    <xf numFmtId="0" fontId="18" fillId="0" borderId="3" xfId="46" applyFont="1" applyBorder="1" applyAlignment="1" applyProtection="1">
      <alignment horizontal="center"/>
    </xf>
    <xf numFmtId="0" fontId="17" fillId="0" borderId="3" xfId="46" applyFont="1" applyFill="1" applyBorder="1" applyAlignment="1" applyProtection="1">
      <alignment horizontal="center"/>
    </xf>
    <xf numFmtId="0" fontId="17" fillId="0" borderId="0" xfId="46" applyFont="1" applyProtection="1"/>
    <xf numFmtId="0" fontId="18" fillId="0" borderId="0" xfId="46" applyFont="1" applyFill="1" applyProtection="1"/>
    <xf numFmtId="0" fontId="18" fillId="20" borderId="3" xfId="22" applyFont="1" applyFill="1" applyBorder="1" applyAlignment="1" applyProtection="1">
      <alignment horizontal="center" vertical="center" wrapText="1"/>
    </xf>
    <xf numFmtId="0" fontId="17" fillId="0" borderId="0" xfId="32" applyFont="1" applyFill="1" applyProtection="1"/>
    <xf numFmtId="0" fontId="2" fillId="19" borderId="3" xfId="14" applyFont="1" applyFill="1" applyBorder="1" applyAlignment="1" applyProtection="1">
      <alignment horizontal="left" vertical="center"/>
    </xf>
    <xf numFmtId="14" fontId="2" fillId="24" borderId="1" xfId="8" applyNumberFormat="1" applyFont="1" applyFill="1" applyBorder="1" applyAlignment="1" applyProtection="1">
      <alignment horizontal="center"/>
      <protection locked="0"/>
    </xf>
    <xf numFmtId="14" fontId="2" fillId="24" borderId="1" xfId="8" applyNumberFormat="1" applyFont="1" applyFill="1" applyBorder="1" applyProtection="1">
      <protection locked="0"/>
    </xf>
    <xf numFmtId="43" fontId="2" fillId="24" borderId="1" xfId="8" applyNumberFormat="1" applyFont="1" applyFill="1" applyBorder="1" applyProtection="1">
      <protection locked="0"/>
    </xf>
    <xf numFmtId="0" fontId="17" fillId="0" borderId="3" xfId="33" applyFont="1" applyFill="1" applyBorder="1" applyAlignment="1" applyProtection="1">
      <alignment horizontal="left" vertical="center"/>
    </xf>
    <xf numFmtId="0" fontId="18" fillId="0" borderId="3" xfId="6" applyFont="1" applyFill="1" applyBorder="1" applyAlignment="1" applyProtection="1">
      <alignment wrapText="1"/>
    </xf>
    <xf numFmtId="49" fontId="18" fillId="0" borderId="10" xfId="33" applyNumberFormat="1" applyFont="1" applyFill="1" applyBorder="1" applyAlignment="1" applyProtection="1">
      <alignment horizontal="center" vertical="center" wrapText="1"/>
    </xf>
    <xf numFmtId="0" fontId="18" fillId="0" borderId="10" xfId="33" applyFont="1" applyFill="1" applyBorder="1" applyAlignment="1" applyProtection="1">
      <alignment horizontal="center" vertical="center" wrapText="1"/>
    </xf>
    <xf numFmtId="1" fontId="18" fillId="20" borderId="3" xfId="22" applyNumberFormat="1" applyFont="1" applyFill="1" applyBorder="1" applyAlignment="1" applyProtection="1">
      <alignment horizontal="center" wrapText="1"/>
    </xf>
    <xf numFmtId="0" fontId="18" fillId="20" borderId="3" xfId="22" applyFont="1" applyFill="1" applyBorder="1" applyAlignment="1" applyProtection="1">
      <alignment horizontal="center"/>
    </xf>
    <xf numFmtId="49" fontId="18" fillId="20" borderId="12" xfId="22" applyNumberFormat="1" applyFont="1" applyFill="1" applyBorder="1" applyProtection="1"/>
    <xf numFmtId="0" fontId="18" fillId="20" borderId="13" xfId="22" applyFont="1" applyFill="1" applyBorder="1" applyProtection="1"/>
    <xf numFmtId="49" fontId="23" fillId="20" borderId="34" xfId="22" applyNumberFormat="1" applyFont="1" applyFill="1" applyBorder="1" applyAlignment="1" applyProtection="1">
      <alignment horizontal="center" vertical="top"/>
    </xf>
    <xf numFmtId="0" fontId="28" fillId="20" borderId="35" xfId="22" applyFont="1" applyFill="1" applyBorder="1" applyAlignment="1" applyProtection="1">
      <alignment horizontal="left" vertical="center"/>
    </xf>
    <xf numFmtId="0" fontId="18" fillId="20" borderId="12" xfId="22" applyFont="1" applyFill="1" applyBorder="1" applyProtection="1"/>
    <xf numFmtId="0" fontId="18" fillId="20" borderId="8" xfId="22" applyFont="1" applyFill="1" applyBorder="1" applyAlignment="1" applyProtection="1">
      <alignment horizontal="center" vertical="top"/>
    </xf>
    <xf numFmtId="0" fontId="18" fillId="20" borderId="9" xfId="22" applyFont="1" applyFill="1" applyBorder="1" applyAlignment="1" applyProtection="1">
      <alignment horizontal="left" vertical="top"/>
    </xf>
    <xf numFmtId="0" fontId="18" fillId="20" borderId="34" xfId="22" applyFont="1" applyFill="1" applyBorder="1" applyAlignment="1" applyProtection="1">
      <alignment horizontal="center" vertical="top"/>
    </xf>
    <xf numFmtId="0" fontId="28" fillId="20" borderId="3" xfId="22" applyFont="1" applyFill="1" applyBorder="1" applyProtection="1"/>
    <xf numFmtId="0" fontId="28" fillId="20" borderId="3" xfId="22" applyFont="1" applyFill="1" applyBorder="1" applyAlignment="1" applyProtection="1">
      <alignment horizontal="centerContinuous" vertical="center"/>
    </xf>
    <xf numFmtId="0" fontId="28" fillId="20" borderId="3" xfId="22" applyFont="1" applyFill="1" applyBorder="1" applyAlignment="1" applyProtection="1">
      <alignment horizontal="centerContinuous" vertical="center" wrapText="1"/>
    </xf>
    <xf numFmtId="0" fontId="28" fillId="0" borderId="0" xfId="46" applyFont="1" applyProtection="1"/>
    <xf numFmtId="0" fontId="20" fillId="0" borderId="0" xfId="34" applyFont="1" applyFill="1" applyBorder="1" applyAlignment="1" applyProtection="1">
      <alignment vertical="center"/>
    </xf>
    <xf numFmtId="0" fontId="20" fillId="0" borderId="0" xfId="33" applyFont="1" applyFill="1" applyBorder="1" applyAlignment="1" applyProtection="1">
      <alignment horizontal="left" vertical="center"/>
    </xf>
    <xf numFmtId="0" fontId="20" fillId="0" borderId="0" xfId="34" applyFont="1" applyFill="1" applyBorder="1" applyAlignment="1" applyProtection="1">
      <alignment horizontal="left" vertical="center"/>
    </xf>
    <xf numFmtId="0" fontId="20" fillId="0" borderId="0" xfId="38" applyFont="1" applyFill="1" applyAlignment="1" applyProtection="1">
      <alignment vertical="center"/>
    </xf>
    <xf numFmtId="0" fontId="20" fillId="0" borderId="0" xfId="47" applyFont="1" applyBorder="1" applyAlignment="1" applyProtection="1">
      <alignment vertical="center"/>
    </xf>
    <xf numFmtId="0" fontId="20" fillId="0" borderId="0" xfId="47" applyFont="1" applyFill="1" applyBorder="1" applyAlignment="1" applyProtection="1">
      <alignment horizontal="left" vertical="center"/>
    </xf>
    <xf numFmtId="0" fontId="20" fillId="0" borderId="0" xfId="32" applyFont="1" applyProtection="1"/>
    <xf numFmtId="0" fontId="20" fillId="0" borderId="0" xfId="46" applyFont="1" applyBorder="1" applyAlignment="1" applyProtection="1">
      <alignment horizontal="left" vertical="center"/>
    </xf>
    <xf numFmtId="0" fontId="20" fillId="0" borderId="0" xfId="48" applyFont="1" applyFill="1" applyBorder="1" applyAlignment="1" applyProtection="1">
      <alignment vertical="center"/>
    </xf>
    <xf numFmtId="0" fontId="20" fillId="0" borderId="0" xfId="5" applyFont="1" applyFill="1" applyBorder="1" applyAlignment="1" applyProtection="1">
      <alignment vertical="center"/>
    </xf>
    <xf numFmtId="0" fontId="0" fillId="19" borderId="3" xfId="14" applyFont="1" applyFill="1" applyBorder="1" applyAlignment="1" applyProtection="1">
      <alignment horizontal="center" vertical="center"/>
    </xf>
    <xf numFmtId="0" fontId="28" fillId="0" borderId="5" xfId="22" applyFont="1" applyFill="1" applyBorder="1" applyAlignment="1" applyProtection="1">
      <alignment vertical="center"/>
    </xf>
    <xf numFmtId="49" fontId="17" fillId="0" borderId="7" xfId="33" applyNumberFormat="1" applyFont="1" applyFill="1" applyBorder="1" applyAlignment="1" applyProtection="1">
      <alignment horizontal="left" vertical="center" wrapText="1"/>
    </xf>
    <xf numFmtId="49" fontId="17" fillId="0" borderId="7" xfId="33" applyNumberFormat="1" applyFont="1" applyFill="1" applyBorder="1" applyAlignment="1" applyProtection="1">
      <alignment horizontal="left" wrapText="1"/>
    </xf>
    <xf numFmtId="49" fontId="18" fillId="0" borderId="7" xfId="33" applyNumberFormat="1" applyFont="1" applyFill="1" applyBorder="1" applyAlignment="1" applyProtection="1">
      <alignment horizontal="left" wrapText="1"/>
    </xf>
    <xf numFmtId="49" fontId="17" fillId="0" borderId="7" xfId="33" applyNumberFormat="1" applyFont="1" applyFill="1" applyBorder="1" applyProtection="1"/>
    <xf numFmtId="0" fontId="18" fillId="0" borderId="3" xfId="32" applyFont="1" applyBorder="1" applyAlignment="1" applyProtection="1">
      <alignment vertical="center"/>
    </xf>
    <xf numFmtId="0" fontId="18" fillId="0" borderId="0" xfId="35" applyFont="1" applyFill="1" applyBorder="1" applyAlignment="1" applyProtection="1">
      <alignment vertical="center" wrapText="1"/>
    </xf>
    <xf numFmtId="0" fontId="18" fillId="20" borderId="12" xfId="22" applyFont="1" applyFill="1" applyBorder="1" applyAlignment="1" applyProtection="1">
      <alignment vertical="center" wrapText="1"/>
    </xf>
    <xf numFmtId="0" fontId="18" fillId="20" borderId="13" xfId="22" applyFont="1" applyFill="1" applyBorder="1" applyAlignment="1" applyProtection="1">
      <alignment vertical="center" wrapText="1"/>
    </xf>
    <xf numFmtId="0" fontId="0" fillId="0" borderId="0" xfId="0" applyProtection="1"/>
    <xf numFmtId="0" fontId="23" fillId="0" borderId="0" xfId="0" applyFont="1" applyProtection="1"/>
    <xf numFmtId="3" fontId="18" fillId="0" borderId="0" xfId="32" applyNumberFormat="1" applyFont="1" applyAlignment="1" applyProtection="1">
      <alignment vertical="center"/>
    </xf>
    <xf numFmtId="3" fontId="18" fillId="0" borderId="0" xfId="32" applyNumberFormat="1" applyFont="1" applyAlignment="1" applyProtection="1">
      <alignment horizontal="center" vertical="center"/>
    </xf>
    <xf numFmtId="170" fontId="4" fillId="2" borderId="2" xfId="3" applyNumberFormat="1" applyFont="1" applyProtection="1"/>
    <xf numFmtId="0" fontId="18" fillId="0" borderId="0" xfId="37" applyFont="1" applyFill="1" applyProtection="1"/>
    <xf numFmtId="49" fontId="18" fillId="0" borderId="0" xfId="37" applyNumberFormat="1" applyFont="1" applyFill="1" applyAlignment="1" applyProtection="1">
      <alignment horizontal="left"/>
    </xf>
    <xf numFmtId="170" fontId="0" fillId="0" borderId="0" xfId="0" applyNumberFormat="1" applyProtection="1"/>
    <xf numFmtId="170" fontId="28" fillId="0" borderId="5" xfId="22" applyNumberFormat="1" applyFont="1" applyFill="1" applyBorder="1" applyAlignment="1" applyProtection="1">
      <alignment vertical="center"/>
    </xf>
    <xf numFmtId="170" fontId="18" fillId="20" borderId="3" xfId="22" applyNumberFormat="1" applyFont="1" applyFill="1" applyBorder="1" applyAlignment="1" applyProtection="1">
      <alignment horizontal="center"/>
    </xf>
    <xf numFmtId="170" fontId="0" fillId="19" borderId="3" xfId="14" applyNumberFormat="1" applyFont="1" applyFill="1" applyBorder="1" applyAlignment="1" applyProtection="1">
      <alignment horizontal="center" vertical="center" wrapText="1"/>
    </xf>
    <xf numFmtId="170" fontId="2" fillId="24" borderId="1" xfId="8" applyNumberFormat="1" applyFont="1" applyFill="1" applyBorder="1" applyProtection="1">
      <protection locked="0"/>
    </xf>
    <xf numFmtId="41" fontId="4" fillId="2" borderId="22" xfId="1" applyNumberFormat="1" applyFont="1" applyFill="1" applyBorder="1" applyAlignment="1" applyProtection="1">
      <alignment horizontal="center" vertical="center" wrapText="1"/>
    </xf>
    <xf numFmtId="41" fontId="4" fillId="2" borderId="2" xfId="1" applyNumberFormat="1" applyFont="1" applyFill="1" applyBorder="1" applyAlignment="1" applyProtection="1">
      <alignment horizontal="center" vertical="center" wrapText="1"/>
    </xf>
    <xf numFmtId="41" fontId="4" fillId="2" borderId="2" xfId="3" applyNumberFormat="1" applyBorder="1" applyProtection="1"/>
    <xf numFmtId="0" fontId="28" fillId="20" borderId="3" xfId="22" applyFont="1" applyFill="1" applyBorder="1" applyAlignment="1" applyProtection="1">
      <alignment horizontal="center" vertical="center"/>
    </xf>
    <xf numFmtId="0" fontId="28" fillId="20" borderId="3" xfId="22" applyFont="1" applyFill="1" applyBorder="1" applyAlignment="1" applyProtection="1">
      <alignment horizontal="center" vertical="center" wrapText="1"/>
    </xf>
    <xf numFmtId="0" fontId="24" fillId="0" borderId="0" xfId="0" applyFont="1" applyProtection="1"/>
    <xf numFmtId="0" fontId="25" fillId="0" borderId="0" xfId="0" applyFont="1" applyProtection="1"/>
    <xf numFmtId="0" fontId="0" fillId="0" borderId="3" xfId="0" applyBorder="1" applyAlignment="1" applyProtection="1">
      <alignment horizontal="left" vertical="center"/>
    </xf>
    <xf numFmtId="0" fontId="0" fillId="0" borderId="3" xfId="0" applyBorder="1" applyAlignment="1" applyProtection="1"/>
    <xf numFmtId="0" fontId="0" fillId="0" borderId="0" xfId="0" applyFill="1" applyBorder="1" applyAlignment="1" applyProtection="1"/>
    <xf numFmtId="0" fontId="6" fillId="0" borderId="3" xfId="0" applyFont="1" applyBorder="1" applyProtection="1"/>
    <xf numFmtId="0" fontId="0" fillId="0" borderId="3" xfId="0" applyBorder="1" applyProtection="1"/>
    <xf numFmtId="10" fontId="0" fillId="0" borderId="0" xfId="1" applyNumberFormat="1" applyFont="1" applyFill="1" applyBorder="1" applyAlignment="1" applyProtection="1">
      <alignment horizontal="center"/>
    </xf>
    <xf numFmtId="0" fontId="0" fillId="0" borderId="0" xfId="0" applyFill="1" applyProtection="1"/>
    <xf numFmtId="0" fontId="0" fillId="19" borderId="10" xfId="14" applyFont="1" applyFill="1" applyBorder="1" applyAlignment="1" applyProtection="1">
      <alignment vertical="center" wrapText="1"/>
    </xf>
    <xf numFmtId="0" fontId="2" fillId="19" borderId="10" xfId="14" applyFont="1" applyFill="1" applyBorder="1" applyAlignment="1" applyProtection="1">
      <alignment vertical="center" wrapText="1"/>
    </xf>
    <xf numFmtId="0" fontId="0" fillId="19" borderId="3" xfId="14" applyFont="1" applyFill="1" applyBorder="1" applyAlignment="1" applyProtection="1">
      <alignment vertical="center" wrapText="1"/>
    </xf>
    <xf numFmtId="0" fontId="18" fillId="0" borderId="0" xfId="32" applyFont="1" applyFill="1" applyBorder="1" applyAlignment="1" applyProtection="1"/>
    <xf numFmtId="0" fontId="0" fillId="0" borderId="0" xfId="0" applyFill="1" applyAlignment="1" applyProtection="1"/>
    <xf numFmtId="14" fontId="18" fillId="0" borderId="0" xfId="32" applyNumberFormat="1" applyFont="1" applyFill="1" applyBorder="1" applyProtection="1"/>
    <xf numFmtId="0" fontId="18" fillId="0" borderId="0" xfId="35" applyFont="1" applyFill="1" applyProtection="1"/>
    <xf numFmtId="170" fontId="18" fillId="0" borderId="0" xfId="35" applyNumberFormat="1" applyFont="1" applyFill="1" applyProtection="1"/>
    <xf numFmtId="0" fontId="18" fillId="0" borderId="0" xfId="35" applyFont="1" applyFill="1" applyBorder="1" applyAlignment="1" applyProtection="1"/>
    <xf numFmtId="0" fontId="28" fillId="0" borderId="0" xfId="35" applyFont="1" applyProtection="1"/>
    <xf numFmtId="0" fontId="18" fillId="0" borderId="0" xfId="35" applyFont="1" applyProtection="1"/>
    <xf numFmtId="0" fontId="18" fillId="0" borderId="0" xfId="35" applyFont="1" applyFill="1" applyAlignment="1" applyProtection="1"/>
    <xf numFmtId="0" fontId="0" fillId="0" borderId="6" xfId="0" applyBorder="1" applyProtection="1"/>
    <xf numFmtId="0" fontId="0" fillId="0" borderId="14" xfId="0" applyBorder="1" applyProtection="1"/>
    <xf numFmtId="0" fontId="0" fillId="0" borderId="14" xfId="0" applyFont="1" applyBorder="1" applyProtection="1"/>
    <xf numFmtId="0" fontId="0" fillId="0" borderId="7" xfId="0" applyBorder="1" applyProtection="1"/>
    <xf numFmtId="0" fontId="22" fillId="0" borderId="0" xfId="0" applyFont="1" applyProtection="1"/>
    <xf numFmtId="0" fontId="28" fillId="20" borderId="6" xfId="22" applyFont="1" applyFill="1" applyBorder="1" applyAlignment="1" applyProtection="1">
      <alignment vertical="center"/>
    </xf>
    <xf numFmtId="0" fontId="28" fillId="20" borderId="14" xfId="22" applyFont="1" applyFill="1" applyBorder="1" applyAlignment="1" applyProtection="1">
      <alignment vertical="center"/>
    </xf>
    <xf numFmtId="0" fontId="28" fillId="20" borderId="7" xfId="22" applyFont="1" applyFill="1" applyBorder="1" applyAlignment="1" applyProtection="1">
      <alignment vertical="center"/>
    </xf>
    <xf numFmtId="0" fontId="0" fillId="0" borderId="0" xfId="0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170" fontId="18" fillId="0" borderId="0" xfId="0" applyNumberFormat="1" applyFont="1" applyBorder="1" applyProtection="1"/>
    <xf numFmtId="0" fontId="18" fillId="0" borderId="0" xfId="0" applyFont="1" applyProtection="1"/>
    <xf numFmtId="1" fontId="0" fillId="0" borderId="0" xfId="0" applyNumberFormat="1" applyProtection="1"/>
    <xf numFmtId="1" fontId="2" fillId="24" borderId="1" xfId="8" applyNumberFormat="1" applyFont="1" applyFill="1" applyBorder="1" applyProtection="1">
      <protection locked="0"/>
    </xf>
    <xf numFmtId="0" fontId="20" fillId="0" borderId="0" xfId="2" applyFont="1" applyAlignment="1" applyProtection="1">
      <alignment vertical="center"/>
    </xf>
    <xf numFmtId="4" fontId="3" fillId="0" borderId="0" xfId="2" applyNumberFormat="1" applyProtection="1"/>
    <xf numFmtId="49" fontId="0" fillId="0" borderId="0" xfId="0" applyNumberFormat="1" applyProtection="1"/>
    <xf numFmtId="49" fontId="6" fillId="0" borderId="3" xfId="0" applyNumberFormat="1" applyFont="1" applyBorder="1" applyProtection="1"/>
    <xf numFmtId="0" fontId="6" fillId="0" borderId="3" xfId="0" applyFont="1" applyBorder="1" applyAlignment="1" applyProtection="1">
      <alignment horizontal="left"/>
    </xf>
    <xf numFmtId="49" fontId="0" fillId="0" borderId="3" xfId="0" quotePrefix="1" applyNumberFormat="1" applyBorder="1" applyProtection="1"/>
    <xf numFmtId="0" fontId="0" fillId="0" borderId="3" xfId="0" applyBorder="1" applyAlignment="1" applyProtection="1">
      <alignment horizontal="left"/>
    </xf>
    <xf numFmtId="14" fontId="0" fillId="0" borderId="3" xfId="0" applyNumberFormat="1" applyBorder="1" applyAlignment="1" applyProtection="1">
      <alignment horizontal="left"/>
    </xf>
    <xf numFmtId="49" fontId="0" fillId="0" borderId="3" xfId="0" applyNumberFormat="1" applyBorder="1" applyProtection="1"/>
    <xf numFmtId="4" fontId="0" fillId="0" borderId="0" xfId="0" applyNumberFormat="1" applyFill="1" applyProtection="1"/>
    <xf numFmtId="4" fontId="0" fillId="0" borderId="0" xfId="0" applyNumberFormat="1" applyProtection="1"/>
    <xf numFmtId="0" fontId="2" fillId="0" borderId="0" xfId="0" applyFont="1" applyFill="1" applyBorder="1" applyProtection="1"/>
    <xf numFmtId="0" fontId="18" fillId="20" borderId="8" xfId="22" applyFont="1" applyFill="1" applyBorder="1" applyProtection="1"/>
    <xf numFmtId="0" fontId="0" fillId="19" borderId="3" xfId="14" applyFont="1" applyFill="1" applyBorder="1" applyAlignment="1" applyProtection="1">
      <alignment horizontal="center"/>
    </xf>
    <xf numFmtId="0" fontId="28" fillId="20" borderId="10" xfId="22" applyFont="1" applyFill="1" applyBorder="1" applyProtection="1"/>
    <xf numFmtId="0" fontId="28" fillId="20" borderId="8" xfId="22" applyFont="1" applyFill="1" applyBorder="1" applyProtection="1"/>
    <xf numFmtId="170" fontId="2" fillId="24" borderId="25" xfId="8" applyNumberFormat="1" applyFont="1" applyFill="1" applyBorder="1" applyAlignment="1" applyProtection="1">
      <alignment horizontal="center" vertical="center"/>
      <protection locked="0"/>
    </xf>
    <xf numFmtId="170" fontId="2" fillId="24" borderId="1" xfId="8" applyNumberFormat="1" applyFont="1" applyFill="1" applyBorder="1" applyAlignment="1" applyProtection="1">
      <alignment horizontal="center"/>
      <protection locked="0"/>
    </xf>
    <xf numFmtId="170" fontId="2" fillId="24" borderId="1" xfId="8" applyNumberFormat="1" applyFont="1" applyFill="1" applyBorder="1" applyAlignment="1" applyProtection="1">
      <alignment vertical="center" wrapText="1"/>
      <protection locked="0"/>
    </xf>
    <xf numFmtId="170" fontId="2" fillId="24" borderId="1" xfId="8" applyNumberFormat="1" applyFont="1" applyFill="1" applyBorder="1" applyAlignment="1" applyProtection="1">
      <alignment wrapText="1"/>
      <protection locked="0"/>
    </xf>
    <xf numFmtId="170" fontId="0" fillId="24" borderId="1" xfId="8" applyNumberFormat="1" applyFont="1" applyFill="1" applyBorder="1" applyProtection="1">
      <protection locked="0"/>
    </xf>
    <xf numFmtId="170" fontId="0" fillId="24" borderId="1" xfId="8" applyNumberFormat="1" applyFont="1" applyFill="1" applyBorder="1" applyAlignment="1" applyProtection="1">
      <alignment wrapText="1"/>
      <protection locked="0"/>
    </xf>
    <xf numFmtId="170" fontId="0" fillId="24" borderId="1" xfId="8" applyNumberFormat="1" applyFont="1" applyFill="1" applyBorder="1" applyAlignment="1" applyProtection="1">
      <alignment vertical="center" wrapText="1"/>
      <protection locked="0"/>
    </xf>
    <xf numFmtId="170" fontId="2" fillId="24" borderId="1" xfId="8" applyNumberFormat="1" applyFont="1" applyFill="1" applyBorder="1" applyAlignment="1" applyProtection="1">
      <alignment vertical="center"/>
      <protection locked="0"/>
    </xf>
    <xf numFmtId="170" fontId="0" fillId="24" borderId="1" xfId="8" applyNumberFormat="1" applyFont="1" applyFill="1" applyBorder="1" applyAlignment="1" applyProtection="1">
      <alignment vertical="center"/>
      <protection locked="0"/>
    </xf>
    <xf numFmtId="170" fontId="2" fillId="24" borderId="1" xfId="8" applyNumberFormat="1" applyFont="1" applyFill="1" applyBorder="1" applyAlignment="1" applyProtection="1">
      <alignment horizontal="center" vertical="center"/>
      <protection locked="0"/>
    </xf>
    <xf numFmtId="170" fontId="2" fillId="24" borderId="1" xfId="8" applyNumberFormat="1" applyFont="1" applyFill="1" applyBorder="1" applyAlignment="1" applyProtection="1">
      <alignment horizontal="right" vertical="center"/>
      <protection locked="0"/>
    </xf>
    <xf numFmtId="170" fontId="2" fillId="24" borderId="1" xfId="8" applyNumberFormat="1" applyFont="1" applyFill="1" applyBorder="1" applyAlignment="1" applyProtection="1">
      <alignment horizontal="left" vertical="center"/>
      <protection locked="0"/>
    </xf>
    <xf numFmtId="172" fontId="2" fillId="24" borderId="1" xfId="8" applyNumberFormat="1" applyFont="1" applyFill="1" applyBorder="1" applyAlignment="1" applyProtection="1">
      <alignment horizontal="center"/>
      <protection locked="0"/>
    </xf>
    <xf numFmtId="41" fontId="4" fillId="2" borderId="23" xfId="3" applyNumberFormat="1" applyBorder="1" applyAlignment="1" applyProtection="1">
      <alignment horizontal="center" wrapText="1"/>
    </xf>
    <xf numFmtId="41" fontId="4" fillId="2" borderId="23" xfId="3" applyNumberFormat="1" applyBorder="1" applyAlignment="1" applyProtection="1">
      <alignment wrapText="1"/>
    </xf>
    <xf numFmtId="1" fontId="18" fillId="0" borderId="0" xfId="36" applyNumberFormat="1" applyFont="1" applyFill="1" applyProtection="1"/>
    <xf numFmtId="43" fontId="2" fillId="24" borderId="1" xfId="8" applyNumberFormat="1" applyFont="1" applyFill="1" applyBorder="1" applyAlignment="1" applyProtection="1">
      <alignment vertical="center"/>
      <protection locked="0"/>
    </xf>
    <xf numFmtId="1" fontId="2" fillId="24" borderId="1" xfId="8" applyNumberFormat="1" applyFont="1" applyFill="1" applyBorder="1" applyAlignment="1" applyProtection="1">
      <alignment horizontal="center"/>
      <protection locked="0"/>
    </xf>
    <xf numFmtId="1" fontId="0" fillId="24" borderId="1" xfId="8" applyNumberFormat="1" applyFont="1" applyFill="1" applyBorder="1" applyProtection="1">
      <protection locked="0"/>
    </xf>
    <xf numFmtId="14" fontId="2" fillId="24" borderId="1" xfId="8" applyNumberFormat="1" applyFont="1" applyFill="1" applyBorder="1" applyAlignment="1" applyProtection="1">
      <alignment horizontal="center" vertical="center"/>
      <protection locked="0"/>
    </xf>
    <xf numFmtId="1" fontId="2" fillId="24" borderId="25" xfId="8" applyNumberFormat="1" applyFont="1" applyFill="1" applyBorder="1" applyAlignment="1" applyProtection="1">
      <alignment vertical="center" wrapText="1"/>
      <protection locked="0"/>
    </xf>
    <xf numFmtId="1" fontId="2" fillId="24" borderId="25" xfId="8" applyNumberFormat="1" applyFont="1" applyFill="1" applyBorder="1" applyAlignment="1" applyProtection="1">
      <alignment wrapText="1"/>
      <protection locked="0"/>
    </xf>
    <xf numFmtId="170" fontId="2" fillId="24" borderId="25" xfId="8" applyNumberFormat="1" applyFont="1" applyFill="1" applyBorder="1" applyAlignment="1" applyProtection="1">
      <alignment wrapText="1"/>
      <protection locked="0"/>
    </xf>
    <xf numFmtId="1" fontId="2" fillId="24" borderId="25" xfId="8" applyNumberFormat="1" applyFont="1" applyFill="1" applyBorder="1" applyAlignment="1" applyProtection="1">
      <alignment horizontal="center" vertical="center" wrapText="1"/>
      <protection locked="0"/>
    </xf>
    <xf numFmtId="1" fontId="2" fillId="24" borderId="25" xfId="8" applyNumberFormat="1" applyFont="1" applyFill="1" applyBorder="1" applyAlignment="1" applyProtection="1">
      <alignment horizontal="center" wrapText="1"/>
      <protection locked="0"/>
    </xf>
    <xf numFmtId="172" fontId="2" fillId="24" borderId="25" xfId="76" applyNumberFormat="1" applyFill="1" applyBorder="1" applyAlignment="1" applyProtection="1">
      <alignment horizontal="center" vertical="center"/>
    </xf>
    <xf numFmtId="0" fontId="7" fillId="0" borderId="3" xfId="32" applyBorder="1" applyProtection="1"/>
    <xf numFmtId="1" fontId="2" fillId="24" borderId="1" xfId="8" applyNumberFormat="1" applyFont="1" applyFill="1" applyBorder="1" applyAlignment="1" applyProtection="1">
      <alignment wrapText="1"/>
      <protection locked="0"/>
    </xf>
    <xf numFmtId="1" fontId="28" fillId="0" borderId="5" xfId="22" applyNumberFormat="1" applyFont="1" applyFill="1" applyBorder="1" applyAlignment="1" applyProtection="1">
      <alignment vertical="center"/>
    </xf>
    <xf numFmtId="1" fontId="18" fillId="20" borderId="3" xfId="22" applyNumberFormat="1" applyFont="1" applyFill="1" applyBorder="1" applyAlignment="1" applyProtection="1">
      <alignment horizontal="center"/>
    </xf>
    <xf numFmtId="1" fontId="2" fillId="19" borderId="3" xfId="14" applyNumberFormat="1" applyFont="1" applyFill="1" applyBorder="1" applyAlignment="1" applyProtection="1">
      <alignment horizontal="center" vertical="center" wrapText="1"/>
    </xf>
    <xf numFmtId="1" fontId="18" fillId="0" borderId="0" xfId="35" applyNumberFormat="1" applyFont="1" applyFill="1" applyProtection="1"/>
    <xf numFmtId="1" fontId="4" fillId="2" borderId="2" xfId="3" applyNumberFormat="1" applyAlignment="1" applyProtection="1">
      <alignment horizontal="center" vertical="center"/>
      <protection locked="0"/>
    </xf>
    <xf numFmtId="0" fontId="18" fillId="0" borderId="10" xfId="5" applyFont="1" applyFill="1" applyBorder="1" applyAlignment="1" applyProtection="1">
      <alignment wrapText="1"/>
    </xf>
    <xf numFmtId="0" fontId="18" fillId="0" borderId="3" xfId="5" applyFont="1" applyFill="1" applyBorder="1" applyAlignment="1" applyProtection="1">
      <alignment wrapText="1"/>
    </xf>
    <xf numFmtId="17" fontId="18" fillId="0" borderId="0" xfId="32" applyNumberFormat="1" applyFont="1" applyFill="1" applyProtection="1"/>
    <xf numFmtId="0" fontId="18" fillId="0" borderId="0" xfId="32" applyFont="1" applyFill="1" applyBorder="1" applyProtection="1">
      <protection locked="0"/>
    </xf>
    <xf numFmtId="14" fontId="18" fillId="0" borderId="0" xfId="32" applyNumberFormat="1" applyFont="1" applyFill="1" applyBorder="1" applyProtection="1">
      <protection locked="0"/>
    </xf>
    <xf numFmtId="0" fontId="2" fillId="24" borderId="1" xfId="8" applyFont="1" applyFill="1" applyBorder="1" applyAlignment="1" applyProtection="1">
      <alignment horizontal="center"/>
      <protection locked="0"/>
    </xf>
    <xf numFmtId="0" fontId="17" fillId="0" borderId="3" xfId="33" applyFont="1" applyFill="1" applyBorder="1" applyAlignment="1" applyProtection="1">
      <alignment wrapText="1"/>
      <protection locked="0"/>
    </xf>
    <xf numFmtId="0" fontId="18" fillId="18" borderId="3" xfId="33" applyFont="1" applyFill="1" applyBorder="1" applyAlignment="1" applyProtection="1">
      <alignment wrapText="1"/>
    </xf>
    <xf numFmtId="0" fontId="3" fillId="0" borderId="10" xfId="2" applyBorder="1" applyAlignment="1" applyProtection="1">
      <alignment horizontal="left"/>
    </xf>
    <xf numFmtId="0" fontId="6" fillId="0" borderId="3" xfId="0" applyFont="1" applyFill="1" applyBorder="1" applyAlignment="1" applyProtection="1">
      <alignment horizontal="left"/>
    </xf>
    <xf numFmtId="10" fontId="2" fillId="18" borderId="25" xfId="1" applyNumberFormat="1" applyFill="1" applyBorder="1" applyAlignment="1" applyProtection="1">
      <alignment horizontal="center" vertical="center"/>
    </xf>
    <xf numFmtId="10" fontId="2" fillId="24" borderId="25" xfId="1" applyNumberFormat="1" applyFill="1" applyBorder="1" applyAlignment="1" applyProtection="1">
      <alignment horizontal="center" vertical="center"/>
      <protection locked="0"/>
    </xf>
    <xf numFmtId="0" fontId="0" fillId="28" borderId="0" xfId="0" applyFill="1" applyProtection="1"/>
    <xf numFmtId="0" fontId="28" fillId="28" borderId="0" xfId="39" applyFont="1" applyFill="1" applyBorder="1" applyProtection="1"/>
    <xf numFmtId="0" fontId="18" fillId="28" borderId="0" xfId="39" applyFont="1" applyFill="1" applyBorder="1" applyProtection="1"/>
    <xf numFmtId="0" fontId="0" fillId="28" borderId="0" xfId="0" applyFill="1" applyBorder="1" applyProtection="1"/>
    <xf numFmtId="0" fontId="43" fillId="0" borderId="0" xfId="39" applyFont="1" applyBorder="1" applyProtection="1"/>
    <xf numFmtId="0" fontId="18" fillId="20" borderId="9" xfId="22" applyFont="1" applyFill="1" applyBorder="1" applyAlignment="1" applyProtection="1">
      <alignment horizontal="left" vertical="center"/>
    </xf>
    <xf numFmtId="0" fontId="2" fillId="19" borderId="3" xfId="14" applyFont="1" applyFill="1" applyBorder="1" applyAlignment="1" applyProtection="1">
      <alignment horizontal="center" vertical="center" wrapText="1"/>
    </xf>
    <xf numFmtId="0" fontId="18" fillId="0" borderId="0" xfId="39" applyFont="1" applyBorder="1" applyAlignment="1" applyProtection="1">
      <alignment wrapText="1"/>
    </xf>
    <xf numFmtId="49" fontId="23" fillId="20" borderId="8" xfId="22" applyNumberFormat="1" applyFont="1" applyFill="1" applyBorder="1" applyAlignment="1" applyProtection="1">
      <alignment horizontal="center" vertical="top" wrapText="1"/>
    </xf>
    <xf numFmtId="0" fontId="18" fillId="20" borderId="9" xfId="22" applyFont="1" applyFill="1" applyBorder="1" applyAlignment="1" applyProtection="1">
      <alignment horizontal="left" vertical="center" wrapText="1"/>
    </xf>
    <xf numFmtId="0" fontId="2" fillId="19" borderId="10" xfId="14" applyFont="1" applyFill="1" applyBorder="1" applyAlignment="1" applyProtection="1">
      <alignment horizontal="center" vertical="center" wrapText="1"/>
    </xf>
    <xf numFmtId="0" fontId="45" fillId="20" borderId="35" xfId="22" applyFont="1" applyFill="1" applyBorder="1" applyAlignment="1" applyProtection="1">
      <alignment horizontal="left" vertical="center"/>
    </xf>
    <xf numFmtId="3" fontId="4" fillId="2" borderId="22" xfId="3" applyNumberFormat="1" applyBorder="1" applyProtection="1"/>
    <xf numFmtId="3" fontId="4" fillId="2" borderId="2" xfId="3" applyNumberFormat="1" applyProtection="1"/>
    <xf numFmtId="3" fontId="4" fillId="2" borderId="38" xfId="3" applyNumberFormat="1" applyBorder="1" applyProtection="1"/>
    <xf numFmtId="3" fontId="4" fillId="2" borderId="2" xfId="3" applyNumberFormat="1" applyBorder="1" applyProtection="1"/>
    <xf numFmtId="3" fontId="2" fillId="24" borderId="1" xfId="8" applyNumberFormat="1" applyFont="1" applyFill="1" applyBorder="1" applyProtection="1">
      <protection locked="0"/>
    </xf>
    <xf numFmtId="3" fontId="2" fillId="24" borderId="32" xfId="8" applyNumberFormat="1" applyFont="1" applyFill="1" applyBorder="1" applyProtection="1">
      <protection locked="0"/>
    </xf>
    <xf numFmtId="3" fontId="5" fillId="2" borderId="2" xfId="4" applyNumberFormat="1" applyBorder="1" applyProtection="1"/>
    <xf numFmtId="3" fontId="2" fillId="24" borderId="25" xfId="8" applyNumberFormat="1" applyFont="1" applyFill="1" applyBorder="1" applyProtection="1">
      <protection locked="0"/>
    </xf>
    <xf numFmtId="3" fontId="5" fillId="2" borderId="43" xfId="4" applyNumberFormat="1" applyBorder="1" applyProtection="1"/>
    <xf numFmtId="3" fontId="17" fillId="0" borderId="0" xfId="33" applyNumberFormat="1" applyFont="1" applyFill="1" applyBorder="1" applyProtection="1"/>
    <xf numFmtId="3" fontId="17" fillId="0" borderId="42" xfId="33" applyNumberFormat="1" applyFont="1" applyFill="1" applyBorder="1" applyProtection="1"/>
    <xf numFmtId="3" fontId="4" fillId="0" borderId="37" xfId="3" applyNumberFormat="1" applyFill="1" applyBorder="1" applyProtection="1"/>
    <xf numFmtId="3" fontId="4" fillId="2" borderId="45" xfId="3" applyNumberFormat="1" applyBorder="1" applyProtection="1"/>
    <xf numFmtId="3" fontId="5" fillId="2" borderId="3" xfId="4" applyNumberFormat="1" applyBorder="1" applyProtection="1"/>
    <xf numFmtId="3" fontId="5" fillId="2" borderId="1" xfId="4" applyNumberFormat="1" applyProtection="1"/>
    <xf numFmtId="3" fontId="4" fillId="2" borderId="46" xfId="3" applyNumberFormat="1" applyBorder="1" applyProtection="1"/>
    <xf numFmtId="3" fontId="0" fillId="28" borderId="0" xfId="0" applyNumberFormat="1" applyFill="1" applyProtection="1"/>
    <xf numFmtId="3" fontId="4" fillId="2" borderId="22" xfId="1" applyNumberFormat="1" applyFont="1" applyFill="1" applyBorder="1" applyAlignment="1" applyProtection="1">
      <alignment horizontal="center" vertical="center" wrapText="1"/>
    </xf>
    <xf numFmtId="3" fontId="4" fillId="2" borderId="2" xfId="1" applyNumberFormat="1" applyFont="1" applyFill="1" applyBorder="1" applyAlignment="1" applyProtection="1">
      <alignment horizontal="center" vertical="center" wrapText="1"/>
    </xf>
    <xf numFmtId="3" fontId="0" fillId="25" borderId="12" xfId="0" applyNumberFormat="1" applyFill="1" applyBorder="1" applyProtection="1"/>
    <xf numFmtId="3" fontId="0" fillId="25" borderId="13" xfId="0" applyNumberFormat="1" applyFill="1" applyBorder="1" applyProtection="1"/>
    <xf numFmtId="3" fontId="0" fillId="25" borderId="34" xfId="0" applyNumberFormat="1" applyFill="1" applyBorder="1" applyProtection="1"/>
    <xf numFmtId="3" fontId="0" fillId="25" borderId="35" xfId="0" applyNumberFormat="1" applyFill="1" applyBorder="1" applyProtection="1"/>
    <xf numFmtId="3" fontId="5" fillId="2" borderId="38" xfId="4" applyNumberFormat="1" applyBorder="1" applyProtection="1"/>
    <xf numFmtId="3" fontId="5" fillId="2" borderId="44" xfId="4" applyNumberFormat="1" applyBorder="1" applyProtection="1"/>
    <xf numFmtId="3" fontId="0" fillId="25" borderId="8" xfId="0" applyNumberFormat="1" applyFill="1" applyBorder="1" applyProtection="1"/>
    <xf numFmtId="3" fontId="0" fillId="25" borderId="9" xfId="0" applyNumberFormat="1" applyFill="1" applyBorder="1" applyProtection="1"/>
    <xf numFmtId="0" fontId="46" fillId="0" borderId="35" xfId="39" applyFont="1" applyBorder="1" applyProtection="1"/>
    <xf numFmtId="0" fontId="46" fillId="0" borderId="0" xfId="39" applyFont="1" applyBorder="1" applyProtection="1"/>
    <xf numFmtId="0" fontId="46" fillId="28" borderId="0" xfId="0" applyFont="1" applyFill="1" applyBorder="1" applyProtection="1"/>
    <xf numFmtId="0" fontId="46" fillId="0" borderId="0" xfId="40" applyFont="1" applyBorder="1" applyAlignment="1" applyProtection="1">
      <alignment horizontal="center"/>
    </xf>
    <xf numFmtId="3" fontId="4" fillId="2" borderId="23" xfId="3" applyNumberFormat="1" applyBorder="1" applyProtection="1"/>
    <xf numFmtId="3" fontId="4" fillId="2" borderId="23" xfId="3" applyNumberFormat="1" applyBorder="1" applyAlignment="1" applyProtection="1">
      <alignment horizontal="left" wrapText="1"/>
    </xf>
    <xf numFmtId="3" fontId="4" fillId="2" borderId="24" xfId="3" applyNumberFormat="1" applyBorder="1" applyProtection="1"/>
    <xf numFmtId="3" fontId="2" fillId="24" borderId="1" xfId="8" applyNumberFormat="1" applyFont="1" applyFill="1" applyBorder="1" applyAlignment="1" applyProtection="1">
      <protection locked="0"/>
    </xf>
    <xf numFmtId="0" fontId="16" fillId="20" borderId="5" xfId="22" applyFont="1" applyFill="1" applyBorder="1" applyProtection="1"/>
    <xf numFmtId="0" fontId="16" fillId="20" borderId="5" xfId="22" applyFont="1" applyFill="1" applyBorder="1" applyAlignment="1" applyProtection="1"/>
    <xf numFmtId="0" fontId="16" fillId="0" borderId="0" xfId="37" applyFont="1" applyProtection="1"/>
    <xf numFmtId="0" fontId="16" fillId="20" borderId="11" xfId="22" applyFont="1" applyFill="1" applyBorder="1" applyAlignment="1" applyProtection="1">
      <alignment horizontal="center" vertical="center"/>
    </xf>
    <xf numFmtId="0" fontId="16" fillId="0" borderId="0" xfId="37" applyFont="1" applyBorder="1" applyProtection="1"/>
    <xf numFmtId="0" fontId="45" fillId="20" borderId="11" xfId="22" applyFont="1" applyFill="1" applyBorder="1" applyAlignment="1" applyProtection="1">
      <alignment vertical="center"/>
    </xf>
    <xf numFmtId="0" fontId="26" fillId="28" borderId="0" xfId="0" applyFont="1" applyFill="1" applyProtection="1"/>
    <xf numFmtId="0" fontId="18" fillId="28" borderId="0" xfId="6" applyFont="1" applyFill="1" applyProtection="1"/>
    <xf numFmtId="0" fontId="17" fillId="26" borderId="3" xfId="35" applyFont="1" applyFill="1" applyBorder="1" applyAlignment="1" applyProtection="1">
      <alignment wrapText="1"/>
    </xf>
    <xf numFmtId="0" fontId="46" fillId="0" borderId="0" xfId="6" applyFont="1" applyFill="1" applyBorder="1" applyProtection="1"/>
    <xf numFmtId="0" fontId="46" fillId="0" borderId="0" xfId="6" applyFont="1" applyBorder="1" applyProtection="1"/>
    <xf numFmtId="0" fontId="46" fillId="0" borderId="35" xfId="6" applyFont="1" applyBorder="1" applyProtection="1"/>
    <xf numFmtId="0" fontId="46" fillId="0" borderId="0" xfId="6" applyFont="1" applyBorder="1" applyAlignment="1" applyProtection="1"/>
    <xf numFmtId="0" fontId="18" fillId="0" borderId="0" xfId="6" applyFont="1" applyAlignment="1" applyProtection="1"/>
    <xf numFmtId="49" fontId="23" fillId="20" borderId="8" xfId="22" applyNumberFormat="1" applyFont="1" applyFill="1" applyBorder="1" applyAlignment="1" applyProtection="1"/>
    <xf numFmtId="0" fontId="47" fillId="0" borderId="0" xfId="6" applyFont="1" applyBorder="1" applyProtection="1"/>
    <xf numFmtId="49" fontId="44" fillId="20" borderId="34" xfId="22" applyNumberFormat="1" applyFont="1" applyFill="1" applyBorder="1" applyAlignment="1" applyProtection="1">
      <alignment vertical="center"/>
    </xf>
    <xf numFmtId="0" fontId="16" fillId="0" borderId="0" xfId="6" applyFont="1" applyProtection="1"/>
    <xf numFmtId="0" fontId="45" fillId="20" borderId="35" xfId="22" applyFont="1" applyFill="1" applyBorder="1" applyAlignment="1" applyProtection="1">
      <alignment vertical="center"/>
    </xf>
    <xf numFmtId="0" fontId="18" fillId="0" borderId="0" xfId="35" applyFont="1" applyFill="1" applyBorder="1" applyAlignment="1" applyProtection="1">
      <alignment wrapText="1"/>
    </xf>
    <xf numFmtId="0" fontId="18" fillId="20" borderId="3" xfId="22" applyFont="1" applyFill="1" applyBorder="1" applyAlignment="1" applyProtection="1">
      <alignment horizontal="center" wrapText="1"/>
    </xf>
    <xf numFmtId="0" fontId="23" fillId="28" borderId="0" xfId="0" applyFont="1" applyFill="1" applyAlignment="1" applyProtection="1">
      <alignment wrapText="1"/>
    </xf>
    <xf numFmtId="0" fontId="0" fillId="28" borderId="0" xfId="0" applyFill="1" applyAlignment="1" applyProtection="1">
      <alignment wrapText="1"/>
    </xf>
    <xf numFmtId="0" fontId="18" fillId="0" borderId="0" xfId="6" applyFont="1" applyAlignment="1" applyProtection="1">
      <alignment wrapText="1"/>
    </xf>
    <xf numFmtId="3" fontId="4" fillId="2" borderId="2" xfId="3" applyNumberFormat="1" applyAlignment="1" applyProtection="1">
      <alignment horizontal="right" vertical="center" wrapText="1"/>
    </xf>
    <xf numFmtId="3" fontId="4" fillId="2" borderId="38" xfId="3" applyNumberFormat="1" applyBorder="1" applyAlignment="1" applyProtection="1">
      <alignment horizontal="right" vertical="center" wrapText="1"/>
    </xf>
    <xf numFmtId="3" fontId="4" fillId="2" borderId="3" xfId="3" applyNumberFormat="1" applyBorder="1" applyAlignment="1" applyProtection="1">
      <alignment horizontal="right" vertical="center" wrapText="1"/>
    </xf>
    <xf numFmtId="3" fontId="4" fillId="2" borderId="22" xfId="3" applyNumberFormat="1" applyBorder="1" applyAlignment="1" applyProtection="1">
      <alignment horizontal="right" vertical="center" wrapText="1"/>
    </xf>
    <xf numFmtId="3" fontId="4" fillId="2" borderId="2" xfId="3" applyNumberFormat="1" applyFont="1" applyAlignment="1" applyProtection="1">
      <alignment horizontal="right" vertical="center" wrapText="1"/>
    </xf>
    <xf numFmtId="3" fontId="17" fillId="21" borderId="19" xfId="35" applyNumberFormat="1" applyFont="1" applyFill="1" applyBorder="1" applyAlignment="1" applyProtection="1">
      <alignment horizontal="right" vertical="center" wrapText="1"/>
    </xf>
    <xf numFmtId="3" fontId="17" fillId="21" borderId="0" xfId="35" applyNumberFormat="1" applyFont="1" applyFill="1" applyBorder="1" applyAlignment="1" applyProtection="1">
      <alignment horizontal="right" vertical="center" wrapText="1"/>
    </xf>
    <xf numFmtId="3" fontId="2" fillId="24" borderId="1" xfId="8" applyNumberFormat="1" applyFont="1" applyFill="1" applyBorder="1" applyAlignment="1" applyProtection="1">
      <alignment horizontal="right" vertical="center" wrapText="1"/>
      <protection locked="0"/>
    </xf>
    <xf numFmtId="3" fontId="18" fillId="21" borderId="19" xfId="35" applyNumberFormat="1" applyFont="1" applyFill="1" applyBorder="1" applyAlignment="1" applyProtection="1">
      <alignment horizontal="right" vertical="center" wrapText="1"/>
    </xf>
    <xf numFmtId="3" fontId="18" fillId="21" borderId="0" xfId="35" applyNumberFormat="1" applyFont="1" applyFill="1" applyBorder="1" applyAlignment="1" applyProtection="1">
      <alignment horizontal="right" vertical="center" wrapText="1"/>
    </xf>
    <xf numFmtId="3" fontId="2" fillId="24" borderId="32" xfId="8" applyNumberFormat="1" applyFont="1" applyFill="1" applyBorder="1" applyAlignment="1" applyProtection="1">
      <alignment horizontal="right" vertical="center" wrapText="1"/>
      <protection locked="0"/>
    </xf>
    <xf numFmtId="3" fontId="5" fillId="2" borderId="3" xfId="4" applyNumberFormat="1" applyBorder="1" applyAlignment="1" applyProtection="1">
      <alignment horizontal="right" vertical="center" wrapText="1"/>
    </xf>
    <xf numFmtId="3" fontId="2" fillId="24" borderId="25" xfId="8" applyNumberFormat="1" applyFont="1" applyFill="1" applyBorder="1" applyAlignment="1" applyProtection="1">
      <alignment horizontal="right" vertical="center" wrapText="1"/>
      <protection locked="0"/>
    </xf>
    <xf numFmtId="3" fontId="2" fillId="24" borderId="40" xfId="8" applyNumberFormat="1" applyFont="1" applyFill="1" applyBorder="1" applyAlignment="1" applyProtection="1">
      <alignment horizontal="right" vertical="center" wrapText="1"/>
      <protection locked="0"/>
    </xf>
    <xf numFmtId="3" fontId="2" fillId="24" borderId="36" xfId="8" applyNumberFormat="1" applyFont="1" applyFill="1" applyBorder="1" applyAlignment="1" applyProtection="1">
      <alignment horizontal="right" vertical="center" wrapText="1"/>
      <protection locked="0"/>
    </xf>
    <xf numFmtId="3" fontId="4" fillId="2" borderId="28" xfId="3" applyNumberFormat="1" applyBorder="1" applyAlignment="1" applyProtection="1">
      <alignment horizontal="right" vertical="center" wrapText="1"/>
    </xf>
    <xf numFmtId="3" fontId="2" fillId="24" borderId="18" xfId="8" applyNumberFormat="1" applyFont="1" applyFill="1" applyBorder="1" applyAlignment="1" applyProtection="1">
      <alignment horizontal="right" vertical="center" wrapText="1"/>
      <protection locked="0"/>
    </xf>
    <xf numFmtId="3" fontId="2" fillId="24" borderId="0" xfId="8" applyNumberFormat="1" applyFont="1" applyFill="1" applyBorder="1" applyAlignment="1" applyProtection="1">
      <alignment horizontal="right" vertical="center" wrapText="1"/>
      <protection locked="0"/>
    </xf>
    <xf numFmtId="3" fontId="4" fillId="2" borderId="26" xfId="3" applyNumberFormat="1" applyBorder="1" applyAlignment="1" applyProtection="1">
      <alignment horizontal="right" vertical="center" wrapText="1"/>
    </xf>
    <xf numFmtId="3" fontId="4" fillId="2" borderId="41" xfId="3" applyNumberFormat="1" applyBorder="1" applyAlignment="1" applyProtection="1">
      <alignment horizontal="right" vertical="center" wrapText="1"/>
    </xf>
    <xf numFmtId="3" fontId="4" fillId="2" borderId="39" xfId="3" applyNumberFormat="1" applyBorder="1" applyAlignment="1" applyProtection="1">
      <alignment horizontal="right" vertical="center" wrapText="1"/>
    </xf>
    <xf numFmtId="3" fontId="4" fillId="2" borderId="33" xfId="3" applyNumberFormat="1" applyBorder="1" applyAlignment="1" applyProtection="1">
      <alignment horizontal="right" vertical="center" wrapText="1"/>
    </xf>
    <xf numFmtId="3" fontId="17" fillId="25" borderId="11" xfId="35" applyNumberFormat="1" applyFont="1" applyFill="1" applyBorder="1" applyAlignment="1" applyProtection="1">
      <alignment horizontal="center" vertical="center" wrapText="1"/>
    </xf>
    <xf numFmtId="3" fontId="17" fillId="25" borderId="11" xfId="6" applyNumberFormat="1" applyFont="1" applyFill="1" applyBorder="1" applyAlignment="1" applyProtection="1">
      <alignment wrapText="1"/>
    </xf>
    <xf numFmtId="3" fontId="17" fillId="25" borderId="13" xfId="35" applyNumberFormat="1" applyFont="1" applyFill="1" applyBorder="1" applyAlignment="1" applyProtection="1">
      <alignment horizontal="center" vertical="center" wrapText="1"/>
    </xf>
    <xf numFmtId="3" fontId="2" fillId="24" borderId="36" xfId="8" applyNumberFormat="1" applyFont="1" applyFill="1" applyBorder="1" applyAlignment="1" applyProtection="1">
      <alignment horizontal="center" vertical="center" wrapText="1"/>
      <protection locked="0"/>
    </xf>
    <xf numFmtId="3" fontId="17" fillId="25" borderId="12" xfId="35" applyNumberFormat="1" applyFont="1" applyFill="1" applyBorder="1" applyAlignment="1" applyProtection="1">
      <alignment horizontal="center" vertical="center" wrapText="1"/>
    </xf>
    <xf numFmtId="3" fontId="17" fillId="25" borderId="0" xfId="35" applyNumberFormat="1" applyFont="1" applyFill="1" applyBorder="1" applyAlignment="1" applyProtection="1">
      <alignment horizontal="center" vertical="center" wrapText="1"/>
    </xf>
    <xf numFmtId="3" fontId="17" fillId="25" borderId="0" xfId="6" applyNumberFormat="1" applyFont="1" applyFill="1" applyBorder="1" applyAlignment="1" applyProtection="1">
      <alignment wrapText="1"/>
    </xf>
    <xf numFmtId="3" fontId="17" fillId="25" borderId="35" xfId="35" applyNumberFormat="1" applyFont="1" applyFill="1" applyBorder="1" applyAlignment="1" applyProtection="1">
      <alignment horizontal="center" vertical="center" wrapText="1"/>
    </xf>
    <xf numFmtId="3" fontId="17" fillId="25" borderId="34" xfId="35" applyNumberFormat="1" applyFont="1" applyFill="1" applyBorder="1" applyAlignment="1" applyProtection="1">
      <alignment horizontal="center" vertical="center" wrapText="1"/>
    </xf>
    <xf numFmtId="3" fontId="18" fillId="25" borderId="5" xfId="6" applyNumberFormat="1" applyFont="1" applyFill="1" applyBorder="1" applyAlignment="1" applyProtection="1">
      <alignment wrapText="1"/>
    </xf>
    <xf numFmtId="3" fontId="18" fillId="25" borderId="9" xfId="6" applyNumberFormat="1" applyFont="1" applyFill="1" applyBorder="1" applyAlignment="1" applyProtection="1">
      <alignment wrapText="1"/>
    </xf>
    <xf numFmtId="3" fontId="4" fillId="26" borderId="37" xfId="3" applyNumberFormat="1" applyFill="1" applyBorder="1" applyAlignment="1" applyProtection="1">
      <alignment horizontal="center" vertical="center" wrapText="1"/>
    </xf>
    <xf numFmtId="3" fontId="18" fillId="25" borderId="8" xfId="6" applyNumberFormat="1" applyFont="1" applyFill="1" applyBorder="1" applyAlignment="1" applyProtection="1">
      <alignment wrapText="1"/>
    </xf>
    <xf numFmtId="3" fontId="23" fillId="28" borderId="0" xfId="0" applyNumberFormat="1" applyFont="1" applyFill="1" applyAlignment="1" applyProtection="1">
      <alignment wrapText="1"/>
    </xf>
    <xf numFmtId="3" fontId="0" fillId="28" borderId="0" xfId="0" applyNumberFormat="1" applyFill="1" applyAlignment="1" applyProtection="1">
      <alignment wrapText="1"/>
    </xf>
    <xf numFmtId="3" fontId="18" fillId="25" borderId="34" xfId="6" applyNumberFormat="1" applyFont="1" applyFill="1" applyBorder="1" applyAlignment="1" applyProtection="1">
      <alignment wrapText="1"/>
    </xf>
    <xf numFmtId="3" fontId="18" fillId="25" borderId="35" xfId="6" applyNumberFormat="1" applyFont="1" applyFill="1" applyBorder="1" applyAlignment="1" applyProtection="1">
      <alignment wrapText="1"/>
    </xf>
    <xf numFmtId="3" fontId="18" fillId="25" borderId="0" xfId="6" applyNumberFormat="1" applyFont="1" applyFill="1" applyBorder="1" applyAlignment="1" applyProtection="1">
      <alignment wrapText="1"/>
    </xf>
    <xf numFmtId="3" fontId="5" fillId="2" borderId="6" xfId="4" applyNumberFormat="1" applyBorder="1" applyAlignment="1" applyProtection="1">
      <alignment horizontal="right" vertical="center" wrapText="1"/>
    </xf>
    <xf numFmtId="3" fontId="4" fillId="2" borderId="47" xfId="3" applyNumberFormat="1" applyFont="1" applyBorder="1" applyAlignment="1" applyProtection="1">
      <alignment horizontal="right" vertical="center" wrapText="1"/>
    </xf>
    <xf numFmtId="172" fontId="2" fillId="24" borderId="25" xfId="76" applyNumberFormat="1" applyFill="1" applyBorder="1" applyAlignment="1" applyProtection="1">
      <alignment horizontal="center" vertical="center"/>
      <protection locked="0"/>
    </xf>
    <xf numFmtId="0" fontId="2" fillId="24" borderId="25" xfId="8" applyNumberFormat="1" applyFont="1" applyFill="1" applyBorder="1" applyAlignment="1" applyProtection="1">
      <alignment horizontal="center" vertical="center"/>
      <protection locked="0"/>
    </xf>
    <xf numFmtId="0" fontId="2" fillId="24" borderId="25" xfId="8" applyNumberFormat="1" applyFont="1" applyFill="1" applyBorder="1" applyAlignment="1" applyProtection="1">
      <alignment horizontal="left" vertical="center"/>
      <protection locked="0"/>
    </xf>
    <xf numFmtId="10" fontId="4" fillId="2" borderId="22" xfId="1" applyNumberFormat="1" applyFont="1" applyFill="1" applyBorder="1" applyAlignment="1" applyProtection="1">
      <alignment horizontal="right" vertical="center" wrapText="1"/>
    </xf>
    <xf numFmtId="49" fontId="17" fillId="0" borderId="11" xfId="33" applyNumberFormat="1" applyFont="1" applyFill="1" applyBorder="1" applyAlignment="1" applyProtection="1">
      <alignment horizontal="left" wrapText="1"/>
    </xf>
    <xf numFmtId="0" fontId="0" fillId="19" borderId="51" xfId="14" applyFont="1" applyFill="1" applyBorder="1" applyAlignment="1" applyProtection="1">
      <alignment horizontal="center" vertical="center" wrapText="1"/>
    </xf>
    <xf numFmtId="0" fontId="0" fillId="19" borderId="52" xfId="14" applyFont="1" applyFill="1" applyBorder="1" applyAlignment="1" applyProtection="1">
      <alignment horizontal="center" vertical="center" wrapText="1"/>
    </xf>
    <xf numFmtId="3" fontId="4" fillId="2" borderId="53" xfId="3" applyNumberFormat="1" applyBorder="1" applyProtection="1"/>
    <xf numFmtId="3" fontId="4" fillId="2" borderId="54" xfId="3" applyNumberFormat="1" applyBorder="1" applyProtection="1"/>
    <xf numFmtId="3" fontId="2" fillId="24" borderId="55" xfId="8" applyNumberFormat="1" applyFont="1" applyFill="1" applyBorder="1" applyAlignment="1" applyProtection="1">
      <protection locked="0"/>
    </xf>
    <xf numFmtId="3" fontId="2" fillId="24" borderId="56" xfId="8" applyNumberFormat="1" applyFont="1" applyFill="1" applyBorder="1" applyProtection="1">
      <protection locked="0"/>
    </xf>
    <xf numFmtId="0" fontId="2" fillId="27" borderId="3" xfId="14" applyFont="1" applyFill="1" applyBorder="1" applyAlignment="1" applyProtection="1">
      <alignment horizontal="center" vertical="center" wrapText="1"/>
    </xf>
    <xf numFmtId="1" fontId="2" fillId="18" borderId="3" xfId="8" applyNumberFormat="1" applyFont="1" applyFill="1" applyBorder="1" applyAlignment="1" applyProtection="1">
      <alignment wrapText="1"/>
    </xf>
    <xf numFmtId="3" fontId="0" fillId="18" borderId="3" xfId="8" applyNumberFormat="1" applyFont="1" applyFill="1" applyBorder="1" applyAlignment="1" applyProtection="1">
      <alignment wrapText="1"/>
    </xf>
    <xf numFmtId="0" fontId="0" fillId="27" borderId="3" xfId="14" applyFont="1" applyFill="1" applyBorder="1" applyAlignment="1" applyProtection="1">
      <alignment horizontal="center" vertical="center" wrapText="1"/>
    </xf>
    <xf numFmtId="49" fontId="18" fillId="26" borderId="6" xfId="22" applyNumberFormat="1" applyFont="1" applyFill="1" applyBorder="1" applyAlignment="1" applyProtection="1">
      <alignment horizontal="center"/>
    </xf>
    <xf numFmtId="1" fontId="18" fillId="26" borderId="7" xfId="22" applyNumberFormat="1" applyFont="1" applyFill="1" applyBorder="1" applyAlignment="1" applyProtection="1">
      <alignment horizontal="center" wrapText="1"/>
    </xf>
    <xf numFmtId="0" fontId="16" fillId="20" borderId="6" xfId="22" applyFont="1" applyFill="1" applyBorder="1" applyAlignment="1" applyProtection="1">
      <alignment vertical="center"/>
    </xf>
    <xf numFmtId="0" fontId="16" fillId="20" borderId="14" xfId="22" applyFont="1" applyFill="1" applyBorder="1" applyAlignment="1" applyProtection="1">
      <alignment vertical="center"/>
    </xf>
    <xf numFmtId="0" fontId="16" fillId="20" borderId="7" xfId="22" applyFont="1" applyFill="1" applyBorder="1" applyAlignment="1" applyProtection="1">
      <alignment vertical="center"/>
    </xf>
    <xf numFmtId="0" fontId="16" fillId="20" borderId="6" xfId="22" applyFont="1" applyFill="1" applyBorder="1" applyAlignment="1" applyProtection="1"/>
    <xf numFmtId="0" fontId="16" fillId="20" borderId="14" xfId="22" applyFont="1" applyFill="1" applyBorder="1" applyAlignment="1" applyProtection="1"/>
    <xf numFmtId="0" fontId="16" fillId="20" borderId="7" xfId="22" applyFont="1" applyFill="1" applyBorder="1" applyAlignment="1" applyProtection="1"/>
    <xf numFmtId="0" fontId="48" fillId="0" borderId="0" xfId="0" applyFont="1" applyProtection="1"/>
    <xf numFmtId="3" fontId="4" fillId="2" borderId="2" xfId="3" applyNumberFormat="1" applyProtection="1">
      <protection locked="0"/>
    </xf>
    <xf numFmtId="0" fontId="18" fillId="28" borderId="0" xfId="32" applyFont="1" applyFill="1" applyProtection="1"/>
    <xf numFmtId="0" fontId="28" fillId="28" borderId="0" xfId="0" applyFont="1" applyFill="1" applyProtection="1"/>
    <xf numFmtId="3" fontId="4" fillId="2" borderId="28" xfId="3" applyNumberFormat="1" applyBorder="1" applyAlignment="1" applyProtection="1">
      <alignment horizontal="right" vertical="center"/>
    </xf>
    <xf numFmtId="3" fontId="4" fillId="2" borderId="3" xfId="3" applyNumberFormat="1" applyBorder="1" applyAlignment="1" applyProtection="1">
      <alignment horizontal="right" vertical="center"/>
    </xf>
    <xf numFmtId="3" fontId="2" fillId="24" borderId="18" xfId="8" applyNumberFormat="1" applyFont="1" applyFill="1" applyBorder="1" applyAlignment="1" applyProtection="1">
      <alignment horizontal="right" vertical="center"/>
      <protection locked="0"/>
    </xf>
    <xf numFmtId="3" fontId="2" fillId="24" borderId="1" xfId="8" applyNumberFormat="1" applyFont="1" applyFill="1" applyBorder="1" applyAlignment="1" applyProtection="1">
      <alignment horizontal="right" vertical="center"/>
      <protection locked="0"/>
    </xf>
    <xf numFmtId="3" fontId="4" fillId="2" borderId="2" xfId="3" applyNumberFormat="1" applyAlignment="1" applyProtection="1">
      <alignment horizontal="right" vertical="center"/>
    </xf>
    <xf numFmtId="3" fontId="4" fillId="2" borderId="22" xfId="3" applyNumberFormat="1" applyBorder="1" applyAlignment="1" applyProtection="1">
      <alignment horizontal="right" vertical="center"/>
    </xf>
    <xf numFmtId="3" fontId="4" fillId="2" borderId="26" xfId="3" applyNumberFormat="1" applyBorder="1" applyAlignment="1" applyProtection="1">
      <alignment horizontal="right" vertical="center"/>
    </xf>
    <xf numFmtId="3" fontId="18" fillId="25" borderId="6" xfId="32" applyNumberFormat="1" applyFont="1" applyFill="1" applyBorder="1" applyAlignment="1" applyProtection="1">
      <alignment horizontal="right" vertical="center"/>
    </xf>
    <xf numFmtId="3" fontId="18" fillId="25" borderId="14" xfId="32" applyNumberFormat="1" applyFont="1" applyFill="1" applyBorder="1" applyAlignment="1" applyProtection="1">
      <alignment horizontal="right" vertical="center"/>
    </xf>
    <xf numFmtId="3" fontId="18" fillId="25" borderId="7" xfId="32" applyNumberFormat="1" applyFont="1" applyFill="1" applyBorder="1" applyAlignment="1" applyProtection="1">
      <alignment horizontal="right" vertical="center"/>
    </xf>
    <xf numFmtId="3" fontId="2" fillId="24" borderId="25" xfId="8" applyNumberFormat="1" applyFont="1" applyFill="1" applyBorder="1" applyAlignment="1" applyProtection="1">
      <alignment horizontal="right" vertical="center"/>
      <protection locked="0"/>
    </xf>
    <xf numFmtId="3" fontId="2" fillId="24" borderId="32" xfId="8" applyNumberFormat="1" applyFont="1" applyFill="1" applyBorder="1" applyAlignment="1" applyProtection="1">
      <alignment horizontal="right" vertical="center"/>
      <protection locked="0"/>
    </xf>
    <xf numFmtId="3" fontId="0" fillId="28" borderId="0" xfId="0" applyNumberFormat="1" applyFill="1" applyAlignment="1" applyProtection="1">
      <alignment horizontal="right"/>
    </xf>
    <xf numFmtId="0" fontId="0" fillId="0" borderId="0" xfId="0" applyAlignment="1" applyProtection="1"/>
    <xf numFmtId="3" fontId="4" fillId="2" borderId="26" xfId="3" applyNumberFormat="1" applyBorder="1" applyProtection="1"/>
    <xf numFmtId="3" fontId="19" fillId="0" borderId="6" xfId="2" applyNumberFormat="1" applyFont="1" applyFill="1" applyBorder="1" applyProtection="1"/>
    <xf numFmtId="3" fontId="19" fillId="0" borderId="14" xfId="2" applyNumberFormat="1" applyFont="1" applyFill="1" applyBorder="1" applyProtection="1"/>
    <xf numFmtId="3" fontId="19" fillId="0" borderId="7" xfId="2" applyNumberFormat="1" applyFont="1" applyFill="1" applyBorder="1" applyProtection="1"/>
    <xf numFmtId="3" fontId="4" fillId="2" borderId="27" xfId="3" applyNumberFormat="1" applyBorder="1" applyProtection="1"/>
    <xf numFmtId="3" fontId="4" fillId="2" borderId="28" xfId="3" applyNumberFormat="1" applyBorder="1" applyProtection="1"/>
    <xf numFmtId="49" fontId="16" fillId="20" borderId="6" xfId="22" applyNumberFormat="1" applyFont="1" applyFill="1" applyBorder="1" applyAlignment="1" applyProtection="1">
      <alignment horizontal="center"/>
    </xf>
    <xf numFmtId="0" fontId="16" fillId="20" borderId="7" xfId="22" applyFont="1" applyFill="1" applyBorder="1" applyAlignment="1" applyProtection="1">
      <alignment horizontal="center"/>
    </xf>
    <xf numFmtId="4" fontId="16" fillId="20" borderId="3" xfId="22" applyNumberFormat="1" applyFont="1" applyFill="1" applyBorder="1" applyAlignment="1" applyProtection="1">
      <alignment horizontal="center"/>
    </xf>
    <xf numFmtId="0" fontId="48" fillId="0" borderId="0" xfId="0" applyFont="1" applyAlignment="1" applyProtection="1">
      <alignment horizontal="center"/>
    </xf>
    <xf numFmtId="0" fontId="2" fillId="19" borderId="3" xfId="14" applyFont="1" applyFill="1" applyBorder="1" applyAlignment="1" applyProtection="1">
      <alignment horizontal="center" vertical="center"/>
    </xf>
    <xf numFmtId="0" fontId="2" fillId="24" borderId="1" xfId="8" applyNumberFormat="1" applyFont="1" applyFill="1" applyBorder="1" applyAlignment="1" applyProtection="1">
      <alignment horizontal="center" vertical="center" wrapText="1"/>
      <protection locked="0"/>
    </xf>
    <xf numFmtId="0" fontId="2" fillId="24" borderId="1" xfId="8" applyNumberFormat="1" applyFont="1" applyFill="1" applyBorder="1" applyAlignment="1" applyProtection="1">
      <alignment horizontal="center" vertical="center"/>
      <protection locked="0"/>
    </xf>
    <xf numFmtId="10" fontId="2" fillId="24" borderId="18" xfId="1" applyNumberFormat="1" applyFill="1" applyBorder="1" applyAlignment="1" applyProtection="1">
      <alignment horizontal="center" vertical="center"/>
      <protection locked="0"/>
    </xf>
    <xf numFmtId="10" fontId="2" fillId="24" borderId="1" xfId="1" applyNumberFormat="1" applyFill="1" applyBorder="1" applyAlignment="1" applyProtection="1">
      <alignment horizontal="center" vertical="center"/>
      <protection locked="0"/>
    </xf>
    <xf numFmtId="0" fontId="0" fillId="27" borderId="10" xfId="14" applyFont="1" applyFill="1" applyBorder="1" applyAlignment="1" applyProtection="1">
      <alignment horizontal="center" vertical="center" wrapText="1"/>
    </xf>
    <xf numFmtId="0" fontId="2" fillId="27" borderId="10" xfId="14" applyFont="1" applyFill="1" applyBorder="1" applyAlignment="1" applyProtection="1">
      <alignment horizontal="center" vertical="center" wrapText="1"/>
    </xf>
    <xf numFmtId="172" fontId="0" fillId="24" borderId="25" xfId="76" applyNumberFormat="1" applyFont="1" applyFill="1" applyBorder="1" applyAlignment="1" applyProtection="1">
      <alignment horizontal="center" vertical="center"/>
    </xf>
    <xf numFmtId="0" fontId="0" fillId="24" borderId="25" xfId="8" applyNumberFormat="1" applyFont="1" applyFill="1" applyBorder="1" applyAlignment="1" applyProtection="1">
      <alignment horizontal="left" vertical="center"/>
      <protection locked="0"/>
    </xf>
    <xf numFmtId="170" fontId="0" fillId="24" borderId="29" xfId="8" applyNumberFormat="1" applyFont="1" applyFill="1" applyBorder="1" applyAlignment="1" applyProtection="1">
      <alignment horizontal="center" vertical="center"/>
      <protection locked="0"/>
    </xf>
    <xf numFmtId="0" fontId="45" fillId="0" borderId="0" xfId="34" applyFont="1" applyFill="1" applyBorder="1" applyAlignment="1" applyProtection="1">
      <alignment horizontal="right" vertical="center"/>
    </xf>
    <xf numFmtId="3" fontId="2" fillId="24" borderId="55" xfId="8" applyNumberFormat="1" applyFont="1" applyFill="1" applyBorder="1" applyProtection="1">
      <protection locked="0"/>
    </xf>
    <xf numFmtId="3" fontId="2" fillId="24" borderId="57" xfId="8" applyNumberFormat="1" applyFont="1" applyFill="1" applyBorder="1" applyProtection="1">
      <protection locked="0"/>
    </xf>
    <xf numFmtId="3" fontId="2" fillId="24" borderId="58" xfId="8" applyNumberFormat="1" applyFont="1" applyFill="1" applyBorder="1" applyProtection="1">
      <protection locked="0"/>
    </xf>
    <xf numFmtId="3" fontId="2" fillId="24" borderId="59" xfId="8" applyNumberFormat="1" applyFont="1" applyFill="1" applyBorder="1" applyProtection="1">
      <protection locked="0"/>
    </xf>
    <xf numFmtId="3" fontId="2" fillId="24" borderId="57" xfId="8" applyNumberFormat="1" applyFont="1" applyFill="1" applyBorder="1" applyAlignment="1" applyProtection="1">
      <protection locked="0"/>
    </xf>
    <xf numFmtId="3" fontId="2" fillId="24" borderId="58" xfId="8" applyNumberFormat="1" applyFont="1" applyFill="1" applyBorder="1" applyAlignment="1" applyProtection="1">
      <protection locked="0"/>
    </xf>
    <xf numFmtId="0" fontId="2" fillId="19" borderId="52" xfId="14" applyFont="1" applyFill="1" applyBorder="1" applyAlignment="1" applyProtection="1">
      <alignment horizontal="center" vertical="center" wrapText="1"/>
    </xf>
    <xf numFmtId="3" fontId="4" fillId="2" borderId="53" xfId="3" applyNumberFormat="1" applyBorder="1" applyAlignment="1" applyProtection="1">
      <alignment horizontal="left" wrapText="1"/>
    </xf>
    <xf numFmtId="0" fontId="18" fillId="20" borderId="48" xfId="22" applyFont="1" applyFill="1" applyBorder="1" applyAlignment="1" applyProtection="1">
      <alignment horizontal="center"/>
    </xf>
    <xf numFmtId="0" fontId="18" fillId="20" borderId="49" xfId="22" applyFont="1" applyFill="1" applyBorder="1" applyAlignment="1" applyProtection="1">
      <alignment horizontal="center"/>
    </xf>
    <xf numFmtId="0" fontId="18" fillId="20" borderId="63" xfId="22" applyFont="1" applyFill="1" applyBorder="1" applyAlignment="1" applyProtection="1">
      <alignment horizontal="center"/>
    </xf>
    <xf numFmtId="0" fontId="18" fillId="20" borderId="64" xfId="22" applyFont="1" applyFill="1" applyBorder="1" applyAlignment="1" applyProtection="1">
      <alignment horizontal="center"/>
    </xf>
    <xf numFmtId="1" fontId="16" fillId="20" borderId="65" xfId="22" applyNumberFormat="1" applyFont="1" applyFill="1" applyBorder="1" applyAlignment="1" applyProtection="1">
      <alignment horizontal="center" wrapText="1"/>
    </xf>
    <xf numFmtId="1" fontId="16" fillId="20" borderId="66" xfId="22" applyNumberFormat="1" applyFont="1" applyFill="1" applyBorder="1" applyAlignment="1" applyProtection="1">
      <alignment horizontal="center" wrapText="1"/>
    </xf>
    <xf numFmtId="1" fontId="16" fillId="20" borderId="67" xfId="22" applyNumberFormat="1" applyFont="1" applyFill="1" applyBorder="1" applyAlignment="1" applyProtection="1">
      <alignment horizontal="center" wrapText="1"/>
    </xf>
    <xf numFmtId="1" fontId="16" fillId="20" borderId="68" xfId="22" applyNumberFormat="1" applyFont="1" applyFill="1" applyBorder="1" applyAlignment="1" applyProtection="1">
      <alignment horizontal="center" wrapText="1"/>
    </xf>
    <xf numFmtId="0" fontId="18" fillId="20" borderId="63" xfId="22" quotePrefix="1" applyFont="1" applyFill="1" applyBorder="1" applyAlignment="1" applyProtection="1">
      <alignment horizontal="center"/>
    </xf>
    <xf numFmtId="1" fontId="18" fillId="20" borderId="48" xfId="22" applyNumberFormat="1" applyFont="1" applyFill="1" applyBorder="1" applyAlignment="1" applyProtection="1">
      <alignment horizontal="center" wrapText="1"/>
    </xf>
    <xf numFmtId="1" fontId="18" fillId="20" borderId="49" xfId="22" applyNumberFormat="1" applyFont="1" applyFill="1" applyBorder="1" applyAlignment="1" applyProtection="1">
      <alignment horizontal="center" wrapText="1"/>
    </xf>
    <xf numFmtId="0" fontId="18" fillId="20" borderId="50" xfId="22" applyFont="1" applyFill="1" applyBorder="1" applyAlignment="1" applyProtection="1">
      <alignment horizontal="center"/>
    </xf>
    <xf numFmtId="1" fontId="16" fillId="20" borderId="69" xfId="22" applyNumberFormat="1" applyFont="1" applyFill="1" applyBorder="1" applyAlignment="1" applyProtection="1">
      <alignment horizontal="center" vertical="center"/>
    </xf>
    <xf numFmtId="0" fontId="16" fillId="20" borderId="70" xfId="22" applyFont="1" applyFill="1" applyBorder="1" applyAlignment="1" applyProtection="1">
      <alignment horizontal="center" vertical="center"/>
    </xf>
    <xf numFmtId="49" fontId="16" fillId="20" borderId="15" xfId="22" applyNumberFormat="1" applyFont="1" applyFill="1" applyBorder="1" applyAlignment="1" applyProtection="1">
      <alignment horizontal="left" vertical="top"/>
    </xf>
    <xf numFmtId="0" fontId="16" fillId="20" borderId="71" xfId="22" applyFont="1" applyFill="1" applyBorder="1" applyAlignment="1" applyProtection="1"/>
    <xf numFmtId="0" fontId="0" fillId="19" borderId="72" xfId="14" applyFont="1" applyFill="1" applyBorder="1" applyAlignment="1" applyProtection="1">
      <alignment horizontal="left" vertical="center" wrapText="1"/>
    </xf>
    <xf numFmtId="0" fontId="2" fillId="19" borderId="73" xfId="14" applyFont="1" applyFill="1" applyBorder="1" applyAlignment="1" applyProtection="1">
      <alignment horizontal="center" vertical="center" wrapText="1"/>
    </xf>
    <xf numFmtId="41" fontId="4" fillId="2" borderId="53" xfId="3" applyNumberFormat="1" applyBorder="1" applyAlignment="1" applyProtection="1">
      <alignment horizontal="left" wrapText="1"/>
    </xf>
    <xf numFmtId="41" fontId="4" fillId="2" borderId="54" xfId="3" applyNumberFormat="1" applyBorder="1" applyAlignment="1" applyProtection="1">
      <alignment wrapText="1"/>
    </xf>
    <xf numFmtId="0" fontId="0" fillId="0" borderId="51" xfId="0" applyBorder="1" applyProtection="1"/>
    <xf numFmtId="170" fontId="2" fillId="24" borderId="56" xfId="8" applyNumberFormat="1" applyFont="1" applyFill="1" applyBorder="1" applyProtection="1">
      <protection locked="0"/>
    </xf>
    <xf numFmtId="0" fontId="0" fillId="0" borderId="74" xfId="0" applyBorder="1" applyProtection="1"/>
    <xf numFmtId="170" fontId="2" fillId="24" borderId="75" xfId="8" applyNumberFormat="1" applyFont="1" applyFill="1" applyBorder="1" applyAlignment="1" applyProtection="1">
      <alignment wrapText="1"/>
      <protection locked="0"/>
    </xf>
    <xf numFmtId="170" fontId="2" fillId="24" borderId="58" xfId="8" applyNumberFormat="1" applyFont="1" applyFill="1" applyBorder="1" applyProtection="1">
      <protection locked="0"/>
    </xf>
    <xf numFmtId="170" fontId="2" fillId="24" borderId="59" xfId="8" applyNumberFormat="1" applyFont="1" applyFill="1" applyBorder="1" applyProtection="1">
      <protection locked="0"/>
    </xf>
    <xf numFmtId="170" fontId="0" fillId="24" borderId="56" xfId="8" applyNumberFormat="1" applyFont="1" applyFill="1" applyBorder="1" applyProtection="1">
      <protection locked="0"/>
    </xf>
    <xf numFmtId="173" fontId="34" fillId="2" borderId="2" xfId="3" applyNumberFormat="1" applyFont="1" applyProtection="1"/>
    <xf numFmtId="173" fontId="2" fillId="24" borderId="1" xfId="8" applyNumberFormat="1" applyFont="1" applyFill="1" applyBorder="1" applyAlignment="1" applyProtection="1">
      <alignment wrapText="1"/>
      <protection locked="0"/>
    </xf>
    <xf numFmtId="173" fontId="2" fillId="24" borderId="1" xfId="8" applyNumberFormat="1" applyFont="1" applyFill="1" applyBorder="1" applyProtection="1">
      <protection locked="0"/>
    </xf>
    <xf numFmtId="173" fontId="4" fillId="2" borderId="27" xfId="3" applyNumberFormat="1" applyBorder="1" applyProtection="1"/>
    <xf numFmtId="173" fontId="4" fillId="2" borderId="28" xfId="3" applyNumberFormat="1" applyBorder="1" applyProtection="1"/>
    <xf numFmtId="173" fontId="4" fillId="2" borderId="2" xfId="3" applyNumberFormat="1" applyAlignment="1" applyProtection="1">
      <alignment vertical="center"/>
    </xf>
    <xf numFmtId="173" fontId="4" fillId="2" borderId="27" xfId="3" applyNumberFormat="1" applyBorder="1" applyAlignment="1" applyProtection="1">
      <alignment horizontal="center" vertical="center" wrapText="1"/>
    </xf>
    <xf numFmtId="173" fontId="4" fillId="2" borderId="2" xfId="3" quotePrefix="1" applyNumberFormat="1" applyProtection="1"/>
    <xf numFmtId="173" fontId="4" fillId="2" borderId="2" xfId="3" applyNumberFormat="1" applyProtection="1"/>
    <xf numFmtId="0" fontId="2" fillId="19" borderId="3" xfId="14" applyFont="1" applyFill="1" applyBorder="1" applyAlignment="1" applyProtection="1">
      <alignment horizontal="center"/>
    </xf>
    <xf numFmtId="0" fontId="6" fillId="26" borderId="3" xfId="0" applyFont="1" applyFill="1" applyBorder="1" applyAlignment="1" applyProtection="1">
      <alignment horizontal="right"/>
    </xf>
    <xf numFmtId="9" fontId="2" fillId="24" borderId="25" xfId="1" applyFill="1" applyBorder="1" applyAlignment="1" applyProtection="1">
      <alignment horizontal="center" vertical="center"/>
      <protection locked="0"/>
    </xf>
    <xf numFmtId="10" fontId="2" fillId="24" borderId="25" xfId="8" applyNumberFormat="1" applyFont="1" applyFill="1" applyBorder="1" applyAlignment="1" applyProtection="1">
      <alignment horizontal="center" vertical="center"/>
      <protection locked="0"/>
    </xf>
    <xf numFmtId="170" fontId="2" fillId="24" borderId="29" xfId="8" applyNumberFormat="1" applyFont="1" applyFill="1" applyBorder="1" applyAlignment="1" applyProtection="1">
      <alignment horizontal="left" vertical="center"/>
      <protection locked="0"/>
    </xf>
    <xf numFmtId="3" fontId="2" fillId="24" borderId="25" xfId="8" applyNumberFormat="1" applyFont="1" applyFill="1" applyBorder="1" applyAlignment="1" applyProtection="1">
      <alignment horizontal="center" vertical="center"/>
      <protection locked="0"/>
    </xf>
    <xf numFmtId="170" fontId="2" fillId="24" borderId="25" xfId="8" applyNumberFormat="1" applyFont="1" applyFill="1" applyBorder="1" applyAlignment="1" applyProtection="1">
      <alignment horizontal="left" vertical="center"/>
      <protection locked="0"/>
    </xf>
    <xf numFmtId="0" fontId="2" fillId="24" borderId="1" xfId="8" applyNumberFormat="1" applyFont="1" applyFill="1" applyBorder="1" applyAlignment="1" applyProtection="1">
      <alignment horizontal="center"/>
      <protection locked="0"/>
    </xf>
    <xf numFmtId="49" fontId="2" fillId="24" borderId="1" xfId="8" applyNumberFormat="1" applyFont="1" applyFill="1" applyBorder="1" applyAlignment="1" applyProtection="1">
      <alignment horizontal="center"/>
      <protection locked="0"/>
    </xf>
    <xf numFmtId="49" fontId="2" fillId="24" borderId="1" xfId="8" applyNumberFormat="1" applyFont="1" applyFill="1" applyBorder="1" applyProtection="1">
      <protection locked="0"/>
    </xf>
    <xf numFmtId="170" fontId="2" fillId="24" borderId="1" xfId="8" applyNumberFormat="1" applyFont="1" applyFill="1" applyBorder="1" applyAlignment="1" applyProtection="1">
      <alignment horizontal="left"/>
      <protection locked="0"/>
    </xf>
    <xf numFmtId="174" fontId="2" fillId="24" borderId="1" xfId="8" applyNumberFormat="1" applyFont="1" applyFill="1" applyBorder="1" applyProtection="1">
      <protection locked="0"/>
    </xf>
    <xf numFmtId="0" fontId="52" fillId="20" borderId="6" xfId="22" applyFont="1" applyFill="1" applyBorder="1" applyProtection="1"/>
    <xf numFmtId="0" fontId="18" fillId="0" borderId="0" xfId="32" applyFont="1" applyFill="1" applyAlignment="1" applyProtection="1">
      <alignment horizontal="right"/>
    </xf>
    <xf numFmtId="0" fontId="48" fillId="27" borderId="17" xfId="77" applyFont="1" applyFill="1" applyBorder="1" applyAlignment="1">
      <alignment horizontal="center" vertical="center" wrapText="1"/>
    </xf>
    <xf numFmtId="0" fontId="48" fillId="27" borderId="4" xfId="77" applyFont="1" applyFill="1" applyBorder="1" applyAlignment="1">
      <alignment horizontal="center" vertical="center" wrapText="1"/>
    </xf>
    <xf numFmtId="0" fontId="48" fillId="27" borderId="10" xfId="77" applyFont="1" applyFill="1" applyBorder="1" applyAlignment="1">
      <alignment horizontal="center" vertical="center" wrapText="1"/>
    </xf>
    <xf numFmtId="0" fontId="16" fillId="20" borderId="6" xfId="22" applyFont="1" applyFill="1" applyBorder="1" applyAlignment="1" applyProtection="1">
      <alignment horizontal="center" vertical="center" wrapText="1"/>
    </xf>
    <xf numFmtId="0" fontId="16" fillId="20" borderId="7" xfId="22" applyFont="1" applyFill="1" applyBorder="1" applyAlignment="1" applyProtection="1">
      <alignment horizontal="center" vertical="center" wrapText="1"/>
    </xf>
    <xf numFmtId="0" fontId="16" fillId="20" borderId="6" xfId="22" applyFont="1" applyFill="1" applyBorder="1" applyAlignment="1" applyProtection="1">
      <alignment horizontal="center" vertical="center" wrapText="1" readingOrder="1"/>
    </xf>
    <xf numFmtId="0" fontId="16" fillId="20" borderId="7" xfId="22" applyFont="1" applyFill="1" applyBorder="1" applyAlignment="1" applyProtection="1">
      <alignment horizontal="center" vertical="center" wrapText="1" readingOrder="1"/>
    </xf>
    <xf numFmtId="0" fontId="17" fillId="26" borderId="17" xfId="22" applyFont="1" applyFill="1" applyBorder="1" applyAlignment="1" applyProtection="1">
      <alignment horizontal="center" vertical="center" wrapText="1"/>
    </xf>
    <xf numFmtId="0" fontId="17" fillId="26" borderId="10" xfId="22" applyFont="1" applyFill="1" applyBorder="1" applyAlignment="1" applyProtection="1">
      <alignment horizontal="center" vertical="center" wrapText="1"/>
    </xf>
    <xf numFmtId="0" fontId="16" fillId="20" borderId="3" xfId="22" applyFont="1" applyFill="1" applyBorder="1" applyAlignment="1" applyProtection="1">
      <alignment horizontal="center" vertical="center"/>
    </xf>
    <xf numFmtId="0" fontId="16" fillId="20" borderId="14" xfId="22" applyFont="1" applyFill="1" applyBorder="1" applyAlignment="1" applyProtection="1">
      <alignment horizontal="center" vertical="center" wrapText="1"/>
    </xf>
    <xf numFmtId="0" fontId="16" fillId="20" borderId="60" xfId="22" applyFont="1" applyFill="1" applyBorder="1" applyAlignment="1" applyProtection="1">
      <alignment horizontal="center" vertical="center" wrapText="1"/>
    </xf>
    <xf numFmtId="0" fontId="16" fillId="20" borderId="61" xfId="22" applyFont="1" applyFill="1" applyBorder="1" applyAlignment="1" applyProtection="1">
      <alignment horizontal="center" vertical="center" wrapText="1"/>
    </xf>
    <xf numFmtId="0" fontId="16" fillId="20" borderId="62" xfId="22" applyFont="1" applyFill="1" applyBorder="1" applyAlignment="1" applyProtection="1">
      <alignment horizontal="center" vertical="center" wrapText="1"/>
    </xf>
    <xf numFmtId="0" fontId="16" fillId="20" borderId="48" xfId="22" applyFont="1" applyFill="1" applyBorder="1" applyAlignment="1" applyProtection="1">
      <alignment horizontal="center" vertical="center" wrapText="1"/>
    </xf>
    <xf numFmtId="0" fontId="16" fillId="20" borderId="49" xfId="22" applyFont="1" applyFill="1" applyBorder="1" applyAlignment="1" applyProtection="1">
      <alignment horizontal="center" vertical="center" wrapText="1"/>
    </xf>
    <xf numFmtId="0" fontId="16" fillId="20" borderId="50" xfId="22" applyFont="1" applyFill="1" applyBorder="1" applyAlignment="1" applyProtection="1">
      <alignment horizontal="center" vertical="center" wrapText="1"/>
    </xf>
    <xf numFmtId="0" fontId="16" fillId="20" borderId="48" xfId="22" applyFont="1" applyFill="1" applyBorder="1" applyAlignment="1" applyProtection="1">
      <alignment horizontal="center" vertical="center"/>
    </xf>
    <xf numFmtId="0" fontId="16" fillId="20" borderId="49" xfId="22" applyFont="1" applyFill="1" applyBorder="1" applyAlignment="1" applyProtection="1">
      <alignment horizontal="center" vertical="center"/>
    </xf>
    <xf numFmtId="0" fontId="16" fillId="20" borderId="50" xfId="22" applyFont="1" applyFill="1" applyBorder="1" applyAlignment="1" applyProtection="1">
      <alignment horizontal="center" vertical="center"/>
    </xf>
    <xf numFmtId="0" fontId="16" fillId="20" borderId="3" xfId="22" applyFont="1" applyFill="1" applyBorder="1" applyAlignment="1" applyProtection="1">
      <alignment horizontal="center" vertical="center" wrapText="1"/>
    </xf>
    <xf numFmtId="0" fontId="18" fillId="26" borderId="17" xfId="22" applyFont="1" applyFill="1" applyBorder="1" applyAlignment="1" applyProtection="1">
      <alignment horizontal="center" vertical="center" wrapText="1"/>
    </xf>
    <xf numFmtId="0" fontId="18" fillId="26" borderId="4" xfId="22" applyFont="1" applyFill="1" applyBorder="1" applyAlignment="1" applyProtection="1">
      <alignment horizontal="center" vertical="center" wrapText="1"/>
    </xf>
    <xf numFmtId="49" fontId="18" fillId="26" borderId="8" xfId="22" applyNumberFormat="1" applyFont="1" applyFill="1" applyBorder="1" applyAlignment="1" applyProtection="1">
      <alignment horizontal="left" wrapText="1"/>
    </xf>
    <xf numFmtId="49" fontId="18" fillId="26" borderId="5" xfId="22" applyNumberFormat="1" applyFont="1" applyFill="1" applyBorder="1" applyAlignment="1" applyProtection="1">
      <alignment horizontal="left" wrapText="1"/>
    </xf>
    <xf numFmtId="0" fontId="28" fillId="20" borderId="10" xfId="22" applyFont="1" applyFill="1" applyBorder="1" applyAlignment="1" applyProtection="1">
      <alignment horizontal="left"/>
    </xf>
    <xf numFmtId="0" fontId="28" fillId="20" borderId="15" xfId="22" applyFont="1" applyFill="1" applyBorder="1" applyAlignment="1" applyProtection="1">
      <alignment horizontal="left"/>
    </xf>
    <xf numFmtId="0" fontId="28" fillId="20" borderId="5" xfId="22" applyFont="1" applyFill="1" applyBorder="1" applyAlignment="1" applyProtection="1">
      <alignment horizontal="left"/>
    </xf>
    <xf numFmtId="0" fontId="28" fillId="20" borderId="6" xfId="22" applyFont="1" applyFill="1" applyBorder="1" applyAlignment="1" applyProtection="1">
      <alignment horizontal="left" vertical="center" wrapText="1"/>
    </xf>
    <xf numFmtId="0" fontId="28" fillId="20" borderId="14" xfId="22" applyFont="1" applyFill="1" applyBorder="1" applyAlignment="1" applyProtection="1">
      <alignment horizontal="left" vertical="center" wrapText="1"/>
    </xf>
    <xf numFmtId="0" fontId="28" fillId="20" borderId="7" xfId="22" applyFont="1" applyFill="1" applyBorder="1" applyAlignment="1" applyProtection="1">
      <alignment horizontal="left" vertical="center" wrapText="1"/>
    </xf>
    <xf numFmtId="0" fontId="28" fillId="20" borderId="6" xfId="22" applyFont="1" applyFill="1" applyBorder="1" applyAlignment="1" applyProtection="1">
      <alignment horizontal="left"/>
    </xf>
    <xf numFmtId="0" fontId="28" fillId="20" borderId="14" xfId="22" applyFont="1" applyFill="1" applyBorder="1" applyAlignment="1" applyProtection="1">
      <alignment horizontal="left"/>
    </xf>
    <xf numFmtId="0" fontId="28" fillId="20" borderId="7" xfId="22" applyFont="1" applyFill="1" applyBorder="1" applyAlignment="1" applyProtection="1">
      <alignment horizontal="left"/>
    </xf>
    <xf numFmtId="0" fontId="28" fillId="20" borderId="3" xfId="22" applyFont="1" applyFill="1" applyBorder="1" applyAlignment="1" applyProtection="1">
      <alignment horizontal="left" vertical="center"/>
    </xf>
    <xf numFmtId="0" fontId="28" fillId="20" borderId="6" xfId="22" applyFont="1" applyFill="1" applyBorder="1" applyAlignment="1" applyProtection="1">
      <alignment horizontal="left" wrapText="1"/>
    </xf>
    <xf numFmtId="0" fontId="28" fillId="20" borderId="14" xfId="22" applyFont="1" applyFill="1" applyBorder="1" applyAlignment="1" applyProtection="1">
      <alignment horizontal="left" wrapText="1"/>
    </xf>
    <xf numFmtId="0" fontId="28" fillId="20" borderId="7" xfId="22" applyFont="1" applyFill="1" applyBorder="1" applyAlignment="1" applyProtection="1">
      <alignment horizontal="left" wrapText="1"/>
    </xf>
    <xf numFmtId="43" fontId="4" fillId="2" borderId="2" xfId="3" applyNumberFormat="1" applyProtection="1"/>
  </cellXfs>
  <cellStyles count="79">
    <cellStyle name="_Column1" xfId="49"/>
    <cellStyle name="_Column1_120319_BAB_KoPr2012_KEMA" xfId="50"/>
    <cellStyle name="_Column1_A. Allgemeine Informationen" xfId="51"/>
    <cellStyle name="_Column1_Ausfüllhilfe" xfId="52"/>
    <cellStyle name="_Column2" xfId="53"/>
    <cellStyle name="_Column3" xfId="54"/>
    <cellStyle name="_Column4" xfId="55"/>
    <cellStyle name="_Column4_120319_BAB_KoPr2012_KEMA" xfId="56"/>
    <cellStyle name="_Column4_A. Allgemeine Informationen" xfId="57"/>
    <cellStyle name="_Column4_Ausfüllhilfe" xfId="58"/>
    <cellStyle name="_Column5" xfId="59"/>
    <cellStyle name="_Column6" xfId="60"/>
    <cellStyle name="_Column7" xfId="61"/>
    <cellStyle name="_Data" xfId="62"/>
    <cellStyle name="_Data_120319_BAB_KoPr2012_KEMA" xfId="63"/>
    <cellStyle name="_Header" xfId="64"/>
    <cellStyle name="_Row1" xfId="65"/>
    <cellStyle name="_Row1_120319_BAB_KoPr2012_KEMA" xfId="66"/>
    <cellStyle name="_Row1_A. Allgemeine Informationen" xfId="67"/>
    <cellStyle name="_Row1_Ausfüllhilfe" xfId="68"/>
    <cellStyle name="_Row2" xfId="69"/>
    <cellStyle name="_Row3" xfId="70"/>
    <cellStyle name="_Row4" xfId="71"/>
    <cellStyle name="_Row5" xfId="72"/>
    <cellStyle name="_Row6" xfId="73"/>
    <cellStyle name="_Row7" xfId="74"/>
    <cellStyle name="20% - Akzent1" xfId="7"/>
    <cellStyle name="20% - Akzent2" xfId="8" builtinId="34"/>
    <cellStyle name="20% - Akzent3" xfId="9"/>
    <cellStyle name="20% - Akzent4" xfId="10"/>
    <cellStyle name="20% - Akzent5" xfId="11"/>
    <cellStyle name="20% - Akzent6" xfId="12"/>
    <cellStyle name="4" xfId="13"/>
    <cellStyle name="40% - Akzent1" xfId="14" builtinId="31"/>
    <cellStyle name="40% - Akzent2" xfId="15"/>
    <cellStyle name="40% - Akzent3" xfId="16"/>
    <cellStyle name="40% - Akzent4" xfId="17"/>
    <cellStyle name="40% - Akzent5" xfId="18"/>
    <cellStyle name="40% - Akzent6" xfId="19"/>
    <cellStyle name="5" xfId="20"/>
    <cellStyle name="6" xfId="21"/>
    <cellStyle name="60% - Akzent1" xfId="22" builtinId="32"/>
    <cellStyle name="60% - Akzent2" xfId="23"/>
    <cellStyle name="60% - Akzent3" xfId="24"/>
    <cellStyle name="60% - Akzent4" xfId="25"/>
    <cellStyle name="60% - Akzent5" xfId="26"/>
    <cellStyle name="60% - Akzent6" xfId="27"/>
    <cellStyle name="9" xfId="28"/>
    <cellStyle name="Ausgabe" xfId="3" builtinId="21"/>
    <cellStyle name="Berechnung" xfId="4" builtinId="22"/>
    <cellStyle name="Dezimal" xfId="76" builtinId="3"/>
    <cellStyle name="Euro" xfId="29"/>
    <cellStyle name="Komma 2" xfId="30"/>
    <cellStyle name="Komma 3" xfId="45"/>
    <cellStyle name="Normal_erfassungsmatrix 04" xfId="41"/>
    <cellStyle name="Prozent" xfId="1" builtinId="5"/>
    <cellStyle name="Prozent 2" xfId="31"/>
    <cellStyle name="Prozent 3" xfId="42"/>
    <cellStyle name="Prozent 4" xfId="78"/>
    <cellStyle name="Standard" xfId="0" builtinId="0"/>
    <cellStyle name="Standard 2" xfId="32"/>
    <cellStyle name="Standard 2 2" xfId="46"/>
    <cellStyle name="Standard 3" xfId="35"/>
    <cellStyle name="Standard 3 2" xfId="47"/>
    <cellStyle name="Standard 4" xfId="43"/>
    <cellStyle name="Standard 5" xfId="44"/>
    <cellStyle name="Standard 6" xfId="77"/>
    <cellStyle name="Standard_12001368_12001368_1_20081208_Pächter_EGT_Prueftool_28-04-2009_15#51#33" xfId="38"/>
    <cellStyle name="Standard_Bilanz_GuV" xfId="33"/>
    <cellStyle name="Standard_Bilanz_GuV_120316_EHB-Entwurf_Basisjahr" xfId="48"/>
    <cellStyle name="Standard_EHB_2010" xfId="39"/>
    <cellStyle name="Standard_EHB_II" xfId="36"/>
    <cellStyle name="Standard_ErhebbgnBetrberGasversorgnetze14945xls(1)" xfId="6"/>
    <cellStyle name="Standard_Kopie von PrüfungstoolVers_7_0_4_LB" xfId="37"/>
    <cellStyle name="Standard_KTR_muster" xfId="5"/>
    <cellStyle name="Standard_Rückstellungsspiegel_Entwurf" xfId="40"/>
    <cellStyle name="Standard_Überleitungsrechnung" xfId="34"/>
    <cellStyle name="Überschrift" xfId="2" builtinId="15"/>
    <cellStyle name="Undefiniert" xfId="75"/>
  </cellStyles>
  <dxfs count="2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feratsablage/Festlegungen/Strom/Festlegung%20Datenerhebung%20Kostenpr&#252;fung/Entscheidung/EHB/EHB_Kostenpr&#252;fung_Stro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usfüllhilfe"/>
      <sheetName val="A. Allgemeine Informationen"/>
      <sheetName val="A1.1. Überleitung GuV 2011"/>
      <sheetName val="A1.2. GuV 2007-2010"/>
      <sheetName val="A2.1. Überleitung Bilanz 2011"/>
      <sheetName val="A2.2. Bilanz 2007-2010"/>
      <sheetName val="A2.3. Überleitung AK_HK"/>
      <sheetName val="A3.1. RSt-Spiegel 2011"/>
      <sheetName val="A3.2. RSt-Spiegel 2010"/>
      <sheetName val="A3.3. RSt-Spiegel 2009"/>
      <sheetName val="A3.4. RSt-Spiegel 2008"/>
      <sheetName val="A3.5. RSt-Spiegel 2007"/>
      <sheetName val="A4. Anlagenspiegel 2011"/>
      <sheetName val="A5. Darlehensspiegel 2011"/>
      <sheetName val="A6. Einzelfragen"/>
      <sheetName val="A7. EinzelaufstellungNetzkosten"/>
      <sheetName val="B. Netzkostenermittlung"/>
      <sheetName val="B1. Kalk. Eigenkapital"/>
      <sheetName val="B2.1. Kalk. Sachanlagevermögen"/>
      <sheetName val="B2.2. AK_HK_Änderungen"/>
      <sheetName val="B3. KAdnb § 11 Abs. 2 ARegV"/>
      <sheetName val="C. Sonstiges"/>
      <sheetName val="D. Konzessionsabgabe"/>
      <sheetName val="E. Erläuterung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4">
          <cell r="A4" t="str">
            <v>bitte wählen</v>
          </cell>
        </row>
        <row r="5">
          <cell r="A5" t="str">
            <v>1.</v>
          </cell>
        </row>
        <row r="6">
          <cell r="A6" t="str">
            <v>1.1.</v>
          </cell>
        </row>
        <row r="7">
          <cell r="A7" t="str">
            <v>1.1.1.</v>
          </cell>
        </row>
        <row r="8">
          <cell r="A8" t="str">
            <v>1.1.2.</v>
          </cell>
        </row>
        <row r="9">
          <cell r="A9" t="str">
            <v>1.1.3.</v>
          </cell>
        </row>
        <row r="10">
          <cell r="A10" t="str">
            <v>1.1.4.</v>
          </cell>
        </row>
        <row r="11">
          <cell r="A11" t="str">
            <v>1.1.5.</v>
          </cell>
        </row>
        <row r="12">
          <cell r="A12" t="str">
            <v>1.1.6.</v>
          </cell>
        </row>
        <row r="13">
          <cell r="A13" t="str">
            <v>1.2.</v>
          </cell>
        </row>
        <row r="14">
          <cell r="A14" t="str">
            <v>1.2.1.</v>
          </cell>
        </row>
        <row r="15">
          <cell r="A15" t="str">
            <v>1.2.1.1.</v>
          </cell>
        </row>
        <row r="16">
          <cell r="A16" t="str">
            <v>1.2.1.2.</v>
          </cell>
        </row>
        <row r="17">
          <cell r="A17" t="str">
            <v>1.2.1.3.</v>
          </cell>
        </row>
        <row r="18">
          <cell r="A18" t="str">
            <v>1.2.1.4.</v>
          </cell>
        </row>
        <row r="19">
          <cell r="A19" t="str">
            <v>1.2.2.</v>
          </cell>
        </row>
        <row r="20">
          <cell r="A20" t="str">
            <v>1.2.3.</v>
          </cell>
        </row>
        <row r="21">
          <cell r="A21" t="str">
            <v>1.2.4.</v>
          </cell>
        </row>
        <row r="22">
          <cell r="A22" t="str">
            <v>1.2.5.</v>
          </cell>
        </row>
        <row r="23">
          <cell r="A23" t="str">
            <v>1.2.6.</v>
          </cell>
        </row>
        <row r="24">
          <cell r="A24" t="str">
            <v>1.2.7.</v>
          </cell>
        </row>
        <row r="25">
          <cell r="A25" t="str">
            <v>1.2.8.</v>
          </cell>
        </row>
        <row r="26">
          <cell r="A26" t="str">
            <v>1.2.9.</v>
          </cell>
        </row>
        <row r="27">
          <cell r="A27" t="str">
            <v>1.2.10.</v>
          </cell>
        </row>
        <row r="28">
          <cell r="A28" t="str">
            <v>1.2.11.</v>
          </cell>
        </row>
        <row r="29">
          <cell r="A29" t="str">
            <v xml:space="preserve">2. </v>
          </cell>
        </row>
        <row r="30">
          <cell r="A30" t="str">
            <v>2.1.</v>
          </cell>
        </row>
        <row r="31">
          <cell r="A31" t="str">
            <v>2.2.</v>
          </cell>
        </row>
        <row r="32">
          <cell r="A32" t="str">
            <v>2.2.1.</v>
          </cell>
        </row>
        <row r="33">
          <cell r="A33" t="str">
            <v>2.2.2.</v>
          </cell>
        </row>
        <row r="34">
          <cell r="A34" t="str">
            <v>3.</v>
          </cell>
        </row>
        <row r="35">
          <cell r="A35" t="str">
            <v>3.1.</v>
          </cell>
        </row>
        <row r="36">
          <cell r="A36" t="str">
            <v>3.2.</v>
          </cell>
        </row>
        <row r="37">
          <cell r="A37" t="str">
            <v>3.3.</v>
          </cell>
        </row>
        <row r="38">
          <cell r="A38" t="str">
            <v>3.3.1.</v>
          </cell>
        </row>
        <row r="39">
          <cell r="A39" t="str">
            <v>3.3.2.</v>
          </cell>
        </row>
        <row r="40">
          <cell r="A40" t="str">
            <v>4.</v>
          </cell>
        </row>
        <row r="41">
          <cell r="A41" t="str">
            <v>4.1.</v>
          </cell>
        </row>
        <row r="42">
          <cell r="A42" t="str">
            <v>4.2.</v>
          </cell>
        </row>
        <row r="43">
          <cell r="A43" t="str">
            <v>4.3.</v>
          </cell>
        </row>
        <row r="44">
          <cell r="A44" t="str">
            <v>5.</v>
          </cell>
        </row>
        <row r="45">
          <cell r="A45" t="str">
            <v>5.1.</v>
          </cell>
        </row>
        <row r="46">
          <cell r="A46" t="str">
            <v>5.2.</v>
          </cell>
        </row>
        <row r="47">
          <cell r="A47" t="str">
            <v>5.3.</v>
          </cell>
        </row>
        <row r="48">
          <cell r="A48" t="str">
            <v>5.4.</v>
          </cell>
        </row>
        <row r="49">
          <cell r="A49" t="str">
            <v>5.5.</v>
          </cell>
        </row>
        <row r="50">
          <cell r="A50" t="str">
            <v>5.6.</v>
          </cell>
        </row>
        <row r="51">
          <cell r="A51" t="str">
            <v>5.7.</v>
          </cell>
        </row>
        <row r="52">
          <cell r="A52" t="str">
            <v>5.8.</v>
          </cell>
        </row>
        <row r="53">
          <cell r="A53" t="str">
            <v>5.9.</v>
          </cell>
        </row>
        <row r="54">
          <cell r="A54" t="str">
            <v>5.10.</v>
          </cell>
        </row>
        <row r="55">
          <cell r="A55" t="str">
            <v>5.11.</v>
          </cell>
        </row>
        <row r="56">
          <cell r="A56" t="str">
            <v>5.12.</v>
          </cell>
        </row>
        <row r="57">
          <cell r="A57" t="str">
            <v>5.13.</v>
          </cell>
        </row>
        <row r="58">
          <cell r="A58" t="str">
            <v>5.14.</v>
          </cell>
        </row>
        <row r="59">
          <cell r="A59" t="str">
            <v>5.15.</v>
          </cell>
        </row>
        <row r="60">
          <cell r="A60" t="str">
            <v>5.16.</v>
          </cell>
        </row>
        <row r="61">
          <cell r="A61" t="str">
            <v>5.17.</v>
          </cell>
        </row>
        <row r="62">
          <cell r="A62" t="str">
            <v>5.18.</v>
          </cell>
        </row>
        <row r="63">
          <cell r="A63" t="str">
            <v>5.19.</v>
          </cell>
        </row>
        <row r="64">
          <cell r="A64" t="str">
            <v>6.</v>
          </cell>
        </row>
        <row r="65">
          <cell r="A65" t="str">
            <v>7.</v>
          </cell>
        </row>
        <row r="66">
          <cell r="A66" t="str">
            <v>7.1.</v>
          </cell>
        </row>
        <row r="67">
          <cell r="A67" t="str">
            <v>7.1.1.</v>
          </cell>
        </row>
        <row r="68">
          <cell r="A68" t="str">
            <v>7.1.1.1.</v>
          </cell>
        </row>
        <row r="69">
          <cell r="A69" t="str">
            <v>7.1.1.2.</v>
          </cell>
        </row>
        <row r="70">
          <cell r="A70" t="str">
            <v>7.1.2.</v>
          </cell>
        </row>
        <row r="71">
          <cell r="A71" t="str">
            <v>7.2.</v>
          </cell>
        </row>
        <row r="72">
          <cell r="A72" t="str">
            <v>7.3.</v>
          </cell>
        </row>
        <row r="73">
          <cell r="A73" t="str">
            <v>8.</v>
          </cell>
        </row>
        <row r="74">
          <cell r="A74" t="str">
            <v>9.</v>
          </cell>
        </row>
        <row r="75">
          <cell r="A75" t="str">
            <v>10.</v>
          </cell>
        </row>
        <row r="76">
          <cell r="A76" t="str">
            <v>11.</v>
          </cell>
        </row>
        <row r="77">
          <cell r="A77" t="str">
            <v>11.1.</v>
          </cell>
        </row>
        <row r="78">
          <cell r="A78" t="str">
            <v>11.2.</v>
          </cell>
        </row>
        <row r="79">
          <cell r="A79" t="str">
            <v>12.</v>
          </cell>
        </row>
        <row r="80">
          <cell r="A80" t="str">
            <v>12.1.</v>
          </cell>
        </row>
        <row r="81">
          <cell r="A81" t="str">
            <v>12.1.1.</v>
          </cell>
        </row>
        <row r="82">
          <cell r="A82" t="str">
            <v>12.1.2.</v>
          </cell>
        </row>
        <row r="83">
          <cell r="A83" t="str">
            <v>12.1.3.</v>
          </cell>
        </row>
        <row r="84">
          <cell r="A84" t="str">
            <v>12.2.</v>
          </cell>
        </row>
        <row r="85">
          <cell r="A85" t="str">
            <v>12.2.1.</v>
          </cell>
        </row>
        <row r="86">
          <cell r="A86" t="str">
            <v>12.2.2.</v>
          </cell>
        </row>
        <row r="87">
          <cell r="A87" t="str">
            <v>12.2.3.</v>
          </cell>
        </row>
        <row r="88">
          <cell r="A88" t="str">
            <v>12.3.</v>
          </cell>
        </row>
        <row r="89">
          <cell r="A89" t="str">
            <v>12.3.1.</v>
          </cell>
        </row>
        <row r="90">
          <cell r="A90" t="str">
            <v>12.3.1.1.</v>
          </cell>
        </row>
        <row r="91">
          <cell r="A91" t="str">
            <v>12.3.1.2.</v>
          </cell>
        </row>
        <row r="92">
          <cell r="A92" t="str">
            <v>12.3.1.2.1.</v>
          </cell>
        </row>
        <row r="93">
          <cell r="A93" t="str">
            <v>12.3.1.2.2.</v>
          </cell>
        </row>
        <row r="94">
          <cell r="A94" t="str">
            <v>12.3.1.3.</v>
          </cell>
        </row>
        <row r="95">
          <cell r="A95" t="str">
            <v>12.3.1.4.</v>
          </cell>
        </row>
        <row r="96">
          <cell r="A96" t="str">
            <v>12.3.1.5.</v>
          </cell>
        </row>
        <row r="97">
          <cell r="A97" t="str">
            <v>12.3.2.</v>
          </cell>
        </row>
        <row r="98">
          <cell r="A98" t="str">
            <v>12.3.2.1.</v>
          </cell>
        </row>
        <row r="99">
          <cell r="A99" t="str">
            <v>12.3.2.2.</v>
          </cell>
        </row>
        <row r="100">
          <cell r="A100" t="str">
            <v>12.3.2.2.1.</v>
          </cell>
        </row>
        <row r="101">
          <cell r="A101" t="str">
            <v>12.3.2.2.2.</v>
          </cell>
        </row>
        <row r="102">
          <cell r="A102" t="str">
            <v>12.3.2.3.</v>
          </cell>
        </row>
        <row r="103">
          <cell r="A103" t="str">
            <v>12.3.2.4.</v>
          </cell>
        </row>
        <row r="104">
          <cell r="A104" t="str">
            <v>12.3.2.5.</v>
          </cell>
        </row>
        <row r="105">
          <cell r="A105" t="str">
            <v>12.3.3.</v>
          </cell>
        </row>
        <row r="106">
          <cell r="A106" t="str">
            <v>12.3.3.1.</v>
          </cell>
        </row>
        <row r="107">
          <cell r="A107" t="str">
            <v>12.3.3.2.</v>
          </cell>
        </row>
        <row r="108">
          <cell r="A108" t="str">
            <v>12.3.3.2.1.</v>
          </cell>
        </row>
        <row r="109">
          <cell r="A109" t="str">
            <v>12.3.3.2.2.</v>
          </cell>
        </row>
        <row r="110">
          <cell r="A110" t="str">
            <v>12.3.3.3.</v>
          </cell>
        </row>
        <row r="111">
          <cell r="A111" t="str">
            <v>12.3.3.4.</v>
          </cell>
        </row>
        <row r="112">
          <cell r="A112" t="str">
            <v>12.3.3.5.</v>
          </cell>
        </row>
        <row r="113">
          <cell r="A113" t="str">
            <v>13.</v>
          </cell>
        </row>
        <row r="114">
          <cell r="A114" t="str">
            <v>14.</v>
          </cell>
        </row>
        <row r="115">
          <cell r="A115" t="str">
            <v>15.</v>
          </cell>
        </row>
        <row r="116">
          <cell r="A116" t="str">
            <v>15.1.</v>
          </cell>
        </row>
        <row r="117">
          <cell r="A117" t="str">
            <v>15.2.</v>
          </cell>
        </row>
        <row r="118">
          <cell r="A118" t="str">
            <v>15.3.</v>
          </cell>
        </row>
        <row r="119">
          <cell r="A119" t="str">
            <v>15.4.</v>
          </cell>
        </row>
        <row r="120">
          <cell r="A120" t="str">
            <v>15.5.</v>
          </cell>
        </row>
        <row r="121">
          <cell r="A121" t="str">
            <v>15.6.</v>
          </cell>
        </row>
        <row r="122">
          <cell r="A122" t="str">
            <v>15.7.</v>
          </cell>
        </row>
        <row r="123">
          <cell r="A123" t="str">
            <v>15.8.</v>
          </cell>
        </row>
        <row r="124">
          <cell r="A124" t="str">
            <v>15.9.</v>
          </cell>
        </row>
        <row r="125">
          <cell r="A125" t="str">
            <v>16.</v>
          </cell>
        </row>
        <row r="126">
          <cell r="A126" t="str">
            <v>16.1.</v>
          </cell>
        </row>
        <row r="127">
          <cell r="A127" t="str">
            <v>16.2.</v>
          </cell>
        </row>
        <row r="128">
          <cell r="A128" t="str">
            <v>16.3.</v>
          </cell>
        </row>
        <row r="129">
          <cell r="A129" t="str">
            <v>17.</v>
          </cell>
        </row>
        <row r="130">
          <cell r="A130" t="str">
            <v>18.</v>
          </cell>
        </row>
        <row r="132">
          <cell r="A132" t="str">
            <v>19.</v>
          </cell>
        </row>
        <row r="133">
          <cell r="A133" t="str">
            <v>20.</v>
          </cell>
        </row>
        <row r="134">
          <cell r="A134" t="str">
            <v>21.</v>
          </cell>
        </row>
        <row r="135">
          <cell r="A135" t="str">
            <v>22.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BNetzAPowerPoint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1" fontAlgn="base" latinLnBrk="0" hangingPunct="1">
          <a:lnSpc>
            <a:spcPct val="100000"/>
          </a:lnSpc>
          <a:spcBef>
            <a:spcPct val="20000"/>
          </a:spcBef>
          <a:spcAft>
            <a:spcPct val="0"/>
          </a:spcAft>
          <a:buClr>
            <a:srgbClr val="BBC6D6"/>
          </a:buClr>
          <a:buSzPct val="80000"/>
          <a:buFont typeface="Wingdings" pitchFamily="1" charset="2"/>
          <a:buNone/>
          <a:tabLst/>
          <a:defRPr kumimoji="0" lang="de-DE" sz="1800" b="0" i="0" u="none" strike="noStrike" cap="none" normalizeH="0" baseline="0" smtClean="0">
            <a:ln>
              <a:noFill/>
            </a:ln>
            <a:solidFill>
              <a:schemeClr val="tx1"/>
            </a:solidFill>
            <a:effectLst/>
            <a:latin typeface="Arial Narrow" pitchFamily="1" charset="0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1" fontAlgn="base" latinLnBrk="0" hangingPunct="1">
          <a:lnSpc>
            <a:spcPct val="100000"/>
          </a:lnSpc>
          <a:spcBef>
            <a:spcPct val="20000"/>
          </a:spcBef>
          <a:spcAft>
            <a:spcPct val="0"/>
          </a:spcAft>
          <a:buClr>
            <a:srgbClr val="BBC6D6"/>
          </a:buClr>
          <a:buSzPct val="80000"/>
          <a:buFont typeface="Wingdings" pitchFamily="1" charset="2"/>
          <a:buNone/>
          <a:tabLst/>
          <a:defRPr kumimoji="0" lang="de-DE" sz="1800" b="0" i="0" u="none" strike="noStrike" cap="none" normalizeH="0" baseline="0" smtClean="0">
            <a:ln>
              <a:noFill/>
            </a:ln>
            <a:solidFill>
              <a:schemeClr val="tx1"/>
            </a:solidFill>
            <a:effectLst/>
            <a:latin typeface="Arial Narrow" pitchFamily="1" charset="0"/>
          </a:defRPr>
        </a:defPPr>
      </a:lstStyle>
    </a:lnDef>
  </a:objectDefaults>
  <a:extraClrSchemeLst>
    <a:extraClrScheme>
      <a:clrScheme name="Office Theme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CC3300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E2ADAA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3">
        <a:dk1>
          <a:srgbClr val="000000"/>
        </a:dk1>
        <a:lt1>
          <a:srgbClr val="FFFFFF"/>
        </a:lt1>
        <a:dk2>
          <a:srgbClr val="FFFFFF"/>
        </a:dk2>
        <a:lt2>
          <a:srgbClr val="808080"/>
        </a:lt2>
        <a:accent1>
          <a:srgbClr val="157293"/>
        </a:accent1>
        <a:accent2>
          <a:srgbClr val="5D8BA8"/>
        </a:accent2>
        <a:accent3>
          <a:srgbClr val="FFFFFF"/>
        </a:accent3>
        <a:accent4>
          <a:srgbClr val="000000"/>
        </a:accent4>
        <a:accent5>
          <a:srgbClr val="AABCC8"/>
        </a:accent5>
        <a:accent6>
          <a:srgbClr val="537D98"/>
        </a:accent6>
        <a:hlink>
          <a:srgbClr val="85A6BD"/>
        </a:hlink>
        <a:folHlink>
          <a:srgbClr val="ACC2D3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14">
        <a:dk1>
          <a:srgbClr val="000000"/>
        </a:dk1>
        <a:lt1>
          <a:srgbClr val="FFFFFF"/>
        </a:lt1>
        <a:dk2>
          <a:srgbClr val="FFFFFF"/>
        </a:dk2>
        <a:lt2>
          <a:srgbClr val="D5E0E9"/>
        </a:lt2>
        <a:accent1>
          <a:srgbClr val="157293"/>
        </a:accent1>
        <a:accent2>
          <a:srgbClr val="5D8BA8"/>
        </a:accent2>
        <a:accent3>
          <a:srgbClr val="FFFFFF"/>
        </a:accent3>
        <a:accent4>
          <a:srgbClr val="000000"/>
        </a:accent4>
        <a:accent5>
          <a:srgbClr val="AABCC8"/>
        </a:accent5>
        <a:accent6>
          <a:srgbClr val="537D98"/>
        </a:accent6>
        <a:hlink>
          <a:srgbClr val="85A6BD"/>
        </a:hlink>
        <a:folHlink>
          <a:srgbClr val="ACC2D3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undesnetzagentur-Vorlage 1">
        <a:dk1>
          <a:srgbClr val="000000"/>
        </a:dk1>
        <a:lt1>
          <a:srgbClr val="FFFFFF"/>
        </a:lt1>
        <a:dk2>
          <a:srgbClr val="FFFFFF"/>
        </a:dk2>
        <a:lt2>
          <a:srgbClr val="D9E5F2"/>
        </a:lt2>
        <a:accent1>
          <a:srgbClr val="417DBE"/>
        </a:accent1>
        <a:accent2>
          <a:srgbClr val="E16900"/>
        </a:accent2>
        <a:accent3>
          <a:srgbClr val="FFFFFF"/>
        </a:accent3>
        <a:accent4>
          <a:srgbClr val="000000"/>
        </a:accent4>
        <a:accent5>
          <a:srgbClr val="B0BFDB"/>
        </a:accent5>
        <a:accent6>
          <a:srgbClr val="CC5E00"/>
        </a:accent6>
        <a:hlink>
          <a:srgbClr val="8DB1D8"/>
        </a:hlink>
        <a:folHlink>
          <a:srgbClr val="57676F"/>
        </a:folHlink>
      </a:clrScheme>
      <a:clrMap bg1="lt1" tx1="dk1" bg2="lt2" tx2="dk2" accent1="accent1" accent2="accent2" accent3="accent3" accent4="accent4" accent5="accent5" accent6="accent6" hlink="hlink" folHlink="folHlink"/>
    </a:extraClrScheme>
  </a:extraClrScheme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3">
    <tabColor theme="5" tint="0.39997558519241921"/>
    <pageSetUpPr fitToPage="1"/>
  </sheetPr>
  <dimension ref="A1:E96"/>
  <sheetViews>
    <sheetView zoomScaleNormal="100" workbookViewId="0">
      <pane ySplit="3" topLeftCell="A4" activePane="bottomLeft" state="frozen"/>
      <selection pane="bottomLeft" activeCell="D14" sqref="D14"/>
    </sheetView>
  </sheetViews>
  <sheetFormatPr baseColWidth="10" defaultRowHeight="15"/>
  <cols>
    <col min="1" max="1" width="34.42578125" style="175" customWidth="1"/>
    <col min="2" max="2" width="64.7109375" style="175" customWidth="1"/>
    <col min="3" max="3" width="30.42578125" style="175" customWidth="1"/>
    <col min="4" max="5" width="29.140625" style="175" customWidth="1"/>
    <col min="6" max="16384" width="11.42578125" style="175"/>
  </cols>
  <sheetData>
    <row r="1" spans="1:2">
      <c r="A1" s="192" t="s">
        <v>1207</v>
      </c>
    </row>
    <row r="2" spans="1:2" ht="21">
      <c r="A2" s="193" t="s">
        <v>0</v>
      </c>
    </row>
    <row r="3" spans="1:2">
      <c r="A3" t="s">
        <v>1301</v>
      </c>
    </row>
    <row r="4" spans="1:2" ht="18.75">
      <c r="A4" s="74" t="s">
        <v>555</v>
      </c>
      <c r="B4" s="77"/>
    </row>
    <row r="5" spans="1:2">
      <c r="A5" s="194" t="s">
        <v>2</v>
      </c>
      <c r="B5" s="461" t="s">
        <v>1271</v>
      </c>
    </row>
    <row r="6" spans="1:2">
      <c r="A6" s="194" t="s">
        <v>1295</v>
      </c>
      <c r="B6" s="461"/>
    </row>
    <row r="7" spans="1:2">
      <c r="A7" s="194" t="s">
        <v>1294</v>
      </c>
      <c r="B7" s="401"/>
    </row>
    <row r="8" spans="1:2">
      <c r="A8" s="194" t="s">
        <v>1296</v>
      </c>
      <c r="B8" s="401"/>
    </row>
    <row r="9" spans="1:2">
      <c r="A9" s="195" t="s">
        <v>6</v>
      </c>
      <c r="B9" s="509"/>
    </row>
    <row r="10" spans="1:2">
      <c r="A10" s="194" t="s">
        <v>3</v>
      </c>
      <c r="B10" s="243"/>
    </row>
    <row r="11" spans="1:2">
      <c r="A11" s="194" t="s">
        <v>4</v>
      </c>
      <c r="B11" s="243"/>
    </row>
    <row r="12" spans="1:2">
      <c r="A12" s="194" t="s">
        <v>5</v>
      </c>
      <c r="B12" s="243"/>
    </row>
    <row r="13" spans="1:2" ht="24" customHeight="1">
      <c r="A13" s="197" t="s">
        <v>1</v>
      </c>
      <c r="B13" s="243"/>
    </row>
    <row r="15" spans="1:2" ht="18.75">
      <c r="A15" s="74" t="str">
        <f>CONCATENATE("II. Angaben zum ",B13)</f>
        <v xml:space="preserve">II. Angaben zum </v>
      </c>
      <c r="B15" s="77"/>
    </row>
    <row r="16" spans="1:2">
      <c r="A16" s="198" t="s">
        <v>2</v>
      </c>
      <c r="B16" s="243"/>
    </row>
    <row r="17" spans="1:5">
      <c r="A17" s="198" t="str">
        <f>IF(B13="Subverpächter","Subverpächternummer:",IF(B13="Dienstleister","Dienstleisternummer:","Verpächternummer:"))</f>
        <v>Verpächternummer:</v>
      </c>
      <c r="B17" s="402"/>
    </row>
    <row r="18" spans="1:5">
      <c r="A18" s="198" t="s">
        <v>6</v>
      </c>
      <c r="B18" s="510"/>
    </row>
    <row r="20" spans="1:5">
      <c r="A20" s="198" t="s">
        <v>7</v>
      </c>
      <c r="B20" s="243"/>
    </row>
    <row r="21" spans="1:5">
      <c r="A21" s="198" t="s">
        <v>8</v>
      </c>
      <c r="B21" s="243"/>
    </row>
    <row r="22" spans="1:5">
      <c r="B22" s="199"/>
    </row>
    <row r="23" spans="1:5" ht="18.75">
      <c r="A23" s="519" t="str">
        <f>IF(B13="Netzbetreiber/Pächter","III. Informationen zur an den Netzbetreiber überlassenen Netzinfrastruktur","III. Informationen zur an den Verpächter überlassenen Netzinfrastruktur (Subverpächter)")</f>
        <v>III. Informationen zur an den Verpächter überlassenen Netzinfrastruktur (Subverpächter)</v>
      </c>
      <c r="B23" s="77"/>
      <c r="C23" s="200"/>
      <c r="D23" s="200"/>
      <c r="E23" s="200"/>
    </row>
    <row r="24" spans="1:5" ht="21" customHeight="1">
      <c r="A24" s="28" t="s">
        <v>556</v>
      </c>
      <c r="B24" s="133" t="s">
        <v>9</v>
      </c>
    </row>
    <row r="25" spans="1:5">
      <c r="A25" s="401"/>
      <c r="B25" s="243"/>
    </row>
    <row r="26" spans="1:5">
      <c r="A26" s="401"/>
      <c r="B26" s="243"/>
    </row>
    <row r="27" spans="1:5">
      <c r="A27" s="401"/>
      <c r="B27" s="243"/>
    </row>
    <row r="28" spans="1:5">
      <c r="A28" s="401"/>
      <c r="B28" s="243"/>
    </row>
    <row r="29" spans="1:5">
      <c r="A29" s="401"/>
      <c r="B29" s="243"/>
    </row>
    <row r="30" spans="1:5">
      <c r="A30" s="401"/>
      <c r="B30" s="243"/>
    </row>
    <row r="31" spans="1:5">
      <c r="A31" s="401"/>
      <c r="B31" s="243"/>
    </row>
    <row r="32" spans="1:5">
      <c r="A32" s="401"/>
      <c r="B32" s="243"/>
    </row>
    <row r="33" spans="1:5">
      <c r="A33" s="401"/>
      <c r="B33" s="243"/>
    </row>
    <row r="34" spans="1:5">
      <c r="A34" s="401"/>
      <c r="B34" s="243"/>
    </row>
    <row r="35" spans="1:5">
      <c r="A35" s="401"/>
      <c r="B35" s="243"/>
    </row>
    <row r="36" spans="1:5">
      <c r="A36" s="401"/>
      <c r="B36" s="243"/>
    </row>
    <row r="37" spans="1:5">
      <c r="A37" s="401"/>
      <c r="B37" s="243"/>
    </row>
    <row r="38" spans="1:5">
      <c r="A38" s="401"/>
      <c r="B38" s="243"/>
    </row>
    <row r="39" spans="1:5">
      <c r="A39" s="401"/>
      <c r="B39" s="243"/>
    </row>
    <row r="40" spans="1:5">
      <c r="A40" s="401"/>
      <c r="B40" s="243"/>
    </row>
    <row r="41" spans="1:5">
      <c r="A41" s="401"/>
      <c r="B41" s="243"/>
    </row>
    <row r="42" spans="1:5">
      <c r="A42" s="401"/>
      <c r="B42" s="243"/>
    </row>
    <row r="43" spans="1:5">
      <c r="A43" s="401"/>
      <c r="B43" s="243"/>
    </row>
    <row r="44" spans="1:5">
      <c r="A44" s="401"/>
      <c r="B44" s="243"/>
    </row>
    <row r="46" spans="1:5" ht="18.75">
      <c r="A46" s="74" t="s">
        <v>1058</v>
      </c>
      <c r="B46" s="75"/>
      <c r="C46" s="75"/>
      <c r="D46" s="75"/>
      <c r="E46" s="77"/>
    </row>
    <row r="47" spans="1:5" ht="30">
      <c r="A47" s="201" t="s">
        <v>867</v>
      </c>
      <c r="B47" s="202" t="s">
        <v>10</v>
      </c>
      <c r="C47" s="202" t="str">
        <f>IF(AND(B13="Netzbetreiber/Pächter",B10="Kalenderjahr"),"abgerechnete Kosten im Basisjahr",IF(AND(B13="Netzbetreiber/Pächter",B10="Gaswirtschaftsjahr"),"abgerechnete Kosten im Gaswirtschaftsjahr 2014/2015",IF(AND(B13="Netzbetreiber/Pächter",B10="Rumpfgeschäftsjahr"),"abgerechnete Kosten im Rumpfgeschäftsjahr","abgerechnete Kosten")))</f>
        <v>abgerechnete Kosten</v>
      </c>
      <c r="D47" s="202" t="s">
        <v>11</v>
      </c>
      <c r="E47" s="203" t="s">
        <v>1068</v>
      </c>
    </row>
    <row r="48" spans="1:5">
      <c r="A48" s="243"/>
      <c r="B48" s="513"/>
      <c r="C48" s="512"/>
      <c r="D48" s="243"/>
      <c r="E48" s="511"/>
    </row>
    <row r="49" spans="1:5">
      <c r="A49" s="243"/>
      <c r="B49" s="513"/>
      <c r="C49" s="512"/>
      <c r="D49" s="243"/>
      <c r="E49" s="511"/>
    </row>
    <row r="50" spans="1:5">
      <c r="A50" s="243"/>
      <c r="B50" s="513"/>
      <c r="C50" s="512"/>
      <c r="D50" s="243"/>
      <c r="E50" s="511"/>
    </row>
    <row r="51" spans="1:5">
      <c r="A51" s="243"/>
      <c r="B51" s="513"/>
      <c r="C51" s="512"/>
      <c r="D51" s="243"/>
      <c r="E51" s="511"/>
    </row>
    <row r="52" spans="1:5">
      <c r="A52" s="243"/>
      <c r="B52" s="513"/>
      <c r="C52" s="512"/>
      <c r="D52" s="243"/>
      <c r="E52" s="511"/>
    </row>
    <row r="53" spans="1:5">
      <c r="A53" s="243"/>
      <c r="B53" s="513"/>
      <c r="C53" s="512"/>
      <c r="D53" s="243"/>
      <c r="E53" s="511"/>
    </row>
    <row r="54" spans="1:5">
      <c r="A54" s="243"/>
      <c r="B54" s="513"/>
      <c r="C54" s="512"/>
      <c r="D54" s="243"/>
      <c r="E54" s="511"/>
    </row>
    <row r="55" spans="1:5">
      <c r="A55" s="243"/>
      <c r="B55" s="513"/>
      <c r="C55" s="512"/>
      <c r="D55" s="243"/>
      <c r="E55" s="511"/>
    </row>
    <row r="56" spans="1:5">
      <c r="A56" s="243"/>
      <c r="B56" s="513"/>
      <c r="C56" s="512"/>
      <c r="D56" s="243"/>
      <c r="E56" s="511"/>
    </row>
    <row r="57" spans="1:5">
      <c r="A57" s="243"/>
      <c r="B57" s="513"/>
      <c r="C57" s="512"/>
      <c r="D57" s="243"/>
      <c r="E57" s="511"/>
    </row>
    <row r="58" spans="1:5">
      <c r="A58" s="243"/>
      <c r="B58" s="513"/>
      <c r="C58" s="512"/>
      <c r="D58" s="243"/>
      <c r="E58" s="511"/>
    </row>
    <row r="59" spans="1:5">
      <c r="A59" s="243"/>
      <c r="B59" s="513"/>
      <c r="C59" s="512"/>
      <c r="D59" s="243"/>
      <c r="E59" s="511"/>
    </row>
    <row r="60" spans="1:5">
      <c r="A60" s="243"/>
      <c r="B60" s="513"/>
      <c r="C60" s="512"/>
      <c r="D60" s="243"/>
      <c r="E60" s="511"/>
    </row>
    <row r="61" spans="1:5">
      <c r="A61" s="243"/>
      <c r="B61" s="513"/>
      <c r="C61" s="512"/>
      <c r="D61" s="243"/>
      <c r="E61" s="511"/>
    </row>
    <row r="62" spans="1:5">
      <c r="A62" s="243"/>
      <c r="B62" s="513"/>
      <c r="C62" s="512"/>
      <c r="D62" s="243"/>
      <c r="E62" s="511"/>
    </row>
    <row r="63" spans="1:5">
      <c r="A63" s="243"/>
      <c r="B63" s="513"/>
      <c r="C63" s="512"/>
      <c r="D63" s="243"/>
      <c r="E63" s="511"/>
    </row>
    <row r="64" spans="1:5">
      <c r="A64" s="243"/>
      <c r="B64" s="513"/>
      <c r="C64" s="512"/>
      <c r="D64" s="243"/>
      <c r="E64" s="511"/>
    </row>
    <row r="65" spans="1:5">
      <c r="A65" s="243"/>
      <c r="B65" s="513"/>
      <c r="C65" s="512"/>
      <c r="D65" s="243"/>
      <c r="E65" s="511"/>
    </row>
    <row r="66" spans="1:5">
      <c r="A66" s="243"/>
      <c r="B66" s="513"/>
      <c r="C66" s="512"/>
      <c r="D66" s="243"/>
      <c r="E66" s="511"/>
    </row>
    <row r="67" spans="1:5">
      <c r="A67" s="243"/>
      <c r="B67" s="513"/>
      <c r="C67" s="512"/>
      <c r="D67" s="243"/>
      <c r="E67" s="511"/>
    </row>
    <row r="69" spans="1:5" ht="18.75">
      <c r="A69" s="74" t="s">
        <v>1089</v>
      </c>
      <c r="B69" s="74"/>
      <c r="C69" s="74"/>
      <c r="D69" s="74"/>
      <c r="E69" s="74"/>
    </row>
    <row r="70" spans="1:5" ht="35.25" customHeight="1">
      <c r="A70" s="201" t="s">
        <v>1269</v>
      </c>
      <c r="B70" s="202" t="s">
        <v>1090</v>
      </c>
      <c r="C70" s="457" t="s">
        <v>1208</v>
      </c>
      <c r="D70" s="457" t="s">
        <v>1270</v>
      </c>
      <c r="E70" s="458" t="s">
        <v>495</v>
      </c>
    </row>
    <row r="71" spans="1:5">
      <c r="A71" s="459" t="s">
        <v>983</v>
      </c>
      <c r="B71" s="460"/>
      <c r="C71" s="287"/>
      <c r="D71" s="286">
        <f>1-C71</f>
        <v>1</v>
      </c>
      <c r="E71" s="286">
        <f>+C71+D71</f>
        <v>1</v>
      </c>
    </row>
    <row r="72" spans="1:5">
      <c r="A72" s="459" t="s">
        <v>984</v>
      </c>
      <c r="B72" s="403"/>
      <c r="C72" s="287"/>
      <c r="D72" s="286">
        <f t="shared" ref="D72:D90" si="0">1-C72</f>
        <v>1</v>
      </c>
      <c r="E72" s="286">
        <f t="shared" ref="E72:E90" si="1">+C72+D72</f>
        <v>1</v>
      </c>
    </row>
    <row r="73" spans="1:5">
      <c r="A73" s="459" t="s">
        <v>985</v>
      </c>
      <c r="B73" s="403"/>
      <c r="C73" s="287"/>
      <c r="D73" s="286">
        <f t="shared" si="0"/>
        <v>1</v>
      </c>
      <c r="E73" s="286">
        <f t="shared" si="1"/>
        <v>1</v>
      </c>
    </row>
    <row r="74" spans="1:5">
      <c r="A74" s="459" t="s">
        <v>986</v>
      </c>
      <c r="B74" s="403"/>
      <c r="C74" s="287"/>
      <c r="D74" s="286">
        <f t="shared" si="0"/>
        <v>1</v>
      </c>
      <c r="E74" s="286">
        <f t="shared" si="1"/>
        <v>1</v>
      </c>
    </row>
    <row r="75" spans="1:5">
      <c r="A75" s="459" t="s">
        <v>987</v>
      </c>
      <c r="B75" s="403"/>
      <c r="C75" s="287"/>
      <c r="D75" s="286">
        <f t="shared" si="0"/>
        <v>1</v>
      </c>
      <c r="E75" s="286">
        <f t="shared" si="1"/>
        <v>1</v>
      </c>
    </row>
    <row r="76" spans="1:5">
      <c r="A76" s="459" t="s">
        <v>988</v>
      </c>
      <c r="B76" s="403"/>
      <c r="C76" s="287"/>
      <c r="D76" s="286">
        <f t="shared" si="0"/>
        <v>1</v>
      </c>
      <c r="E76" s="286">
        <f t="shared" si="1"/>
        <v>1</v>
      </c>
    </row>
    <row r="77" spans="1:5">
      <c r="A77" s="459" t="s">
        <v>989</v>
      </c>
      <c r="B77" s="403"/>
      <c r="C77" s="287"/>
      <c r="D77" s="286">
        <f t="shared" si="0"/>
        <v>1</v>
      </c>
      <c r="E77" s="286">
        <f t="shared" si="1"/>
        <v>1</v>
      </c>
    </row>
    <row r="78" spans="1:5">
      <c r="A78" s="459" t="s">
        <v>1278</v>
      </c>
      <c r="B78" s="403"/>
      <c r="C78" s="287"/>
      <c r="D78" s="286">
        <f t="shared" si="0"/>
        <v>1</v>
      </c>
      <c r="E78" s="286">
        <f t="shared" si="1"/>
        <v>1</v>
      </c>
    </row>
    <row r="79" spans="1:5">
      <c r="A79" s="268"/>
      <c r="B79" s="403"/>
      <c r="C79" s="287"/>
      <c r="D79" s="286">
        <f t="shared" si="0"/>
        <v>1</v>
      </c>
      <c r="E79" s="286">
        <f t="shared" si="1"/>
        <v>1</v>
      </c>
    </row>
    <row r="80" spans="1:5">
      <c r="A80" s="268"/>
      <c r="B80" s="403"/>
      <c r="C80" s="287"/>
      <c r="D80" s="286">
        <f t="shared" si="0"/>
        <v>1</v>
      </c>
      <c r="E80" s="286">
        <f t="shared" si="1"/>
        <v>1</v>
      </c>
    </row>
    <row r="81" spans="1:5">
      <c r="A81" s="268"/>
      <c r="B81" s="403"/>
      <c r="C81" s="287"/>
      <c r="D81" s="286">
        <f t="shared" si="0"/>
        <v>1</v>
      </c>
      <c r="E81" s="286">
        <f t="shared" si="1"/>
        <v>1</v>
      </c>
    </row>
    <row r="82" spans="1:5">
      <c r="A82" s="268"/>
      <c r="B82" s="403"/>
      <c r="C82" s="287"/>
      <c r="D82" s="286">
        <f t="shared" si="0"/>
        <v>1</v>
      </c>
      <c r="E82" s="286">
        <f t="shared" si="1"/>
        <v>1</v>
      </c>
    </row>
    <row r="83" spans="1:5">
      <c r="A83" s="268"/>
      <c r="B83" s="403"/>
      <c r="C83" s="287"/>
      <c r="D83" s="286">
        <f t="shared" si="0"/>
        <v>1</v>
      </c>
      <c r="E83" s="286">
        <f t="shared" si="1"/>
        <v>1</v>
      </c>
    </row>
    <row r="84" spans="1:5">
      <c r="A84" s="268"/>
      <c r="B84" s="403"/>
      <c r="C84" s="287"/>
      <c r="D84" s="286">
        <f t="shared" si="0"/>
        <v>1</v>
      </c>
      <c r="E84" s="286">
        <f t="shared" si="1"/>
        <v>1</v>
      </c>
    </row>
    <row r="85" spans="1:5">
      <c r="A85" s="268"/>
      <c r="B85" s="403"/>
      <c r="C85" s="287"/>
      <c r="D85" s="286">
        <f t="shared" si="0"/>
        <v>1</v>
      </c>
      <c r="E85" s="286">
        <f t="shared" si="1"/>
        <v>1</v>
      </c>
    </row>
    <row r="86" spans="1:5">
      <c r="A86" s="268"/>
      <c r="B86" s="403"/>
      <c r="C86" s="287"/>
      <c r="D86" s="286">
        <f t="shared" si="0"/>
        <v>1</v>
      </c>
      <c r="E86" s="286">
        <f t="shared" si="1"/>
        <v>1</v>
      </c>
    </row>
    <row r="87" spans="1:5">
      <c r="A87" s="268"/>
      <c r="B87" s="403"/>
      <c r="C87" s="287"/>
      <c r="D87" s="286">
        <f t="shared" si="0"/>
        <v>1</v>
      </c>
      <c r="E87" s="286">
        <f t="shared" si="1"/>
        <v>1</v>
      </c>
    </row>
    <row r="88" spans="1:5">
      <c r="A88" s="268"/>
      <c r="B88" s="403"/>
      <c r="C88" s="287"/>
      <c r="D88" s="286">
        <f t="shared" si="0"/>
        <v>1</v>
      </c>
      <c r="E88" s="286">
        <f t="shared" si="1"/>
        <v>1</v>
      </c>
    </row>
    <row r="89" spans="1:5">
      <c r="A89" s="268"/>
      <c r="B89" s="403"/>
      <c r="C89" s="287"/>
      <c r="D89" s="286">
        <f t="shared" si="0"/>
        <v>1</v>
      </c>
      <c r="E89" s="286">
        <f t="shared" si="1"/>
        <v>1</v>
      </c>
    </row>
    <row r="90" spans="1:5">
      <c r="A90" s="268"/>
      <c r="B90" s="403"/>
      <c r="C90" s="287"/>
      <c r="D90" s="286">
        <f t="shared" si="0"/>
        <v>1</v>
      </c>
      <c r="E90" s="286">
        <f t="shared" si="1"/>
        <v>1</v>
      </c>
    </row>
    <row r="92" spans="1:5">
      <c r="B92" s="521" t="s">
        <v>1285</v>
      </c>
    </row>
    <row r="93" spans="1:5">
      <c r="B93" s="522"/>
    </row>
    <row r="94" spans="1:5">
      <c r="B94" s="522"/>
    </row>
    <row r="95" spans="1:5">
      <c r="B95" s="522"/>
    </row>
    <row r="96" spans="1:5">
      <c r="B96" s="523"/>
    </row>
  </sheetData>
  <sheetProtection sheet="1" objects="1" scenarios="1" formatCells="0" formatColumns="0" formatRows="0" insertHyperlinks="0"/>
  <mergeCells count="1">
    <mergeCell ref="B92:B96"/>
  </mergeCells>
  <conditionalFormatting sqref="B16:B18 B20:B21">
    <cfRule type="expression" dxfId="1" priority="2">
      <formula>$B$13="Netzbetreiber/Pächter"</formula>
    </cfRule>
  </conditionalFormatting>
  <conditionalFormatting sqref="B25:B44">
    <cfRule type="expression" dxfId="0" priority="1">
      <formula>OR($B$13="Dienstleister",$B$13="Subverpächter")</formula>
    </cfRule>
  </conditionalFormatting>
  <dataValidations xWindow="217" yWindow="573" count="14">
    <dataValidation type="decimal" allowBlank="1" showErrorMessage="1" sqref="B20:B21">
      <formula1>0</formula1>
      <formula2>100</formula2>
    </dataValidation>
    <dataValidation allowBlank="1" showInputMessage="1" showErrorMessage="1" promptTitle="Firma des Verpächters" prompt="Geben Sie hier die Firma des Verpächters ein." sqref="B25:B44"/>
    <dataValidation allowBlank="1" showInputMessage="1" showErrorMessage="1" promptTitle="Verpächternummer" prompt="Geben Sie hier die Verpächternummer der Bundesnetzagentur der von Ihnen gepachteten Netzinfrastruktur ein.  " sqref="A25:A44"/>
    <dataValidation type="list" allowBlank="1" showInputMessage="1" showErrorMessage="1" promptTitle="Verbundendes Unternehmen?" prompt="Geben Sie hier bitte an, ob es sich bei dem Dienstleister um ein verbundendes Unternehmen handelt." sqref="A48:A67">
      <formula1>"Ja,Nein"</formula1>
    </dataValidation>
    <dataValidation type="list" allowBlank="1" showInputMessage="1" showErrorMessage="1" sqref="B13">
      <formula1>"Netzbetreiber/Pächter,Verpächter,Subverpächter,Dienstleister,Verpächter und Dienstleister"</formula1>
    </dataValidation>
    <dataValidation type="list" allowBlank="1" showInputMessage="1" showErrorMessage="1" promptTitle="Beschaffungsverfahren" prompt="Geben Sie hier bitte an, in welcher Form die Entscheidung zur Beauftragung des Dienstleisters erfolgte." sqref="D48:D67">
      <mc:AlternateContent xmlns:x12ac="http://schemas.microsoft.com/office/spreadsheetml/2011/1/ac" xmlns:mc="http://schemas.openxmlformats.org/markup-compatibility/2006">
        <mc:Choice Requires="x12ac">
          <x12ac:list>freihändige Vergabe,öffentliche Ausschreibung,"Anwendung von VOB,VOL,VOF", Sonstiges (zu erläutern)</x12ac:list>
        </mc:Choice>
        <mc:Fallback>
          <formula1>"freihändige Vergabe,öffentliche Ausschreibung,Anwendung von VOB,VOL,VOF, Sonstiges (zu erläutern)"</formula1>
        </mc:Fallback>
      </mc:AlternateContent>
    </dataValidation>
    <dataValidation type="list" allowBlank="1" showErrorMessage="1" sqref="E48:E67">
      <formula1>GuV_Nummern_Namen</formula1>
    </dataValidation>
    <dataValidation allowBlank="1" showInputMessage="1" showErrorMessage="1" promptTitle="Firma" prompt="Geben Sie hier bitte die Firma einschließlich Rechtsform an." sqref="B5:B6"/>
    <dataValidation type="list" allowBlank="1" showInputMessage="1" showErrorMessage="1" promptTitle="Marktgebiet" prompt="Geben Sie bitte hier an, in welchem Marktgebiet das Netz liegt, für das Sie diesen Erhebungsbogen einreichen." sqref="B12">
      <formula1>"bitte wählen,Gaspool,NCG,Gaspool/NCG"</formula1>
    </dataValidation>
    <dataValidation allowBlank="1" showInputMessage="1" showErrorMessage="1" promptTitle="Netznummer/Verpächternummer" prompt="Geben Sie hier ihre Netz- bzw. Verpächternummer ein." sqref="B8"/>
    <dataValidation type="whole" allowBlank="1" showInputMessage="1" showErrorMessage="1" promptTitle="Betriebsnummer" prompt="Geben Sie hier ihre achtstellige Betriebsnummer ein. z. B. 1200XXXX" sqref="B7">
      <formula1>12000000</formula1>
      <formula2>12009999</formula2>
    </dataValidation>
    <dataValidation type="list" allowBlank="1" showInputMessage="1" showErrorMessage="1" promptTitle="Gasqualität" prompt="Geben Sie bitte hier an, welche Gasqualität(en) in ihrem Netz, für das Sie diesen Erhebungsogen abgeben, vorhanden ist/sind." sqref="B11">
      <formula1>"bitte wählen,L-Gas,H-Gas,L-/H-Gas"</formula1>
    </dataValidation>
    <dataValidation type="list" allowBlank="1" showInputMessage="1" showErrorMessage="1" promptTitle="Geschäftsjahr" prompt="Geben Sie bitte hier an, ob ihrer Bilanz das Kalenderjahr, das Gaswirtschaftsjahr oder ein Rumpfgeschäftsjahr zu Grunde liegt." sqref="B10">
      <formula1>"bitte wählen,Kalenderjahr,Gaswirtschaftsjahr,Rumpfgeschäftsjahr"</formula1>
    </dataValidation>
    <dataValidation type="decimal" allowBlank="1" showInputMessage="1" showErrorMessage="1" promptTitle="Gewerbesteuerhebesatz" prompt="Geben Sie hier den Gewerbesteuerhebesatz des Basisjahres an." sqref="B9">
      <formula1>0</formula1>
      <formula2>1000</formula2>
    </dataValidation>
  </dataValidations>
  <pageMargins left="0.51181102362204722" right="0.39370078740157483" top="0.78740157480314965" bottom="0.59055118110236227" header="0.31496062992125984" footer="0.31496062992125984"/>
  <pageSetup paperSize="9" scale="49" fitToHeight="4" orientation="portrait" r:id="rId1"/>
  <headerFooter>
    <oddFooter>&amp;L&amp;D&amp;C&amp;F / &amp;A&amp;R&amp;P / &amp;N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Tabelle12">
    <tabColor theme="5" tint="0.39997558519241921"/>
    <pageSetUpPr fitToPage="1"/>
  </sheetPr>
  <dimension ref="A1:L60"/>
  <sheetViews>
    <sheetView zoomScaleNormal="100" zoomScaleSheetLayoutView="100" workbookViewId="0">
      <pane xSplit="3" ySplit="4" topLeftCell="D5" activePane="bottomRight" state="frozen"/>
      <selection pane="topRight"/>
      <selection pane="bottomLeft"/>
      <selection pane="bottomRight"/>
    </sheetView>
  </sheetViews>
  <sheetFormatPr baseColWidth="10" defaultRowHeight="11.25"/>
  <cols>
    <col min="1" max="1" width="22.85546875" style="71" customWidth="1"/>
    <col min="2" max="2" width="27.140625" style="71" customWidth="1"/>
    <col min="3" max="3" width="33.7109375" style="71" customWidth="1"/>
    <col min="4" max="4" width="22.140625" style="71" customWidth="1"/>
    <col min="5" max="5" width="8.7109375" style="71" customWidth="1"/>
    <col min="6" max="6" width="19.140625" style="71" customWidth="1"/>
    <col min="7" max="7" width="8.7109375" style="71" customWidth="1"/>
    <col min="8" max="8" width="23.5703125" style="71" customWidth="1"/>
    <col min="9" max="9" width="24" style="71" customWidth="1"/>
    <col min="10" max="11" width="23.5703125" style="71" customWidth="1"/>
    <col min="12" max="13" width="3.5703125" style="71" customWidth="1"/>
    <col min="14" max="250" width="11.42578125" style="71"/>
    <col min="251" max="252" width="3.5703125" style="71" customWidth="1"/>
    <col min="253" max="253" width="20" style="71" customWidth="1"/>
    <col min="254" max="254" width="45.42578125" style="71" customWidth="1"/>
    <col min="255" max="255" width="49.140625" style="71" customWidth="1"/>
    <col min="256" max="267" width="23.5703125" style="71" customWidth="1"/>
    <col min="268" max="269" width="3.5703125" style="71" customWidth="1"/>
    <col min="270" max="506" width="11.42578125" style="71"/>
    <col min="507" max="508" width="3.5703125" style="71" customWidth="1"/>
    <col min="509" max="509" width="20" style="71" customWidth="1"/>
    <col min="510" max="510" width="45.42578125" style="71" customWidth="1"/>
    <col min="511" max="511" width="49.140625" style="71" customWidth="1"/>
    <col min="512" max="523" width="23.5703125" style="71" customWidth="1"/>
    <col min="524" max="525" width="3.5703125" style="71" customWidth="1"/>
    <col min="526" max="762" width="11.42578125" style="71"/>
    <col min="763" max="764" width="3.5703125" style="71" customWidth="1"/>
    <col min="765" max="765" width="20" style="71" customWidth="1"/>
    <col min="766" max="766" width="45.42578125" style="71" customWidth="1"/>
    <col min="767" max="767" width="49.140625" style="71" customWidth="1"/>
    <col min="768" max="779" width="23.5703125" style="71" customWidth="1"/>
    <col min="780" max="781" width="3.5703125" style="71" customWidth="1"/>
    <col min="782" max="1018" width="11.42578125" style="71"/>
    <col min="1019" max="1020" width="3.5703125" style="71" customWidth="1"/>
    <col min="1021" max="1021" width="20" style="71" customWidth="1"/>
    <col min="1022" max="1022" width="45.42578125" style="71" customWidth="1"/>
    <col min="1023" max="1023" width="49.140625" style="71" customWidth="1"/>
    <col min="1024" max="1035" width="23.5703125" style="71" customWidth="1"/>
    <col min="1036" max="1037" width="3.5703125" style="71" customWidth="1"/>
    <col min="1038" max="1274" width="11.42578125" style="71"/>
    <col min="1275" max="1276" width="3.5703125" style="71" customWidth="1"/>
    <col min="1277" max="1277" width="20" style="71" customWidth="1"/>
    <col min="1278" max="1278" width="45.42578125" style="71" customWidth="1"/>
    <col min="1279" max="1279" width="49.140625" style="71" customWidth="1"/>
    <col min="1280" max="1291" width="23.5703125" style="71" customWidth="1"/>
    <col min="1292" max="1293" width="3.5703125" style="71" customWidth="1"/>
    <col min="1294" max="1530" width="11.42578125" style="71"/>
    <col min="1531" max="1532" width="3.5703125" style="71" customWidth="1"/>
    <col min="1533" max="1533" width="20" style="71" customWidth="1"/>
    <col min="1534" max="1534" width="45.42578125" style="71" customWidth="1"/>
    <col min="1535" max="1535" width="49.140625" style="71" customWidth="1"/>
    <col min="1536" max="1547" width="23.5703125" style="71" customWidth="1"/>
    <col min="1548" max="1549" width="3.5703125" style="71" customWidth="1"/>
    <col min="1550" max="1786" width="11.42578125" style="71"/>
    <col min="1787" max="1788" width="3.5703125" style="71" customWidth="1"/>
    <col min="1789" max="1789" width="20" style="71" customWidth="1"/>
    <col min="1790" max="1790" width="45.42578125" style="71" customWidth="1"/>
    <col min="1791" max="1791" width="49.140625" style="71" customWidth="1"/>
    <col min="1792" max="1803" width="23.5703125" style="71" customWidth="1"/>
    <col min="1804" max="1805" width="3.5703125" style="71" customWidth="1"/>
    <col min="1806" max="2042" width="11.42578125" style="71"/>
    <col min="2043" max="2044" width="3.5703125" style="71" customWidth="1"/>
    <col min="2045" max="2045" width="20" style="71" customWidth="1"/>
    <col min="2046" max="2046" width="45.42578125" style="71" customWidth="1"/>
    <col min="2047" max="2047" width="49.140625" style="71" customWidth="1"/>
    <col min="2048" max="2059" width="23.5703125" style="71" customWidth="1"/>
    <col min="2060" max="2061" width="3.5703125" style="71" customWidth="1"/>
    <col min="2062" max="2298" width="11.42578125" style="71"/>
    <col min="2299" max="2300" width="3.5703125" style="71" customWidth="1"/>
    <col min="2301" max="2301" width="20" style="71" customWidth="1"/>
    <col min="2302" max="2302" width="45.42578125" style="71" customWidth="1"/>
    <col min="2303" max="2303" width="49.140625" style="71" customWidth="1"/>
    <col min="2304" max="2315" width="23.5703125" style="71" customWidth="1"/>
    <col min="2316" max="2317" width="3.5703125" style="71" customWidth="1"/>
    <col min="2318" max="2554" width="11.42578125" style="71"/>
    <col min="2555" max="2556" width="3.5703125" style="71" customWidth="1"/>
    <col min="2557" max="2557" width="20" style="71" customWidth="1"/>
    <col min="2558" max="2558" width="45.42578125" style="71" customWidth="1"/>
    <col min="2559" max="2559" width="49.140625" style="71" customWidth="1"/>
    <col min="2560" max="2571" width="23.5703125" style="71" customWidth="1"/>
    <col min="2572" max="2573" width="3.5703125" style="71" customWidth="1"/>
    <col min="2574" max="2810" width="11.42578125" style="71"/>
    <col min="2811" max="2812" width="3.5703125" style="71" customWidth="1"/>
    <col min="2813" max="2813" width="20" style="71" customWidth="1"/>
    <col min="2814" max="2814" width="45.42578125" style="71" customWidth="1"/>
    <col min="2815" max="2815" width="49.140625" style="71" customWidth="1"/>
    <col min="2816" max="2827" width="23.5703125" style="71" customWidth="1"/>
    <col min="2828" max="2829" width="3.5703125" style="71" customWidth="1"/>
    <col min="2830" max="3066" width="11.42578125" style="71"/>
    <col min="3067" max="3068" width="3.5703125" style="71" customWidth="1"/>
    <col min="3069" max="3069" width="20" style="71" customWidth="1"/>
    <col min="3070" max="3070" width="45.42578125" style="71" customWidth="1"/>
    <col min="3071" max="3071" width="49.140625" style="71" customWidth="1"/>
    <col min="3072" max="3083" width="23.5703125" style="71" customWidth="1"/>
    <col min="3084" max="3085" width="3.5703125" style="71" customWidth="1"/>
    <col min="3086" max="3322" width="11.42578125" style="71"/>
    <col min="3323" max="3324" width="3.5703125" style="71" customWidth="1"/>
    <col min="3325" max="3325" width="20" style="71" customWidth="1"/>
    <col min="3326" max="3326" width="45.42578125" style="71" customWidth="1"/>
    <col min="3327" max="3327" width="49.140625" style="71" customWidth="1"/>
    <col min="3328" max="3339" width="23.5703125" style="71" customWidth="1"/>
    <col min="3340" max="3341" width="3.5703125" style="71" customWidth="1"/>
    <col min="3342" max="3578" width="11.42578125" style="71"/>
    <col min="3579" max="3580" width="3.5703125" style="71" customWidth="1"/>
    <col min="3581" max="3581" width="20" style="71" customWidth="1"/>
    <col min="3582" max="3582" width="45.42578125" style="71" customWidth="1"/>
    <col min="3583" max="3583" width="49.140625" style="71" customWidth="1"/>
    <col min="3584" max="3595" width="23.5703125" style="71" customWidth="1"/>
    <col min="3596" max="3597" width="3.5703125" style="71" customWidth="1"/>
    <col min="3598" max="3834" width="11.42578125" style="71"/>
    <col min="3835" max="3836" width="3.5703125" style="71" customWidth="1"/>
    <col min="3837" max="3837" width="20" style="71" customWidth="1"/>
    <col min="3838" max="3838" width="45.42578125" style="71" customWidth="1"/>
    <col min="3839" max="3839" width="49.140625" style="71" customWidth="1"/>
    <col min="3840" max="3851" width="23.5703125" style="71" customWidth="1"/>
    <col min="3852" max="3853" width="3.5703125" style="71" customWidth="1"/>
    <col min="3854" max="4090" width="11.42578125" style="71"/>
    <col min="4091" max="4092" width="3.5703125" style="71" customWidth="1"/>
    <col min="4093" max="4093" width="20" style="71" customWidth="1"/>
    <col min="4094" max="4094" width="45.42578125" style="71" customWidth="1"/>
    <col min="4095" max="4095" width="49.140625" style="71" customWidth="1"/>
    <col min="4096" max="4107" width="23.5703125" style="71" customWidth="1"/>
    <col min="4108" max="4109" width="3.5703125" style="71" customWidth="1"/>
    <col min="4110" max="4346" width="11.42578125" style="71"/>
    <col min="4347" max="4348" width="3.5703125" style="71" customWidth="1"/>
    <col min="4349" max="4349" width="20" style="71" customWidth="1"/>
    <col min="4350" max="4350" width="45.42578125" style="71" customWidth="1"/>
    <col min="4351" max="4351" width="49.140625" style="71" customWidth="1"/>
    <col min="4352" max="4363" width="23.5703125" style="71" customWidth="1"/>
    <col min="4364" max="4365" width="3.5703125" style="71" customWidth="1"/>
    <col min="4366" max="4602" width="11.42578125" style="71"/>
    <col min="4603" max="4604" width="3.5703125" style="71" customWidth="1"/>
    <col min="4605" max="4605" width="20" style="71" customWidth="1"/>
    <col min="4606" max="4606" width="45.42578125" style="71" customWidth="1"/>
    <col min="4607" max="4607" width="49.140625" style="71" customWidth="1"/>
    <col min="4608" max="4619" width="23.5703125" style="71" customWidth="1"/>
    <col min="4620" max="4621" width="3.5703125" style="71" customWidth="1"/>
    <col min="4622" max="4858" width="11.42578125" style="71"/>
    <col min="4859" max="4860" width="3.5703125" style="71" customWidth="1"/>
    <col min="4861" max="4861" width="20" style="71" customWidth="1"/>
    <col min="4862" max="4862" width="45.42578125" style="71" customWidth="1"/>
    <col min="4863" max="4863" width="49.140625" style="71" customWidth="1"/>
    <col min="4864" max="4875" width="23.5703125" style="71" customWidth="1"/>
    <col min="4876" max="4877" width="3.5703125" style="71" customWidth="1"/>
    <col min="4878" max="5114" width="11.42578125" style="71"/>
    <col min="5115" max="5116" width="3.5703125" style="71" customWidth="1"/>
    <col min="5117" max="5117" width="20" style="71" customWidth="1"/>
    <col min="5118" max="5118" width="45.42578125" style="71" customWidth="1"/>
    <col min="5119" max="5119" width="49.140625" style="71" customWidth="1"/>
    <col min="5120" max="5131" width="23.5703125" style="71" customWidth="1"/>
    <col min="5132" max="5133" width="3.5703125" style="71" customWidth="1"/>
    <col min="5134" max="5370" width="11.42578125" style="71"/>
    <col min="5371" max="5372" width="3.5703125" style="71" customWidth="1"/>
    <col min="5373" max="5373" width="20" style="71" customWidth="1"/>
    <col min="5374" max="5374" width="45.42578125" style="71" customWidth="1"/>
    <col min="5375" max="5375" width="49.140625" style="71" customWidth="1"/>
    <col min="5376" max="5387" width="23.5703125" style="71" customWidth="1"/>
    <col min="5388" max="5389" width="3.5703125" style="71" customWidth="1"/>
    <col min="5390" max="5626" width="11.42578125" style="71"/>
    <col min="5627" max="5628" width="3.5703125" style="71" customWidth="1"/>
    <col min="5629" max="5629" width="20" style="71" customWidth="1"/>
    <col min="5630" max="5630" width="45.42578125" style="71" customWidth="1"/>
    <col min="5631" max="5631" width="49.140625" style="71" customWidth="1"/>
    <col min="5632" max="5643" width="23.5703125" style="71" customWidth="1"/>
    <col min="5644" max="5645" width="3.5703125" style="71" customWidth="1"/>
    <col min="5646" max="5882" width="11.42578125" style="71"/>
    <col min="5883" max="5884" width="3.5703125" style="71" customWidth="1"/>
    <col min="5885" max="5885" width="20" style="71" customWidth="1"/>
    <col min="5886" max="5886" width="45.42578125" style="71" customWidth="1"/>
    <col min="5887" max="5887" width="49.140625" style="71" customWidth="1"/>
    <col min="5888" max="5899" width="23.5703125" style="71" customWidth="1"/>
    <col min="5900" max="5901" width="3.5703125" style="71" customWidth="1"/>
    <col min="5902" max="6138" width="11.42578125" style="71"/>
    <col min="6139" max="6140" width="3.5703125" style="71" customWidth="1"/>
    <col min="6141" max="6141" width="20" style="71" customWidth="1"/>
    <col min="6142" max="6142" width="45.42578125" style="71" customWidth="1"/>
    <col min="6143" max="6143" width="49.140625" style="71" customWidth="1"/>
    <col min="6144" max="6155" width="23.5703125" style="71" customWidth="1"/>
    <col min="6156" max="6157" width="3.5703125" style="71" customWidth="1"/>
    <col min="6158" max="6394" width="11.42578125" style="71"/>
    <col min="6395" max="6396" width="3.5703125" style="71" customWidth="1"/>
    <col min="6397" max="6397" width="20" style="71" customWidth="1"/>
    <col min="6398" max="6398" width="45.42578125" style="71" customWidth="1"/>
    <col min="6399" max="6399" width="49.140625" style="71" customWidth="1"/>
    <col min="6400" max="6411" width="23.5703125" style="71" customWidth="1"/>
    <col min="6412" max="6413" width="3.5703125" style="71" customWidth="1"/>
    <col min="6414" max="6650" width="11.42578125" style="71"/>
    <col min="6651" max="6652" width="3.5703125" style="71" customWidth="1"/>
    <col min="6653" max="6653" width="20" style="71" customWidth="1"/>
    <col min="6654" max="6654" width="45.42578125" style="71" customWidth="1"/>
    <col min="6655" max="6655" width="49.140625" style="71" customWidth="1"/>
    <col min="6656" max="6667" width="23.5703125" style="71" customWidth="1"/>
    <col min="6668" max="6669" width="3.5703125" style="71" customWidth="1"/>
    <col min="6670" max="6906" width="11.42578125" style="71"/>
    <col min="6907" max="6908" width="3.5703125" style="71" customWidth="1"/>
    <col min="6909" max="6909" width="20" style="71" customWidth="1"/>
    <col min="6910" max="6910" width="45.42578125" style="71" customWidth="1"/>
    <col min="6911" max="6911" width="49.140625" style="71" customWidth="1"/>
    <col min="6912" max="6923" width="23.5703125" style="71" customWidth="1"/>
    <col min="6924" max="6925" width="3.5703125" style="71" customWidth="1"/>
    <col min="6926" max="7162" width="11.42578125" style="71"/>
    <col min="7163" max="7164" width="3.5703125" style="71" customWidth="1"/>
    <col min="7165" max="7165" width="20" style="71" customWidth="1"/>
    <col min="7166" max="7166" width="45.42578125" style="71" customWidth="1"/>
    <col min="7167" max="7167" width="49.140625" style="71" customWidth="1"/>
    <col min="7168" max="7179" width="23.5703125" style="71" customWidth="1"/>
    <col min="7180" max="7181" width="3.5703125" style="71" customWidth="1"/>
    <col min="7182" max="7418" width="11.42578125" style="71"/>
    <col min="7419" max="7420" width="3.5703125" style="71" customWidth="1"/>
    <col min="7421" max="7421" width="20" style="71" customWidth="1"/>
    <col min="7422" max="7422" width="45.42578125" style="71" customWidth="1"/>
    <col min="7423" max="7423" width="49.140625" style="71" customWidth="1"/>
    <col min="7424" max="7435" width="23.5703125" style="71" customWidth="1"/>
    <col min="7436" max="7437" width="3.5703125" style="71" customWidth="1"/>
    <col min="7438" max="7674" width="11.42578125" style="71"/>
    <col min="7675" max="7676" width="3.5703125" style="71" customWidth="1"/>
    <col min="7677" max="7677" width="20" style="71" customWidth="1"/>
    <col min="7678" max="7678" width="45.42578125" style="71" customWidth="1"/>
    <col min="7679" max="7679" width="49.140625" style="71" customWidth="1"/>
    <col min="7680" max="7691" width="23.5703125" style="71" customWidth="1"/>
    <col min="7692" max="7693" width="3.5703125" style="71" customWidth="1"/>
    <col min="7694" max="7930" width="11.42578125" style="71"/>
    <col min="7931" max="7932" width="3.5703125" style="71" customWidth="1"/>
    <col min="7933" max="7933" width="20" style="71" customWidth="1"/>
    <col min="7934" max="7934" width="45.42578125" style="71" customWidth="1"/>
    <col min="7935" max="7935" width="49.140625" style="71" customWidth="1"/>
    <col min="7936" max="7947" width="23.5703125" style="71" customWidth="1"/>
    <col min="7948" max="7949" width="3.5703125" style="71" customWidth="1"/>
    <col min="7950" max="8186" width="11.42578125" style="71"/>
    <col min="8187" max="8188" width="3.5703125" style="71" customWidth="1"/>
    <col min="8189" max="8189" width="20" style="71" customWidth="1"/>
    <col min="8190" max="8190" width="45.42578125" style="71" customWidth="1"/>
    <col min="8191" max="8191" width="49.140625" style="71" customWidth="1"/>
    <col min="8192" max="8203" width="23.5703125" style="71" customWidth="1"/>
    <col min="8204" max="8205" width="3.5703125" style="71" customWidth="1"/>
    <col min="8206" max="8442" width="11.42578125" style="71"/>
    <col min="8443" max="8444" width="3.5703125" style="71" customWidth="1"/>
    <col min="8445" max="8445" width="20" style="71" customWidth="1"/>
    <col min="8446" max="8446" width="45.42578125" style="71" customWidth="1"/>
    <col min="8447" max="8447" width="49.140625" style="71" customWidth="1"/>
    <col min="8448" max="8459" width="23.5703125" style="71" customWidth="1"/>
    <col min="8460" max="8461" width="3.5703125" style="71" customWidth="1"/>
    <col min="8462" max="8698" width="11.42578125" style="71"/>
    <col min="8699" max="8700" width="3.5703125" style="71" customWidth="1"/>
    <col min="8701" max="8701" width="20" style="71" customWidth="1"/>
    <col min="8702" max="8702" width="45.42578125" style="71" customWidth="1"/>
    <col min="8703" max="8703" width="49.140625" style="71" customWidth="1"/>
    <col min="8704" max="8715" width="23.5703125" style="71" customWidth="1"/>
    <col min="8716" max="8717" width="3.5703125" style="71" customWidth="1"/>
    <col min="8718" max="8954" width="11.42578125" style="71"/>
    <col min="8955" max="8956" width="3.5703125" style="71" customWidth="1"/>
    <col min="8957" max="8957" width="20" style="71" customWidth="1"/>
    <col min="8958" max="8958" width="45.42578125" style="71" customWidth="1"/>
    <col min="8959" max="8959" width="49.140625" style="71" customWidth="1"/>
    <col min="8960" max="8971" width="23.5703125" style="71" customWidth="1"/>
    <col min="8972" max="8973" width="3.5703125" style="71" customWidth="1"/>
    <col min="8974" max="9210" width="11.42578125" style="71"/>
    <col min="9211" max="9212" width="3.5703125" style="71" customWidth="1"/>
    <col min="9213" max="9213" width="20" style="71" customWidth="1"/>
    <col min="9214" max="9214" width="45.42578125" style="71" customWidth="1"/>
    <col min="9215" max="9215" width="49.140625" style="71" customWidth="1"/>
    <col min="9216" max="9227" width="23.5703125" style="71" customWidth="1"/>
    <col min="9228" max="9229" width="3.5703125" style="71" customWidth="1"/>
    <col min="9230" max="9466" width="11.42578125" style="71"/>
    <col min="9467" max="9468" width="3.5703125" style="71" customWidth="1"/>
    <col min="9469" max="9469" width="20" style="71" customWidth="1"/>
    <col min="9470" max="9470" width="45.42578125" style="71" customWidth="1"/>
    <col min="9471" max="9471" width="49.140625" style="71" customWidth="1"/>
    <col min="9472" max="9483" width="23.5703125" style="71" customWidth="1"/>
    <col min="9484" max="9485" width="3.5703125" style="71" customWidth="1"/>
    <col min="9486" max="9722" width="11.42578125" style="71"/>
    <col min="9723" max="9724" width="3.5703125" style="71" customWidth="1"/>
    <col min="9725" max="9725" width="20" style="71" customWidth="1"/>
    <col min="9726" max="9726" width="45.42578125" style="71" customWidth="1"/>
    <col min="9727" max="9727" width="49.140625" style="71" customWidth="1"/>
    <col min="9728" max="9739" width="23.5703125" style="71" customWidth="1"/>
    <col min="9740" max="9741" width="3.5703125" style="71" customWidth="1"/>
    <col min="9742" max="9978" width="11.42578125" style="71"/>
    <col min="9979" max="9980" width="3.5703125" style="71" customWidth="1"/>
    <col min="9981" max="9981" width="20" style="71" customWidth="1"/>
    <col min="9982" max="9982" width="45.42578125" style="71" customWidth="1"/>
    <col min="9983" max="9983" width="49.140625" style="71" customWidth="1"/>
    <col min="9984" max="9995" width="23.5703125" style="71" customWidth="1"/>
    <col min="9996" max="9997" width="3.5703125" style="71" customWidth="1"/>
    <col min="9998" max="10234" width="11.42578125" style="71"/>
    <col min="10235" max="10236" width="3.5703125" style="71" customWidth="1"/>
    <col min="10237" max="10237" width="20" style="71" customWidth="1"/>
    <col min="10238" max="10238" width="45.42578125" style="71" customWidth="1"/>
    <col min="10239" max="10239" width="49.140625" style="71" customWidth="1"/>
    <col min="10240" max="10251" width="23.5703125" style="71" customWidth="1"/>
    <col min="10252" max="10253" width="3.5703125" style="71" customWidth="1"/>
    <col min="10254" max="10490" width="11.42578125" style="71"/>
    <col min="10491" max="10492" width="3.5703125" style="71" customWidth="1"/>
    <col min="10493" max="10493" width="20" style="71" customWidth="1"/>
    <col min="10494" max="10494" width="45.42578125" style="71" customWidth="1"/>
    <col min="10495" max="10495" width="49.140625" style="71" customWidth="1"/>
    <col min="10496" max="10507" width="23.5703125" style="71" customWidth="1"/>
    <col min="10508" max="10509" width="3.5703125" style="71" customWidth="1"/>
    <col min="10510" max="10746" width="11.42578125" style="71"/>
    <col min="10747" max="10748" width="3.5703125" style="71" customWidth="1"/>
    <col min="10749" max="10749" width="20" style="71" customWidth="1"/>
    <col min="10750" max="10750" width="45.42578125" style="71" customWidth="1"/>
    <col min="10751" max="10751" width="49.140625" style="71" customWidth="1"/>
    <col min="10752" max="10763" width="23.5703125" style="71" customWidth="1"/>
    <col min="10764" max="10765" width="3.5703125" style="71" customWidth="1"/>
    <col min="10766" max="11002" width="11.42578125" style="71"/>
    <col min="11003" max="11004" width="3.5703125" style="71" customWidth="1"/>
    <col min="11005" max="11005" width="20" style="71" customWidth="1"/>
    <col min="11006" max="11006" width="45.42578125" style="71" customWidth="1"/>
    <col min="11007" max="11007" width="49.140625" style="71" customWidth="1"/>
    <col min="11008" max="11019" width="23.5703125" style="71" customWidth="1"/>
    <col min="11020" max="11021" width="3.5703125" style="71" customWidth="1"/>
    <col min="11022" max="11258" width="11.42578125" style="71"/>
    <col min="11259" max="11260" width="3.5703125" style="71" customWidth="1"/>
    <col min="11261" max="11261" width="20" style="71" customWidth="1"/>
    <col min="11262" max="11262" width="45.42578125" style="71" customWidth="1"/>
    <col min="11263" max="11263" width="49.140625" style="71" customWidth="1"/>
    <col min="11264" max="11275" width="23.5703125" style="71" customWidth="1"/>
    <col min="11276" max="11277" width="3.5703125" style="71" customWidth="1"/>
    <col min="11278" max="11514" width="11.42578125" style="71"/>
    <col min="11515" max="11516" width="3.5703125" style="71" customWidth="1"/>
    <col min="11517" max="11517" width="20" style="71" customWidth="1"/>
    <col min="11518" max="11518" width="45.42578125" style="71" customWidth="1"/>
    <col min="11519" max="11519" width="49.140625" style="71" customWidth="1"/>
    <col min="11520" max="11531" width="23.5703125" style="71" customWidth="1"/>
    <col min="11532" max="11533" width="3.5703125" style="71" customWidth="1"/>
    <col min="11534" max="11770" width="11.42578125" style="71"/>
    <col min="11771" max="11772" width="3.5703125" style="71" customWidth="1"/>
    <col min="11773" max="11773" width="20" style="71" customWidth="1"/>
    <col min="11774" max="11774" width="45.42578125" style="71" customWidth="1"/>
    <col min="11775" max="11775" width="49.140625" style="71" customWidth="1"/>
    <col min="11776" max="11787" width="23.5703125" style="71" customWidth="1"/>
    <col min="11788" max="11789" width="3.5703125" style="71" customWidth="1"/>
    <col min="11790" max="12026" width="11.42578125" style="71"/>
    <col min="12027" max="12028" width="3.5703125" style="71" customWidth="1"/>
    <col min="12029" max="12029" width="20" style="71" customWidth="1"/>
    <col min="12030" max="12030" width="45.42578125" style="71" customWidth="1"/>
    <col min="12031" max="12031" width="49.140625" style="71" customWidth="1"/>
    <col min="12032" max="12043" width="23.5703125" style="71" customWidth="1"/>
    <col min="12044" max="12045" width="3.5703125" style="71" customWidth="1"/>
    <col min="12046" max="12282" width="11.42578125" style="71"/>
    <col min="12283" max="12284" width="3.5703125" style="71" customWidth="1"/>
    <col min="12285" max="12285" width="20" style="71" customWidth="1"/>
    <col min="12286" max="12286" width="45.42578125" style="71" customWidth="1"/>
    <col min="12287" max="12287" width="49.140625" style="71" customWidth="1"/>
    <col min="12288" max="12299" width="23.5703125" style="71" customWidth="1"/>
    <col min="12300" max="12301" width="3.5703125" style="71" customWidth="1"/>
    <col min="12302" max="12538" width="11.42578125" style="71"/>
    <col min="12539" max="12540" width="3.5703125" style="71" customWidth="1"/>
    <col min="12541" max="12541" width="20" style="71" customWidth="1"/>
    <col min="12542" max="12542" width="45.42578125" style="71" customWidth="1"/>
    <col min="12543" max="12543" width="49.140625" style="71" customWidth="1"/>
    <col min="12544" max="12555" width="23.5703125" style="71" customWidth="1"/>
    <col min="12556" max="12557" width="3.5703125" style="71" customWidth="1"/>
    <col min="12558" max="12794" width="11.42578125" style="71"/>
    <col min="12795" max="12796" width="3.5703125" style="71" customWidth="1"/>
    <col min="12797" max="12797" width="20" style="71" customWidth="1"/>
    <col min="12798" max="12798" width="45.42578125" style="71" customWidth="1"/>
    <col min="12799" max="12799" width="49.140625" style="71" customWidth="1"/>
    <col min="12800" max="12811" width="23.5703125" style="71" customWidth="1"/>
    <col min="12812" max="12813" width="3.5703125" style="71" customWidth="1"/>
    <col min="12814" max="13050" width="11.42578125" style="71"/>
    <col min="13051" max="13052" width="3.5703125" style="71" customWidth="1"/>
    <col min="13053" max="13053" width="20" style="71" customWidth="1"/>
    <col min="13054" max="13054" width="45.42578125" style="71" customWidth="1"/>
    <col min="13055" max="13055" width="49.140625" style="71" customWidth="1"/>
    <col min="13056" max="13067" width="23.5703125" style="71" customWidth="1"/>
    <col min="13068" max="13069" width="3.5703125" style="71" customWidth="1"/>
    <col min="13070" max="13306" width="11.42578125" style="71"/>
    <col min="13307" max="13308" width="3.5703125" style="71" customWidth="1"/>
    <col min="13309" max="13309" width="20" style="71" customWidth="1"/>
    <col min="13310" max="13310" width="45.42578125" style="71" customWidth="1"/>
    <col min="13311" max="13311" width="49.140625" style="71" customWidth="1"/>
    <col min="13312" max="13323" width="23.5703125" style="71" customWidth="1"/>
    <col min="13324" max="13325" width="3.5703125" style="71" customWidth="1"/>
    <col min="13326" max="13562" width="11.42578125" style="71"/>
    <col min="13563" max="13564" width="3.5703125" style="71" customWidth="1"/>
    <col min="13565" max="13565" width="20" style="71" customWidth="1"/>
    <col min="13566" max="13566" width="45.42578125" style="71" customWidth="1"/>
    <col min="13567" max="13567" width="49.140625" style="71" customWidth="1"/>
    <col min="13568" max="13579" width="23.5703125" style="71" customWidth="1"/>
    <col min="13580" max="13581" width="3.5703125" style="71" customWidth="1"/>
    <col min="13582" max="13818" width="11.42578125" style="71"/>
    <col min="13819" max="13820" width="3.5703125" style="71" customWidth="1"/>
    <col min="13821" max="13821" width="20" style="71" customWidth="1"/>
    <col min="13822" max="13822" width="45.42578125" style="71" customWidth="1"/>
    <col min="13823" max="13823" width="49.140625" style="71" customWidth="1"/>
    <col min="13824" max="13835" width="23.5703125" style="71" customWidth="1"/>
    <col min="13836" max="13837" width="3.5703125" style="71" customWidth="1"/>
    <col min="13838" max="14074" width="11.42578125" style="71"/>
    <col min="14075" max="14076" width="3.5703125" style="71" customWidth="1"/>
    <col min="14077" max="14077" width="20" style="71" customWidth="1"/>
    <col min="14078" max="14078" width="45.42578125" style="71" customWidth="1"/>
    <col min="14079" max="14079" width="49.140625" style="71" customWidth="1"/>
    <col min="14080" max="14091" width="23.5703125" style="71" customWidth="1"/>
    <col min="14092" max="14093" width="3.5703125" style="71" customWidth="1"/>
    <col min="14094" max="14330" width="11.42578125" style="71"/>
    <col min="14331" max="14332" width="3.5703125" style="71" customWidth="1"/>
    <col min="14333" max="14333" width="20" style="71" customWidth="1"/>
    <col min="14334" max="14334" width="45.42578125" style="71" customWidth="1"/>
    <col min="14335" max="14335" width="49.140625" style="71" customWidth="1"/>
    <col min="14336" max="14347" width="23.5703125" style="71" customWidth="1"/>
    <col min="14348" max="14349" width="3.5703125" style="71" customWidth="1"/>
    <col min="14350" max="14586" width="11.42578125" style="71"/>
    <col min="14587" max="14588" width="3.5703125" style="71" customWidth="1"/>
    <col min="14589" max="14589" width="20" style="71" customWidth="1"/>
    <col min="14590" max="14590" width="45.42578125" style="71" customWidth="1"/>
    <col min="14591" max="14591" width="49.140625" style="71" customWidth="1"/>
    <col min="14592" max="14603" width="23.5703125" style="71" customWidth="1"/>
    <col min="14604" max="14605" width="3.5703125" style="71" customWidth="1"/>
    <col min="14606" max="14842" width="11.42578125" style="71"/>
    <col min="14843" max="14844" width="3.5703125" style="71" customWidth="1"/>
    <col min="14845" max="14845" width="20" style="71" customWidth="1"/>
    <col min="14846" max="14846" width="45.42578125" style="71" customWidth="1"/>
    <col min="14847" max="14847" width="49.140625" style="71" customWidth="1"/>
    <col min="14848" max="14859" width="23.5703125" style="71" customWidth="1"/>
    <col min="14860" max="14861" width="3.5703125" style="71" customWidth="1"/>
    <col min="14862" max="15098" width="11.42578125" style="71"/>
    <col min="15099" max="15100" width="3.5703125" style="71" customWidth="1"/>
    <col min="15101" max="15101" width="20" style="71" customWidth="1"/>
    <col min="15102" max="15102" width="45.42578125" style="71" customWidth="1"/>
    <col min="15103" max="15103" width="49.140625" style="71" customWidth="1"/>
    <col min="15104" max="15115" width="23.5703125" style="71" customWidth="1"/>
    <col min="15116" max="15117" width="3.5703125" style="71" customWidth="1"/>
    <col min="15118" max="15354" width="11.42578125" style="71"/>
    <col min="15355" max="15356" width="3.5703125" style="71" customWidth="1"/>
    <col min="15357" max="15357" width="20" style="71" customWidth="1"/>
    <col min="15358" max="15358" width="45.42578125" style="71" customWidth="1"/>
    <col min="15359" max="15359" width="49.140625" style="71" customWidth="1"/>
    <col min="15360" max="15371" width="23.5703125" style="71" customWidth="1"/>
    <col min="15372" max="15373" width="3.5703125" style="71" customWidth="1"/>
    <col min="15374" max="15610" width="11.42578125" style="71"/>
    <col min="15611" max="15612" width="3.5703125" style="71" customWidth="1"/>
    <col min="15613" max="15613" width="20" style="71" customWidth="1"/>
    <col min="15614" max="15614" width="45.42578125" style="71" customWidth="1"/>
    <col min="15615" max="15615" width="49.140625" style="71" customWidth="1"/>
    <col min="15616" max="15627" width="23.5703125" style="71" customWidth="1"/>
    <col min="15628" max="15629" width="3.5703125" style="71" customWidth="1"/>
    <col min="15630" max="15866" width="11.42578125" style="71"/>
    <col min="15867" max="15868" width="3.5703125" style="71" customWidth="1"/>
    <col min="15869" max="15869" width="20" style="71" customWidth="1"/>
    <col min="15870" max="15870" width="45.42578125" style="71" customWidth="1"/>
    <col min="15871" max="15871" width="49.140625" style="71" customWidth="1"/>
    <col min="15872" max="15883" width="23.5703125" style="71" customWidth="1"/>
    <col min="15884" max="15885" width="3.5703125" style="71" customWidth="1"/>
    <col min="15886" max="16122" width="11.42578125" style="71"/>
    <col min="16123" max="16124" width="3.5703125" style="71" customWidth="1"/>
    <col min="16125" max="16125" width="20" style="71" customWidth="1"/>
    <col min="16126" max="16126" width="45.42578125" style="71" customWidth="1"/>
    <col min="16127" max="16127" width="49.140625" style="71" customWidth="1"/>
    <col min="16128" max="16139" width="23.5703125" style="71" customWidth="1"/>
    <col min="16140" max="16141" width="3.5703125" style="71" customWidth="1"/>
    <col min="16142" max="16384" width="11.42578125" style="71"/>
  </cols>
  <sheetData>
    <row r="1" spans="1:12" s="1" customFormat="1" ht="18.75">
      <c r="A1" s="159" t="s">
        <v>860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s="1" customFormat="1" ht="15">
      <c r="A2" s="142" t="s">
        <v>983</v>
      </c>
      <c r="B2" s="142" t="s">
        <v>984</v>
      </c>
      <c r="C2" s="141" t="s">
        <v>985</v>
      </c>
      <c r="D2" s="142" t="s">
        <v>986</v>
      </c>
      <c r="E2" s="141" t="s">
        <v>987</v>
      </c>
      <c r="F2" s="141" t="s">
        <v>988</v>
      </c>
      <c r="G2" s="141" t="s">
        <v>989</v>
      </c>
      <c r="H2" s="141" t="s">
        <v>990</v>
      </c>
      <c r="I2" s="141" t="s">
        <v>991</v>
      </c>
    </row>
    <row r="3" spans="1:12" s="1" customFormat="1" ht="18.75">
      <c r="A3" s="80" t="s">
        <v>490</v>
      </c>
      <c r="B3" s="80" t="s">
        <v>491</v>
      </c>
      <c r="C3" s="191" t="s">
        <v>343</v>
      </c>
      <c r="D3" s="191" t="s">
        <v>492</v>
      </c>
      <c r="E3" s="191" t="s">
        <v>493</v>
      </c>
      <c r="F3" s="191" t="s">
        <v>494</v>
      </c>
      <c r="G3" s="191" t="s">
        <v>493</v>
      </c>
      <c r="H3" s="191" t="s">
        <v>496</v>
      </c>
      <c r="I3" s="191" t="s">
        <v>497</v>
      </c>
    </row>
    <row r="4" spans="1:12" s="64" customFormat="1" ht="15">
      <c r="A4" s="114"/>
      <c r="B4" s="114"/>
      <c r="C4" s="6"/>
      <c r="D4" s="6"/>
      <c r="E4" s="6"/>
      <c r="F4" s="6"/>
      <c r="G4" s="6"/>
      <c r="H4" s="501">
        <f>SUM(H5:H54)</f>
        <v>0</v>
      </c>
      <c r="I4" s="502">
        <f>SUM(I5:I54)</f>
        <v>0</v>
      </c>
    </row>
    <row r="5" spans="1:12" s="1" customFormat="1" ht="15">
      <c r="A5" s="249"/>
      <c r="B5" s="250"/>
      <c r="C5" s="250"/>
      <c r="D5" s="250"/>
      <c r="E5" s="251"/>
      <c r="F5" s="259"/>
      <c r="G5" s="99" t="str">
        <f>IF(ISBLANK(E5),"",CONCATENATE("€/",E5))</f>
        <v/>
      </c>
      <c r="H5" s="503">
        <f>IF(A5="Kosten",D5*F5,0)</f>
        <v>0</v>
      </c>
      <c r="I5" s="503">
        <f>IF(A5="Erlös",D5*F5,0)</f>
        <v>0</v>
      </c>
    </row>
    <row r="6" spans="1:12" s="1" customFormat="1" ht="15">
      <c r="A6" s="245"/>
      <c r="B6" s="250"/>
      <c r="C6" s="250"/>
      <c r="D6" s="250"/>
      <c r="E6" s="250"/>
      <c r="F6" s="259"/>
      <c r="G6" s="99" t="str">
        <f t="shared" ref="G6:G54" si="0">IF(ISBLANK(E6),"",CONCATENATE("€/",E6))</f>
        <v/>
      </c>
      <c r="H6" s="503">
        <f t="shared" ref="H6:H54" si="1">IF(A6="Kosten",D6*F6,0)</f>
        <v>0</v>
      </c>
      <c r="I6" s="503">
        <f t="shared" ref="I6:I54" si="2">IF(A6="Erlös",D6*F6,0)</f>
        <v>0</v>
      </c>
    </row>
    <row r="7" spans="1:12" s="2" customFormat="1" ht="15">
      <c r="A7" s="245"/>
      <c r="B7" s="250"/>
      <c r="C7" s="250"/>
      <c r="D7" s="250"/>
      <c r="E7" s="250"/>
      <c r="F7" s="259"/>
      <c r="G7" s="99" t="str">
        <f t="shared" si="0"/>
        <v/>
      </c>
      <c r="H7" s="503">
        <f t="shared" si="1"/>
        <v>0</v>
      </c>
      <c r="I7" s="503">
        <f t="shared" si="2"/>
        <v>0</v>
      </c>
    </row>
    <row r="8" spans="1:12" s="2" customFormat="1" ht="15">
      <c r="A8" s="245"/>
      <c r="B8" s="250"/>
      <c r="C8" s="250"/>
      <c r="D8" s="250"/>
      <c r="E8" s="250"/>
      <c r="F8" s="259"/>
      <c r="G8" s="99" t="str">
        <f t="shared" si="0"/>
        <v/>
      </c>
      <c r="H8" s="503">
        <f t="shared" si="1"/>
        <v>0</v>
      </c>
      <c r="I8" s="503">
        <f t="shared" si="2"/>
        <v>0</v>
      </c>
    </row>
    <row r="9" spans="1:12" s="2" customFormat="1" ht="15">
      <c r="A9" s="245"/>
      <c r="B9" s="250"/>
      <c r="C9" s="250"/>
      <c r="D9" s="250"/>
      <c r="E9" s="250"/>
      <c r="F9" s="259"/>
      <c r="G9" s="99" t="str">
        <f t="shared" si="0"/>
        <v/>
      </c>
      <c r="H9" s="503">
        <f t="shared" si="1"/>
        <v>0</v>
      </c>
      <c r="I9" s="503">
        <f t="shared" si="2"/>
        <v>0</v>
      </c>
    </row>
    <row r="10" spans="1:12" s="2" customFormat="1" ht="15">
      <c r="A10" s="245"/>
      <c r="B10" s="250"/>
      <c r="C10" s="250"/>
      <c r="D10" s="250"/>
      <c r="E10" s="250"/>
      <c r="F10" s="259"/>
      <c r="G10" s="99" t="str">
        <f t="shared" si="0"/>
        <v/>
      </c>
      <c r="H10" s="503">
        <f t="shared" si="1"/>
        <v>0</v>
      </c>
      <c r="I10" s="503">
        <f t="shared" si="2"/>
        <v>0</v>
      </c>
    </row>
    <row r="11" spans="1:12" s="2" customFormat="1" ht="15">
      <c r="A11" s="245"/>
      <c r="B11" s="250"/>
      <c r="C11" s="250"/>
      <c r="D11" s="250"/>
      <c r="E11" s="250"/>
      <c r="F11" s="259"/>
      <c r="G11" s="99" t="str">
        <f t="shared" ref="G11:G31" si="3">IF(ISBLANK(E11),"",CONCATENATE("€/",E11))</f>
        <v/>
      </c>
      <c r="H11" s="503">
        <f t="shared" ref="H11:H31" si="4">IF(A11="Kosten",D11*F11,0)</f>
        <v>0</v>
      </c>
      <c r="I11" s="503">
        <f t="shared" ref="I11:I31" si="5">IF(A11="Erlös",D11*F11,0)</f>
        <v>0</v>
      </c>
    </row>
    <row r="12" spans="1:12" s="2" customFormat="1" ht="15">
      <c r="A12" s="245"/>
      <c r="B12" s="250"/>
      <c r="C12" s="250"/>
      <c r="D12" s="250"/>
      <c r="E12" s="250"/>
      <c r="F12" s="259"/>
      <c r="G12" s="99" t="str">
        <f t="shared" si="3"/>
        <v/>
      </c>
      <c r="H12" s="503">
        <f t="shared" si="4"/>
        <v>0</v>
      </c>
      <c r="I12" s="503">
        <f t="shared" si="5"/>
        <v>0</v>
      </c>
    </row>
    <row r="13" spans="1:12" s="2" customFormat="1" ht="15">
      <c r="A13" s="245"/>
      <c r="B13" s="250"/>
      <c r="C13" s="250"/>
      <c r="D13" s="250"/>
      <c r="E13" s="250"/>
      <c r="F13" s="259"/>
      <c r="G13" s="99" t="str">
        <f t="shared" si="3"/>
        <v/>
      </c>
      <c r="H13" s="503">
        <f t="shared" si="4"/>
        <v>0</v>
      </c>
      <c r="I13" s="503">
        <f t="shared" si="5"/>
        <v>0</v>
      </c>
    </row>
    <row r="14" spans="1:12" s="2" customFormat="1" ht="15">
      <c r="A14" s="245"/>
      <c r="B14" s="250"/>
      <c r="C14" s="250"/>
      <c r="D14" s="250"/>
      <c r="E14" s="250"/>
      <c r="F14" s="259"/>
      <c r="G14" s="99" t="str">
        <f t="shared" si="3"/>
        <v/>
      </c>
      <c r="H14" s="503">
        <f t="shared" si="4"/>
        <v>0</v>
      </c>
      <c r="I14" s="503">
        <f t="shared" si="5"/>
        <v>0</v>
      </c>
    </row>
    <row r="15" spans="1:12" s="2" customFormat="1" ht="15">
      <c r="A15" s="245"/>
      <c r="B15" s="250"/>
      <c r="C15" s="250"/>
      <c r="D15" s="250"/>
      <c r="E15" s="250"/>
      <c r="F15" s="259"/>
      <c r="G15" s="99" t="str">
        <f t="shared" si="3"/>
        <v/>
      </c>
      <c r="H15" s="503">
        <f t="shared" si="4"/>
        <v>0</v>
      </c>
      <c r="I15" s="503">
        <f t="shared" si="5"/>
        <v>0</v>
      </c>
    </row>
    <row r="16" spans="1:12" s="2" customFormat="1" ht="15">
      <c r="A16" s="245"/>
      <c r="B16" s="250"/>
      <c r="C16" s="250"/>
      <c r="D16" s="250"/>
      <c r="E16" s="250"/>
      <c r="F16" s="259"/>
      <c r="G16" s="99" t="str">
        <f t="shared" si="3"/>
        <v/>
      </c>
      <c r="H16" s="503">
        <f t="shared" si="4"/>
        <v>0</v>
      </c>
      <c r="I16" s="503">
        <f t="shared" si="5"/>
        <v>0</v>
      </c>
    </row>
    <row r="17" spans="1:9" s="2" customFormat="1" ht="15">
      <c r="A17" s="245"/>
      <c r="B17" s="250"/>
      <c r="C17" s="250"/>
      <c r="D17" s="250"/>
      <c r="E17" s="250"/>
      <c r="F17" s="259"/>
      <c r="G17" s="99" t="str">
        <f t="shared" si="3"/>
        <v/>
      </c>
      <c r="H17" s="503">
        <f t="shared" si="4"/>
        <v>0</v>
      </c>
      <c r="I17" s="503">
        <f t="shared" si="5"/>
        <v>0</v>
      </c>
    </row>
    <row r="18" spans="1:9" s="2" customFormat="1" ht="15">
      <c r="A18" s="245"/>
      <c r="B18" s="250"/>
      <c r="C18" s="250"/>
      <c r="D18" s="250"/>
      <c r="E18" s="250"/>
      <c r="F18" s="259"/>
      <c r="G18" s="99" t="str">
        <f t="shared" si="3"/>
        <v/>
      </c>
      <c r="H18" s="503">
        <f t="shared" si="4"/>
        <v>0</v>
      </c>
      <c r="I18" s="503">
        <f t="shared" si="5"/>
        <v>0</v>
      </c>
    </row>
    <row r="19" spans="1:9" s="2" customFormat="1" ht="15">
      <c r="A19" s="245"/>
      <c r="B19" s="250"/>
      <c r="C19" s="250"/>
      <c r="D19" s="250"/>
      <c r="E19" s="250"/>
      <c r="F19" s="259"/>
      <c r="G19" s="99" t="str">
        <f t="shared" si="3"/>
        <v/>
      </c>
      <c r="H19" s="503">
        <f t="shared" si="4"/>
        <v>0</v>
      </c>
      <c r="I19" s="503">
        <f t="shared" si="5"/>
        <v>0</v>
      </c>
    </row>
    <row r="20" spans="1:9" s="2" customFormat="1" ht="15">
      <c r="A20" s="245"/>
      <c r="B20" s="250"/>
      <c r="C20" s="250"/>
      <c r="D20" s="250"/>
      <c r="E20" s="250"/>
      <c r="F20" s="259"/>
      <c r="G20" s="99" t="str">
        <f t="shared" si="3"/>
        <v/>
      </c>
      <c r="H20" s="503">
        <f t="shared" si="4"/>
        <v>0</v>
      </c>
      <c r="I20" s="503">
        <f t="shared" si="5"/>
        <v>0</v>
      </c>
    </row>
    <row r="21" spans="1:9" s="2" customFormat="1" ht="15">
      <c r="A21" s="245"/>
      <c r="B21" s="250"/>
      <c r="C21" s="250"/>
      <c r="D21" s="250"/>
      <c r="E21" s="250"/>
      <c r="F21" s="259"/>
      <c r="G21" s="99" t="str">
        <f t="shared" si="3"/>
        <v/>
      </c>
      <c r="H21" s="503">
        <f t="shared" si="4"/>
        <v>0</v>
      </c>
      <c r="I21" s="503">
        <f t="shared" si="5"/>
        <v>0</v>
      </c>
    </row>
    <row r="22" spans="1:9" s="2" customFormat="1" ht="15">
      <c r="A22" s="245"/>
      <c r="B22" s="250"/>
      <c r="C22" s="250"/>
      <c r="D22" s="250"/>
      <c r="E22" s="250"/>
      <c r="F22" s="259"/>
      <c r="G22" s="99" t="str">
        <f t="shared" si="3"/>
        <v/>
      </c>
      <c r="H22" s="503">
        <f t="shared" si="4"/>
        <v>0</v>
      </c>
      <c r="I22" s="503">
        <f t="shared" si="5"/>
        <v>0</v>
      </c>
    </row>
    <row r="23" spans="1:9" s="2" customFormat="1" ht="15">
      <c r="A23" s="245"/>
      <c r="B23" s="250"/>
      <c r="C23" s="250"/>
      <c r="D23" s="250"/>
      <c r="E23" s="250"/>
      <c r="F23" s="259"/>
      <c r="G23" s="99" t="str">
        <f t="shared" si="3"/>
        <v/>
      </c>
      <c r="H23" s="503">
        <f t="shared" si="4"/>
        <v>0</v>
      </c>
      <c r="I23" s="503">
        <f t="shared" si="5"/>
        <v>0</v>
      </c>
    </row>
    <row r="24" spans="1:9" s="2" customFormat="1" ht="15">
      <c r="A24" s="245"/>
      <c r="B24" s="250"/>
      <c r="C24" s="250"/>
      <c r="D24" s="250"/>
      <c r="E24" s="250"/>
      <c r="F24" s="259"/>
      <c r="G24" s="99" t="str">
        <f t="shared" si="3"/>
        <v/>
      </c>
      <c r="H24" s="503">
        <f t="shared" si="4"/>
        <v>0</v>
      </c>
      <c r="I24" s="503">
        <f t="shared" si="5"/>
        <v>0</v>
      </c>
    </row>
    <row r="25" spans="1:9" s="2" customFormat="1" ht="15">
      <c r="A25" s="245"/>
      <c r="B25" s="250"/>
      <c r="C25" s="250"/>
      <c r="D25" s="250"/>
      <c r="E25" s="250"/>
      <c r="F25" s="259"/>
      <c r="G25" s="99" t="str">
        <f t="shared" si="3"/>
        <v/>
      </c>
      <c r="H25" s="503">
        <f t="shared" si="4"/>
        <v>0</v>
      </c>
      <c r="I25" s="503">
        <f t="shared" si="5"/>
        <v>0</v>
      </c>
    </row>
    <row r="26" spans="1:9" s="2" customFormat="1" ht="15">
      <c r="A26" s="245"/>
      <c r="B26" s="250"/>
      <c r="C26" s="250"/>
      <c r="D26" s="250"/>
      <c r="E26" s="250"/>
      <c r="F26" s="259"/>
      <c r="G26" s="99" t="str">
        <f t="shared" si="3"/>
        <v/>
      </c>
      <c r="H26" s="503">
        <f t="shared" si="4"/>
        <v>0</v>
      </c>
      <c r="I26" s="503">
        <f t="shared" si="5"/>
        <v>0</v>
      </c>
    </row>
    <row r="27" spans="1:9" s="2" customFormat="1" ht="15">
      <c r="A27" s="245"/>
      <c r="B27" s="250"/>
      <c r="C27" s="250"/>
      <c r="D27" s="250"/>
      <c r="E27" s="250"/>
      <c r="F27" s="259"/>
      <c r="G27" s="99" t="str">
        <f t="shared" si="3"/>
        <v/>
      </c>
      <c r="H27" s="503">
        <f t="shared" si="4"/>
        <v>0</v>
      </c>
      <c r="I27" s="503">
        <f t="shared" si="5"/>
        <v>0</v>
      </c>
    </row>
    <row r="28" spans="1:9" s="2" customFormat="1" ht="15">
      <c r="A28" s="245"/>
      <c r="B28" s="250"/>
      <c r="C28" s="250"/>
      <c r="D28" s="250"/>
      <c r="E28" s="250"/>
      <c r="F28" s="259"/>
      <c r="G28" s="99" t="str">
        <f t="shared" si="3"/>
        <v/>
      </c>
      <c r="H28" s="503">
        <f t="shared" si="4"/>
        <v>0</v>
      </c>
      <c r="I28" s="503">
        <f t="shared" si="5"/>
        <v>0</v>
      </c>
    </row>
    <row r="29" spans="1:9" s="2" customFormat="1" ht="15">
      <c r="A29" s="245"/>
      <c r="B29" s="250"/>
      <c r="C29" s="250"/>
      <c r="D29" s="250"/>
      <c r="E29" s="250"/>
      <c r="F29" s="259"/>
      <c r="G29" s="99" t="str">
        <f t="shared" si="3"/>
        <v/>
      </c>
      <c r="H29" s="503">
        <f t="shared" si="4"/>
        <v>0</v>
      </c>
      <c r="I29" s="503">
        <f t="shared" si="5"/>
        <v>0</v>
      </c>
    </row>
    <row r="30" spans="1:9" s="2" customFormat="1" ht="15">
      <c r="A30" s="245"/>
      <c r="B30" s="250"/>
      <c r="C30" s="250"/>
      <c r="D30" s="250"/>
      <c r="E30" s="250"/>
      <c r="F30" s="259"/>
      <c r="G30" s="99" t="str">
        <f t="shared" si="3"/>
        <v/>
      </c>
      <c r="H30" s="503">
        <f t="shared" si="4"/>
        <v>0</v>
      </c>
      <c r="I30" s="503">
        <f t="shared" si="5"/>
        <v>0</v>
      </c>
    </row>
    <row r="31" spans="1:9" s="2" customFormat="1" ht="15">
      <c r="A31" s="245"/>
      <c r="B31" s="250"/>
      <c r="C31" s="250"/>
      <c r="D31" s="250"/>
      <c r="E31" s="250"/>
      <c r="F31" s="259"/>
      <c r="G31" s="99" t="str">
        <f t="shared" si="3"/>
        <v/>
      </c>
      <c r="H31" s="503">
        <f t="shared" si="4"/>
        <v>0</v>
      </c>
      <c r="I31" s="503">
        <f t="shared" si="5"/>
        <v>0</v>
      </c>
    </row>
    <row r="32" spans="1:9" s="2" customFormat="1" ht="15">
      <c r="A32" s="245"/>
      <c r="B32" s="250"/>
      <c r="C32" s="250"/>
      <c r="D32" s="250"/>
      <c r="E32" s="250"/>
      <c r="F32" s="259"/>
      <c r="G32" s="99" t="str">
        <f t="shared" si="0"/>
        <v/>
      </c>
      <c r="H32" s="503">
        <f t="shared" si="1"/>
        <v>0</v>
      </c>
      <c r="I32" s="503">
        <f t="shared" si="2"/>
        <v>0</v>
      </c>
    </row>
    <row r="33" spans="1:9" s="2" customFormat="1" ht="15">
      <c r="A33" s="245"/>
      <c r="B33" s="250"/>
      <c r="C33" s="250"/>
      <c r="D33" s="250"/>
      <c r="E33" s="250"/>
      <c r="F33" s="259"/>
      <c r="G33" s="99" t="str">
        <f t="shared" si="0"/>
        <v/>
      </c>
      <c r="H33" s="503">
        <f t="shared" si="1"/>
        <v>0</v>
      </c>
      <c r="I33" s="503">
        <f t="shared" si="2"/>
        <v>0</v>
      </c>
    </row>
    <row r="34" spans="1:9" s="2" customFormat="1" ht="15">
      <c r="A34" s="245"/>
      <c r="B34" s="250"/>
      <c r="C34" s="250"/>
      <c r="D34" s="250"/>
      <c r="E34" s="250"/>
      <c r="F34" s="259"/>
      <c r="G34" s="99" t="str">
        <f t="shared" si="0"/>
        <v/>
      </c>
      <c r="H34" s="503">
        <f t="shared" si="1"/>
        <v>0</v>
      </c>
      <c r="I34" s="503">
        <f t="shared" si="2"/>
        <v>0</v>
      </c>
    </row>
    <row r="35" spans="1:9" s="2" customFormat="1" ht="15">
      <c r="A35" s="245"/>
      <c r="B35" s="250"/>
      <c r="C35" s="250"/>
      <c r="D35" s="250"/>
      <c r="E35" s="250"/>
      <c r="F35" s="259"/>
      <c r="G35" s="99" t="str">
        <f t="shared" si="0"/>
        <v/>
      </c>
      <c r="H35" s="503">
        <f t="shared" si="1"/>
        <v>0</v>
      </c>
      <c r="I35" s="503">
        <f t="shared" si="2"/>
        <v>0</v>
      </c>
    </row>
    <row r="36" spans="1:9" s="2" customFormat="1" ht="15">
      <c r="A36" s="245"/>
      <c r="B36" s="250"/>
      <c r="C36" s="250"/>
      <c r="D36" s="250"/>
      <c r="E36" s="250"/>
      <c r="F36" s="259"/>
      <c r="G36" s="99" t="str">
        <f t="shared" si="0"/>
        <v/>
      </c>
      <c r="H36" s="503">
        <f t="shared" si="1"/>
        <v>0</v>
      </c>
      <c r="I36" s="503">
        <f t="shared" si="2"/>
        <v>0</v>
      </c>
    </row>
    <row r="37" spans="1:9" s="2" customFormat="1" ht="15">
      <c r="A37" s="245"/>
      <c r="B37" s="250"/>
      <c r="C37" s="250"/>
      <c r="D37" s="250"/>
      <c r="E37" s="250"/>
      <c r="F37" s="259"/>
      <c r="G37" s="99" t="str">
        <f t="shared" si="0"/>
        <v/>
      </c>
      <c r="H37" s="503">
        <f t="shared" si="1"/>
        <v>0</v>
      </c>
      <c r="I37" s="503">
        <f t="shared" si="2"/>
        <v>0</v>
      </c>
    </row>
    <row r="38" spans="1:9" s="2" customFormat="1" ht="15">
      <c r="A38" s="245"/>
      <c r="B38" s="250"/>
      <c r="C38" s="250"/>
      <c r="D38" s="250"/>
      <c r="E38" s="250"/>
      <c r="F38" s="259"/>
      <c r="G38" s="99" t="str">
        <f t="shared" si="0"/>
        <v/>
      </c>
      <c r="H38" s="503">
        <f t="shared" si="1"/>
        <v>0</v>
      </c>
      <c r="I38" s="503">
        <f t="shared" si="2"/>
        <v>0</v>
      </c>
    </row>
    <row r="39" spans="1:9" s="2" customFormat="1" ht="15">
      <c r="A39" s="245"/>
      <c r="B39" s="250"/>
      <c r="C39" s="250"/>
      <c r="D39" s="250"/>
      <c r="E39" s="250"/>
      <c r="F39" s="259"/>
      <c r="G39" s="99" t="str">
        <f t="shared" si="0"/>
        <v/>
      </c>
      <c r="H39" s="503">
        <f t="shared" si="1"/>
        <v>0</v>
      </c>
      <c r="I39" s="503">
        <f t="shared" si="2"/>
        <v>0</v>
      </c>
    </row>
    <row r="40" spans="1:9" s="2" customFormat="1" ht="15">
      <c r="A40" s="245"/>
      <c r="B40" s="250"/>
      <c r="C40" s="250"/>
      <c r="D40" s="250"/>
      <c r="E40" s="250"/>
      <c r="F40" s="259"/>
      <c r="G40" s="99" t="str">
        <f t="shared" si="0"/>
        <v/>
      </c>
      <c r="H40" s="503">
        <f t="shared" si="1"/>
        <v>0</v>
      </c>
      <c r="I40" s="503">
        <f t="shared" si="2"/>
        <v>0</v>
      </c>
    </row>
    <row r="41" spans="1:9" s="2" customFormat="1" ht="15">
      <c r="A41" s="245"/>
      <c r="B41" s="250"/>
      <c r="C41" s="250"/>
      <c r="D41" s="250"/>
      <c r="E41" s="250"/>
      <c r="F41" s="259"/>
      <c r="G41" s="99" t="str">
        <f t="shared" si="0"/>
        <v/>
      </c>
      <c r="H41" s="503">
        <f t="shared" si="1"/>
        <v>0</v>
      </c>
      <c r="I41" s="503">
        <f t="shared" si="2"/>
        <v>0</v>
      </c>
    </row>
    <row r="42" spans="1:9" s="2" customFormat="1" ht="15">
      <c r="A42" s="245"/>
      <c r="B42" s="250"/>
      <c r="C42" s="250"/>
      <c r="D42" s="250"/>
      <c r="E42" s="250"/>
      <c r="F42" s="259"/>
      <c r="G42" s="99" t="str">
        <f t="shared" si="0"/>
        <v/>
      </c>
      <c r="H42" s="503">
        <f t="shared" si="1"/>
        <v>0</v>
      </c>
      <c r="I42" s="503">
        <f t="shared" si="2"/>
        <v>0</v>
      </c>
    </row>
    <row r="43" spans="1:9" s="2" customFormat="1" ht="15">
      <c r="A43" s="245"/>
      <c r="B43" s="250"/>
      <c r="C43" s="250"/>
      <c r="D43" s="250"/>
      <c r="E43" s="250"/>
      <c r="F43" s="259"/>
      <c r="G43" s="99" t="str">
        <f t="shared" si="0"/>
        <v/>
      </c>
      <c r="H43" s="503">
        <f t="shared" si="1"/>
        <v>0</v>
      </c>
      <c r="I43" s="503">
        <f t="shared" si="2"/>
        <v>0</v>
      </c>
    </row>
    <row r="44" spans="1:9" s="2" customFormat="1" ht="15">
      <c r="A44" s="245"/>
      <c r="B44" s="250"/>
      <c r="C44" s="250"/>
      <c r="D44" s="250"/>
      <c r="E44" s="250"/>
      <c r="F44" s="259"/>
      <c r="G44" s="99" t="str">
        <f t="shared" si="0"/>
        <v/>
      </c>
      <c r="H44" s="503">
        <f t="shared" si="1"/>
        <v>0</v>
      </c>
      <c r="I44" s="503">
        <f t="shared" si="2"/>
        <v>0</v>
      </c>
    </row>
    <row r="45" spans="1:9" s="2" customFormat="1" ht="15">
      <c r="A45" s="245"/>
      <c r="B45" s="250"/>
      <c r="C45" s="250"/>
      <c r="D45" s="250"/>
      <c r="E45" s="250"/>
      <c r="F45" s="259"/>
      <c r="G45" s="99" t="str">
        <f t="shared" si="0"/>
        <v/>
      </c>
      <c r="H45" s="503">
        <f t="shared" si="1"/>
        <v>0</v>
      </c>
      <c r="I45" s="503">
        <f t="shared" si="2"/>
        <v>0</v>
      </c>
    </row>
    <row r="46" spans="1:9" s="2" customFormat="1" ht="15">
      <c r="A46" s="245"/>
      <c r="B46" s="250"/>
      <c r="C46" s="250"/>
      <c r="D46" s="250"/>
      <c r="E46" s="250"/>
      <c r="F46" s="259"/>
      <c r="G46" s="99" t="str">
        <f t="shared" si="0"/>
        <v/>
      </c>
      <c r="H46" s="503">
        <f t="shared" si="1"/>
        <v>0</v>
      </c>
      <c r="I46" s="503">
        <f t="shared" si="2"/>
        <v>0</v>
      </c>
    </row>
    <row r="47" spans="1:9" s="2" customFormat="1" ht="15">
      <c r="A47" s="245"/>
      <c r="B47" s="250"/>
      <c r="C47" s="250"/>
      <c r="D47" s="250"/>
      <c r="E47" s="250"/>
      <c r="F47" s="259"/>
      <c r="G47" s="99" t="str">
        <f t="shared" si="0"/>
        <v/>
      </c>
      <c r="H47" s="503">
        <f t="shared" si="1"/>
        <v>0</v>
      </c>
      <c r="I47" s="503">
        <f t="shared" si="2"/>
        <v>0</v>
      </c>
    </row>
    <row r="48" spans="1:9" s="2" customFormat="1" ht="15">
      <c r="A48" s="245"/>
      <c r="B48" s="250"/>
      <c r="C48" s="250"/>
      <c r="D48" s="250"/>
      <c r="E48" s="250"/>
      <c r="F48" s="259"/>
      <c r="G48" s="99" t="str">
        <f t="shared" si="0"/>
        <v/>
      </c>
      <c r="H48" s="503">
        <f t="shared" si="1"/>
        <v>0</v>
      </c>
      <c r="I48" s="503">
        <f t="shared" si="2"/>
        <v>0</v>
      </c>
    </row>
    <row r="49" spans="1:9" s="2" customFormat="1" ht="15">
      <c r="A49" s="245"/>
      <c r="B49" s="250"/>
      <c r="C49" s="250"/>
      <c r="D49" s="250"/>
      <c r="E49" s="250"/>
      <c r="F49" s="259"/>
      <c r="G49" s="99" t="str">
        <f t="shared" si="0"/>
        <v/>
      </c>
      <c r="H49" s="503">
        <f t="shared" si="1"/>
        <v>0</v>
      </c>
      <c r="I49" s="503">
        <f t="shared" si="2"/>
        <v>0</v>
      </c>
    </row>
    <row r="50" spans="1:9" s="2" customFormat="1" ht="15">
      <c r="A50" s="245"/>
      <c r="B50" s="250"/>
      <c r="C50" s="250"/>
      <c r="D50" s="250"/>
      <c r="E50" s="250"/>
      <c r="F50" s="259"/>
      <c r="G50" s="99" t="str">
        <f t="shared" si="0"/>
        <v/>
      </c>
      <c r="H50" s="503">
        <f t="shared" si="1"/>
        <v>0</v>
      </c>
      <c r="I50" s="503">
        <f t="shared" si="2"/>
        <v>0</v>
      </c>
    </row>
    <row r="51" spans="1:9" s="2" customFormat="1" ht="15">
      <c r="A51" s="245"/>
      <c r="B51" s="250"/>
      <c r="C51" s="250"/>
      <c r="D51" s="250"/>
      <c r="E51" s="250"/>
      <c r="F51" s="259"/>
      <c r="G51" s="99" t="str">
        <f t="shared" si="0"/>
        <v/>
      </c>
      <c r="H51" s="503">
        <f t="shared" si="1"/>
        <v>0</v>
      </c>
      <c r="I51" s="503">
        <f t="shared" si="2"/>
        <v>0</v>
      </c>
    </row>
    <row r="52" spans="1:9" s="2" customFormat="1" ht="15">
      <c r="A52" s="245"/>
      <c r="B52" s="250"/>
      <c r="C52" s="250"/>
      <c r="D52" s="250"/>
      <c r="E52" s="250"/>
      <c r="F52" s="259"/>
      <c r="G52" s="99" t="str">
        <f t="shared" si="0"/>
        <v/>
      </c>
      <c r="H52" s="503">
        <f t="shared" si="1"/>
        <v>0</v>
      </c>
      <c r="I52" s="503">
        <f t="shared" si="2"/>
        <v>0</v>
      </c>
    </row>
    <row r="53" spans="1:9" s="2" customFormat="1" ht="15">
      <c r="A53" s="245"/>
      <c r="B53" s="250"/>
      <c r="C53" s="250"/>
      <c r="D53" s="250"/>
      <c r="E53" s="250"/>
      <c r="F53" s="259"/>
      <c r="G53" s="99" t="str">
        <f t="shared" si="0"/>
        <v/>
      </c>
      <c r="H53" s="503">
        <f t="shared" si="1"/>
        <v>0</v>
      </c>
      <c r="I53" s="503">
        <f t="shared" si="2"/>
        <v>0</v>
      </c>
    </row>
    <row r="54" spans="1:9" s="2" customFormat="1" ht="15">
      <c r="A54" s="245"/>
      <c r="B54" s="250"/>
      <c r="C54" s="250"/>
      <c r="D54" s="250"/>
      <c r="E54" s="250"/>
      <c r="F54" s="259"/>
      <c r="G54" s="99" t="str">
        <f t="shared" si="0"/>
        <v/>
      </c>
      <c r="H54" s="503">
        <f t="shared" si="1"/>
        <v>0</v>
      </c>
      <c r="I54" s="503">
        <f t="shared" si="2"/>
        <v>0</v>
      </c>
    </row>
    <row r="55" spans="1:9" s="2" customFormat="1" ht="15.75">
      <c r="A55" s="70"/>
      <c r="B55" s="70"/>
      <c r="C55" s="70"/>
      <c r="D55" s="70"/>
      <c r="E55" s="70"/>
      <c r="F55" s="70"/>
      <c r="G55" s="72"/>
    </row>
    <row r="56" spans="1:9" s="2" customFormat="1" ht="15"/>
    <row r="57" spans="1:9" s="1" customFormat="1" ht="15"/>
    <row r="58" spans="1:9" s="1" customFormat="1" ht="15"/>
    <row r="59" spans="1:9" s="1" customFormat="1" ht="15"/>
    <row r="60" spans="1:9" s="1" customFormat="1" ht="15"/>
  </sheetData>
  <sheetProtection sheet="1" objects="1" scenarios="1" formatCells="0" formatColumns="0" formatRows="0" insertHyperlinks="0"/>
  <dataValidations count="1">
    <dataValidation type="list" allowBlank="1" showInputMessage="1" showErrorMessage="1" sqref="WVE983067:WVE983095 IS7:IS55 SO7:SO55 ACK7:ACK55 AMG7:AMG55 AWC7:AWC55 BFY7:BFY55 BPU7:BPU55 BZQ7:BZQ55 CJM7:CJM55 CTI7:CTI55 DDE7:DDE55 DNA7:DNA55 DWW7:DWW55 EGS7:EGS55 EQO7:EQO55 FAK7:FAK55 FKG7:FKG55 FUC7:FUC55 GDY7:GDY55 GNU7:GNU55 GXQ7:GXQ55 HHM7:HHM55 HRI7:HRI55 IBE7:IBE55 ILA7:ILA55 IUW7:IUW55 JES7:JES55 JOO7:JOO55 JYK7:JYK55 KIG7:KIG55 KSC7:KSC55 LBY7:LBY55 LLU7:LLU55 LVQ7:LVQ55 MFM7:MFM55 MPI7:MPI55 MZE7:MZE55 NJA7:NJA55 NSW7:NSW55 OCS7:OCS55 OMO7:OMO55 OWK7:OWK55 PGG7:PGG55 PQC7:PQC55 PZY7:PZY55 QJU7:QJU55 QTQ7:QTQ55 RDM7:RDM55 RNI7:RNI55 RXE7:RXE55 SHA7:SHA55 SQW7:SQW55 TAS7:TAS55 TKO7:TKO55 TUK7:TUK55 UEG7:UEG55 UOC7:UOC55 UXY7:UXY55 VHU7:VHU55 VRQ7:VRQ55 WBM7:WBM55 WLI7:WLI55 WVE7:WVE55 C65563:C65591 IS65563:IS65591 SO65563:SO65591 ACK65563:ACK65591 AMG65563:AMG65591 AWC65563:AWC65591 BFY65563:BFY65591 BPU65563:BPU65591 BZQ65563:BZQ65591 CJM65563:CJM65591 CTI65563:CTI65591 DDE65563:DDE65591 DNA65563:DNA65591 DWW65563:DWW65591 EGS65563:EGS65591 EQO65563:EQO65591 FAK65563:FAK65591 FKG65563:FKG65591 FUC65563:FUC65591 GDY65563:GDY65591 GNU65563:GNU65591 GXQ65563:GXQ65591 HHM65563:HHM65591 HRI65563:HRI65591 IBE65563:IBE65591 ILA65563:ILA65591 IUW65563:IUW65591 JES65563:JES65591 JOO65563:JOO65591 JYK65563:JYK65591 KIG65563:KIG65591 KSC65563:KSC65591 LBY65563:LBY65591 LLU65563:LLU65591 LVQ65563:LVQ65591 MFM65563:MFM65591 MPI65563:MPI65591 MZE65563:MZE65591 NJA65563:NJA65591 NSW65563:NSW65591 OCS65563:OCS65591 OMO65563:OMO65591 OWK65563:OWK65591 PGG65563:PGG65591 PQC65563:PQC65591 PZY65563:PZY65591 QJU65563:QJU65591 QTQ65563:QTQ65591 RDM65563:RDM65591 RNI65563:RNI65591 RXE65563:RXE65591 SHA65563:SHA65591 SQW65563:SQW65591 TAS65563:TAS65591 TKO65563:TKO65591 TUK65563:TUK65591 UEG65563:UEG65591 UOC65563:UOC65591 UXY65563:UXY65591 VHU65563:VHU65591 VRQ65563:VRQ65591 WBM65563:WBM65591 WLI65563:WLI65591 WVE65563:WVE65591 C131099:C131127 IS131099:IS131127 SO131099:SO131127 ACK131099:ACK131127 AMG131099:AMG131127 AWC131099:AWC131127 BFY131099:BFY131127 BPU131099:BPU131127 BZQ131099:BZQ131127 CJM131099:CJM131127 CTI131099:CTI131127 DDE131099:DDE131127 DNA131099:DNA131127 DWW131099:DWW131127 EGS131099:EGS131127 EQO131099:EQO131127 FAK131099:FAK131127 FKG131099:FKG131127 FUC131099:FUC131127 GDY131099:GDY131127 GNU131099:GNU131127 GXQ131099:GXQ131127 HHM131099:HHM131127 HRI131099:HRI131127 IBE131099:IBE131127 ILA131099:ILA131127 IUW131099:IUW131127 JES131099:JES131127 JOO131099:JOO131127 JYK131099:JYK131127 KIG131099:KIG131127 KSC131099:KSC131127 LBY131099:LBY131127 LLU131099:LLU131127 LVQ131099:LVQ131127 MFM131099:MFM131127 MPI131099:MPI131127 MZE131099:MZE131127 NJA131099:NJA131127 NSW131099:NSW131127 OCS131099:OCS131127 OMO131099:OMO131127 OWK131099:OWK131127 PGG131099:PGG131127 PQC131099:PQC131127 PZY131099:PZY131127 QJU131099:QJU131127 QTQ131099:QTQ131127 RDM131099:RDM131127 RNI131099:RNI131127 RXE131099:RXE131127 SHA131099:SHA131127 SQW131099:SQW131127 TAS131099:TAS131127 TKO131099:TKO131127 TUK131099:TUK131127 UEG131099:UEG131127 UOC131099:UOC131127 UXY131099:UXY131127 VHU131099:VHU131127 VRQ131099:VRQ131127 WBM131099:WBM131127 WLI131099:WLI131127 WVE131099:WVE131127 C196635:C196663 IS196635:IS196663 SO196635:SO196663 ACK196635:ACK196663 AMG196635:AMG196663 AWC196635:AWC196663 BFY196635:BFY196663 BPU196635:BPU196663 BZQ196635:BZQ196663 CJM196635:CJM196663 CTI196635:CTI196663 DDE196635:DDE196663 DNA196635:DNA196663 DWW196635:DWW196663 EGS196635:EGS196663 EQO196635:EQO196663 FAK196635:FAK196663 FKG196635:FKG196663 FUC196635:FUC196663 GDY196635:GDY196663 GNU196635:GNU196663 GXQ196635:GXQ196663 HHM196635:HHM196663 HRI196635:HRI196663 IBE196635:IBE196663 ILA196635:ILA196663 IUW196635:IUW196663 JES196635:JES196663 JOO196635:JOO196663 JYK196635:JYK196663 KIG196635:KIG196663 KSC196635:KSC196663 LBY196635:LBY196663 LLU196635:LLU196663 LVQ196635:LVQ196663 MFM196635:MFM196663 MPI196635:MPI196663 MZE196635:MZE196663 NJA196635:NJA196663 NSW196635:NSW196663 OCS196635:OCS196663 OMO196635:OMO196663 OWK196635:OWK196663 PGG196635:PGG196663 PQC196635:PQC196663 PZY196635:PZY196663 QJU196635:QJU196663 QTQ196635:QTQ196663 RDM196635:RDM196663 RNI196635:RNI196663 RXE196635:RXE196663 SHA196635:SHA196663 SQW196635:SQW196663 TAS196635:TAS196663 TKO196635:TKO196663 TUK196635:TUK196663 UEG196635:UEG196663 UOC196635:UOC196663 UXY196635:UXY196663 VHU196635:VHU196663 VRQ196635:VRQ196663 WBM196635:WBM196663 WLI196635:WLI196663 WVE196635:WVE196663 C262171:C262199 IS262171:IS262199 SO262171:SO262199 ACK262171:ACK262199 AMG262171:AMG262199 AWC262171:AWC262199 BFY262171:BFY262199 BPU262171:BPU262199 BZQ262171:BZQ262199 CJM262171:CJM262199 CTI262171:CTI262199 DDE262171:DDE262199 DNA262171:DNA262199 DWW262171:DWW262199 EGS262171:EGS262199 EQO262171:EQO262199 FAK262171:FAK262199 FKG262171:FKG262199 FUC262171:FUC262199 GDY262171:GDY262199 GNU262171:GNU262199 GXQ262171:GXQ262199 HHM262171:HHM262199 HRI262171:HRI262199 IBE262171:IBE262199 ILA262171:ILA262199 IUW262171:IUW262199 JES262171:JES262199 JOO262171:JOO262199 JYK262171:JYK262199 KIG262171:KIG262199 KSC262171:KSC262199 LBY262171:LBY262199 LLU262171:LLU262199 LVQ262171:LVQ262199 MFM262171:MFM262199 MPI262171:MPI262199 MZE262171:MZE262199 NJA262171:NJA262199 NSW262171:NSW262199 OCS262171:OCS262199 OMO262171:OMO262199 OWK262171:OWK262199 PGG262171:PGG262199 PQC262171:PQC262199 PZY262171:PZY262199 QJU262171:QJU262199 QTQ262171:QTQ262199 RDM262171:RDM262199 RNI262171:RNI262199 RXE262171:RXE262199 SHA262171:SHA262199 SQW262171:SQW262199 TAS262171:TAS262199 TKO262171:TKO262199 TUK262171:TUK262199 UEG262171:UEG262199 UOC262171:UOC262199 UXY262171:UXY262199 VHU262171:VHU262199 VRQ262171:VRQ262199 WBM262171:WBM262199 WLI262171:WLI262199 WVE262171:WVE262199 C327707:C327735 IS327707:IS327735 SO327707:SO327735 ACK327707:ACK327735 AMG327707:AMG327735 AWC327707:AWC327735 BFY327707:BFY327735 BPU327707:BPU327735 BZQ327707:BZQ327735 CJM327707:CJM327735 CTI327707:CTI327735 DDE327707:DDE327735 DNA327707:DNA327735 DWW327707:DWW327735 EGS327707:EGS327735 EQO327707:EQO327735 FAK327707:FAK327735 FKG327707:FKG327735 FUC327707:FUC327735 GDY327707:GDY327735 GNU327707:GNU327735 GXQ327707:GXQ327735 HHM327707:HHM327735 HRI327707:HRI327735 IBE327707:IBE327735 ILA327707:ILA327735 IUW327707:IUW327735 JES327707:JES327735 JOO327707:JOO327735 JYK327707:JYK327735 KIG327707:KIG327735 KSC327707:KSC327735 LBY327707:LBY327735 LLU327707:LLU327735 LVQ327707:LVQ327735 MFM327707:MFM327735 MPI327707:MPI327735 MZE327707:MZE327735 NJA327707:NJA327735 NSW327707:NSW327735 OCS327707:OCS327735 OMO327707:OMO327735 OWK327707:OWK327735 PGG327707:PGG327735 PQC327707:PQC327735 PZY327707:PZY327735 QJU327707:QJU327735 QTQ327707:QTQ327735 RDM327707:RDM327735 RNI327707:RNI327735 RXE327707:RXE327735 SHA327707:SHA327735 SQW327707:SQW327735 TAS327707:TAS327735 TKO327707:TKO327735 TUK327707:TUK327735 UEG327707:UEG327735 UOC327707:UOC327735 UXY327707:UXY327735 VHU327707:VHU327735 VRQ327707:VRQ327735 WBM327707:WBM327735 WLI327707:WLI327735 WVE327707:WVE327735 C393243:C393271 IS393243:IS393271 SO393243:SO393271 ACK393243:ACK393271 AMG393243:AMG393271 AWC393243:AWC393271 BFY393243:BFY393271 BPU393243:BPU393271 BZQ393243:BZQ393271 CJM393243:CJM393271 CTI393243:CTI393271 DDE393243:DDE393271 DNA393243:DNA393271 DWW393243:DWW393271 EGS393243:EGS393271 EQO393243:EQO393271 FAK393243:FAK393271 FKG393243:FKG393271 FUC393243:FUC393271 GDY393243:GDY393271 GNU393243:GNU393271 GXQ393243:GXQ393271 HHM393243:HHM393271 HRI393243:HRI393271 IBE393243:IBE393271 ILA393243:ILA393271 IUW393243:IUW393271 JES393243:JES393271 JOO393243:JOO393271 JYK393243:JYK393271 KIG393243:KIG393271 KSC393243:KSC393271 LBY393243:LBY393271 LLU393243:LLU393271 LVQ393243:LVQ393271 MFM393243:MFM393271 MPI393243:MPI393271 MZE393243:MZE393271 NJA393243:NJA393271 NSW393243:NSW393271 OCS393243:OCS393271 OMO393243:OMO393271 OWK393243:OWK393271 PGG393243:PGG393271 PQC393243:PQC393271 PZY393243:PZY393271 QJU393243:QJU393271 QTQ393243:QTQ393271 RDM393243:RDM393271 RNI393243:RNI393271 RXE393243:RXE393271 SHA393243:SHA393271 SQW393243:SQW393271 TAS393243:TAS393271 TKO393243:TKO393271 TUK393243:TUK393271 UEG393243:UEG393271 UOC393243:UOC393271 UXY393243:UXY393271 VHU393243:VHU393271 VRQ393243:VRQ393271 WBM393243:WBM393271 WLI393243:WLI393271 WVE393243:WVE393271 C458779:C458807 IS458779:IS458807 SO458779:SO458807 ACK458779:ACK458807 AMG458779:AMG458807 AWC458779:AWC458807 BFY458779:BFY458807 BPU458779:BPU458807 BZQ458779:BZQ458807 CJM458779:CJM458807 CTI458779:CTI458807 DDE458779:DDE458807 DNA458779:DNA458807 DWW458779:DWW458807 EGS458779:EGS458807 EQO458779:EQO458807 FAK458779:FAK458807 FKG458779:FKG458807 FUC458779:FUC458807 GDY458779:GDY458807 GNU458779:GNU458807 GXQ458779:GXQ458807 HHM458779:HHM458807 HRI458779:HRI458807 IBE458779:IBE458807 ILA458779:ILA458807 IUW458779:IUW458807 JES458779:JES458807 JOO458779:JOO458807 JYK458779:JYK458807 KIG458779:KIG458807 KSC458779:KSC458807 LBY458779:LBY458807 LLU458779:LLU458807 LVQ458779:LVQ458807 MFM458779:MFM458807 MPI458779:MPI458807 MZE458779:MZE458807 NJA458779:NJA458807 NSW458779:NSW458807 OCS458779:OCS458807 OMO458779:OMO458807 OWK458779:OWK458807 PGG458779:PGG458807 PQC458779:PQC458807 PZY458779:PZY458807 QJU458779:QJU458807 QTQ458779:QTQ458807 RDM458779:RDM458807 RNI458779:RNI458807 RXE458779:RXE458807 SHA458779:SHA458807 SQW458779:SQW458807 TAS458779:TAS458807 TKO458779:TKO458807 TUK458779:TUK458807 UEG458779:UEG458807 UOC458779:UOC458807 UXY458779:UXY458807 VHU458779:VHU458807 VRQ458779:VRQ458807 WBM458779:WBM458807 WLI458779:WLI458807 WVE458779:WVE458807 C524315:C524343 IS524315:IS524343 SO524315:SO524343 ACK524315:ACK524343 AMG524315:AMG524343 AWC524315:AWC524343 BFY524315:BFY524343 BPU524315:BPU524343 BZQ524315:BZQ524343 CJM524315:CJM524343 CTI524315:CTI524343 DDE524315:DDE524343 DNA524315:DNA524343 DWW524315:DWW524343 EGS524315:EGS524343 EQO524315:EQO524343 FAK524315:FAK524343 FKG524315:FKG524343 FUC524315:FUC524343 GDY524315:GDY524343 GNU524315:GNU524343 GXQ524315:GXQ524343 HHM524315:HHM524343 HRI524315:HRI524343 IBE524315:IBE524343 ILA524315:ILA524343 IUW524315:IUW524343 JES524315:JES524343 JOO524315:JOO524343 JYK524315:JYK524343 KIG524315:KIG524343 KSC524315:KSC524343 LBY524315:LBY524343 LLU524315:LLU524343 LVQ524315:LVQ524343 MFM524315:MFM524343 MPI524315:MPI524343 MZE524315:MZE524343 NJA524315:NJA524343 NSW524315:NSW524343 OCS524315:OCS524343 OMO524315:OMO524343 OWK524315:OWK524343 PGG524315:PGG524343 PQC524315:PQC524343 PZY524315:PZY524343 QJU524315:QJU524343 QTQ524315:QTQ524343 RDM524315:RDM524343 RNI524315:RNI524343 RXE524315:RXE524343 SHA524315:SHA524343 SQW524315:SQW524343 TAS524315:TAS524343 TKO524315:TKO524343 TUK524315:TUK524343 UEG524315:UEG524343 UOC524315:UOC524343 UXY524315:UXY524343 VHU524315:VHU524343 VRQ524315:VRQ524343 WBM524315:WBM524343 WLI524315:WLI524343 WVE524315:WVE524343 C589851:C589879 IS589851:IS589879 SO589851:SO589879 ACK589851:ACK589879 AMG589851:AMG589879 AWC589851:AWC589879 BFY589851:BFY589879 BPU589851:BPU589879 BZQ589851:BZQ589879 CJM589851:CJM589879 CTI589851:CTI589879 DDE589851:DDE589879 DNA589851:DNA589879 DWW589851:DWW589879 EGS589851:EGS589879 EQO589851:EQO589879 FAK589851:FAK589879 FKG589851:FKG589879 FUC589851:FUC589879 GDY589851:GDY589879 GNU589851:GNU589879 GXQ589851:GXQ589879 HHM589851:HHM589879 HRI589851:HRI589879 IBE589851:IBE589879 ILA589851:ILA589879 IUW589851:IUW589879 JES589851:JES589879 JOO589851:JOO589879 JYK589851:JYK589879 KIG589851:KIG589879 KSC589851:KSC589879 LBY589851:LBY589879 LLU589851:LLU589879 LVQ589851:LVQ589879 MFM589851:MFM589879 MPI589851:MPI589879 MZE589851:MZE589879 NJA589851:NJA589879 NSW589851:NSW589879 OCS589851:OCS589879 OMO589851:OMO589879 OWK589851:OWK589879 PGG589851:PGG589879 PQC589851:PQC589879 PZY589851:PZY589879 QJU589851:QJU589879 QTQ589851:QTQ589879 RDM589851:RDM589879 RNI589851:RNI589879 RXE589851:RXE589879 SHA589851:SHA589879 SQW589851:SQW589879 TAS589851:TAS589879 TKO589851:TKO589879 TUK589851:TUK589879 UEG589851:UEG589879 UOC589851:UOC589879 UXY589851:UXY589879 VHU589851:VHU589879 VRQ589851:VRQ589879 WBM589851:WBM589879 WLI589851:WLI589879 WVE589851:WVE589879 C655387:C655415 IS655387:IS655415 SO655387:SO655415 ACK655387:ACK655415 AMG655387:AMG655415 AWC655387:AWC655415 BFY655387:BFY655415 BPU655387:BPU655415 BZQ655387:BZQ655415 CJM655387:CJM655415 CTI655387:CTI655415 DDE655387:DDE655415 DNA655387:DNA655415 DWW655387:DWW655415 EGS655387:EGS655415 EQO655387:EQO655415 FAK655387:FAK655415 FKG655387:FKG655415 FUC655387:FUC655415 GDY655387:GDY655415 GNU655387:GNU655415 GXQ655387:GXQ655415 HHM655387:HHM655415 HRI655387:HRI655415 IBE655387:IBE655415 ILA655387:ILA655415 IUW655387:IUW655415 JES655387:JES655415 JOO655387:JOO655415 JYK655387:JYK655415 KIG655387:KIG655415 KSC655387:KSC655415 LBY655387:LBY655415 LLU655387:LLU655415 LVQ655387:LVQ655415 MFM655387:MFM655415 MPI655387:MPI655415 MZE655387:MZE655415 NJA655387:NJA655415 NSW655387:NSW655415 OCS655387:OCS655415 OMO655387:OMO655415 OWK655387:OWK655415 PGG655387:PGG655415 PQC655387:PQC655415 PZY655387:PZY655415 QJU655387:QJU655415 QTQ655387:QTQ655415 RDM655387:RDM655415 RNI655387:RNI655415 RXE655387:RXE655415 SHA655387:SHA655415 SQW655387:SQW655415 TAS655387:TAS655415 TKO655387:TKO655415 TUK655387:TUK655415 UEG655387:UEG655415 UOC655387:UOC655415 UXY655387:UXY655415 VHU655387:VHU655415 VRQ655387:VRQ655415 WBM655387:WBM655415 WLI655387:WLI655415 WVE655387:WVE655415 C720923:C720951 IS720923:IS720951 SO720923:SO720951 ACK720923:ACK720951 AMG720923:AMG720951 AWC720923:AWC720951 BFY720923:BFY720951 BPU720923:BPU720951 BZQ720923:BZQ720951 CJM720923:CJM720951 CTI720923:CTI720951 DDE720923:DDE720951 DNA720923:DNA720951 DWW720923:DWW720951 EGS720923:EGS720951 EQO720923:EQO720951 FAK720923:FAK720951 FKG720923:FKG720951 FUC720923:FUC720951 GDY720923:GDY720951 GNU720923:GNU720951 GXQ720923:GXQ720951 HHM720923:HHM720951 HRI720923:HRI720951 IBE720923:IBE720951 ILA720923:ILA720951 IUW720923:IUW720951 JES720923:JES720951 JOO720923:JOO720951 JYK720923:JYK720951 KIG720923:KIG720951 KSC720923:KSC720951 LBY720923:LBY720951 LLU720923:LLU720951 LVQ720923:LVQ720951 MFM720923:MFM720951 MPI720923:MPI720951 MZE720923:MZE720951 NJA720923:NJA720951 NSW720923:NSW720951 OCS720923:OCS720951 OMO720923:OMO720951 OWK720923:OWK720951 PGG720923:PGG720951 PQC720923:PQC720951 PZY720923:PZY720951 QJU720923:QJU720951 QTQ720923:QTQ720951 RDM720923:RDM720951 RNI720923:RNI720951 RXE720923:RXE720951 SHA720923:SHA720951 SQW720923:SQW720951 TAS720923:TAS720951 TKO720923:TKO720951 TUK720923:TUK720951 UEG720923:UEG720951 UOC720923:UOC720951 UXY720923:UXY720951 VHU720923:VHU720951 VRQ720923:VRQ720951 WBM720923:WBM720951 WLI720923:WLI720951 WVE720923:WVE720951 C786459:C786487 IS786459:IS786487 SO786459:SO786487 ACK786459:ACK786487 AMG786459:AMG786487 AWC786459:AWC786487 BFY786459:BFY786487 BPU786459:BPU786487 BZQ786459:BZQ786487 CJM786459:CJM786487 CTI786459:CTI786487 DDE786459:DDE786487 DNA786459:DNA786487 DWW786459:DWW786487 EGS786459:EGS786487 EQO786459:EQO786487 FAK786459:FAK786487 FKG786459:FKG786487 FUC786459:FUC786487 GDY786459:GDY786487 GNU786459:GNU786487 GXQ786459:GXQ786487 HHM786459:HHM786487 HRI786459:HRI786487 IBE786459:IBE786487 ILA786459:ILA786487 IUW786459:IUW786487 JES786459:JES786487 JOO786459:JOO786487 JYK786459:JYK786487 KIG786459:KIG786487 KSC786459:KSC786487 LBY786459:LBY786487 LLU786459:LLU786487 LVQ786459:LVQ786487 MFM786459:MFM786487 MPI786459:MPI786487 MZE786459:MZE786487 NJA786459:NJA786487 NSW786459:NSW786487 OCS786459:OCS786487 OMO786459:OMO786487 OWK786459:OWK786487 PGG786459:PGG786487 PQC786459:PQC786487 PZY786459:PZY786487 QJU786459:QJU786487 QTQ786459:QTQ786487 RDM786459:RDM786487 RNI786459:RNI786487 RXE786459:RXE786487 SHA786459:SHA786487 SQW786459:SQW786487 TAS786459:TAS786487 TKO786459:TKO786487 TUK786459:TUK786487 UEG786459:UEG786487 UOC786459:UOC786487 UXY786459:UXY786487 VHU786459:VHU786487 VRQ786459:VRQ786487 WBM786459:WBM786487 WLI786459:WLI786487 WVE786459:WVE786487 C851995:C852023 IS851995:IS852023 SO851995:SO852023 ACK851995:ACK852023 AMG851995:AMG852023 AWC851995:AWC852023 BFY851995:BFY852023 BPU851995:BPU852023 BZQ851995:BZQ852023 CJM851995:CJM852023 CTI851995:CTI852023 DDE851995:DDE852023 DNA851995:DNA852023 DWW851995:DWW852023 EGS851995:EGS852023 EQO851995:EQO852023 FAK851995:FAK852023 FKG851995:FKG852023 FUC851995:FUC852023 GDY851995:GDY852023 GNU851995:GNU852023 GXQ851995:GXQ852023 HHM851995:HHM852023 HRI851995:HRI852023 IBE851995:IBE852023 ILA851995:ILA852023 IUW851995:IUW852023 JES851995:JES852023 JOO851995:JOO852023 JYK851995:JYK852023 KIG851995:KIG852023 KSC851995:KSC852023 LBY851995:LBY852023 LLU851995:LLU852023 LVQ851995:LVQ852023 MFM851995:MFM852023 MPI851995:MPI852023 MZE851995:MZE852023 NJA851995:NJA852023 NSW851995:NSW852023 OCS851995:OCS852023 OMO851995:OMO852023 OWK851995:OWK852023 PGG851995:PGG852023 PQC851995:PQC852023 PZY851995:PZY852023 QJU851995:QJU852023 QTQ851995:QTQ852023 RDM851995:RDM852023 RNI851995:RNI852023 RXE851995:RXE852023 SHA851995:SHA852023 SQW851995:SQW852023 TAS851995:TAS852023 TKO851995:TKO852023 TUK851995:TUK852023 UEG851995:UEG852023 UOC851995:UOC852023 UXY851995:UXY852023 VHU851995:VHU852023 VRQ851995:VRQ852023 WBM851995:WBM852023 WLI851995:WLI852023 WVE851995:WVE852023 C917531:C917559 IS917531:IS917559 SO917531:SO917559 ACK917531:ACK917559 AMG917531:AMG917559 AWC917531:AWC917559 BFY917531:BFY917559 BPU917531:BPU917559 BZQ917531:BZQ917559 CJM917531:CJM917559 CTI917531:CTI917559 DDE917531:DDE917559 DNA917531:DNA917559 DWW917531:DWW917559 EGS917531:EGS917559 EQO917531:EQO917559 FAK917531:FAK917559 FKG917531:FKG917559 FUC917531:FUC917559 GDY917531:GDY917559 GNU917531:GNU917559 GXQ917531:GXQ917559 HHM917531:HHM917559 HRI917531:HRI917559 IBE917531:IBE917559 ILA917531:ILA917559 IUW917531:IUW917559 JES917531:JES917559 JOO917531:JOO917559 JYK917531:JYK917559 KIG917531:KIG917559 KSC917531:KSC917559 LBY917531:LBY917559 LLU917531:LLU917559 LVQ917531:LVQ917559 MFM917531:MFM917559 MPI917531:MPI917559 MZE917531:MZE917559 NJA917531:NJA917559 NSW917531:NSW917559 OCS917531:OCS917559 OMO917531:OMO917559 OWK917531:OWK917559 PGG917531:PGG917559 PQC917531:PQC917559 PZY917531:PZY917559 QJU917531:QJU917559 QTQ917531:QTQ917559 RDM917531:RDM917559 RNI917531:RNI917559 RXE917531:RXE917559 SHA917531:SHA917559 SQW917531:SQW917559 TAS917531:TAS917559 TKO917531:TKO917559 TUK917531:TUK917559 UEG917531:UEG917559 UOC917531:UOC917559 UXY917531:UXY917559 VHU917531:VHU917559 VRQ917531:VRQ917559 WBM917531:WBM917559 WLI917531:WLI917559 WVE917531:WVE917559 C983067:C983095 IS983067:IS983095 SO983067:SO983095 ACK983067:ACK983095 AMG983067:AMG983095 AWC983067:AWC983095 BFY983067:BFY983095 BPU983067:BPU983095 BZQ983067:BZQ983095 CJM983067:CJM983095 CTI983067:CTI983095 DDE983067:DDE983095 DNA983067:DNA983095 DWW983067:DWW983095 EGS983067:EGS983095 EQO983067:EQO983095 FAK983067:FAK983095 FKG983067:FKG983095 FUC983067:FUC983095 GDY983067:GDY983095 GNU983067:GNU983095 GXQ983067:GXQ983095 HHM983067:HHM983095 HRI983067:HRI983095 IBE983067:IBE983095 ILA983067:ILA983095 IUW983067:IUW983095 JES983067:JES983095 JOO983067:JOO983095 JYK983067:JYK983095 KIG983067:KIG983095 KSC983067:KSC983095 LBY983067:LBY983095 LLU983067:LLU983095 LVQ983067:LVQ983095 MFM983067:MFM983095 MPI983067:MPI983095 MZE983067:MZE983095 NJA983067:NJA983095 NSW983067:NSW983095 OCS983067:OCS983095 OMO983067:OMO983095 OWK983067:OWK983095 PGG983067:PGG983095 PQC983067:PQC983095 PZY983067:PZY983095 QJU983067:QJU983095 QTQ983067:QTQ983095 RDM983067:RDM983095 RNI983067:RNI983095 RXE983067:RXE983095 SHA983067:SHA983095 SQW983067:SQW983095 TAS983067:TAS983095 TKO983067:TKO983095 TUK983067:TUK983095 UEG983067:UEG983095 UOC983067:UOC983095 UXY983067:UXY983095 VHU983067:VHU983095 VRQ983067:VRQ983095 WBM983067:WBM983095 WLI983067:WLI983095 A5:A54">
      <formula1>"Kosten,Erlös"</formula1>
    </dataValidation>
  </dataValidations>
  <pageMargins left="0.47" right="0.47" top="0.48" bottom="0.47" header="0.31496062992125984" footer="0.23"/>
  <pageSetup paperSize="9" scale="66" orientation="landscape" r:id="rId1"/>
  <headerFooter>
    <oddFooter>&amp;L&amp;D&amp;C&amp;F / &amp;A&amp;R&amp;P /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Tabelle13">
    <tabColor theme="5" tint="0.39997558519241921"/>
    <pageSetUpPr fitToPage="1"/>
  </sheetPr>
  <dimension ref="A1:K62"/>
  <sheetViews>
    <sheetView zoomScaleNormal="100" zoomScaleSheetLayoutView="100" workbookViewId="0">
      <pane xSplit="1" ySplit="4" topLeftCell="B5" activePane="bottomRight" state="frozen"/>
      <selection pane="topRight"/>
      <selection pane="bottomLeft"/>
      <selection pane="bottomRight" activeCell="G5" sqref="B5:G5"/>
    </sheetView>
  </sheetViews>
  <sheetFormatPr baseColWidth="10" defaultRowHeight="15"/>
  <cols>
    <col min="1" max="1" width="30.85546875" style="3" customWidth="1"/>
    <col min="2" max="2" width="25.140625" style="3" customWidth="1"/>
    <col min="3" max="3" width="25.42578125" style="3" customWidth="1"/>
    <col min="4" max="4" width="20.140625" style="3" customWidth="1"/>
    <col min="5" max="5" width="25.7109375" style="3" customWidth="1"/>
    <col min="6" max="6" width="21.85546875" style="3" customWidth="1"/>
    <col min="7" max="8" width="19" style="3" customWidth="1"/>
    <col min="9" max="9" width="18.5703125" style="3" customWidth="1"/>
    <col min="10" max="10" width="17.85546875" style="3" customWidth="1"/>
    <col min="11" max="12" width="3.5703125" style="3" customWidth="1"/>
    <col min="13" max="248" width="11.42578125" style="3"/>
    <col min="249" max="250" width="3.5703125" style="3" customWidth="1"/>
    <col min="251" max="251" width="25.42578125" style="3" customWidth="1"/>
    <col min="252" max="252" width="14.28515625" style="3" customWidth="1"/>
    <col min="253" max="253" width="24.140625" style="3" customWidth="1"/>
    <col min="254" max="254" width="21.85546875" style="3" customWidth="1"/>
    <col min="255" max="256" width="19" style="3" customWidth="1"/>
    <col min="257" max="257" width="18.5703125" style="3" customWidth="1"/>
    <col min="258" max="258" width="17.85546875" style="3" customWidth="1"/>
    <col min="259" max="259" width="25.42578125" style="3" customWidth="1"/>
    <col min="260" max="260" width="14.28515625" style="3" customWidth="1"/>
    <col min="261" max="261" width="24.140625" style="3" customWidth="1"/>
    <col min="262" max="262" width="21.85546875" style="3" customWidth="1"/>
    <col min="263" max="264" width="19" style="3" customWidth="1"/>
    <col min="265" max="265" width="18.5703125" style="3" customWidth="1"/>
    <col min="266" max="266" width="17.85546875" style="3" customWidth="1"/>
    <col min="267" max="268" width="3.5703125" style="3" customWidth="1"/>
    <col min="269" max="504" width="11.42578125" style="3"/>
    <col min="505" max="506" width="3.5703125" style="3" customWidth="1"/>
    <col min="507" max="507" width="25.42578125" style="3" customWidth="1"/>
    <col min="508" max="508" width="14.28515625" style="3" customWidth="1"/>
    <col min="509" max="509" width="24.140625" style="3" customWidth="1"/>
    <col min="510" max="510" width="21.85546875" style="3" customWidth="1"/>
    <col min="511" max="512" width="19" style="3" customWidth="1"/>
    <col min="513" max="513" width="18.5703125" style="3" customWidth="1"/>
    <col min="514" max="514" width="17.85546875" style="3" customWidth="1"/>
    <col min="515" max="515" width="25.42578125" style="3" customWidth="1"/>
    <col min="516" max="516" width="14.28515625" style="3" customWidth="1"/>
    <col min="517" max="517" width="24.140625" style="3" customWidth="1"/>
    <col min="518" max="518" width="21.85546875" style="3" customWidth="1"/>
    <col min="519" max="520" width="19" style="3" customWidth="1"/>
    <col min="521" max="521" width="18.5703125" style="3" customWidth="1"/>
    <col min="522" max="522" width="17.85546875" style="3" customWidth="1"/>
    <col min="523" max="524" width="3.5703125" style="3" customWidth="1"/>
    <col min="525" max="760" width="11.42578125" style="3"/>
    <col min="761" max="762" width="3.5703125" style="3" customWidth="1"/>
    <col min="763" max="763" width="25.42578125" style="3" customWidth="1"/>
    <col min="764" max="764" width="14.28515625" style="3" customWidth="1"/>
    <col min="765" max="765" width="24.140625" style="3" customWidth="1"/>
    <col min="766" max="766" width="21.85546875" style="3" customWidth="1"/>
    <col min="767" max="768" width="19" style="3" customWidth="1"/>
    <col min="769" max="769" width="18.5703125" style="3" customWidth="1"/>
    <col min="770" max="770" width="17.85546875" style="3" customWidth="1"/>
    <col min="771" max="771" width="25.42578125" style="3" customWidth="1"/>
    <col min="772" max="772" width="14.28515625" style="3" customWidth="1"/>
    <col min="773" max="773" width="24.140625" style="3" customWidth="1"/>
    <col min="774" max="774" width="21.85546875" style="3" customWidth="1"/>
    <col min="775" max="776" width="19" style="3" customWidth="1"/>
    <col min="777" max="777" width="18.5703125" style="3" customWidth="1"/>
    <col min="778" max="778" width="17.85546875" style="3" customWidth="1"/>
    <col min="779" max="780" width="3.5703125" style="3" customWidth="1"/>
    <col min="781" max="1016" width="11.42578125" style="3"/>
    <col min="1017" max="1018" width="3.5703125" style="3" customWidth="1"/>
    <col min="1019" max="1019" width="25.42578125" style="3" customWidth="1"/>
    <col min="1020" max="1020" width="14.28515625" style="3" customWidth="1"/>
    <col min="1021" max="1021" width="24.140625" style="3" customWidth="1"/>
    <col min="1022" max="1022" width="21.85546875" style="3" customWidth="1"/>
    <col min="1023" max="1024" width="19" style="3" customWidth="1"/>
    <col min="1025" max="1025" width="18.5703125" style="3" customWidth="1"/>
    <col min="1026" max="1026" width="17.85546875" style="3" customWidth="1"/>
    <col min="1027" max="1027" width="25.42578125" style="3" customWidth="1"/>
    <col min="1028" max="1028" width="14.28515625" style="3" customWidth="1"/>
    <col min="1029" max="1029" width="24.140625" style="3" customWidth="1"/>
    <col min="1030" max="1030" width="21.85546875" style="3" customWidth="1"/>
    <col min="1031" max="1032" width="19" style="3" customWidth="1"/>
    <col min="1033" max="1033" width="18.5703125" style="3" customWidth="1"/>
    <col min="1034" max="1034" width="17.85546875" style="3" customWidth="1"/>
    <col min="1035" max="1036" width="3.5703125" style="3" customWidth="1"/>
    <col min="1037" max="1272" width="11.42578125" style="3"/>
    <col min="1273" max="1274" width="3.5703125" style="3" customWidth="1"/>
    <col min="1275" max="1275" width="25.42578125" style="3" customWidth="1"/>
    <col min="1276" max="1276" width="14.28515625" style="3" customWidth="1"/>
    <col min="1277" max="1277" width="24.140625" style="3" customWidth="1"/>
    <col min="1278" max="1278" width="21.85546875" style="3" customWidth="1"/>
    <col min="1279" max="1280" width="19" style="3" customWidth="1"/>
    <col min="1281" max="1281" width="18.5703125" style="3" customWidth="1"/>
    <col min="1282" max="1282" width="17.85546875" style="3" customWidth="1"/>
    <col min="1283" max="1283" width="25.42578125" style="3" customWidth="1"/>
    <col min="1284" max="1284" width="14.28515625" style="3" customWidth="1"/>
    <col min="1285" max="1285" width="24.140625" style="3" customWidth="1"/>
    <col min="1286" max="1286" width="21.85546875" style="3" customWidth="1"/>
    <col min="1287" max="1288" width="19" style="3" customWidth="1"/>
    <col min="1289" max="1289" width="18.5703125" style="3" customWidth="1"/>
    <col min="1290" max="1290" width="17.85546875" style="3" customWidth="1"/>
    <col min="1291" max="1292" width="3.5703125" style="3" customWidth="1"/>
    <col min="1293" max="1528" width="11.42578125" style="3"/>
    <col min="1529" max="1530" width="3.5703125" style="3" customWidth="1"/>
    <col min="1531" max="1531" width="25.42578125" style="3" customWidth="1"/>
    <col min="1532" max="1532" width="14.28515625" style="3" customWidth="1"/>
    <col min="1533" max="1533" width="24.140625" style="3" customWidth="1"/>
    <col min="1534" max="1534" width="21.85546875" style="3" customWidth="1"/>
    <col min="1535" max="1536" width="19" style="3" customWidth="1"/>
    <col min="1537" max="1537" width="18.5703125" style="3" customWidth="1"/>
    <col min="1538" max="1538" width="17.85546875" style="3" customWidth="1"/>
    <col min="1539" max="1539" width="25.42578125" style="3" customWidth="1"/>
    <col min="1540" max="1540" width="14.28515625" style="3" customWidth="1"/>
    <col min="1541" max="1541" width="24.140625" style="3" customWidth="1"/>
    <col min="1542" max="1542" width="21.85546875" style="3" customWidth="1"/>
    <col min="1543" max="1544" width="19" style="3" customWidth="1"/>
    <col min="1545" max="1545" width="18.5703125" style="3" customWidth="1"/>
    <col min="1546" max="1546" width="17.85546875" style="3" customWidth="1"/>
    <col min="1547" max="1548" width="3.5703125" style="3" customWidth="1"/>
    <col min="1549" max="1784" width="11.42578125" style="3"/>
    <col min="1785" max="1786" width="3.5703125" style="3" customWidth="1"/>
    <col min="1787" max="1787" width="25.42578125" style="3" customWidth="1"/>
    <col min="1788" max="1788" width="14.28515625" style="3" customWidth="1"/>
    <col min="1789" max="1789" width="24.140625" style="3" customWidth="1"/>
    <col min="1790" max="1790" width="21.85546875" style="3" customWidth="1"/>
    <col min="1791" max="1792" width="19" style="3" customWidth="1"/>
    <col min="1793" max="1793" width="18.5703125" style="3" customWidth="1"/>
    <col min="1794" max="1794" width="17.85546875" style="3" customWidth="1"/>
    <col min="1795" max="1795" width="25.42578125" style="3" customWidth="1"/>
    <col min="1796" max="1796" width="14.28515625" style="3" customWidth="1"/>
    <col min="1797" max="1797" width="24.140625" style="3" customWidth="1"/>
    <col min="1798" max="1798" width="21.85546875" style="3" customWidth="1"/>
    <col min="1799" max="1800" width="19" style="3" customWidth="1"/>
    <col min="1801" max="1801" width="18.5703125" style="3" customWidth="1"/>
    <col min="1802" max="1802" width="17.85546875" style="3" customWidth="1"/>
    <col min="1803" max="1804" width="3.5703125" style="3" customWidth="1"/>
    <col min="1805" max="2040" width="11.42578125" style="3"/>
    <col min="2041" max="2042" width="3.5703125" style="3" customWidth="1"/>
    <col min="2043" max="2043" width="25.42578125" style="3" customWidth="1"/>
    <col min="2044" max="2044" width="14.28515625" style="3" customWidth="1"/>
    <col min="2045" max="2045" width="24.140625" style="3" customWidth="1"/>
    <col min="2046" max="2046" width="21.85546875" style="3" customWidth="1"/>
    <col min="2047" max="2048" width="19" style="3" customWidth="1"/>
    <col min="2049" max="2049" width="18.5703125" style="3" customWidth="1"/>
    <col min="2050" max="2050" width="17.85546875" style="3" customWidth="1"/>
    <col min="2051" max="2051" width="25.42578125" style="3" customWidth="1"/>
    <col min="2052" max="2052" width="14.28515625" style="3" customWidth="1"/>
    <col min="2053" max="2053" width="24.140625" style="3" customWidth="1"/>
    <col min="2054" max="2054" width="21.85546875" style="3" customWidth="1"/>
    <col min="2055" max="2056" width="19" style="3" customWidth="1"/>
    <col min="2057" max="2057" width="18.5703125" style="3" customWidth="1"/>
    <col min="2058" max="2058" width="17.85546875" style="3" customWidth="1"/>
    <col min="2059" max="2060" width="3.5703125" style="3" customWidth="1"/>
    <col min="2061" max="2296" width="11.42578125" style="3"/>
    <col min="2297" max="2298" width="3.5703125" style="3" customWidth="1"/>
    <col min="2299" max="2299" width="25.42578125" style="3" customWidth="1"/>
    <col min="2300" max="2300" width="14.28515625" style="3" customWidth="1"/>
    <col min="2301" max="2301" width="24.140625" style="3" customWidth="1"/>
    <col min="2302" max="2302" width="21.85546875" style="3" customWidth="1"/>
    <col min="2303" max="2304" width="19" style="3" customWidth="1"/>
    <col min="2305" max="2305" width="18.5703125" style="3" customWidth="1"/>
    <col min="2306" max="2306" width="17.85546875" style="3" customWidth="1"/>
    <col min="2307" max="2307" width="25.42578125" style="3" customWidth="1"/>
    <col min="2308" max="2308" width="14.28515625" style="3" customWidth="1"/>
    <col min="2309" max="2309" width="24.140625" style="3" customWidth="1"/>
    <col min="2310" max="2310" width="21.85546875" style="3" customWidth="1"/>
    <col min="2311" max="2312" width="19" style="3" customWidth="1"/>
    <col min="2313" max="2313" width="18.5703125" style="3" customWidth="1"/>
    <col min="2314" max="2314" width="17.85546875" style="3" customWidth="1"/>
    <col min="2315" max="2316" width="3.5703125" style="3" customWidth="1"/>
    <col min="2317" max="2552" width="11.42578125" style="3"/>
    <col min="2553" max="2554" width="3.5703125" style="3" customWidth="1"/>
    <col min="2555" max="2555" width="25.42578125" style="3" customWidth="1"/>
    <col min="2556" max="2556" width="14.28515625" style="3" customWidth="1"/>
    <col min="2557" max="2557" width="24.140625" style="3" customWidth="1"/>
    <col min="2558" max="2558" width="21.85546875" style="3" customWidth="1"/>
    <col min="2559" max="2560" width="19" style="3" customWidth="1"/>
    <col min="2561" max="2561" width="18.5703125" style="3" customWidth="1"/>
    <col min="2562" max="2562" width="17.85546875" style="3" customWidth="1"/>
    <col min="2563" max="2563" width="25.42578125" style="3" customWidth="1"/>
    <col min="2564" max="2564" width="14.28515625" style="3" customWidth="1"/>
    <col min="2565" max="2565" width="24.140625" style="3" customWidth="1"/>
    <col min="2566" max="2566" width="21.85546875" style="3" customWidth="1"/>
    <col min="2567" max="2568" width="19" style="3" customWidth="1"/>
    <col min="2569" max="2569" width="18.5703125" style="3" customWidth="1"/>
    <col min="2570" max="2570" width="17.85546875" style="3" customWidth="1"/>
    <col min="2571" max="2572" width="3.5703125" style="3" customWidth="1"/>
    <col min="2573" max="2808" width="11.42578125" style="3"/>
    <col min="2809" max="2810" width="3.5703125" style="3" customWidth="1"/>
    <col min="2811" max="2811" width="25.42578125" style="3" customWidth="1"/>
    <col min="2812" max="2812" width="14.28515625" style="3" customWidth="1"/>
    <col min="2813" max="2813" width="24.140625" style="3" customWidth="1"/>
    <col min="2814" max="2814" width="21.85546875" style="3" customWidth="1"/>
    <col min="2815" max="2816" width="19" style="3" customWidth="1"/>
    <col min="2817" max="2817" width="18.5703125" style="3" customWidth="1"/>
    <col min="2818" max="2818" width="17.85546875" style="3" customWidth="1"/>
    <col min="2819" max="2819" width="25.42578125" style="3" customWidth="1"/>
    <col min="2820" max="2820" width="14.28515625" style="3" customWidth="1"/>
    <col min="2821" max="2821" width="24.140625" style="3" customWidth="1"/>
    <col min="2822" max="2822" width="21.85546875" style="3" customWidth="1"/>
    <col min="2823" max="2824" width="19" style="3" customWidth="1"/>
    <col min="2825" max="2825" width="18.5703125" style="3" customWidth="1"/>
    <col min="2826" max="2826" width="17.85546875" style="3" customWidth="1"/>
    <col min="2827" max="2828" width="3.5703125" style="3" customWidth="1"/>
    <col min="2829" max="3064" width="11.42578125" style="3"/>
    <col min="3065" max="3066" width="3.5703125" style="3" customWidth="1"/>
    <col min="3067" max="3067" width="25.42578125" style="3" customWidth="1"/>
    <col min="3068" max="3068" width="14.28515625" style="3" customWidth="1"/>
    <col min="3069" max="3069" width="24.140625" style="3" customWidth="1"/>
    <col min="3070" max="3070" width="21.85546875" style="3" customWidth="1"/>
    <col min="3071" max="3072" width="19" style="3" customWidth="1"/>
    <col min="3073" max="3073" width="18.5703125" style="3" customWidth="1"/>
    <col min="3074" max="3074" width="17.85546875" style="3" customWidth="1"/>
    <col min="3075" max="3075" width="25.42578125" style="3" customWidth="1"/>
    <col min="3076" max="3076" width="14.28515625" style="3" customWidth="1"/>
    <col min="3077" max="3077" width="24.140625" style="3" customWidth="1"/>
    <col min="3078" max="3078" width="21.85546875" style="3" customWidth="1"/>
    <col min="3079" max="3080" width="19" style="3" customWidth="1"/>
    <col min="3081" max="3081" width="18.5703125" style="3" customWidth="1"/>
    <col min="3082" max="3082" width="17.85546875" style="3" customWidth="1"/>
    <col min="3083" max="3084" width="3.5703125" style="3" customWidth="1"/>
    <col min="3085" max="3320" width="11.42578125" style="3"/>
    <col min="3321" max="3322" width="3.5703125" style="3" customWidth="1"/>
    <col min="3323" max="3323" width="25.42578125" style="3" customWidth="1"/>
    <col min="3324" max="3324" width="14.28515625" style="3" customWidth="1"/>
    <col min="3325" max="3325" width="24.140625" style="3" customWidth="1"/>
    <col min="3326" max="3326" width="21.85546875" style="3" customWidth="1"/>
    <col min="3327" max="3328" width="19" style="3" customWidth="1"/>
    <col min="3329" max="3329" width="18.5703125" style="3" customWidth="1"/>
    <col min="3330" max="3330" width="17.85546875" style="3" customWidth="1"/>
    <col min="3331" max="3331" width="25.42578125" style="3" customWidth="1"/>
    <col min="3332" max="3332" width="14.28515625" style="3" customWidth="1"/>
    <col min="3333" max="3333" width="24.140625" style="3" customWidth="1"/>
    <col min="3334" max="3334" width="21.85546875" style="3" customWidth="1"/>
    <col min="3335" max="3336" width="19" style="3" customWidth="1"/>
    <col min="3337" max="3337" width="18.5703125" style="3" customWidth="1"/>
    <col min="3338" max="3338" width="17.85546875" style="3" customWidth="1"/>
    <col min="3339" max="3340" width="3.5703125" style="3" customWidth="1"/>
    <col min="3341" max="3576" width="11.42578125" style="3"/>
    <col min="3577" max="3578" width="3.5703125" style="3" customWidth="1"/>
    <col min="3579" max="3579" width="25.42578125" style="3" customWidth="1"/>
    <col min="3580" max="3580" width="14.28515625" style="3" customWidth="1"/>
    <col min="3581" max="3581" width="24.140625" style="3" customWidth="1"/>
    <col min="3582" max="3582" width="21.85546875" style="3" customWidth="1"/>
    <col min="3583" max="3584" width="19" style="3" customWidth="1"/>
    <col min="3585" max="3585" width="18.5703125" style="3" customWidth="1"/>
    <col min="3586" max="3586" width="17.85546875" style="3" customWidth="1"/>
    <col min="3587" max="3587" width="25.42578125" style="3" customWidth="1"/>
    <col min="3588" max="3588" width="14.28515625" style="3" customWidth="1"/>
    <col min="3589" max="3589" width="24.140625" style="3" customWidth="1"/>
    <col min="3590" max="3590" width="21.85546875" style="3" customWidth="1"/>
    <col min="3591" max="3592" width="19" style="3" customWidth="1"/>
    <col min="3593" max="3593" width="18.5703125" style="3" customWidth="1"/>
    <col min="3594" max="3594" width="17.85546875" style="3" customWidth="1"/>
    <col min="3595" max="3596" width="3.5703125" style="3" customWidth="1"/>
    <col min="3597" max="3832" width="11.42578125" style="3"/>
    <col min="3833" max="3834" width="3.5703125" style="3" customWidth="1"/>
    <col min="3835" max="3835" width="25.42578125" style="3" customWidth="1"/>
    <col min="3836" max="3836" width="14.28515625" style="3" customWidth="1"/>
    <col min="3837" max="3837" width="24.140625" style="3" customWidth="1"/>
    <col min="3838" max="3838" width="21.85546875" style="3" customWidth="1"/>
    <col min="3839" max="3840" width="19" style="3" customWidth="1"/>
    <col min="3841" max="3841" width="18.5703125" style="3" customWidth="1"/>
    <col min="3842" max="3842" width="17.85546875" style="3" customWidth="1"/>
    <col min="3843" max="3843" width="25.42578125" style="3" customWidth="1"/>
    <col min="3844" max="3844" width="14.28515625" style="3" customWidth="1"/>
    <col min="3845" max="3845" width="24.140625" style="3" customWidth="1"/>
    <col min="3846" max="3846" width="21.85546875" style="3" customWidth="1"/>
    <col min="3847" max="3848" width="19" style="3" customWidth="1"/>
    <col min="3849" max="3849" width="18.5703125" style="3" customWidth="1"/>
    <col min="3850" max="3850" width="17.85546875" style="3" customWidth="1"/>
    <col min="3851" max="3852" width="3.5703125" style="3" customWidth="1"/>
    <col min="3853" max="4088" width="11.42578125" style="3"/>
    <col min="4089" max="4090" width="3.5703125" style="3" customWidth="1"/>
    <col min="4091" max="4091" width="25.42578125" style="3" customWidth="1"/>
    <col min="4092" max="4092" width="14.28515625" style="3" customWidth="1"/>
    <col min="4093" max="4093" width="24.140625" style="3" customWidth="1"/>
    <col min="4094" max="4094" width="21.85546875" style="3" customWidth="1"/>
    <col min="4095" max="4096" width="19" style="3" customWidth="1"/>
    <col min="4097" max="4097" width="18.5703125" style="3" customWidth="1"/>
    <col min="4098" max="4098" width="17.85546875" style="3" customWidth="1"/>
    <col min="4099" max="4099" width="25.42578125" style="3" customWidth="1"/>
    <col min="4100" max="4100" width="14.28515625" style="3" customWidth="1"/>
    <col min="4101" max="4101" width="24.140625" style="3" customWidth="1"/>
    <col min="4102" max="4102" width="21.85546875" style="3" customWidth="1"/>
    <col min="4103" max="4104" width="19" style="3" customWidth="1"/>
    <col min="4105" max="4105" width="18.5703125" style="3" customWidth="1"/>
    <col min="4106" max="4106" width="17.85546875" style="3" customWidth="1"/>
    <col min="4107" max="4108" width="3.5703125" style="3" customWidth="1"/>
    <col min="4109" max="4344" width="11.42578125" style="3"/>
    <col min="4345" max="4346" width="3.5703125" style="3" customWidth="1"/>
    <col min="4347" max="4347" width="25.42578125" style="3" customWidth="1"/>
    <col min="4348" max="4348" width="14.28515625" style="3" customWidth="1"/>
    <col min="4349" max="4349" width="24.140625" style="3" customWidth="1"/>
    <col min="4350" max="4350" width="21.85546875" style="3" customWidth="1"/>
    <col min="4351" max="4352" width="19" style="3" customWidth="1"/>
    <col min="4353" max="4353" width="18.5703125" style="3" customWidth="1"/>
    <col min="4354" max="4354" width="17.85546875" style="3" customWidth="1"/>
    <col min="4355" max="4355" width="25.42578125" style="3" customWidth="1"/>
    <col min="4356" max="4356" width="14.28515625" style="3" customWidth="1"/>
    <col min="4357" max="4357" width="24.140625" style="3" customWidth="1"/>
    <col min="4358" max="4358" width="21.85546875" style="3" customWidth="1"/>
    <col min="4359" max="4360" width="19" style="3" customWidth="1"/>
    <col min="4361" max="4361" width="18.5703125" style="3" customWidth="1"/>
    <col min="4362" max="4362" width="17.85546875" style="3" customWidth="1"/>
    <col min="4363" max="4364" width="3.5703125" style="3" customWidth="1"/>
    <col min="4365" max="4600" width="11.42578125" style="3"/>
    <col min="4601" max="4602" width="3.5703125" style="3" customWidth="1"/>
    <col min="4603" max="4603" width="25.42578125" style="3" customWidth="1"/>
    <col min="4604" max="4604" width="14.28515625" style="3" customWidth="1"/>
    <col min="4605" max="4605" width="24.140625" style="3" customWidth="1"/>
    <col min="4606" max="4606" width="21.85546875" style="3" customWidth="1"/>
    <col min="4607" max="4608" width="19" style="3" customWidth="1"/>
    <col min="4609" max="4609" width="18.5703125" style="3" customWidth="1"/>
    <col min="4610" max="4610" width="17.85546875" style="3" customWidth="1"/>
    <col min="4611" max="4611" width="25.42578125" style="3" customWidth="1"/>
    <col min="4612" max="4612" width="14.28515625" style="3" customWidth="1"/>
    <col min="4613" max="4613" width="24.140625" style="3" customWidth="1"/>
    <col min="4614" max="4614" width="21.85546875" style="3" customWidth="1"/>
    <col min="4615" max="4616" width="19" style="3" customWidth="1"/>
    <col min="4617" max="4617" width="18.5703125" style="3" customWidth="1"/>
    <col min="4618" max="4618" width="17.85546875" style="3" customWidth="1"/>
    <col min="4619" max="4620" width="3.5703125" style="3" customWidth="1"/>
    <col min="4621" max="4856" width="11.42578125" style="3"/>
    <col min="4857" max="4858" width="3.5703125" style="3" customWidth="1"/>
    <col min="4859" max="4859" width="25.42578125" style="3" customWidth="1"/>
    <col min="4860" max="4860" width="14.28515625" style="3" customWidth="1"/>
    <col min="4861" max="4861" width="24.140625" style="3" customWidth="1"/>
    <col min="4862" max="4862" width="21.85546875" style="3" customWidth="1"/>
    <col min="4863" max="4864" width="19" style="3" customWidth="1"/>
    <col min="4865" max="4865" width="18.5703125" style="3" customWidth="1"/>
    <col min="4866" max="4866" width="17.85546875" style="3" customWidth="1"/>
    <col min="4867" max="4867" width="25.42578125" style="3" customWidth="1"/>
    <col min="4868" max="4868" width="14.28515625" style="3" customWidth="1"/>
    <col min="4869" max="4869" width="24.140625" style="3" customWidth="1"/>
    <col min="4870" max="4870" width="21.85546875" style="3" customWidth="1"/>
    <col min="4871" max="4872" width="19" style="3" customWidth="1"/>
    <col min="4873" max="4873" width="18.5703125" style="3" customWidth="1"/>
    <col min="4874" max="4874" width="17.85546875" style="3" customWidth="1"/>
    <col min="4875" max="4876" width="3.5703125" style="3" customWidth="1"/>
    <col min="4877" max="5112" width="11.42578125" style="3"/>
    <col min="5113" max="5114" width="3.5703125" style="3" customWidth="1"/>
    <col min="5115" max="5115" width="25.42578125" style="3" customWidth="1"/>
    <col min="5116" max="5116" width="14.28515625" style="3" customWidth="1"/>
    <col min="5117" max="5117" width="24.140625" style="3" customWidth="1"/>
    <col min="5118" max="5118" width="21.85546875" style="3" customWidth="1"/>
    <col min="5119" max="5120" width="19" style="3" customWidth="1"/>
    <col min="5121" max="5121" width="18.5703125" style="3" customWidth="1"/>
    <col min="5122" max="5122" width="17.85546875" style="3" customWidth="1"/>
    <col min="5123" max="5123" width="25.42578125" style="3" customWidth="1"/>
    <col min="5124" max="5124" width="14.28515625" style="3" customWidth="1"/>
    <col min="5125" max="5125" width="24.140625" style="3" customWidth="1"/>
    <col min="5126" max="5126" width="21.85546875" style="3" customWidth="1"/>
    <col min="5127" max="5128" width="19" style="3" customWidth="1"/>
    <col min="5129" max="5129" width="18.5703125" style="3" customWidth="1"/>
    <col min="5130" max="5130" width="17.85546875" style="3" customWidth="1"/>
    <col min="5131" max="5132" width="3.5703125" style="3" customWidth="1"/>
    <col min="5133" max="5368" width="11.42578125" style="3"/>
    <col min="5369" max="5370" width="3.5703125" style="3" customWidth="1"/>
    <col min="5371" max="5371" width="25.42578125" style="3" customWidth="1"/>
    <col min="5372" max="5372" width="14.28515625" style="3" customWidth="1"/>
    <col min="5373" max="5373" width="24.140625" style="3" customWidth="1"/>
    <col min="5374" max="5374" width="21.85546875" style="3" customWidth="1"/>
    <col min="5375" max="5376" width="19" style="3" customWidth="1"/>
    <col min="5377" max="5377" width="18.5703125" style="3" customWidth="1"/>
    <col min="5378" max="5378" width="17.85546875" style="3" customWidth="1"/>
    <col min="5379" max="5379" width="25.42578125" style="3" customWidth="1"/>
    <col min="5380" max="5380" width="14.28515625" style="3" customWidth="1"/>
    <col min="5381" max="5381" width="24.140625" style="3" customWidth="1"/>
    <col min="5382" max="5382" width="21.85546875" style="3" customWidth="1"/>
    <col min="5383" max="5384" width="19" style="3" customWidth="1"/>
    <col min="5385" max="5385" width="18.5703125" style="3" customWidth="1"/>
    <col min="5386" max="5386" width="17.85546875" style="3" customWidth="1"/>
    <col min="5387" max="5388" width="3.5703125" style="3" customWidth="1"/>
    <col min="5389" max="5624" width="11.42578125" style="3"/>
    <col min="5625" max="5626" width="3.5703125" style="3" customWidth="1"/>
    <col min="5627" max="5627" width="25.42578125" style="3" customWidth="1"/>
    <col min="5628" max="5628" width="14.28515625" style="3" customWidth="1"/>
    <col min="5629" max="5629" width="24.140625" style="3" customWidth="1"/>
    <col min="5630" max="5630" width="21.85546875" style="3" customWidth="1"/>
    <col min="5631" max="5632" width="19" style="3" customWidth="1"/>
    <col min="5633" max="5633" width="18.5703125" style="3" customWidth="1"/>
    <col min="5634" max="5634" width="17.85546875" style="3" customWidth="1"/>
    <col min="5635" max="5635" width="25.42578125" style="3" customWidth="1"/>
    <col min="5636" max="5636" width="14.28515625" style="3" customWidth="1"/>
    <col min="5637" max="5637" width="24.140625" style="3" customWidth="1"/>
    <col min="5638" max="5638" width="21.85546875" style="3" customWidth="1"/>
    <col min="5639" max="5640" width="19" style="3" customWidth="1"/>
    <col min="5641" max="5641" width="18.5703125" style="3" customWidth="1"/>
    <col min="5642" max="5642" width="17.85546875" style="3" customWidth="1"/>
    <col min="5643" max="5644" width="3.5703125" style="3" customWidth="1"/>
    <col min="5645" max="5880" width="11.42578125" style="3"/>
    <col min="5881" max="5882" width="3.5703125" style="3" customWidth="1"/>
    <col min="5883" max="5883" width="25.42578125" style="3" customWidth="1"/>
    <col min="5884" max="5884" width="14.28515625" style="3" customWidth="1"/>
    <col min="5885" max="5885" width="24.140625" style="3" customWidth="1"/>
    <col min="5886" max="5886" width="21.85546875" style="3" customWidth="1"/>
    <col min="5887" max="5888" width="19" style="3" customWidth="1"/>
    <col min="5889" max="5889" width="18.5703125" style="3" customWidth="1"/>
    <col min="5890" max="5890" width="17.85546875" style="3" customWidth="1"/>
    <col min="5891" max="5891" width="25.42578125" style="3" customWidth="1"/>
    <col min="5892" max="5892" width="14.28515625" style="3" customWidth="1"/>
    <col min="5893" max="5893" width="24.140625" style="3" customWidth="1"/>
    <col min="5894" max="5894" width="21.85546875" style="3" customWidth="1"/>
    <col min="5895" max="5896" width="19" style="3" customWidth="1"/>
    <col min="5897" max="5897" width="18.5703125" style="3" customWidth="1"/>
    <col min="5898" max="5898" width="17.85546875" style="3" customWidth="1"/>
    <col min="5899" max="5900" width="3.5703125" style="3" customWidth="1"/>
    <col min="5901" max="6136" width="11.42578125" style="3"/>
    <col min="6137" max="6138" width="3.5703125" style="3" customWidth="1"/>
    <col min="6139" max="6139" width="25.42578125" style="3" customWidth="1"/>
    <col min="6140" max="6140" width="14.28515625" style="3" customWidth="1"/>
    <col min="6141" max="6141" width="24.140625" style="3" customWidth="1"/>
    <col min="6142" max="6142" width="21.85546875" style="3" customWidth="1"/>
    <col min="6143" max="6144" width="19" style="3" customWidth="1"/>
    <col min="6145" max="6145" width="18.5703125" style="3" customWidth="1"/>
    <col min="6146" max="6146" width="17.85546875" style="3" customWidth="1"/>
    <col min="6147" max="6147" width="25.42578125" style="3" customWidth="1"/>
    <col min="6148" max="6148" width="14.28515625" style="3" customWidth="1"/>
    <col min="6149" max="6149" width="24.140625" style="3" customWidth="1"/>
    <col min="6150" max="6150" width="21.85546875" style="3" customWidth="1"/>
    <col min="6151" max="6152" width="19" style="3" customWidth="1"/>
    <col min="6153" max="6153" width="18.5703125" style="3" customWidth="1"/>
    <col min="6154" max="6154" width="17.85546875" style="3" customWidth="1"/>
    <col min="6155" max="6156" width="3.5703125" style="3" customWidth="1"/>
    <col min="6157" max="6392" width="11.42578125" style="3"/>
    <col min="6393" max="6394" width="3.5703125" style="3" customWidth="1"/>
    <col min="6395" max="6395" width="25.42578125" style="3" customWidth="1"/>
    <col min="6396" max="6396" width="14.28515625" style="3" customWidth="1"/>
    <col min="6397" max="6397" width="24.140625" style="3" customWidth="1"/>
    <col min="6398" max="6398" width="21.85546875" style="3" customWidth="1"/>
    <col min="6399" max="6400" width="19" style="3" customWidth="1"/>
    <col min="6401" max="6401" width="18.5703125" style="3" customWidth="1"/>
    <col min="6402" max="6402" width="17.85546875" style="3" customWidth="1"/>
    <col min="6403" max="6403" width="25.42578125" style="3" customWidth="1"/>
    <col min="6404" max="6404" width="14.28515625" style="3" customWidth="1"/>
    <col min="6405" max="6405" width="24.140625" style="3" customWidth="1"/>
    <col min="6406" max="6406" width="21.85546875" style="3" customWidth="1"/>
    <col min="6407" max="6408" width="19" style="3" customWidth="1"/>
    <col min="6409" max="6409" width="18.5703125" style="3" customWidth="1"/>
    <col min="6410" max="6410" width="17.85546875" style="3" customWidth="1"/>
    <col min="6411" max="6412" width="3.5703125" style="3" customWidth="1"/>
    <col min="6413" max="6648" width="11.42578125" style="3"/>
    <col min="6649" max="6650" width="3.5703125" style="3" customWidth="1"/>
    <col min="6651" max="6651" width="25.42578125" style="3" customWidth="1"/>
    <col min="6652" max="6652" width="14.28515625" style="3" customWidth="1"/>
    <col min="6653" max="6653" width="24.140625" style="3" customWidth="1"/>
    <col min="6654" max="6654" width="21.85546875" style="3" customWidth="1"/>
    <col min="6655" max="6656" width="19" style="3" customWidth="1"/>
    <col min="6657" max="6657" width="18.5703125" style="3" customWidth="1"/>
    <col min="6658" max="6658" width="17.85546875" style="3" customWidth="1"/>
    <col min="6659" max="6659" width="25.42578125" style="3" customWidth="1"/>
    <col min="6660" max="6660" width="14.28515625" style="3" customWidth="1"/>
    <col min="6661" max="6661" width="24.140625" style="3" customWidth="1"/>
    <col min="6662" max="6662" width="21.85546875" style="3" customWidth="1"/>
    <col min="6663" max="6664" width="19" style="3" customWidth="1"/>
    <col min="6665" max="6665" width="18.5703125" style="3" customWidth="1"/>
    <col min="6666" max="6666" width="17.85546875" style="3" customWidth="1"/>
    <col min="6667" max="6668" width="3.5703125" style="3" customWidth="1"/>
    <col min="6669" max="6904" width="11.42578125" style="3"/>
    <col min="6905" max="6906" width="3.5703125" style="3" customWidth="1"/>
    <col min="6907" max="6907" width="25.42578125" style="3" customWidth="1"/>
    <col min="6908" max="6908" width="14.28515625" style="3" customWidth="1"/>
    <col min="6909" max="6909" width="24.140625" style="3" customWidth="1"/>
    <col min="6910" max="6910" width="21.85546875" style="3" customWidth="1"/>
    <col min="6911" max="6912" width="19" style="3" customWidth="1"/>
    <col min="6913" max="6913" width="18.5703125" style="3" customWidth="1"/>
    <col min="6914" max="6914" width="17.85546875" style="3" customWidth="1"/>
    <col min="6915" max="6915" width="25.42578125" style="3" customWidth="1"/>
    <col min="6916" max="6916" width="14.28515625" style="3" customWidth="1"/>
    <col min="6917" max="6917" width="24.140625" style="3" customWidth="1"/>
    <col min="6918" max="6918" width="21.85546875" style="3" customWidth="1"/>
    <col min="6919" max="6920" width="19" style="3" customWidth="1"/>
    <col min="6921" max="6921" width="18.5703125" style="3" customWidth="1"/>
    <col min="6922" max="6922" width="17.85546875" style="3" customWidth="1"/>
    <col min="6923" max="6924" width="3.5703125" style="3" customWidth="1"/>
    <col min="6925" max="7160" width="11.42578125" style="3"/>
    <col min="7161" max="7162" width="3.5703125" style="3" customWidth="1"/>
    <col min="7163" max="7163" width="25.42578125" style="3" customWidth="1"/>
    <col min="7164" max="7164" width="14.28515625" style="3" customWidth="1"/>
    <col min="7165" max="7165" width="24.140625" style="3" customWidth="1"/>
    <col min="7166" max="7166" width="21.85546875" style="3" customWidth="1"/>
    <col min="7167" max="7168" width="19" style="3" customWidth="1"/>
    <col min="7169" max="7169" width="18.5703125" style="3" customWidth="1"/>
    <col min="7170" max="7170" width="17.85546875" style="3" customWidth="1"/>
    <col min="7171" max="7171" width="25.42578125" style="3" customWidth="1"/>
    <col min="7172" max="7172" width="14.28515625" style="3" customWidth="1"/>
    <col min="7173" max="7173" width="24.140625" style="3" customWidth="1"/>
    <col min="7174" max="7174" width="21.85546875" style="3" customWidth="1"/>
    <col min="7175" max="7176" width="19" style="3" customWidth="1"/>
    <col min="7177" max="7177" width="18.5703125" style="3" customWidth="1"/>
    <col min="7178" max="7178" width="17.85546875" style="3" customWidth="1"/>
    <col min="7179" max="7180" width="3.5703125" style="3" customWidth="1"/>
    <col min="7181" max="7416" width="11.42578125" style="3"/>
    <col min="7417" max="7418" width="3.5703125" style="3" customWidth="1"/>
    <col min="7419" max="7419" width="25.42578125" style="3" customWidth="1"/>
    <col min="7420" max="7420" width="14.28515625" style="3" customWidth="1"/>
    <col min="7421" max="7421" width="24.140625" style="3" customWidth="1"/>
    <col min="7422" max="7422" width="21.85546875" style="3" customWidth="1"/>
    <col min="7423" max="7424" width="19" style="3" customWidth="1"/>
    <col min="7425" max="7425" width="18.5703125" style="3" customWidth="1"/>
    <col min="7426" max="7426" width="17.85546875" style="3" customWidth="1"/>
    <col min="7427" max="7427" width="25.42578125" style="3" customWidth="1"/>
    <col min="7428" max="7428" width="14.28515625" style="3" customWidth="1"/>
    <col min="7429" max="7429" width="24.140625" style="3" customWidth="1"/>
    <col min="7430" max="7430" width="21.85546875" style="3" customWidth="1"/>
    <col min="7431" max="7432" width="19" style="3" customWidth="1"/>
    <col min="7433" max="7433" width="18.5703125" style="3" customWidth="1"/>
    <col min="7434" max="7434" width="17.85546875" style="3" customWidth="1"/>
    <col min="7435" max="7436" width="3.5703125" style="3" customWidth="1"/>
    <col min="7437" max="7672" width="11.42578125" style="3"/>
    <col min="7673" max="7674" width="3.5703125" style="3" customWidth="1"/>
    <col min="7675" max="7675" width="25.42578125" style="3" customWidth="1"/>
    <col min="7676" max="7676" width="14.28515625" style="3" customWidth="1"/>
    <col min="7677" max="7677" width="24.140625" style="3" customWidth="1"/>
    <col min="7678" max="7678" width="21.85546875" style="3" customWidth="1"/>
    <col min="7679" max="7680" width="19" style="3" customWidth="1"/>
    <col min="7681" max="7681" width="18.5703125" style="3" customWidth="1"/>
    <col min="7682" max="7682" width="17.85546875" style="3" customWidth="1"/>
    <col min="7683" max="7683" width="25.42578125" style="3" customWidth="1"/>
    <col min="7684" max="7684" width="14.28515625" style="3" customWidth="1"/>
    <col min="7685" max="7685" width="24.140625" style="3" customWidth="1"/>
    <col min="7686" max="7686" width="21.85546875" style="3" customWidth="1"/>
    <col min="7687" max="7688" width="19" style="3" customWidth="1"/>
    <col min="7689" max="7689" width="18.5703125" style="3" customWidth="1"/>
    <col min="7690" max="7690" width="17.85546875" style="3" customWidth="1"/>
    <col min="7691" max="7692" width="3.5703125" style="3" customWidth="1"/>
    <col min="7693" max="7928" width="11.42578125" style="3"/>
    <col min="7929" max="7930" width="3.5703125" style="3" customWidth="1"/>
    <col min="7931" max="7931" width="25.42578125" style="3" customWidth="1"/>
    <col min="7932" max="7932" width="14.28515625" style="3" customWidth="1"/>
    <col min="7933" max="7933" width="24.140625" style="3" customWidth="1"/>
    <col min="7934" max="7934" width="21.85546875" style="3" customWidth="1"/>
    <col min="7935" max="7936" width="19" style="3" customWidth="1"/>
    <col min="7937" max="7937" width="18.5703125" style="3" customWidth="1"/>
    <col min="7938" max="7938" width="17.85546875" style="3" customWidth="1"/>
    <col min="7939" max="7939" width="25.42578125" style="3" customWidth="1"/>
    <col min="7940" max="7940" width="14.28515625" style="3" customWidth="1"/>
    <col min="7941" max="7941" width="24.140625" style="3" customWidth="1"/>
    <col min="7942" max="7942" width="21.85546875" style="3" customWidth="1"/>
    <col min="7943" max="7944" width="19" style="3" customWidth="1"/>
    <col min="7945" max="7945" width="18.5703125" style="3" customWidth="1"/>
    <col min="7946" max="7946" width="17.85546875" style="3" customWidth="1"/>
    <col min="7947" max="7948" width="3.5703125" style="3" customWidth="1"/>
    <col min="7949" max="8184" width="11.42578125" style="3"/>
    <col min="8185" max="8186" width="3.5703125" style="3" customWidth="1"/>
    <col min="8187" max="8187" width="25.42578125" style="3" customWidth="1"/>
    <col min="8188" max="8188" width="14.28515625" style="3" customWidth="1"/>
    <col min="8189" max="8189" width="24.140625" style="3" customWidth="1"/>
    <col min="8190" max="8190" width="21.85546875" style="3" customWidth="1"/>
    <col min="8191" max="8192" width="19" style="3" customWidth="1"/>
    <col min="8193" max="8193" width="18.5703125" style="3" customWidth="1"/>
    <col min="8194" max="8194" width="17.85546875" style="3" customWidth="1"/>
    <col min="8195" max="8195" width="25.42578125" style="3" customWidth="1"/>
    <col min="8196" max="8196" width="14.28515625" style="3" customWidth="1"/>
    <col min="8197" max="8197" width="24.140625" style="3" customWidth="1"/>
    <col min="8198" max="8198" width="21.85546875" style="3" customWidth="1"/>
    <col min="8199" max="8200" width="19" style="3" customWidth="1"/>
    <col min="8201" max="8201" width="18.5703125" style="3" customWidth="1"/>
    <col min="8202" max="8202" width="17.85546875" style="3" customWidth="1"/>
    <col min="8203" max="8204" width="3.5703125" style="3" customWidth="1"/>
    <col min="8205" max="8440" width="11.42578125" style="3"/>
    <col min="8441" max="8442" width="3.5703125" style="3" customWidth="1"/>
    <col min="8443" max="8443" width="25.42578125" style="3" customWidth="1"/>
    <col min="8444" max="8444" width="14.28515625" style="3" customWidth="1"/>
    <col min="8445" max="8445" width="24.140625" style="3" customWidth="1"/>
    <col min="8446" max="8446" width="21.85546875" style="3" customWidth="1"/>
    <col min="8447" max="8448" width="19" style="3" customWidth="1"/>
    <col min="8449" max="8449" width="18.5703125" style="3" customWidth="1"/>
    <col min="8450" max="8450" width="17.85546875" style="3" customWidth="1"/>
    <col min="8451" max="8451" width="25.42578125" style="3" customWidth="1"/>
    <col min="8452" max="8452" width="14.28515625" style="3" customWidth="1"/>
    <col min="8453" max="8453" width="24.140625" style="3" customWidth="1"/>
    <col min="8454" max="8454" width="21.85546875" style="3" customWidth="1"/>
    <col min="8455" max="8456" width="19" style="3" customWidth="1"/>
    <col min="8457" max="8457" width="18.5703125" style="3" customWidth="1"/>
    <col min="8458" max="8458" width="17.85546875" style="3" customWidth="1"/>
    <col min="8459" max="8460" width="3.5703125" style="3" customWidth="1"/>
    <col min="8461" max="8696" width="11.42578125" style="3"/>
    <col min="8697" max="8698" width="3.5703125" style="3" customWidth="1"/>
    <col min="8699" max="8699" width="25.42578125" style="3" customWidth="1"/>
    <col min="8700" max="8700" width="14.28515625" style="3" customWidth="1"/>
    <col min="8701" max="8701" width="24.140625" style="3" customWidth="1"/>
    <col min="8702" max="8702" width="21.85546875" style="3" customWidth="1"/>
    <col min="8703" max="8704" width="19" style="3" customWidth="1"/>
    <col min="8705" max="8705" width="18.5703125" style="3" customWidth="1"/>
    <col min="8706" max="8706" width="17.85546875" style="3" customWidth="1"/>
    <col min="8707" max="8707" width="25.42578125" style="3" customWidth="1"/>
    <col min="8708" max="8708" width="14.28515625" style="3" customWidth="1"/>
    <col min="8709" max="8709" width="24.140625" style="3" customWidth="1"/>
    <col min="8710" max="8710" width="21.85546875" style="3" customWidth="1"/>
    <col min="8711" max="8712" width="19" style="3" customWidth="1"/>
    <col min="8713" max="8713" width="18.5703125" style="3" customWidth="1"/>
    <col min="8714" max="8714" width="17.85546875" style="3" customWidth="1"/>
    <col min="8715" max="8716" width="3.5703125" style="3" customWidth="1"/>
    <col min="8717" max="8952" width="11.42578125" style="3"/>
    <col min="8953" max="8954" width="3.5703125" style="3" customWidth="1"/>
    <col min="8955" max="8955" width="25.42578125" style="3" customWidth="1"/>
    <col min="8956" max="8956" width="14.28515625" style="3" customWidth="1"/>
    <col min="8957" max="8957" width="24.140625" style="3" customWidth="1"/>
    <col min="8958" max="8958" width="21.85546875" style="3" customWidth="1"/>
    <col min="8959" max="8960" width="19" style="3" customWidth="1"/>
    <col min="8961" max="8961" width="18.5703125" style="3" customWidth="1"/>
    <col min="8962" max="8962" width="17.85546875" style="3" customWidth="1"/>
    <col min="8963" max="8963" width="25.42578125" style="3" customWidth="1"/>
    <col min="8964" max="8964" width="14.28515625" style="3" customWidth="1"/>
    <col min="8965" max="8965" width="24.140625" style="3" customWidth="1"/>
    <col min="8966" max="8966" width="21.85546875" style="3" customWidth="1"/>
    <col min="8967" max="8968" width="19" style="3" customWidth="1"/>
    <col min="8969" max="8969" width="18.5703125" style="3" customWidth="1"/>
    <col min="8970" max="8970" width="17.85546875" style="3" customWidth="1"/>
    <col min="8971" max="8972" width="3.5703125" style="3" customWidth="1"/>
    <col min="8973" max="9208" width="11.42578125" style="3"/>
    <col min="9209" max="9210" width="3.5703125" style="3" customWidth="1"/>
    <col min="9211" max="9211" width="25.42578125" style="3" customWidth="1"/>
    <col min="9212" max="9212" width="14.28515625" style="3" customWidth="1"/>
    <col min="9213" max="9213" width="24.140625" style="3" customWidth="1"/>
    <col min="9214" max="9214" width="21.85546875" style="3" customWidth="1"/>
    <col min="9215" max="9216" width="19" style="3" customWidth="1"/>
    <col min="9217" max="9217" width="18.5703125" style="3" customWidth="1"/>
    <col min="9218" max="9218" width="17.85546875" style="3" customWidth="1"/>
    <col min="9219" max="9219" width="25.42578125" style="3" customWidth="1"/>
    <col min="9220" max="9220" width="14.28515625" style="3" customWidth="1"/>
    <col min="9221" max="9221" width="24.140625" style="3" customWidth="1"/>
    <col min="9222" max="9222" width="21.85546875" style="3" customWidth="1"/>
    <col min="9223" max="9224" width="19" style="3" customWidth="1"/>
    <col min="9225" max="9225" width="18.5703125" style="3" customWidth="1"/>
    <col min="9226" max="9226" width="17.85546875" style="3" customWidth="1"/>
    <col min="9227" max="9228" width="3.5703125" style="3" customWidth="1"/>
    <col min="9229" max="9464" width="11.42578125" style="3"/>
    <col min="9465" max="9466" width="3.5703125" style="3" customWidth="1"/>
    <col min="9467" max="9467" width="25.42578125" style="3" customWidth="1"/>
    <col min="9468" max="9468" width="14.28515625" style="3" customWidth="1"/>
    <col min="9469" max="9469" width="24.140625" style="3" customWidth="1"/>
    <col min="9470" max="9470" width="21.85546875" style="3" customWidth="1"/>
    <col min="9471" max="9472" width="19" style="3" customWidth="1"/>
    <col min="9473" max="9473" width="18.5703125" style="3" customWidth="1"/>
    <col min="9474" max="9474" width="17.85546875" style="3" customWidth="1"/>
    <col min="9475" max="9475" width="25.42578125" style="3" customWidth="1"/>
    <col min="9476" max="9476" width="14.28515625" style="3" customWidth="1"/>
    <col min="9477" max="9477" width="24.140625" style="3" customWidth="1"/>
    <col min="9478" max="9478" width="21.85546875" style="3" customWidth="1"/>
    <col min="9479" max="9480" width="19" style="3" customWidth="1"/>
    <col min="9481" max="9481" width="18.5703125" style="3" customWidth="1"/>
    <col min="9482" max="9482" width="17.85546875" style="3" customWidth="1"/>
    <col min="9483" max="9484" width="3.5703125" style="3" customWidth="1"/>
    <col min="9485" max="9720" width="11.42578125" style="3"/>
    <col min="9721" max="9722" width="3.5703125" style="3" customWidth="1"/>
    <col min="9723" max="9723" width="25.42578125" style="3" customWidth="1"/>
    <col min="9724" max="9724" width="14.28515625" style="3" customWidth="1"/>
    <col min="9725" max="9725" width="24.140625" style="3" customWidth="1"/>
    <col min="9726" max="9726" width="21.85546875" style="3" customWidth="1"/>
    <col min="9727" max="9728" width="19" style="3" customWidth="1"/>
    <col min="9729" max="9729" width="18.5703125" style="3" customWidth="1"/>
    <col min="9730" max="9730" width="17.85546875" style="3" customWidth="1"/>
    <col min="9731" max="9731" width="25.42578125" style="3" customWidth="1"/>
    <col min="9732" max="9732" width="14.28515625" style="3" customWidth="1"/>
    <col min="9733" max="9733" width="24.140625" style="3" customWidth="1"/>
    <col min="9734" max="9734" width="21.85546875" style="3" customWidth="1"/>
    <col min="9735" max="9736" width="19" style="3" customWidth="1"/>
    <col min="9737" max="9737" width="18.5703125" style="3" customWidth="1"/>
    <col min="9738" max="9738" width="17.85546875" style="3" customWidth="1"/>
    <col min="9739" max="9740" width="3.5703125" style="3" customWidth="1"/>
    <col min="9741" max="9976" width="11.42578125" style="3"/>
    <col min="9977" max="9978" width="3.5703125" style="3" customWidth="1"/>
    <col min="9979" max="9979" width="25.42578125" style="3" customWidth="1"/>
    <col min="9980" max="9980" width="14.28515625" style="3" customWidth="1"/>
    <col min="9981" max="9981" width="24.140625" style="3" customWidth="1"/>
    <col min="9982" max="9982" width="21.85546875" style="3" customWidth="1"/>
    <col min="9983" max="9984" width="19" style="3" customWidth="1"/>
    <col min="9985" max="9985" width="18.5703125" style="3" customWidth="1"/>
    <col min="9986" max="9986" width="17.85546875" style="3" customWidth="1"/>
    <col min="9987" max="9987" width="25.42578125" style="3" customWidth="1"/>
    <col min="9988" max="9988" width="14.28515625" style="3" customWidth="1"/>
    <col min="9989" max="9989" width="24.140625" style="3" customWidth="1"/>
    <col min="9990" max="9990" width="21.85546875" style="3" customWidth="1"/>
    <col min="9991" max="9992" width="19" style="3" customWidth="1"/>
    <col min="9993" max="9993" width="18.5703125" style="3" customWidth="1"/>
    <col min="9994" max="9994" width="17.85546875" style="3" customWidth="1"/>
    <col min="9995" max="9996" width="3.5703125" style="3" customWidth="1"/>
    <col min="9997" max="10232" width="11.42578125" style="3"/>
    <col min="10233" max="10234" width="3.5703125" style="3" customWidth="1"/>
    <col min="10235" max="10235" width="25.42578125" style="3" customWidth="1"/>
    <col min="10236" max="10236" width="14.28515625" style="3" customWidth="1"/>
    <col min="10237" max="10237" width="24.140625" style="3" customWidth="1"/>
    <col min="10238" max="10238" width="21.85546875" style="3" customWidth="1"/>
    <col min="10239" max="10240" width="19" style="3" customWidth="1"/>
    <col min="10241" max="10241" width="18.5703125" style="3" customWidth="1"/>
    <col min="10242" max="10242" width="17.85546875" style="3" customWidth="1"/>
    <col min="10243" max="10243" width="25.42578125" style="3" customWidth="1"/>
    <col min="10244" max="10244" width="14.28515625" style="3" customWidth="1"/>
    <col min="10245" max="10245" width="24.140625" style="3" customWidth="1"/>
    <col min="10246" max="10246" width="21.85546875" style="3" customWidth="1"/>
    <col min="10247" max="10248" width="19" style="3" customWidth="1"/>
    <col min="10249" max="10249" width="18.5703125" style="3" customWidth="1"/>
    <col min="10250" max="10250" width="17.85546875" style="3" customWidth="1"/>
    <col min="10251" max="10252" width="3.5703125" style="3" customWidth="1"/>
    <col min="10253" max="10488" width="11.42578125" style="3"/>
    <col min="10489" max="10490" width="3.5703125" style="3" customWidth="1"/>
    <col min="10491" max="10491" width="25.42578125" style="3" customWidth="1"/>
    <col min="10492" max="10492" width="14.28515625" style="3" customWidth="1"/>
    <col min="10493" max="10493" width="24.140625" style="3" customWidth="1"/>
    <col min="10494" max="10494" width="21.85546875" style="3" customWidth="1"/>
    <col min="10495" max="10496" width="19" style="3" customWidth="1"/>
    <col min="10497" max="10497" width="18.5703125" style="3" customWidth="1"/>
    <col min="10498" max="10498" width="17.85546875" style="3" customWidth="1"/>
    <col min="10499" max="10499" width="25.42578125" style="3" customWidth="1"/>
    <col min="10500" max="10500" width="14.28515625" style="3" customWidth="1"/>
    <col min="10501" max="10501" width="24.140625" style="3" customWidth="1"/>
    <col min="10502" max="10502" width="21.85546875" style="3" customWidth="1"/>
    <col min="10503" max="10504" width="19" style="3" customWidth="1"/>
    <col min="10505" max="10505" width="18.5703125" style="3" customWidth="1"/>
    <col min="10506" max="10506" width="17.85546875" style="3" customWidth="1"/>
    <col min="10507" max="10508" width="3.5703125" style="3" customWidth="1"/>
    <col min="10509" max="10744" width="11.42578125" style="3"/>
    <col min="10745" max="10746" width="3.5703125" style="3" customWidth="1"/>
    <col min="10747" max="10747" width="25.42578125" style="3" customWidth="1"/>
    <col min="10748" max="10748" width="14.28515625" style="3" customWidth="1"/>
    <col min="10749" max="10749" width="24.140625" style="3" customWidth="1"/>
    <col min="10750" max="10750" width="21.85546875" style="3" customWidth="1"/>
    <col min="10751" max="10752" width="19" style="3" customWidth="1"/>
    <col min="10753" max="10753" width="18.5703125" style="3" customWidth="1"/>
    <col min="10754" max="10754" width="17.85546875" style="3" customWidth="1"/>
    <col min="10755" max="10755" width="25.42578125" style="3" customWidth="1"/>
    <col min="10756" max="10756" width="14.28515625" style="3" customWidth="1"/>
    <col min="10757" max="10757" width="24.140625" style="3" customWidth="1"/>
    <col min="10758" max="10758" width="21.85546875" style="3" customWidth="1"/>
    <col min="10759" max="10760" width="19" style="3" customWidth="1"/>
    <col min="10761" max="10761" width="18.5703125" style="3" customWidth="1"/>
    <col min="10762" max="10762" width="17.85546875" style="3" customWidth="1"/>
    <col min="10763" max="10764" width="3.5703125" style="3" customWidth="1"/>
    <col min="10765" max="11000" width="11.42578125" style="3"/>
    <col min="11001" max="11002" width="3.5703125" style="3" customWidth="1"/>
    <col min="11003" max="11003" width="25.42578125" style="3" customWidth="1"/>
    <col min="11004" max="11004" width="14.28515625" style="3" customWidth="1"/>
    <col min="11005" max="11005" width="24.140625" style="3" customWidth="1"/>
    <col min="11006" max="11006" width="21.85546875" style="3" customWidth="1"/>
    <col min="11007" max="11008" width="19" style="3" customWidth="1"/>
    <col min="11009" max="11009" width="18.5703125" style="3" customWidth="1"/>
    <col min="11010" max="11010" width="17.85546875" style="3" customWidth="1"/>
    <col min="11011" max="11011" width="25.42578125" style="3" customWidth="1"/>
    <col min="11012" max="11012" width="14.28515625" style="3" customWidth="1"/>
    <col min="11013" max="11013" width="24.140625" style="3" customWidth="1"/>
    <col min="11014" max="11014" width="21.85546875" style="3" customWidth="1"/>
    <col min="11015" max="11016" width="19" style="3" customWidth="1"/>
    <col min="11017" max="11017" width="18.5703125" style="3" customWidth="1"/>
    <col min="11018" max="11018" width="17.85546875" style="3" customWidth="1"/>
    <col min="11019" max="11020" width="3.5703125" style="3" customWidth="1"/>
    <col min="11021" max="11256" width="11.42578125" style="3"/>
    <col min="11257" max="11258" width="3.5703125" style="3" customWidth="1"/>
    <col min="11259" max="11259" width="25.42578125" style="3" customWidth="1"/>
    <col min="11260" max="11260" width="14.28515625" style="3" customWidth="1"/>
    <col min="11261" max="11261" width="24.140625" style="3" customWidth="1"/>
    <col min="11262" max="11262" width="21.85546875" style="3" customWidth="1"/>
    <col min="11263" max="11264" width="19" style="3" customWidth="1"/>
    <col min="11265" max="11265" width="18.5703125" style="3" customWidth="1"/>
    <col min="11266" max="11266" width="17.85546875" style="3" customWidth="1"/>
    <col min="11267" max="11267" width="25.42578125" style="3" customWidth="1"/>
    <col min="11268" max="11268" width="14.28515625" style="3" customWidth="1"/>
    <col min="11269" max="11269" width="24.140625" style="3" customWidth="1"/>
    <col min="11270" max="11270" width="21.85546875" style="3" customWidth="1"/>
    <col min="11271" max="11272" width="19" style="3" customWidth="1"/>
    <col min="11273" max="11273" width="18.5703125" style="3" customWidth="1"/>
    <col min="11274" max="11274" width="17.85546875" style="3" customWidth="1"/>
    <col min="11275" max="11276" width="3.5703125" style="3" customWidth="1"/>
    <col min="11277" max="11512" width="11.42578125" style="3"/>
    <col min="11513" max="11514" width="3.5703125" style="3" customWidth="1"/>
    <col min="11515" max="11515" width="25.42578125" style="3" customWidth="1"/>
    <col min="11516" max="11516" width="14.28515625" style="3" customWidth="1"/>
    <col min="11517" max="11517" width="24.140625" style="3" customWidth="1"/>
    <col min="11518" max="11518" width="21.85546875" style="3" customWidth="1"/>
    <col min="11519" max="11520" width="19" style="3" customWidth="1"/>
    <col min="11521" max="11521" width="18.5703125" style="3" customWidth="1"/>
    <col min="11522" max="11522" width="17.85546875" style="3" customWidth="1"/>
    <col min="11523" max="11523" width="25.42578125" style="3" customWidth="1"/>
    <col min="11524" max="11524" width="14.28515625" style="3" customWidth="1"/>
    <col min="11525" max="11525" width="24.140625" style="3" customWidth="1"/>
    <col min="11526" max="11526" width="21.85546875" style="3" customWidth="1"/>
    <col min="11527" max="11528" width="19" style="3" customWidth="1"/>
    <col min="11529" max="11529" width="18.5703125" style="3" customWidth="1"/>
    <col min="11530" max="11530" width="17.85546875" style="3" customWidth="1"/>
    <col min="11531" max="11532" width="3.5703125" style="3" customWidth="1"/>
    <col min="11533" max="11768" width="11.42578125" style="3"/>
    <col min="11769" max="11770" width="3.5703125" style="3" customWidth="1"/>
    <col min="11771" max="11771" width="25.42578125" style="3" customWidth="1"/>
    <col min="11772" max="11772" width="14.28515625" style="3" customWidth="1"/>
    <col min="11773" max="11773" width="24.140625" style="3" customWidth="1"/>
    <col min="11774" max="11774" width="21.85546875" style="3" customWidth="1"/>
    <col min="11775" max="11776" width="19" style="3" customWidth="1"/>
    <col min="11777" max="11777" width="18.5703125" style="3" customWidth="1"/>
    <col min="11778" max="11778" width="17.85546875" style="3" customWidth="1"/>
    <col min="11779" max="11779" width="25.42578125" style="3" customWidth="1"/>
    <col min="11780" max="11780" width="14.28515625" style="3" customWidth="1"/>
    <col min="11781" max="11781" width="24.140625" style="3" customWidth="1"/>
    <col min="11782" max="11782" width="21.85546875" style="3" customWidth="1"/>
    <col min="11783" max="11784" width="19" style="3" customWidth="1"/>
    <col min="11785" max="11785" width="18.5703125" style="3" customWidth="1"/>
    <col min="11786" max="11786" width="17.85546875" style="3" customWidth="1"/>
    <col min="11787" max="11788" width="3.5703125" style="3" customWidth="1"/>
    <col min="11789" max="12024" width="11.42578125" style="3"/>
    <col min="12025" max="12026" width="3.5703125" style="3" customWidth="1"/>
    <col min="12027" max="12027" width="25.42578125" style="3" customWidth="1"/>
    <col min="12028" max="12028" width="14.28515625" style="3" customWidth="1"/>
    <col min="12029" max="12029" width="24.140625" style="3" customWidth="1"/>
    <col min="12030" max="12030" width="21.85546875" style="3" customWidth="1"/>
    <col min="12031" max="12032" width="19" style="3" customWidth="1"/>
    <col min="12033" max="12033" width="18.5703125" style="3" customWidth="1"/>
    <col min="12034" max="12034" width="17.85546875" style="3" customWidth="1"/>
    <col min="12035" max="12035" width="25.42578125" style="3" customWidth="1"/>
    <col min="12036" max="12036" width="14.28515625" style="3" customWidth="1"/>
    <col min="12037" max="12037" width="24.140625" style="3" customWidth="1"/>
    <col min="12038" max="12038" width="21.85546875" style="3" customWidth="1"/>
    <col min="12039" max="12040" width="19" style="3" customWidth="1"/>
    <col min="12041" max="12041" width="18.5703125" style="3" customWidth="1"/>
    <col min="12042" max="12042" width="17.85546875" style="3" customWidth="1"/>
    <col min="12043" max="12044" width="3.5703125" style="3" customWidth="1"/>
    <col min="12045" max="12280" width="11.42578125" style="3"/>
    <col min="12281" max="12282" width="3.5703125" style="3" customWidth="1"/>
    <col min="12283" max="12283" width="25.42578125" style="3" customWidth="1"/>
    <col min="12284" max="12284" width="14.28515625" style="3" customWidth="1"/>
    <col min="12285" max="12285" width="24.140625" style="3" customWidth="1"/>
    <col min="12286" max="12286" width="21.85546875" style="3" customWidth="1"/>
    <col min="12287" max="12288" width="19" style="3" customWidth="1"/>
    <col min="12289" max="12289" width="18.5703125" style="3" customWidth="1"/>
    <col min="12290" max="12290" width="17.85546875" style="3" customWidth="1"/>
    <col min="12291" max="12291" width="25.42578125" style="3" customWidth="1"/>
    <col min="12292" max="12292" width="14.28515625" style="3" customWidth="1"/>
    <col min="12293" max="12293" width="24.140625" style="3" customWidth="1"/>
    <col min="12294" max="12294" width="21.85546875" style="3" customWidth="1"/>
    <col min="12295" max="12296" width="19" style="3" customWidth="1"/>
    <col min="12297" max="12297" width="18.5703125" style="3" customWidth="1"/>
    <col min="12298" max="12298" width="17.85546875" style="3" customWidth="1"/>
    <col min="12299" max="12300" width="3.5703125" style="3" customWidth="1"/>
    <col min="12301" max="12536" width="11.42578125" style="3"/>
    <col min="12537" max="12538" width="3.5703125" style="3" customWidth="1"/>
    <col min="12539" max="12539" width="25.42578125" style="3" customWidth="1"/>
    <col min="12540" max="12540" width="14.28515625" style="3" customWidth="1"/>
    <col min="12541" max="12541" width="24.140625" style="3" customWidth="1"/>
    <col min="12542" max="12542" width="21.85546875" style="3" customWidth="1"/>
    <col min="12543" max="12544" width="19" style="3" customWidth="1"/>
    <col min="12545" max="12545" width="18.5703125" style="3" customWidth="1"/>
    <col min="12546" max="12546" width="17.85546875" style="3" customWidth="1"/>
    <col min="12547" max="12547" width="25.42578125" style="3" customWidth="1"/>
    <col min="12548" max="12548" width="14.28515625" style="3" customWidth="1"/>
    <col min="12549" max="12549" width="24.140625" style="3" customWidth="1"/>
    <col min="12550" max="12550" width="21.85546875" style="3" customWidth="1"/>
    <col min="12551" max="12552" width="19" style="3" customWidth="1"/>
    <col min="12553" max="12553" width="18.5703125" style="3" customWidth="1"/>
    <col min="12554" max="12554" width="17.85546875" style="3" customWidth="1"/>
    <col min="12555" max="12556" width="3.5703125" style="3" customWidth="1"/>
    <col min="12557" max="12792" width="11.42578125" style="3"/>
    <col min="12793" max="12794" width="3.5703125" style="3" customWidth="1"/>
    <col min="12795" max="12795" width="25.42578125" style="3" customWidth="1"/>
    <col min="12796" max="12796" width="14.28515625" style="3" customWidth="1"/>
    <col min="12797" max="12797" width="24.140625" style="3" customWidth="1"/>
    <col min="12798" max="12798" width="21.85546875" style="3" customWidth="1"/>
    <col min="12799" max="12800" width="19" style="3" customWidth="1"/>
    <col min="12801" max="12801" width="18.5703125" style="3" customWidth="1"/>
    <col min="12802" max="12802" width="17.85546875" style="3" customWidth="1"/>
    <col min="12803" max="12803" width="25.42578125" style="3" customWidth="1"/>
    <col min="12804" max="12804" width="14.28515625" style="3" customWidth="1"/>
    <col min="12805" max="12805" width="24.140625" style="3" customWidth="1"/>
    <col min="12806" max="12806" width="21.85546875" style="3" customWidth="1"/>
    <col min="12807" max="12808" width="19" style="3" customWidth="1"/>
    <col min="12809" max="12809" width="18.5703125" style="3" customWidth="1"/>
    <col min="12810" max="12810" width="17.85546875" style="3" customWidth="1"/>
    <col min="12811" max="12812" width="3.5703125" style="3" customWidth="1"/>
    <col min="12813" max="13048" width="11.42578125" style="3"/>
    <col min="13049" max="13050" width="3.5703125" style="3" customWidth="1"/>
    <col min="13051" max="13051" width="25.42578125" style="3" customWidth="1"/>
    <col min="13052" max="13052" width="14.28515625" style="3" customWidth="1"/>
    <col min="13053" max="13053" width="24.140625" style="3" customWidth="1"/>
    <col min="13054" max="13054" width="21.85546875" style="3" customWidth="1"/>
    <col min="13055" max="13056" width="19" style="3" customWidth="1"/>
    <col min="13057" max="13057" width="18.5703125" style="3" customWidth="1"/>
    <col min="13058" max="13058" width="17.85546875" style="3" customWidth="1"/>
    <col min="13059" max="13059" width="25.42578125" style="3" customWidth="1"/>
    <col min="13060" max="13060" width="14.28515625" style="3" customWidth="1"/>
    <col min="13061" max="13061" width="24.140625" style="3" customWidth="1"/>
    <col min="13062" max="13062" width="21.85546875" style="3" customWidth="1"/>
    <col min="13063" max="13064" width="19" style="3" customWidth="1"/>
    <col min="13065" max="13065" width="18.5703125" style="3" customWidth="1"/>
    <col min="13066" max="13066" width="17.85546875" style="3" customWidth="1"/>
    <col min="13067" max="13068" width="3.5703125" style="3" customWidth="1"/>
    <col min="13069" max="13304" width="11.42578125" style="3"/>
    <col min="13305" max="13306" width="3.5703125" style="3" customWidth="1"/>
    <col min="13307" max="13307" width="25.42578125" style="3" customWidth="1"/>
    <col min="13308" max="13308" width="14.28515625" style="3" customWidth="1"/>
    <col min="13309" max="13309" width="24.140625" style="3" customWidth="1"/>
    <col min="13310" max="13310" width="21.85546875" style="3" customWidth="1"/>
    <col min="13311" max="13312" width="19" style="3" customWidth="1"/>
    <col min="13313" max="13313" width="18.5703125" style="3" customWidth="1"/>
    <col min="13314" max="13314" width="17.85546875" style="3" customWidth="1"/>
    <col min="13315" max="13315" width="25.42578125" style="3" customWidth="1"/>
    <col min="13316" max="13316" width="14.28515625" style="3" customWidth="1"/>
    <col min="13317" max="13317" width="24.140625" style="3" customWidth="1"/>
    <col min="13318" max="13318" width="21.85546875" style="3" customWidth="1"/>
    <col min="13319" max="13320" width="19" style="3" customWidth="1"/>
    <col min="13321" max="13321" width="18.5703125" style="3" customWidth="1"/>
    <col min="13322" max="13322" width="17.85546875" style="3" customWidth="1"/>
    <col min="13323" max="13324" width="3.5703125" style="3" customWidth="1"/>
    <col min="13325" max="13560" width="11.42578125" style="3"/>
    <col min="13561" max="13562" width="3.5703125" style="3" customWidth="1"/>
    <col min="13563" max="13563" width="25.42578125" style="3" customWidth="1"/>
    <col min="13564" max="13564" width="14.28515625" style="3" customWidth="1"/>
    <col min="13565" max="13565" width="24.140625" style="3" customWidth="1"/>
    <col min="13566" max="13566" width="21.85546875" style="3" customWidth="1"/>
    <col min="13567" max="13568" width="19" style="3" customWidth="1"/>
    <col min="13569" max="13569" width="18.5703125" style="3" customWidth="1"/>
    <col min="13570" max="13570" width="17.85546875" style="3" customWidth="1"/>
    <col min="13571" max="13571" width="25.42578125" style="3" customWidth="1"/>
    <col min="13572" max="13572" width="14.28515625" style="3" customWidth="1"/>
    <col min="13573" max="13573" width="24.140625" style="3" customWidth="1"/>
    <col min="13574" max="13574" width="21.85546875" style="3" customWidth="1"/>
    <col min="13575" max="13576" width="19" style="3" customWidth="1"/>
    <col min="13577" max="13577" width="18.5703125" style="3" customWidth="1"/>
    <col min="13578" max="13578" width="17.85546875" style="3" customWidth="1"/>
    <col min="13579" max="13580" width="3.5703125" style="3" customWidth="1"/>
    <col min="13581" max="13816" width="11.42578125" style="3"/>
    <col min="13817" max="13818" width="3.5703125" style="3" customWidth="1"/>
    <col min="13819" max="13819" width="25.42578125" style="3" customWidth="1"/>
    <col min="13820" max="13820" width="14.28515625" style="3" customWidth="1"/>
    <col min="13821" max="13821" width="24.140625" style="3" customWidth="1"/>
    <col min="13822" max="13822" width="21.85546875" style="3" customWidth="1"/>
    <col min="13823" max="13824" width="19" style="3" customWidth="1"/>
    <col min="13825" max="13825" width="18.5703125" style="3" customWidth="1"/>
    <col min="13826" max="13826" width="17.85546875" style="3" customWidth="1"/>
    <col min="13827" max="13827" width="25.42578125" style="3" customWidth="1"/>
    <col min="13828" max="13828" width="14.28515625" style="3" customWidth="1"/>
    <col min="13829" max="13829" width="24.140625" style="3" customWidth="1"/>
    <col min="13830" max="13830" width="21.85546875" style="3" customWidth="1"/>
    <col min="13831" max="13832" width="19" style="3" customWidth="1"/>
    <col min="13833" max="13833" width="18.5703125" style="3" customWidth="1"/>
    <col min="13834" max="13834" width="17.85546875" style="3" customWidth="1"/>
    <col min="13835" max="13836" width="3.5703125" style="3" customWidth="1"/>
    <col min="13837" max="14072" width="11.42578125" style="3"/>
    <col min="14073" max="14074" width="3.5703125" style="3" customWidth="1"/>
    <col min="14075" max="14075" width="25.42578125" style="3" customWidth="1"/>
    <col min="14076" max="14076" width="14.28515625" style="3" customWidth="1"/>
    <col min="14077" max="14077" width="24.140625" style="3" customWidth="1"/>
    <col min="14078" max="14078" width="21.85546875" style="3" customWidth="1"/>
    <col min="14079" max="14080" width="19" style="3" customWidth="1"/>
    <col min="14081" max="14081" width="18.5703125" style="3" customWidth="1"/>
    <col min="14082" max="14082" width="17.85546875" style="3" customWidth="1"/>
    <col min="14083" max="14083" width="25.42578125" style="3" customWidth="1"/>
    <col min="14084" max="14084" width="14.28515625" style="3" customWidth="1"/>
    <col min="14085" max="14085" width="24.140625" style="3" customWidth="1"/>
    <col min="14086" max="14086" width="21.85546875" style="3" customWidth="1"/>
    <col min="14087" max="14088" width="19" style="3" customWidth="1"/>
    <col min="14089" max="14089" width="18.5703125" style="3" customWidth="1"/>
    <col min="14090" max="14090" width="17.85546875" style="3" customWidth="1"/>
    <col min="14091" max="14092" width="3.5703125" style="3" customWidth="1"/>
    <col min="14093" max="14328" width="11.42578125" style="3"/>
    <col min="14329" max="14330" width="3.5703125" style="3" customWidth="1"/>
    <col min="14331" max="14331" width="25.42578125" style="3" customWidth="1"/>
    <col min="14332" max="14332" width="14.28515625" style="3" customWidth="1"/>
    <col min="14333" max="14333" width="24.140625" style="3" customWidth="1"/>
    <col min="14334" max="14334" width="21.85546875" style="3" customWidth="1"/>
    <col min="14335" max="14336" width="19" style="3" customWidth="1"/>
    <col min="14337" max="14337" width="18.5703125" style="3" customWidth="1"/>
    <col min="14338" max="14338" width="17.85546875" style="3" customWidth="1"/>
    <col min="14339" max="14339" width="25.42578125" style="3" customWidth="1"/>
    <col min="14340" max="14340" width="14.28515625" style="3" customWidth="1"/>
    <col min="14341" max="14341" width="24.140625" style="3" customWidth="1"/>
    <col min="14342" max="14342" width="21.85546875" style="3" customWidth="1"/>
    <col min="14343" max="14344" width="19" style="3" customWidth="1"/>
    <col min="14345" max="14345" width="18.5703125" style="3" customWidth="1"/>
    <col min="14346" max="14346" width="17.85546875" style="3" customWidth="1"/>
    <col min="14347" max="14348" width="3.5703125" style="3" customWidth="1"/>
    <col min="14349" max="14584" width="11.42578125" style="3"/>
    <col min="14585" max="14586" width="3.5703125" style="3" customWidth="1"/>
    <col min="14587" max="14587" width="25.42578125" style="3" customWidth="1"/>
    <col min="14588" max="14588" width="14.28515625" style="3" customWidth="1"/>
    <col min="14589" max="14589" width="24.140625" style="3" customWidth="1"/>
    <col min="14590" max="14590" width="21.85546875" style="3" customWidth="1"/>
    <col min="14591" max="14592" width="19" style="3" customWidth="1"/>
    <col min="14593" max="14593" width="18.5703125" style="3" customWidth="1"/>
    <col min="14594" max="14594" width="17.85546875" style="3" customWidth="1"/>
    <col min="14595" max="14595" width="25.42578125" style="3" customWidth="1"/>
    <col min="14596" max="14596" width="14.28515625" style="3" customWidth="1"/>
    <col min="14597" max="14597" width="24.140625" style="3" customWidth="1"/>
    <col min="14598" max="14598" width="21.85546875" style="3" customWidth="1"/>
    <col min="14599" max="14600" width="19" style="3" customWidth="1"/>
    <col min="14601" max="14601" width="18.5703125" style="3" customWidth="1"/>
    <col min="14602" max="14602" width="17.85546875" style="3" customWidth="1"/>
    <col min="14603" max="14604" width="3.5703125" style="3" customWidth="1"/>
    <col min="14605" max="14840" width="11.42578125" style="3"/>
    <col min="14841" max="14842" width="3.5703125" style="3" customWidth="1"/>
    <col min="14843" max="14843" width="25.42578125" style="3" customWidth="1"/>
    <col min="14844" max="14844" width="14.28515625" style="3" customWidth="1"/>
    <col min="14845" max="14845" width="24.140625" style="3" customWidth="1"/>
    <col min="14846" max="14846" width="21.85546875" style="3" customWidth="1"/>
    <col min="14847" max="14848" width="19" style="3" customWidth="1"/>
    <col min="14849" max="14849" width="18.5703125" style="3" customWidth="1"/>
    <col min="14850" max="14850" width="17.85546875" style="3" customWidth="1"/>
    <col min="14851" max="14851" width="25.42578125" style="3" customWidth="1"/>
    <col min="14852" max="14852" width="14.28515625" style="3" customWidth="1"/>
    <col min="14853" max="14853" width="24.140625" style="3" customWidth="1"/>
    <col min="14854" max="14854" width="21.85546875" style="3" customWidth="1"/>
    <col min="14855" max="14856" width="19" style="3" customWidth="1"/>
    <col min="14857" max="14857" width="18.5703125" style="3" customWidth="1"/>
    <col min="14858" max="14858" width="17.85546875" style="3" customWidth="1"/>
    <col min="14859" max="14860" width="3.5703125" style="3" customWidth="1"/>
    <col min="14861" max="15096" width="11.42578125" style="3"/>
    <col min="15097" max="15098" width="3.5703125" style="3" customWidth="1"/>
    <col min="15099" max="15099" width="25.42578125" style="3" customWidth="1"/>
    <col min="15100" max="15100" width="14.28515625" style="3" customWidth="1"/>
    <col min="15101" max="15101" width="24.140625" style="3" customWidth="1"/>
    <col min="15102" max="15102" width="21.85546875" style="3" customWidth="1"/>
    <col min="15103" max="15104" width="19" style="3" customWidth="1"/>
    <col min="15105" max="15105" width="18.5703125" style="3" customWidth="1"/>
    <col min="15106" max="15106" width="17.85546875" style="3" customWidth="1"/>
    <col min="15107" max="15107" width="25.42578125" style="3" customWidth="1"/>
    <col min="15108" max="15108" width="14.28515625" style="3" customWidth="1"/>
    <col min="15109" max="15109" width="24.140625" style="3" customWidth="1"/>
    <col min="15110" max="15110" width="21.85546875" style="3" customWidth="1"/>
    <col min="15111" max="15112" width="19" style="3" customWidth="1"/>
    <col min="15113" max="15113" width="18.5703125" style="3" customWidth="1"/>
    <col min="15114" max="15114" width="17.85546875" style="3" customWidth="1"/>
    <col min="15115" max="15116" width="3.5703125" style="3" customWidth="1"/>
    <col min="15117" max="15352" width="11.42578125" style="3"/>
    <col min="15353" max="15354" width="3.5703125" style="3" customWidth="1"/>
    <col min="15355" max="15355" width="25.42578125" style="3" customWidth="1"/>
    <col min="15356" max="15356" width="14.28515625" style="3" customWidth="1"/>
    <col min="15357" max="15357" width="24.140625" style="3" customWidth="1"/>
    <col min="15358" max="15358" width="21.85546875" style="3" customWidth="1"/>
    <col min="15359" max="15360" width="19" style="3" customWidth="1"/>
    <col min="15361" max="15361" width="18.5703125" style="3" customWidth="1"/>
    <col min="15362" max="15362" width="17.85546875" style="3" customWidth="1"/>
    <col min="15363" max="15363" width="25.42578125" style="3" customWidth="1"/>
    <col min="15364" max="15364" width="14.28515625" style="3" customWidth="1"/>
    <col min="15365" max="15365" width="24.140625" style="3" customWidth="1"/>
    <col min="15366" max="15366" width="21.85546875" style="3" customWidth="1"/>
    <col min="15367" max="15368" width="19" style="3" customWidth="1"/>
    <col min="15369" max="15369" width="18.5703125" style="3" customWidth="1"/>
    <col min="15370" max="15370" width="17.85546875" style="3" customWidth="1"/>
    <col min="15371" max="15372" width="3.5703125" style="3" customWidth="1"/>
    <col min="15373" max="15608" width="11.42578125" style="3"/>
    <col min="15609" max="15610" width="3.5703125" style="3" customWidth="1"/>
    <col min="15611" max="15611" width="25.42578125" style="3" customWidth="1"/>
    <col min="15612" max="15612" width="14.28515625" style="3" customWidth="1"/>
    <col min="15613" max="15613" width="24.140625" style="3" customWidth="1"/>
    <col min="15614" max="15614" width="21.85546875" style="3" customWidth="1"/>
    <col min="15615" max="15616" width="19" style="3" customWidth="1"/>
    <col min="15617" max="15617" width="18.5703125" style="3" customWidth="1"/>
    <col min="15618" max="15618" width="17.85546875" style="3" customWidth="1"/>
    <col min="15619" max="15619" width="25.42578125" style="3" customWidth="1"/>
    <col min="15620" max="15620" width="14.28515625" style="3" customWidth="1"/>
    <col min="15621" max="15621" width="24.140625" style="3" customWidth="1"/>
    <col min="15622" max="15622" width="21.85546875" style="3" customWidth="1"/>
    <col min="15623" max="15624" width="19" style="3" customWidth="1"/>
    <col min="15625" max="15625" width="18.5703125" style="3" customWidth="1"/>
    <col min="15626" max="15626" width="17.85546875" style="3" customWidth="1"/>
    <col min="15627" max="15628" width="3.5703125" style="3" customWidth="1"/>
    <col min="15629" max="15864" width="11.42578125" style="3"/>
    <col min="15865" max="15866" width="3.5703125" style="3" customWidth="1"/>
    <col min="15867" max="15867" width="25.42578125" style="3" customWidth="1"/>
    <col min="15868" max="15868" width="14.28515625" style="3" customWidth="1"/>
    <col min="15869" max="15869" width="24.140625" style="3" customWidth="1"/>
    <col min="15870" max="15870" width="21.85546875" style="3" customWidth="1"/>
    <col min="15871" max="15872" width="19" style="3" customWidth="1"/>
    <col min="15873" max="15873" width="18.5703125" style="3" customWidth="1"/>
    <col min="15874" max="15874" width="17.85546875" style="3" customWidth="1"/>
    <col min="15875" max="15875" width="25.42578125" style="3" customWidth="1"/>
    <col min="15876" max="15876" width="14.28515625" style="3" customWidth="1"/>
    <col min="15877" max="15877" width="24.140625" style="3" customWidth="1"/>
    <col min="15878" max="15878" width="21.85546875" style="3" customWidth="1"/>
    <col min="15879" max="15880" width="19" style="3" customWidth="1"/>
    <col min="15881" max="15881" width="18.5703125" style="3" customWidth="1"/>
    <col min="15882" max="15882" width="17.85546875" style="3" customWidth="1"/>
    <col min="15883" max="15884" width="3.5703125" style="3" customWidth="1"/>
    <col min="15885" max="16120" width="11.42578125" style="3"/>
    <col min="16121" max="16122" width="3.5703125" style="3" customWidth="1"/>
    <col min="16123" max="16123" width="25.42578125" style="3" customWidth="1"/>
    <col min="16124" max="16124" width="14.28515625" style="3" customWidth="1"/>
    <col min="16125" max="16125" width="24.140625" style="3" customWidth="1"/>
    <col min="16126" max="16126" width="21.85546875" style="3" customWidth="1"/>
    <col min="16127" max="16128" width="19" style="3" customWidth="1"/>
    <col min="16129" max="16129" width="18.5703125" style="3" customWidth="1"/>
    <col min="16130" max="16130" width="17.85546875" style="3" customWidth="1"/>
    <col min="16131" max="16131" width="25.42578125" style="3" customWidth="1"/>
    <col min="16132" max="16132" width="14.28515625" style="3" customWidth="1"/>
    <col min="16133" max="16133" width="24.140625" style="3" customWidth="1"/>
    <col min="16134" max="16134" width="21.85546875" style="3" customWidth="1"/>
    <col min="16135" max="16136" width="19" style="3" customWidth="1"/>
    <col min="16137" max="16137" width="18.5703125" style="3" customWidth="1"/>
    <col min="16138" max="16138" width="17.85546875" style="3" customWidth="1"/>
    <col min="16139" max="16140" width="3.5703125" style="3" customWidth="1"/>
    <col min="16141" max="16384" width="11.42578125" style="3"/>
  </cols>
  <sheetData>
    <row r="1" spans="1:11" ht="18.75">
      <c r="A1" s="160" t="s">
        <v>861</v>
      </c>
    </row>
    <row r="2" spans="1:11" ht="15" customHeight="1">
      <c r="A2" s="142" t="s">
        <v>983</v>
      </c>
      <c r="B2" s="142" t="s">
        <v>984</v>
      </c>
      <c r="C2" s="141" t="s">
        <v>985</v>
      </c>
      <c r="D2" s="142" t="s">
        <v>986</v>
      </c>
      <c r="E2" s="141" t="s">
        <v>987</v>
      </c>
      <c r="F2" s="141" t="s">
        <v>988</v>
      </c>
      <c r="G2" s="141" t="s">
        <v>989</v>
      </c>
      <c r="H2" s="141" t="s">
        <v>990</v>
      </c>
    </row>
    <row r="3" spans="1:11" ht="45" customHeight="1">
      <c r="A3" s="191" t="s">
        <v>499</v>
      </c>
      <c r="B3" s="191" t="s">
        <v>500</v>
      </c>
      <c r="C3" s="191" t="s">
        <v>795</v>
      </c>
      <c r="D3" s="191" t="s">
        <v>796</v>
      </c>
      <c r="E3" s="191" t="s">
        <v>791</v>
      </c>
      <c r="F3" s="191" t="s">
        <v>792</v>
      </c>
      <c r="G3" s="68" t="s">
        <v>793</v>
      </c>
      <c r="H3" s="68" t="s">
        <v>498</v>
      </c>
      <c r="I3" s="4"/>
      <c r="J3" s="4"/>
      <c r="K3" s="4"/>
    </row>
    <row r="4" spans="1:11" s="67" customFormat="1">
      <c r="A4" s="507"/>
      <c r="B4" s="507"/>
      <c r="C4" s="240" t="s">
        <v>794</v>
      </c>
      <c r="D4" s="507"/>
      <c r="E4" s="240" t="s">
        <v>751</v>
      </c>
      <c r="F4" s="240" t="s">
        <v>789</v>
      </c>
      <c r="G4" s="240" t="s">
        <v>790</v>
      </c>
      <c r="H4" s="504">
        <f>SUM(H5:H54)</f>
        <v>0</v>
      </c>
      <c r="I4" s="65"/>
      <c r="J4" s="65"/>
      <c r="K4" s="66"/>
    </row>
    <row r="5" spans="1:11">
      <c r="A5" s="186"/>
      <c r="B5" s="186"/>
      <c r="C5" s="186"/>
      <c r="D5" s="186"/>
      <c r="E5" s="186"/>
      <c r="F5" s="136"/>
      <c r="G5" s="136"/>
      <c r="H5" s="505">
        <f>B5*C5*G5+E5*F5</f>
        <v>0</v>
      </c>
      <c r="K5" s="64"/>
    </row>
    <row r="6" spans="1:11">
      <c r="A6" s="186"/>
      <c r="B6" s="186"/>
      <c r="C6" s="186"/>
      <c r="D6" s="186"/>
      <c r="E6" s="186"/>
      <c r="F6" s="136"/>
      <c r="G6" s="136"/>
      <c r="H6" s="506">
        <f t="shared" ref="H6:H54" si="0">B6*C6*G6+E6*F6</f>
        <v>0</v>
      </c>
      <c r="K6" s="64"/>
    </row>
    <row r="7" spans="1:11">
      <c r="A7" s="186"/>
      <c r="B7" s="186"/>
      <c r="C7" s="186"/>
      <c r="D7" s="186"/>
      <c r="E7" s="186"/>
      <c r="F7" s="136"/>
      <c r="G7" s="136"/>
      <c r="H7" s="506">
        <f t="shared" si="0"/>
        <v>0</v>
      </c>
      <c r="K7" s="64"/>
    </row>
    <row r="8" spans="1:11">
      <c r="A8" s="186"/>
      <c r="B8" s="186"/>
      <c r="C8" s="186"/>
      <c r="D8" s="186"/>
      <c r="E8" s="186"/>
      <c r="F8" s="136"/>
      <c r="G8" s="136"/>
      <c r="H8" s="506">
        <f t="shared" si="0"/>
        <v>0</v>
      </c>
      <c r="K8" s="64"/>
    </row>
    <row r="9" spans="1:11">
      <c r="A9" s="186"/>
      <c r="B9" s="186"/>
      <c r="C9" s="186"/>
      <c r="D9" s="186"/>
      <c r="E9" s="186"/>
      <c r="F9" s="136"/>
      <c r="G9" s="136"/>
      <c r="H9" s="506">
        <f t="shared" si="0"/>
        <v>0</v>
      </c>
      <c r="K9" s="64"/>
    </row>
    <row r="10" spans="1:11">
      <c r="A10" s="186"/>
      <c r="B10" s="186"/>
      <c r="C10" s="186"/>
      <c r="D10" s="186"/>
      <c r="E10" s="186"/>
      <c r="F10" s="136"/>
      <c r="G10" s="136"/>
      <c r="H10" s="506">
        <f t="shared" si="0"/>
        <v>0</v>
      </c>
      <c r="K10" s="64"/>
    </row>
    <row r="11" spans="1:11">
      <c r="A11" s="186"/>
      <c r="B11" s="186"/>
      <c r="C11" s="186"/>
      <c r="D11" s="186"/>
      <c r="E11" s="186"/>
      <c r="F11" s="136"/>
      <c r="G11" s="136"/>
      <c r="H11" s="506">
        <f t="shared" si="0"/>
        <v>0</v>
      </c>
      <c r="K11" s="64"/>
    </row>
    <row r="12" spans="1:11">
      <c r="A12" s="186"/>
      <c r="B12" s="186"/>
      <c r="C12" s="186"/>
      <c r="D12" s="186"/>
      <c r="E12" s="186"/>
      <c r="F12" s="136"/>
      <c r="G12" s="136"/>
      <c r="H12" s="506">
        <f t="shared" si="0"/>
        <v>0</v>
      </c>
      <c r="K12" s="64"/>
    </row>
    <row r="13" spans="1:11">
      <c r="A13" s="186"/>
      <c r="B13" s="186"/>
      <c r="C13" s="186"/>
      <c r="D13" s="186"/>
      <c r="E13" s="186"/>
      <c r="F13" s="136"/>
      <c r="G13" s="136"/>
      <c r="H13" s="506">
        <f t="shared" si="0"/>
        <v>0</v>
      </c>
      <c r="K13" s="64"/>
    </row>
    <row r="14" spans="1:11">
      <c r="A14" s="186"/>
      <c r="B14" s="186"/>
      <c r="C14" s="186"/>
      <c r="D14" s="186"/>
      <c r="E14" s="186"/>
      <c r="F14" s="136"/>
      <c r="G14" s="136"/>
      <c r="H14" s="506">
        <f t="shared" si="0"/>
        <v>0</v>
      </c>
      <c r="K14" s="64"/>
    </row>
    <row r="15" spans="1:11">
      <c r="A15" s="186"/>
      <c r="B15" s="186"/>
      <c r="C15" s="186"/>
      <c r="D15" s="186"/>
      <c r="E15" s="186"/>
      <c r="F15" s="136"/>
      <c r="G15" s="136"/>
      <c r="H15" s="506">
        <f t="shared" si="0"/>
        <v>0</v>
      </c>
      <c r="K15" s="64"/>
    </row>
    <row r="16" spans="1:11">
      <c r="A16" s="186"/>
      <c r="B16" s="186"/>
      <c r="C16" s="186"/>
      <c r="D16" s="186"/>
      <c r="E16" s="186"/>
      <c r="F16" s="136"/>
      <c r="G16" s="136"/>
      <c r="H16" s="506">
        <f t="shared" si="0"/>
        <v>0</v>
      </c>
      <c r="K16" s="64"/>
    </row>
    <row r="17" spans="1:11">
      <c r="A17" s="186"/>
      <c r="B17" s="186"/>
      <c r="C17" s="186"/>
      <c r="D17" s="186"/>
      <c r="E17" s="186"/>
      <c r="F17" s="136"/>
      <c r="G17" s="136"/>
      <c r="H17" s="506">
        <f t="shared" si="0"/>
        <v>0</v>
      </c>
      <c r="K17" s="64"/>
    </row>
    <row r="18" spans="1:11">
      <c r="A18" s="186"/>
      <c r="B18" s="186"/>
      <c r="C18" s="186"/>
      <c r="D18" s="186"/>
      <c r="E18" s="186"/>
      <c r="F18" s="136"/>
      <c r="G18" s="136"/>
      <c r="H18" s="506">
        <f t="shared" si="0"/>
        <v>0</v>
      </c>
      <c r="K18" s="64"/>
    </row>
    <row r="19" spans="1:11">
      <c r="A19" s="186"/>
      <c r="B19" s="186"/>
      <c r="C19" s="186"/>
      <c r="D19" s="186"/>
      <c r="E19" s="186"/>
      <c r="F19" s="136"/>
      <c r="G19" s="136"/>
      <c r="H19" s="506">
        <f t="shared" si="0"/>
        <v>0</v>
      </c>
      <c r="K19" s="64"/>
    </row>
    <row r="20" spans="1:11">
      <c r="A20" s="186"/>
      <c r="B20" s="186"/>
      <c r="C20" s="186"/>
      <c r="D20" s="186"/>
      <c r="E20" s="186"/>
      <c r="F20" s="136"/>
      <c r="G20" s="136"/>
      <c r="H20" s="506">
        <f t="shared" si="0"/>
        <v>0</v>
      </c>
      <c r="K20" s="64"/>
    </row>
    <row r="21" spans="1:11">
      <c r="A21" s="186"/>
      <c r="B21" s="186"/>
      <c r="C21" s="186"/>
      <c r="D21" s="186"/>
      <c r="E21" s="186"/>
      <c r="F21" s="136"/>
      <c r="G21" s="136"/>
      <c r="H21" s="506">
        <f t="shared" si="0"/>
        <v>0</v>
      </c>
      <c r="K21" s="64"/>
    </row>
    <row r="22" spans="1:11">
      <c r="A22" s="186"/>
      <c r="B22" s="186"/>
      <c r="C22" s="186"/>
      <c r="D22" s="186"/>
      <c r="E22" s="186"/>
      <c r="F22" s="136"/>
      <c r="G22" s="136"/>
      <c r="H22" s="506">
        <f t="shared" si="0"/>
        <v>0</v>
      </c>
      <c r="K22" s="64"/>
    </row>
    <row r="23" spans="1:11">
      <c r="A23" s="186"/>
      <c r="B23" s="186"/>
      <c r="C23" s="186"/>
      <c r="D23" s="186"/>
      <c r="E23" s="186"/>
      <c r="F23" s="136"/>
      <c r="G23" s="136"/>
      <c r="H23" s="506">
        <f t="shared" si="0"/>
        <v>0</v>
      </c>
      <c r="K23" s="64"/>
    </row>
    <row r="24" spans="1:11">
      <c r="A24" s="186"/>
      <c r="B24" s="186"/>
      <c r="C24" s="186"/>
      <c r="D24" s="186"/>
      <c r="E24" s="186"/>
      <c r="F24" s="136"/>
      <c r="G24" s="136"/>
      <c r="H24" s="506">
        <f t="shared" si="0"/>
        <v>0</v>
      </c>
      <c r="K24" s="64"/>
    </row>
    <row r="25" spans="1:11">
      <c r="A25" s="186"/>
      <c r="B25" s="186"/>
      <c r="C25" s="186"/>
      <c r="D25" s="186"/>
      <c r="E25" s="186"/>
      <c r="F25" s="136"/>
      <c r="G25" s="136"/>
      <c r="H25" s="506">
        <f t="shared" si="0"/>
        <v>0</v>
      </c>
      <c r="K25" s="64"/>
    </row>
    <row r="26" spans="1:11">
      <c r="A26" s="186"/>
      <c r="B26" s="186"/>
      <c r="C26" s="186"/>
      <c r="D26" s="186"/>
      <c r="E26" s="186"/>
      <c r="F26" s="136"/>
      <c r="G26" s="136"/>
      <c r="H26" s="506">
        <f t="shared" si="0"/>
        <v>0</v>
      </c>
      <c r="K26" s="64"/>
    </row>
    <row r="27" spans="1:11">
      <c r="A27" s="186"/>
      <c r="B27" s="186"/>
      <c r="C27" s="186"/>
      <c r="D27" s="186"/>
      <c r="E27" s="186"/>
      <c r="F27" s="136"/>
      <c r="G27" s="136"/>
      <c r="H27" s="506">
        <f t="shared" si="0"/>
        <v>0</v>
      </c>
      <c r="K27" s="64"/>
    </row>
    <row r="28" spans="1:11">
      <c r="A28" s="186"/>
      <c r="B28" s="186"/>
      <c r="C28" s="186"/>
      <c r="D28" s="186"/>
      <c r="E28" s="186"/>
      <c r="F28" s="136"/>
      <c r="G28" s="136"/>
      <c r="H28" s="506">
        <f t="shared" si="0"/>
        <v>0</v>
      </c>
      <c r="K28" s="64"/>
    </row>
    <row r="29" spans="1:11">
      <c r="A29" s="186"/>
      <c r="B29" s="186"/>
      <c r="C29" s="186"/>
      <c r="D29" s="186"/>
      <c r="E29" s="186"/>
      <c r="F29" s="136"/>
      <c r="G29" s="136"/>
      <c r="H29" s="506">
        <f t="shared" si="0"/>
        <v>0</v>
      </c>
      <c r="K29" s="64"/>
    </row>
    <row r="30" spans="1:11">
      <c r="A30" s="186"/>
      <c r="B30" s="186"/>
      <c r="C30" s="186"/>
      <c r="D30" s="186"/>
      <c r="E30" s="186"/>
      <c r="F30" s="136"/>
      <c r="G30" s="136"/>
      <c r="H30" s="506">
        <f t="shared" si="0"/>
        <v>0</v>
      </c>
      <c r="K30" s="64"/>
    </row>
    <row r="31" spans="1:11">
      <c r="A31" s="186"/>
      <c r="B31" s="186"/>
      <c r="C31" s="186"/>
      <c r="D31" s="186"/>
      <c r="E31" s="186"/>
      <c r="F31" s="136"/>
      <c r="G31" s="136"/>
      <c r="H31" s="506">
        <f t="shared" si="0"/>
        <v>0</v>
      </c>
      <c r="K31" s="64"/>
    </row>
    <row r="32" spans="1:11">
      <c r="A32" s="186"/>
      <c r="B32" s="186"/>
      <c r="C32" s="186"/>
      <c r="D32" s="186"/>
      <c r="E32" s="186"/>
      <c r="F32" s="136"/>
      <c r="G32" s="136"/>
      <c r="H32" s="506">
        <f t="shared" si="0"/>
        <v>0</v>
      </c>
      <c r="K32" s="64"/>
    </row>
    <row r="33" spans="1:11">
      <c r="A33" s="186"/>
      <c r="B33" s="186"/>
      <c r="C33" s="186"/>
      <c r="D33" s="186"/>
      <c r="E33" s="186"/>
      <c r="F33" s="136"/>
      <c r="G33" s="136"/>
      <c r="H33" s="506">
        <f t="shared" si="0"/>
        <v>0</v>
      </c>
      <c r="K33" s="64"/>
    </row>
    <row r="34" spans="1:11">
      <c r="A34" s="186"/>
      <c r="B34" s="186"/>
      <c r="C34" s="186"/>
      <c r="D34" s="186"/>
      <c r="E34" s="186"/>
      <c r="F34" s="136"/>
      <c r="G34" s="136"/>
      <c r="H34" s="506">
        <f t="shared" si="0"/>
        <v>0</v>
      </c>
      <c r="K34" s="64"/>
    </row>
    <row r="35" spans="1:11">
      <c r="A35" s="186"/>
      <c r="B35" s="186"/>
      <c r="C35" s="186"/>
      <c r="D35" s="186"/>
      <c r="E35" s="186"/>
      <c r="F35" s="136"/>
      <c r="G35" s="136"/>
      <c r="H35" s="506">
        <f t="shared" si="0"/>
        <v>0</v>
      </c>
      <c r="K35" s="64"/>
    </row>
    <row r="36" spans="1:11">
      <c r="A36" s="186"/>
      <c r="B36" s="186"/>
      <c r="C36" s="186"/>
      <c r="D36" s="186"/>
      <c r="E36" s="186"/>
      <c r="F36" s="136"/>
      <c r="G36" s="136"/>
      <c r="H36" s="506">
        <f t="shared" si="0"/>
        <v>0</v>
      </c>
      <c r="K36" s="64"/>
    </row>
    <row r="37" spans="1:11">
      <c r="A37" s="186"/>
      <c r="B37" s="186"/>
      <c r="C37" s="186"/>
      <c r="D37" s="186"/>
      <c r="E37" s="186"/>
      <c r="F37" s="136"/>
      <c r="G37" s="136"/>
      <c r="H37" s="506">
        <f t="shared" si="0"/>
        <v>0</v>
      </c>
      <c r="K37" s="64"/>
    </row>
    <row r="38" spans="1:11">
      <c r="A38" s="186"/>
      <c r="B38" s="186"/>
      <c r="C38" s="186"/>
      <c r="D38" s="186"/>
      <c r="E38" s="186"/>
      <c r="F38" s="136"/>
      <c r="G38" s="136"/>
      <c r="H38" s="506">
        <f t="shared" si="0"/>
        <v>0</v>
      </c>
      <c r="K38" s="64"/>
    </row>
    <row r="39" spans="1:11">
      <c r="A39" s="186"/>
      <c r="B39" s="186"/>
      <c r="C39" s="186"/>
      <c r="D39" s="186"/>
      <c r="E39" s="186"/>
      <c r="F39" s="136"/>
      <c r="G39" s="136"/>
      <c r="H39" s="506">
        <f t="shared" si="0"/>
        <v>0</v>
      </c>
      <c r="K39" s="64"/>
    </row>
    <row r="40" spans="1:11">
      <c r="A40" s="186"/>
      <c r="B40" s="186"/>
      <c r="C40" s="186"/>
      <c r="D40" s="186"/>
      <c r="E40" s="186"/>
      <c r="F40" s="136"/>
      <c r="G40" s="136"/>
      <c r="H40" s="506">
        <f t="shared" si="0"/>
        <v>0</v>
      </c>
      <c r="K40" s="64"/>
    </row>
    <row r="41" spans="1:11">
      <c r="A41" s="186"/>
      <c r="B41" s="186"/>
      <c r="C41" s="186"/>
      <c r="D41" s="186"/>
      <c r="E41" s="186"/>
      <c r="F41" s="136"/>
      <c r="G41" s="136"/>
      <c r="H41" s="506">
        <f t="shared" si="0"/>
        <v>0</v>
      </c>
      <c r="K41" s="64"/>
    </row>
    <row r="42" spans="1:11">
      <c r="A42" s="186"/>
      <c r="B42" s="186"/>
      <c r="C42" s="186"/>
      <c r="D42" s="186"/>
      <c r="E42" s="186"/>
      <c r="F42" s="136"/>
      <c r="G42" s="136"/>
      <c r="H42" s="506">
        <f t="shared" si="0"/>
        <v>0</v>
      </c>
      <c r="K42" s="64"/>
    </row>
    <row r="43" spans="1:11">
      <c r="A43" s="186"/>
      <c r="B43" s="186"/>
      <c r="C43" s="186"/>
      <c r="D43" s="186"/>
      <c r="E43" s="186"/>
      <c r="F43" s="136"/>
      <c r="G43" s="136"/>
      <c r="H43" s="506">
        <f t="shared" si="0"/>
        <v>0</v>
      </c>
      <c r="K43" s="64"/>
    </row>
    <row r="44" spans="1:11">
      <c r="A44" s="186"/>
      <c r="B44" s="186"/>
      <c r="C44" s="186"/>
      <c r="D44" s="186"/>
      <c r="E44" s="186"/>
      <c r="F44" s="136"/>
      <c r="G44" s="136"/>
      <c r="H44" s="506">
        <f t="shared" si="0"/>
        <v>0</v>
      </c>
      <c r="K44" s="64"/>
    </row>
    <row r="45" spans="1:11">
      <c r="A45" s="186"/>
      <c r="B45" s="186"/>
      <c r="C45" s="186"/>
      <c r="D45" s="186"/>
      <c r="E45" s="186"/>
      <c r="F45" s="136"/>
      <c r="G45" s="136"/>
      <c r="H45" s="506">
        <f t="shared" si="0"/>
        <v>0</v>
      </c>
      <c r="K45" s="64"/>
    </row>
    <row r="46" spans="1:11">
      <c r="A46" s="186"/>
      <c r="B46" s="186"/>
      <c r="C46" s="186"/>
      <c r="D46" s="186"/>
      <c r="E46" s="186"/>
      <c r="F46" s="136"/>
      <c r="G46" s="136"/>
      <c r="H46" s="506">
        <f t="shared" si="0"/>
        <v>0</v>
      </c>
      <c r="K46" s="64"/>
    </row>
    <row r="47" spans="1:11">
      <c r="A47" s="186"/>
      <c r="B47" s="186"/>
      <c r="C47" s="186"/>
      <c r="D47" s="186"/>
      <c r="E47" s="186"/>
      <c r="F47" s="136"/>
      <c r="G47" s="136"/>
      <c r="H47" s="506">
        <f t="shared" si="0"/>
        <v>0</v>
      </c>
      <c r="K47" s="64"/>
    </row>
    <row r="48" spans="1:11">
      <c r="A48" s="186"/>
      <c r="B48" s="186"/>
      <c r="C48" s="186"/>
      <c r="D48" s="186"/>
      <c r="E48" s="186"/>
      <c r="F48" s="136"/>
      <c r="G48" s="136"/>
      <c r="H48" s="506">
        <f t="shared" si="0"/>
        <v>0</v>
      </c>
      <c r="K48" s="64"/>
    </row>
    <row r="49" spans="1:11">
      <c r="A49" s="186"/>
      <c r="B49" s="186"/>
      <c r="C49" s="186"/>
      <c r="D49" s="186"/>
      <c r="E49" s="186"/>
      <c r="F49" s="136"/>
      <c r="G49" s="136"/>
      <c r="H49" s="506">
        <f t="shared" si="0"/>
        <v>0</v>
      </c>
      <c r="K49" s="64"/>
    </row>
    <row r="50" spans="1:11">
      <c r="A50" s="186"/>
      <c r="B50" s="186"/>
      <c r="C50" s="186"/>
      <c r="D50" s="186"/>
      <c r="E50" s="186"/>
      <c r="F50" s="136"/>
      <c r="G50" s="136"/>
      <c r="H50" s="506">
        <f t="shared" si="0"/>
        <v>0</v>
      </c>
      <c r="K50" s="64"/>
    </row>
    <row r="51" spans="1:11">
      <c r="A51" s="186"/>
      <c r="B51" s="186"/>
      <c r="C51" s="186"/>
      <c r="D51" s="186"/>
      <c r="E51" s="186"/>
      <c r="F51" s="136"/>
      <c r="G51" s="136"/>
      <c r="H51" s="506">
        <f t="shared" si="0"/>
        <v>0</v>
      </c>
      <c r="K51" s="64"/>
    </row>
    <row r="52" spans="1:11">
      <c r="A52" s="186"/>
      <c r="B52" s="186"/>
      <c r="C52" s="186"/>
      <c r="D52" s="186"/>
      <c r="E52" s="186"/>
      <c r="F52" s="136"/>
      <c r="G52" s="136"/>
      <c r="H52" s="506">
        <f t="shared" si="0"/>
        <v>0</v>
      </c>
      <c r="K52" s="64"/>
    </row>
    <row r="53" spans="1:11">
      <c r="A53" s="186"/>
      <c r="B53" s="186"/>
      <c r="C53" s="186"/>
      <c r="D53" s="186"/>
      <c r="E53" s="186"/>
      <c r="F53" s="136"/>
      <c r="G53" s="136"/>
      <c r="H53" s="506">
        <f t="shared" si="0"/>
        <v>0</v>
      </c>
      <c r="K53" s="64"/>
    </row>
    <row r="54" spans="1:11">
      <c r="A54" s="186"/>
      <c r="B54" s="186"/>
      <c r="C54" s="186"/>
      <c r="D54" s="186"/>
      <c r="E54" s="186"/>
      <c r="F54" s="136"/>
      <c r="G54" s="136"/>
      <c r="H54" s="506">
        <f t="shared" si="0"/>
        <v>0</v>
      </c>
      <c r="K54" s="64"/>
    </row>
    <row r="55" spans="1:11" ht="15" customHeight="1">
      <c r="B55" s="64"/>
      <c r="K55" s="64"/>
    </row>
    <row r="56" spans="1:11" ht="15" customHeight="1">
      <c r="B56" s="64"/>
      <c r="K56" s="64"/>
    </row>
    <row r="57" spans="1:11" ht="15" customHeight="1">
      <c r="B57" s="64"/>
      <c r="C57" s="64"/>
      <c r="D57" s="64"/>
      <c r="E57" s="64"/>
      <c r="F57" s="64"/>
      <c r="G57" s="64"/>
      <c r="H57" s="64"/>
      <c r="I57" s="64"/>
      <c r="J57" s="64"/>
      <c r="K57" s="64"/>
    </row>
    <row r="58" spans="1:11" ht="15" customHeight="1"/>
    <row r="59" spans="1:11" ht="15" customHeight="1"/>
    <row r="60" spans="1:11" ht="15" customHeight="1"/>
    <row r="61" spans="1:11" ht="15" customHeight="1"/>
    <row r="62" spans="1:11" ht="15" customHeight="1"/>
  </sheetData>
  <sheetProtection sheet="1" objects="1" scenarios="1" formatCells="0" formatColumns="0" formatRows="0" insertHyperlinks="0"/>
  <dataValidations count="4">
    <dataValidation type="decimal" operator="greaterThan" allowBlank="1" showInputMessage="1" showErrorMessage="1" sqref="JA7:JA56 SW7:SW56 ACS7:ACS56 AMO7:AMO56 AWK7:AWK56 BGG7:BGG56 BQC7:BQC56 BZY7:BZY56 CJU7:CJU56 CTQ7:CTQ56 DDM7:DDM56 DNI7:DNI56 DXE7:DXE56 EHA7:EHA56 EQW7:EQW56 FAS7:FAS56 FKO7:FKO56 FUK7:FUK56 GEG7:GEG56 GOC7:GOC56 GXY7:GXY56 HHU7:HHU56 HRQ7:HRQ56 IBM7:IBM56 ILI7:ILI56 IVE7:IVE56 JFA7:JFA56 JOW7:JOW56 JYS7:JYS56 KIO7:KIO56 KSK7:KSK56 LCG7:LCG56 LMC7:LMC56 LVY7:LVY56 MFU7:MFU56 MPQ7:MPQ56 MZM7:MZM56 NJI7:NJI56 NTE7:NTE56 ODA7:ODA56 OMW7:OMW56 OWS7:OWS56 PGO7:PGO56 PQK7:PQK56 QAG7:QAG56 QKC7:QKC56 QTY7:QTY56 RDU7:RDU56 RNQ7:RNQ56 RXM7:RXM56 SHI7:SHI56 SRE7:SRE56 TBA7:TBA56 TKW7:TKW56 TUS7:TUS56 UEO7:UEO56 UOK7:UOK56 UYG7:UYG56 VIC7:VIC56 VRY7:VRY56 WBU7:WBU56 WLQ7:WLQ56 WVM7:WVM56 JA65563:JA65592 SW65563:SW65592 ACS65563:ACS65592 AMO65563:AMO65592 AWK65563:AWK65592 BGG65563:BGG65592 BQC65563:BQC65592 BZY65563:BZY65592 CJU65563:CJU65592 CTQ65563:CTQ65592 DDM65563:DDM65592 DNI65563:DNI65592 DXE65563:DXE65592 EHA65563:EHA65592 EQW65563:EQW65592 FAS65563:FAS65592 FKO65563:FKO65592 FUK65563:FUK65592 GEG65563:GEG65592 GOC65563:GOC65592 GXY65563:GXY65592 HHU65563:HHU65592 HRQ65563:HRQ65592 IBM65563:IBM65592 ILI65563:ILI65592 IVE65563:IVE65592 JFA65563:JFA65592 JOW65563:JOW65592 JYS65563:JYS65592 KIO65563:KIO65592 KSK65563:KSK65592 LCG65563:LCG65592 LMC65563:LMC65592 LVY65563:LVY65592 MFU65563:MFU65592 MPQ65563:MPQ65592 MZM65563:MZM65592 NJI65563:NJI65592 NTE65563:NTE65592 ODA65563:ODA65592 OMW65563:OMW65592 OWS65563:OWS65592 PGO65563:PGO65592 PQK65563:PQK65592 QAG65563:QAG65592 QKC65563:QKC65592 QTY65563:QTY65592 RDU65563:RDU65592 RNQ65563:RNQ65592 RXM65563:RXM65592 SHI65563:SHI65592 SRE65563:SRE65592 TBA65563:TBA65592 TKW65563:TKW65592 TUS65563:TUS65592 UEO65563:UEO65592 UOK65563:UOK65592 UYG65563:UYG65592 VIC65563:VIC65592 VRY65563:VRY65592 WBU65563:WBU65592 WLQ65563:WLQ65592 WVM65563:WVM65592 JA131099:JA131128 SW131099:SW131128 ACS131099:ACS131128 AMO131099:AMO131128 AWK131099:AWK131128 BGG131099:BGG131128 BQC131099:BQC131128 BZY131099:BZY131128 CJU131099:CJU131128 CTQ131099:CTQ131128 DDM131099:DDM131128 DNI131099:DNI131128 DXE131099:DXE131128 EHA131099:EHA131128 EQW131099:EQW131128 FAS131099:FAS131128 FKO131099:FKO131128 FUK131099:FUK131128 GEG131099:GEG131128 GOC131099:GOC131128 GXY131099:GXY131128 HHU131099:HHU131128 HRQ131099:HRQ131128 IBM131099:IBM131128 ILI131099:ILI131128 IVE131099:IVE131128 JFA131099:JFA131128 JOW131099:JOW131128 JYS131099:JYS131128 KIO131099:KIO131128 KSK131099:KSK131128 LCG131099:LCG131128 LMC131099:LMC131128 LVY131099:LVY131128 MFU131099:MFU131128 MPQ131099:MPQ131128 MZM131099:MZM131128 NJI131099:NJI131128 NTE131099:NTE131128 ODA131099:ODA131128 OMW131099:OMW131128 OWS131099:OWS131128 PGO131099:PGO131128 PQK131099:PQK131128 QAG131099:QAG131128 QKC131099:QKC131128 QTY131099:QTY131128 RDU131099:RDU131128 RNQ131099:RNQ131128 RXM131099:RXM131128 SHI131099:SHI131128 SRE131099:SRE131128 TBA131099:TBA131128 TKW131099:TKW131128 TUS131099:TUS131128 UEO131099:UEO131128 UOK131099:UOK131128 UYG131099:UYG131128 VIC131099:VIC131128 VRY131099:VRY131128 WBU131099:WBU131128 WLQ131099:WLQ131128 WVM131099:WVM131128 JA196635:JA196664 SW196635:SW196664 ACS196635:ACS196664 AMO196635:AMO196664 AWK196635:AWK196664 BGG196635:BGG196664 BQC196635:BQC196664 BZY196635:BZY196664 CJU196635:CJU196664 CTQ196635:CTQ196664 DDM196635:DDM196664 DNI196635:DNI196664 DXE196635:DXE196664 EHA196635:EHA196664 EQW196635:EQW196664 FAS196635:FAS196664 FKO196635:FKO196664 FUK196635:FUK196664 GEG196635:GEG196664 GOC196635:GOC196664 GXY196635:GXY196664 HHU196635:HHU196664 HRQ196635:HRQ196664 IBM196635:IBM196664 ILI196635:ILI196664 IVE196635:IVE196664 JFA196635:JFA196664 JOW196635:JOW196664 JYS196635:JYS196664 KIO196635:KIO196664 KSK196635:KSK196664 LCG196635:LCG196664 LMC196635:LMC196664 LVY196635:LVY196664 MFU196635:MFU196664 MPQ196635:MPQ196664 MZM196635:MZM196664 NJI196635:NJI196664 NTE196635:NTE196664 ODA196635:ODA196664 OMW196635:OMW196664 OWS196635:OWS196664 PGO196635:PGO196664 PQK196635:PQK196664 QAG196635:QAG196664 QKC196635:QKC196664 QTY196635:QTY196664 RDU196635:RDU196664 RNQ196635:RNQ196664 RXM196635:RXM196664 SHI196635:SHI196664 SRE196635:SRE196664 TBA196635:TBA196664 TKW196635:TKW196664 TUS196635:TUS196664 UEO196635:UEO196664 UOK196635:UOK196664 UYG196635:UYG196664 VIC196635:VIC196664 VRY196635:VRY196664 WBU196635:WBU196664 WLQ196635:WLQ196664 WVM196635:WVM196664 JA262171:JA262200 SW262171:SW262200 ACS262171:ACS262200 AMO262171:AMO262200 AWK262171:AWK262200 BGG262171:BGG262200 BQC262171:BQC262200 BZY262171:BZY262200 CJU262171:CJU262200 CTQ262171:CTQ262200 DDM262171:DDM262200 DNI262171:DNI262200 DXE262171:DXE262200 EHA262171:EHA262200 EQW262171:EQW262200 FAS262171:FAS262200 FKO262171:FKO262200 FUK262171:FUK262200 GEG262171:GEG262200 GOC262171:GOC262200 GXY262171:GXY262200 HHU262171:HHU262200 HRQ262171:HRQ262200 IBM262171:IBM262200 ILI262171:ILI262200 IVE262171:IVE262200 JFA262171:JFA262200 JOW262171:JOW262200 JYS262171:JYS262200 KIO262171:KIO262200 KSK262171:KSK262200 LCG262171:LCG262200 LMC262171:LMC262200 LVY262171:LVY262200 MFU262171:MFU262200 MPQ262171:MPQ262200 MZM262171:MZM262200 NJI262171:NJI262200 NTE262171:NTE262200 ODA262171:ODA262200 OMW262171:OMW262200 OWS262171:OWS262200 PGO262171:PGO262200 PQK262171:PQK262200 QAG262171:QAG262200 QKC262171:QKC262200 QTY262171:QTY262200 RDU262171:RDU262200 RNQ262171:RNQ262200 RXM262171:RXM262200 SHI262171:SHI262200 SRE262171:SRE262200 TBA262171:TBA262200 TKW262171:TKW262200 TUS262171:TUS262200 UEO262171:UEO262200 UOK262171:UOK262200 UYG262171:UYG262200 VIC262171:VIC262200 VRY262171:VRY262200 WBU262171:WBU262200 WLQ262171:WLQ262200 WVM262171:WVM262200 JA327707:JA327736 SW327707:SW327736 ACS327707:ACS327736 AMO327707:AMO327736 AWK327707:AWK327736 BGG327707:BGG327736 BQC327707:BQC327736 BZY327707:BZY327736 CJU327707:CJU327736 CTQ327707:CTQ327736 DDM327707:DDM327736 DNI327707:DNI327736 DXE327707:DXE327736 EHA327707:EHA327736 EQW327707:EQW327736 FAS327707:FAS327736 FKO327707:FKO327736 FUK327707:FUK327736 GEG327707:GEG327736 GOC327707:GOC327736 GXY327707:GXY327736 HHU327707:HHU327736 HRQ327707:HRQ327736 IBM327707:IBM327736 ILI327707:ILI327736 IVE327707:IVE327736 JFA327707:JFA327736 JOW327707:JOW327736 JYS327707:JYS327736 KIO327707:KIO327736 KSK327707:KSK327736 LCG327707:LCG327736 LMC327707:LMC327736 LVY327707:LVY327736 MFU327707:MFU327736 MPQ327707:MPQ327736 MZM327707:MZM327736 NJI327707:NJI327736 NTE327707:NTE327736 ODA327707:ODA327736 OMW327707:OMW327736 OWS327707:OWS327736 PGO327707:PGO327736 PQK327707:PQK327736 QAG327707:QAG327736 QKC327707:QKC327736 QTY327707:QTY327736 RDU327707:RDU327736 RNQ327707:RNQ327736 RXM327707:RXM327736 SHI327707:SHI327736 SRE327707:SRE327736 TBA327707:TBA327736 TKW327707:TKW327736 TUS327707:TUS327736 UEO327707:UEO327736 UOK327707:UOK327736 UYG327707:UYG327736 VIC327707:VIC327736 VRY327707:VRY327736 WBU327707:WBU327736 WLQ327707:WLQ327736 WVM327707:WVM327736 JA393243:JA393272 SW393243:SW393272 ACS393243:ACS393272 AMO393243:AMO393272 AWK393243:AWK393272 BGG393243:BGG393272 BQC393243:BQC393272 BZY393243:BZY393272 CJU393243:CJU393272 CTQ393243:CTQ393272 DDM393243:DDM393272 DNI393243:DNI393272 DXE393243:DXE393272 EHA393243:EHA393272 EQW393243:EQW393272 FAS393243:FAS393272 FKO393243:FKO393272 FUK393243:FUK393272 GEG393243:GEG393272 GOC393243:GOC393272 GXY393243:GXY393272 HHU393243:HHU393272 HRQ393243:HRQ393272 IBM393243:IBM393272 ILI393243:ILI393272 IVE393243:IVE393272 JFA393243:JFA393272 JOW393243:JOW393272 JYS393243:JYS393272 KIO393243:KIO393272 KSK393243:KSK393272 LCG393243:LCG393272 LMC393243:LMC393272 LVY393243:LVY393272 MFU393243:MFU393272 MPQ393243:MPQ393272 MZM393243:MZM393272 NJI393243:NJI393272 NTE393243:NTE393272 ODA393243:ODA393272 OMW393243:OMW393272 OWS393243:OWS393272 PGO393243:PGO393272 PQK393243:PQK393272 QAG393243:QAG393272 QKC393243:QKC393272 QTY393243:QTY393272 RDU393243:RDU393272 RNQ393243:RNQ393272 RXM393243:RXM393272 SHI393243:SHI393272 SRE393243:SRE393272 TBA393243:TBA393272 TKW393243:TKW393272 TUS393243:TUS393272 UEO393243:UEO393272 UOK393243:UOK393272 UYG393243:UYG393272 VIC393243:VIC393272 VRY393243:VRY393272 WBU393243:WBU393272 WLQ393243:WLQ393272 WVM393243:WVM393272 JA458779:JA458808 SW458779:SW458808 ACS458779:ACS458808 AMO458779:AMO458808 AWK458779:AWK458808 BGG458779:BGG458808 BQC458779:BQC458808 BZY458779:BZY458808 CJU458779:CJU458808 CTQ458779:CTQ458808 DDM458779:DDM458808 DNI458779:DNI458808 DXE458779:DXE458808 EHA458779:EHA458808 EQW458779:EQW458808 FAS458779:FAS458808 FKO458779:FKO458808 FUK458779:FUK458808 GEG458779:GEG458808 GOC458779:GOC458808 GXY458779:GXY458808 HHU458779:HHU458808 HRQ458779:HRQ458808 IBM458779:IBM458808 ILI458779:ILI458808 IVE458779:IVE458808 JFA458779:JFA458808 JOW458779:JOW458808 JYS458779:JYS458808 KIO458779:KIO458808 KSK458779:KSK458808 LCG458779:LCG458808 LMC458779:LMC458808 LVY458779:LVY458808 MFU458779:MFU458808 MPQ458779:MPQ458808 MZM458779:MZM458808 NJI458779:NJI458808 NTE458779:NTE458808 ODA458779:ODA458808 OMW458779:OMW458808 OWS458779:OWS458808 PGO458779:PGO458808 PQK458779:PQK458808 QAG458779:QAG458808 QKC458779:QKC458808 QTY458779:QTY458808 RDU458779:RDU458808 RNQ458779:RNQ458808 RXM458779:RXM458808 SHI458779:SHI458808 SRE458779:SRE458808 TBA458779:TBA458808 TKW458779:TKW458808 TUS458779:TUS458808 UEO458779:UEO458808 UOK458779:UOK458808 UYG458779:UYG458808 VIC458779:VIC458808 VRY458779:VRY458808 WBU458779:WBU458808 WLQ458779:WLQ458808 WVM458779:WVM458808 JA524315:JA524344 SW524315:SW524344 ACS524315:ACS524344 AMO524315:AMO524344 AWK524315:AWK524344 BGG524315:BGG524344 BQC524315:BQC524344 BZY524315:BZY524344 CJU524315:CJU524344 CTQ524315:CTQ524344 DDM524315:DDM524344 DNI524315:DNI524344 DXE524315:DXE524344 EHA524315:EHA524344 EQW524315:EQW524344 FAS524315:FAS524344 FKO524315:FKO524344 FUK524315:FUK524344 GEG524315:GEG524344 GOC524315:GOC524344 GXY524315:GXY524344 HHU524315:HHU524344 HRQ524315:HRQ524344 IBM524315:IBM524344 ILI524315:ILI524344 IVE524315:IVE524344 JFA524315:JFA524344 JOW524315:JOW524344 JYS524315:JYS524344 KIO524315:KIO524344 KSK524315:KSK524344 LCG524315:LCG524344 LMC524315:LMC524344 LVY524315:LVY524344 MFU524315:MFU524344 MPQ524315:MPQ524344 MZM524315:MZM524344 NJI524315:NJI524344 NTE524315:NTE524344 ODA524315:ODA524344 OMW524315:OMW524344 OWS524315:OWS524344 PGO524315:PGO524344 PQK524315:PQK524344 QAG524315:QAG524344 QKC524315:QKC524344 QTY524315:QTY524344 RDU524315:RDU524344 RNQ524315:RNQ524344 RXM524315:RXM524344 SHI524315:SHI524344 SRE524315:SRE524344 TBA524315:TBA524344 TKW524315:TKW524344 TUS524315:TUS524344 UEO524315:UEO524344 UOK524315:UOK524344 UYG524315:UYG524344 VIC524315:VIC524344 VRY524315:VRY524344 WBU524315:WBU524344 WLQ524315:WLQ524344 WVM524315:WVM524344 JA589851:JA589880 SW589851:SW589880 ACS589851:ACS589880 AMO589851:AMO589880 AWK589851:AWK589880 BGG589851:BGG589880 BQC589851:BQC589880 BZY589851:BZY589880 CJU589851:CJU589880 CTQ589851:CTQ589880 DDM589851:DDM589880 DNI589851:DNI589880 DXE589851:DXE589880 EHA589851:EHA589880 EQW589851:EQW589880 FAS589851:FAS589880 FKO589851:FKO589880 FUK589851:FUK589880 GEG589851:GEG589880 GOC589851:GOC589880 GXY589851:GXY589880 HHU589851:HHU589880 HRQ589851:HRQ589880 IBM589851:IBM589880 ILI589851:ILI589880 IVE589851:IVE589880 JFA589851:JFA589880 JOW589851:JOW589880 JYS589851:JYS589880 KIO589851:KIO589880 KSK589851:KSK589880 LCG589851:LCG589880 LMC589851:LMC589880 LVY589851:LVY589880 MFU589851:MFU589880 MPQ589851:MPQ589880 MZM589851:MZM589880 NJI589851:NJI589880 NTE589851:NTE589880 ODA589851:ODA589880 OMW589851:OMW589880 OWS589851:OWS589880 PGO589851:PGO589880 PQK589851:PQK589880 QAG589851:QAG589880 QKC589851:QKC589880 QTY589851:QTY589880 RDU589851:RDU589880 RNQ589851:RNQ589880 RXM589851:RXM589880 SHI589851:SHI589880 SRE589851:SRE589880 TBA589851:TBA589880 TKW589851:TKW589880 TUS589851:TUS589880 UEO589851:UEO589880 UOK589851:UOK589880 UYG589851:UYG589880 VIC589851:VIC589880 VRY589851:VRY589880 WBU589851:WBU589880 WLQ589851:WLQ589880 WVM589851:WVM589880 JA655387:JA655416 SW655387:SW655416 ACS655387:ACS655416 AMO655387:AMO655416 AWK655387:AWK655416 BGG655387:BGG655416 BQC655387:BQC655416 BZY655387:BZY655416 CJU655387:CJU655416 CTQ655387:CTQ655416 DDM655387:DDM655416 DNI655387:DNI655416 DXE655387:DXE655416 EHA655387:EHA655416 EQW655387:EQW655416 FAS655387:FAS655416 FKO655387:FKO655416 FUK655387:FUK655416 GEG655387:GEG655416 GOC655387:GOC655416 GXY655387:GXY655416 HHU655387:HHU655416 HRQ655387:HRQ655416 IBM655387:IBM655416 ILI655387:ILI655416 IVE655387:IVE655416 JFA655387:JFA655416 JOW655387:JOW655416 JYS655387:JYS655416 KIO655387:KIO655416 KSK655387:KSK655416 LCG655387:LCG655416 LMC655387:LMC655416 LVY655387:LVY655416 MFU655387:MFU655416 MPQ655387:MPQ655416 MZM655387:MZM655416 NJI655387:NJI655416 NTE655387:NTE655416 ODA655387:ODA655416 OMW655387:OMW655416 OWS655387:OWS655416 PGO655387:PGO655416 PQK655387:PQK655416 QAG655387:QAG655416 QKC655387:QKC655416 QTY655387:QTY655416 RDU655387:RDU655416 RNQ655387:RNQ655416 RXM655387:RXM655416 SHI655387:SHI655416 SRE655387:SRE655416 TBA655387:TBA655416 TKW655387:TKW655416 TUS655387:TUS655416 UEO655387:UEO655416 UOK655387:UOK655416 UYG655387:UYG655416 VIC655387:VIC655416 VRY655387:VRY655416 WBU655387:WBU655416 WLQ655387:WLQ655416 WVM655387:WVM655416 JA720923:JA720952 SW720923:SW720952 ACS720923:ACS720952 AMO720923:AMO720952 AWK720923:AWK720952 BGG720923:BGG720952 BQC720923:BQC720952 BZY720923:BZY720952 CJU720923:CJU720952 CTQ720923:CTQ720952 DDM720923:DDM720952 DNI720923:DNI720952 DXE720923:DXE720952 EHA720923:EHA720952 EQW720923:EQW720952 FAS720923:FAS720952 FKO720923:FKO720952 FUK720923:FUK720952 GEG720923:GEG720952 GOC720923:GOC720952 GXY720923:GXY720952 HHU720923:HHU720952 HRQ720923:HRQ720952 IBM720923:IBM720952 ILI720923:ILI720952 IVE720923:IVE720952 JFA720923:JFA720952 JOW720923:JOW720952 JYS720923:JYS720952 KIO720923:KIO720952 KSK720923:KSK720952 LCG720923:LCG720952 LMC720923:LMC720952 LVY720923:LVY720952 MFU720923:MFU720952 MPQ720923:MPQ720952 MZM720923:MZM720952 NJI720923:NJI720952 NTE720923:NTE720952 ODA720923:ODA720952 OMW720923:OMW720952 OWS720923:OWS720952 PGO720923:PGO720952 PQK720923:PQK720952 QAG720923:QAG720952 QKC720923:QKC720952 QTY720923:QTY720952 RDU720923:RDU720952 RNQ720923:RNQ720952 RXM720923:RXM720952 SHI720923:SHI720952 SRE720923:SRE720952 TBA720923:TBA720952 TKW720923:TKW720952 TUS720923:TUS720952 UEO720923:UEO720952 UOK720923:UOK720952 UYG720923:UYG720952 VIC720923:VIC720952 VRY720923:VRY720952 WBU720923:WBU720952 WLQ720923:WLQ720952 WVM720923:WVM720952 JA786459:JA786488 SW786459:SW786488 ACS786459:ACS786488 AMO786459:AMO786488 AWK786459:AWK786488 BGG786459:BGG786488 BQC786459:BQC786488 BZY786459:BZY786488 CJU786459:CJU786488 CTQ786459:CTQ786488 DDM786459:DDM786488 DNI786459:DNI786488 DXE786459:DXE786488 EHA786459:EHA786488 EQW786459:EQW786488 FAS786459:FAS786488 FKO786459:FKO786488 FUK786459:FUK786488 GEG786459:GEG786488 GOC786459:GOC786488 GXY786459:GXY786488 HHU786459:HHU786488 HRQ786459:HRQ786488 IBM786459:IBM786488 ILI786459:ILI786488 IVE786459:IVE786488 JFA786459:JFA786488 JOW786459:JOW786488 JYS786459:JYS786488 KIO786459:KIO786488 KSK786459:KSK786488 LCG786459:LCG786488 LMC786459:LMC786488 LVY786459:LVY786488 MFU786459:MFU786488 MPQ786459:MPQ786488 MZM786459:MZM786488 NJI786459:NJI786488 NTE786459:NTE786488 ODA786459:ODA786488 OMW786459:OMW786488 OWS786459:OWS786488 PGO786459:PGO786488 PQK786459:PQK786488 QAG786459:QAG786488 QKC786459:QKC786488 QTY786459:QTY786488 RDU786459:RDU786488 RNQ786459:RNQ786488 RXM786459:RXM786488 SHI786459:SHI786488 SRE786459:SRE786488 TBA786459:TBA786488 TKW786459:TKW786488 TUS786459:TUS786488 UEO786459:UEO786488 UOK786459:UOK786488 UYG786459:UYG786488 VIC786459:VIC786488 VRY786459:VRY786488 WBU786459:WBU786488 WLQ786459:WLQ786488 WVM786459:WVM786488 JA851995:JA852024 SW851995:SW852024 ACS851995:ACS852024 AMO851995:AMO852024 AWK851995:AWK852024 BGG851995:BGG852024 BQC851995:BQC852024 BZY851995:BZY852024 CJU851995:CJU852024 CTQ851995:CTQ852024 DDM851995:DDM852024 DNI851995:DNI852024 DXE851995:DXE852024 EHA851995:EHA852024 EQW851995:EQW852024 FAS851995:FAS852024 FKO851995:FKO852024 FUK851995:FUK852024 GEG851995:GEG852024 GOC851995:GOC852024 GXY851995:GXY852024 HHU851995:HHU852024 HRQ851995:HRQ852024 IBM851995:IBM852024 ILI851995:ILI852024 IVE851995:IVE852024 JFA851995:JFA852024 JOW851995:JOW852024 JYS851995:JYS852024 KIO851995:KIO852024 KSK851995:KSK852024 LCG851995:LCG852024 LMC851995:LMC852024 LVY851995:LVY852024 MFU851995:MFU852024 MPQ851995:MPQ852024 MZM851995:MZM852024 NJI851995:NJI852024 NTE851995:NTE852024 ODA851995:ODA852024 OMW851995:OMW852024 OWS851995:OWS852024 PGO851995:PGO852024 PQK851995:PQK852024 QAG851995:QAG852024 QKC851995:QKC852024 QTY851995:QTY852024 RDU851995:RDU852024 RNQ851995:RNQ852024 RXM851995:RXM852024 SHI851995:SHI852024 SRE851995:SRE852024 TBA851995:TBA852024 TKW851995:TKW852024 TUS851995:TUS852024 UEO851995:UEO852024 UOK851995:UOK852024 UYG851995:UYG852024 VIC851995:VIC852024 VRY851995:VRY852024 WBU851995:WBU852024 WLQ851995:WLQ852024 WVM851995:WVM852024 JA917531:JA917560 SW917531:SW917560 ACS917531:ACS917560 AMO917531:AMO917560 AWK917531:AWK917560 BGG917531:BGG917560 BQC917531:BQC917560 BZY917531:BZY917560 CJU917531:CJU917560 CTQ917531:CTQ917560 DDM917531:DDM917560 DNI917531:DNI917560 DXE917531:DXE917560 EHA917531:EHA917560 EQW917531:EQW917560 FAS917531:FAS917560 FKO917531:FKO917560 FUK917531:FUK917560 GEG917531:GEG917560 GOC917531:GOC917560 GXY917531:GXY917560 HHU917531:HHU917560 HRQ917531:HRQ917560 IBM917531:IBM917560 ILI917531:ILI917560 IVE917531:IVE917560 JFA917531:JFA917560 JOW917531:JOW917560 JYS917531:JYS917560 KIO917531:KIO917560 KSK917531:KSK917560 LCG917531:LCG917560 LMC917531:LMC917560 LVY917531:LVY917560 MFU917531:MFU917560 MPQ917531:MPQ917560 MZM917531:MZM917560 NJI917531:NJI917560 NTE917531:NTE917560 ODA917531:ODA917560 OMW917531:OMW917560 OWS917531:OWS917560 PGO917531:PGO917560 PQK917531:PQK917560 QAG917531:QAG917560 QKC917531:QKC917560 QTY917531:QTY917560 RDU917531:RDU917560 RNQ917531:RNQ917560 RXM917531:RXM917560 SHI917531:SHI917560 SRE917531:SRE917560 TBA917531:TBA917560 TKW917531:TKW917560 TUS917531:TUS917560 UEO917531:UEO917560 UOK917531:UOK917560 UYG917531:UYG917560 VIC917531:VIC917560 VRY917531:VRY917560 WBU917531:WBU917560 WLQ917531:WLQ917560 WVM917531:WVM917560 JA983067:JA983096 SW983067:SW983096 ACS983067:ACS983096 AMO983067:AMO983096 AWK983067:AWK983096 BGG983067:BGG983096 BQC983067:BQC983096 BZY983067:BZY983096 CJU983067:CJU983096 CTQ983067:CTQ983096 DDM983067:DDM983096 DNI983067:DNI983096 DXE983067:DXE983096 EHA983067:EHA983096 EQW983067:EQW983096 FAS983067:FAS983096 FKO983067:FKO983096 FUK983067:FUK983096 GEG983067:GEG983096 GOC983067:GOC983096 GXY983067:GXY983096 HHU983067:HHU983096 HRQ983067:HRQ983096 IBM983067:IBM983096 ILI983067:ILI983096 IVE983067:IVE983096 JFA983067:JFA983096 JOW983067:JOW983096 JYS983067:JYS983096 KIO983067:KIO983096 KSK983067:KSK983096 LCG983067:LCG983096 LMC983067:LMC983096 LVY983067:LVY983096 MFU983067:MFU983096 MPQ983067:MPQ983096 MZM983067:MZM983096 NJI983067:NJI983096 NTE983067:NTE983096 ODA983067:ODA983096 OMW983067:OMW983096 OWS983067:OWS983096 PGO983067:PGO983096 PQK983067:PQK983096 QAG983067:QAG983096 QKC983067:QKC983096 QTY983067:QTY983096 RDU983067:RDU983096 RNQ983067:RNQ983096 RXM983067:RXM983096 SHI983067:SHI983096 SRE983067:SRE983096 TBA983067:TBA983096 TKW983067:TKW983096 TUS983067:TUS983096 UEO983067:UEO983096 UOK983067:UOK983096 UYG983067:UYG983096 VIC983067:VIC983096 VRY983067:VRY983096 WBU983067:WBU983096 WLQ983067:WLQ983096 WVM983067:WVM983096 C5:C54 IS7:IS56 SO7:SO56 ACK7:ACK56 AMG7:AMG56 AWC7:AWC56 BFY7:BFY56 BPU7:BPU56 BZQ7:BZQ56 CJM7:CJM56 CTI7:CTI56 DDE7:DDE56 DNA7:DNA56 DWW7:DWW56 EGS7:EGS56 EQO7:EQO56 FAK7:FAK56 FKG7:FKG56 FUC7:FUC56 GDY7:GDY56 GNU7:GNU56 GXQ7:GXQ56 HHM7:HHM56 HRI7:HRI56 IBE7:IBE56 ILA7:ILA56 IUW7:IUW56 JES7:JES56 JOO7:JOO56 JYK7:JYK56 KIG7:KIG56 KSC7:KSC56 LBY7:LBY56 LLU7:LLU56 LVQ7:LVQ56 MFM7:MFM56 MPI7:MPI56 MZE7:MZE56 NJA7:NJA56 NSW7:NSW56 OCS7:OCS56 OMO7:OMO56 OWK7:OWK56 PGG7:PGG56 PQC7:PQC56 PZY7:PZY56 QJU7:QJU56 QTQ7:QTQ56 RDM7:RDM56 RNI7:RNI56 RXE7:RXE56 SHA7:SHA56 SQW7:SQW56 TAS7:TAS56 TKO7:TKO56 TUK7:TUK56 UEG7:UEG56 UOC7:UOC56 UXY7:UXY56 VHU7:VHU56 VRQ7:VRQ56 WBM7:WBM56 WLI7:WLI56 WVE7:WVE56 E65563:E65592 IS65563:IS65592 SO65563:SO65592 ACK65563:ACK65592 AMG65563:AMG65592 AWC65563:AWC65592 BFY65563:BFY65592 BPU65563:BPU65592 BZQ65563:BZQ65592 CJM65563:CJM65592 CTI65563:CTI65592 DDE65563:DDE65592 DNA65563:DNA65592 DWW65563:DWW65592 EGS65563:EGS65592 EQO65563:EQO65592 FAK65563:FAK65592 FKG65563:FKG65592 FUC65563:FUC65592 GDY65563:GDY65592 GNU65563:GNU65592 GXQ65563:GXQ65592 HHM65563:HHM65592 HRI65563:HRI65592 IBE65563:IBE65592 ILA65563:ILA65592 IUW65563:IUW65592 JES65563:JES65592 JOO65563:JOO65592 JYK65563:JYK65592 KIG65563:KIG65592 KSC65563:KSC65592 LBY65563:LBY65592 LLU65563:LLU65592 LVQ65563:LVQ65592 MFM65563:MFM65592 MPI65563:MPI65592 MZE65563:MZE65592 NJA65563:NJA65592 NSW65563:NSW65592 OCS65563:OCS65592 OMO65563:OMO65592 OWK65563:OWK65592 PGG65563:PGG65592 PQC65563:PQC65592 PZY65563:PZY65592 QJU65563:QJU65592 QTQ65563:QTQ65592 RDM65563:RDM65592 RNI65563:RNI65592 RXE65563:RXE65592 SHA65563:SHA65592 SQW65563:SQW65592 TAS65563:TAS65592 TKO65563:TKO65592 TUK65563:TUK65592 UEG65563:UEG65592 UOC65563:UOC65592 UXY65563:UXY65592 VHU65563:VHU65592 VRQ65563:VRQ65592 WBM65563:WBM65592 WLI65563:WLI65592 WVE65563:WVE65592 E131099:E131128 IS131099:IS131128 SO131099:SO131128 ACK131099:ACK131128 AMG131099:AMG131128 AWC131099:AWC131128 BFY131099:BFY131128 BPU131099:BPU131128 BZQ131099:BZQ131128 CJM131099:CJM131128 CTI131099:CTI131128 DDE131099:DDE131128 DNA131099:DNA131128 DWW131099:DWW131128 EGS131099:EGS131128 EQO131099:EQO131128 FAK131099:FAK131128 FKG131099:FKG131128 FUC131099:FUC131128 GDY131099:GDY131128 GNU131099:GNU131128 GXQ131099:GXQ131128 HHM131099:HHM131128 HRI131099:HRI131128 IBE131099:IBE131128 ILA131099:ILA131128 IUW131099:IUW131128 JES131099:JES131128 JOO131099:JOO131128 JYK131099:JYK131128 KIG131099:KIG131128 KSC131099:KSC131128 LBY131099:LBY131128 LLU131099:LLU131128 LVQ131099:LVQ131128 MFM131099:MFM131128 MPI131099:MPI131128 MZE131099:MZE131128 NJA131099:NJA131128 NSW131099:NSW131128 OCS131099:OCS131128 OMO131099:OMO131128 OWK131099:OWK131128 PGG131099:PGG131128 PQC131099:PQC131128 PZY131099:PZY131128 QJU131099:QJU131128 QTQ131099:QTQ131128 RDM131099:RDM131128 RNI131099:RNI131128 RXE131099:RXE131128 SHA131099:SHA131128 SQW131099:SQW131128 TAS131099:TAS131128 TKO131099:TKO131128 TUK131099:TUK131128 UEG131099:UEG131128 UOC131099:UOC131128 UXY131099:UXY131128 VHU131099:VHU131128 VRQ131099:VRQ131128 WBM131099:WBM131128 WLI131099:WLI131128 WVE131099:WVE131128 E196635:E196664 IS196635:IS196664 SO196635:SO196664 ACK196635:ACK196664 AMG196635:AMG196664 AWC196635:AWC196664 BFY196635:BFY196664 BPU196635:BPU196664 BZQ196635:BZQ196664 CJM196635:CJM196664 CTI196635:CTI196664 DDE196635:DDE196664 DNA196635:DNA196664 DWW196635:DWW196664 EGS196635:EGS196664 EQO196635:EQO196664 FAK196635:FAK196664 FKG196635:FKG196664 FUC196635:FUC196664 GDY196635:GDY196664 GNU196635:GNU196664 GXQ196635:GXQ196664 HHM196635:HHM196664 HRI196635:HRI196664 IBE196635:IBE196664 ILA196635:ILA196664 IUW196635:IUW196664 JES196635:JES196664 JOO196635:JOO196664 JYK196635:JYK196664 KIG196635:KIG196664 KSC196635:KSC196664 LBY196635:LBY196664 LLU196635:LLU196664 LVQ196635:LVQ196664 MFM196635:MFM196664 MPI196635:MPI196664 MZE196635:MZE196664 NJA196635:NJA196664 NSW196635:NSW196664 OCS196635:OCS196664 OMO196635:OMO196664 OWK196635:OWK196664 PGG196635:PGG196664 PQC196635:PQC196664 PZY196635:PZY196664 QJU196635:QJU196664 QTQ196635:QTQ196664 RDM196635:RDM196664 RNI196635:RNI196664 RXE196635:RXE196664 SHA196635:SHA196664 SQW196635:SQW196664 TAS196635:TAS196664 TKO196635:TKO196664 TUK196635:TUK196664 UEG196635:UEG196664 UOC196635:UOC196664 UXY196635:UXY196664 VHU196635:VHU196664 VRQ196635:VRQ196664 WBM196635:WBM196664 WLI196635:WLI196664 WVE196635:WVE196664 E262171:E262200 IS262171:IS262200 SO262171:SO262200 ACK262171:ACK262200 AMG262171:AMG262200 AWC262171:AWC262200 BFY262171:BFY262200 BPU262171:BPU262200 BZQ262171:BZQ262200 CJM262171:CJM262200 CTI262171:CTI262200 DDE262171:DDE262200 DNA262171:DNA262200 DWW262171:DWW262200 EGS262171:EGS262200 EQO262171:EQO262200 FAK262171:FAK262200 FKG262171:FKG262200 FUC262171:FUC262200 GDY262171:GDY262200 GNU262171:GNU262200 GXQ262171:GXQ262200 HHM262171:HHM262200 HRI262171:HRI262200 IBE262171:IBE262200 ILA262171:ILA262200 IUW262171:IUW262200 JES262171:JES262200 JOO262171:JOO262200 JYK262171:JYK262200 KIG262171:KIG262200 KSC262171:KSC262200 LBY262171:LBY262200 LLU262171:LLU262200 LVQ262171:LVQ262200 MFM262171:MFM262200 MPI262171:MPI262200 MZE262171:MZE262200 NJA262171:NJA262200 NSW262171:NSW262200 OCS262171:OCS262200 OMO262171:OMO262200 OWK262171:OWK262200 PGG262171:PGG262200 PQC262171:PQC262200 PZY262171:PZY262200 QJU262171:QJU262200 QTQ262171:QTQ262200 RDM262171:RDM262200 RNI262171:RNI262200 RXE262171:RXE262200 SHA262171:SHA262200 SQW262171:SQW262200 TAS262171:TAS262200 TKO262171:TKO262200 TUK262171:TUK262200 UEG262171:UEG262200 UOC262171:UOC262200 UXY262171:UXY262200 VHU262171:VHU262200 VRQ262171:VRQ262200 WBM262171:WBM262200 WLI262171:WLI262200 WVE262171:WVE262200 E327707:E327736 IS327707:IS327736 SO327707:SO327736 ACK327707:ACK327736 AMG327707:AMG327736 AWC327707:AWC327736 BFY327707:BFY327736 BPU327707:BPU327736 BZQ327707:BZQ327736 CJM327707:CJM327736 CTI327707:CTI327736 DDE327707:DDE327736 DNA327707:DNA327736 DWW327707:DWW327736 EGS327707:EGS327736 EQO327707:EQO327736 FAK327707:FAK327736 FKG327707:FKG327736 FUC327707:FUC327736 GDY327707:GDY327736 GNU327707:GNU327736 GXQ327707:GXQ327736 HHM327707:HHM327736 HRI327707:HRI327736 IBE327707:IBE327736 ILA327707:ILA327736 IUW327707:IUW327736 JES327707:JES327736 JOO327707:JOO327736 JYK327707:JYK327736 KIG327707:KIG327736 KSC327707:KSC327736 LBY327707:LBY327736 LLU327707:LLU327736 LVQ327707:LVQ327736 MFM327707:MFM327736 MPI327707:MPI327736 MZE327707:MZE327736 NJA327707:NJA327736 NSW327707:NSW327736 OCS327707:OCS327736 OMO327707:OMO327736 OWK327707:OWK327736 PGG327707:PGG327736 PQC327707:PQC327736 PZY327707:PZY327736 QJU327707:QJU327736 QTQ327707:QTQ327736 RDM327707:RDM327736 RNI327707:RNI327736 RXE327707:RXE327736 SHA327707:SHA327736 SQW327707:SQW327736 TAS327707:TAS327736 TKO327707:TKO327736 TUK327707:TUK327736 UEG327707:UEG327736 UOC327707:UOC327736 UXY327707:UXY327736 VHU327707:VHU327736 VRQ327707:VRQ327736 WBM327707:WBM327736 WLI327707:WLI327736 WVE327707:WVE327736 E393243:E393272 IS393243:IS393272 SO393243:SO393272 ACK393243:ACK393272 AMG393243:AMG393272 AWC393243:AWC393272 BFY393243:BFY393272 BPU393243:BPU393272 BZQ393243:BZQ393272 CJM393243:CJM393272 CTI393243:CTI393272 DDE393243:DDE393272 DNA393243:DNA393272 DWW393243:DWW393272 EGS393243:EGS393272 EQO393243:EQO393272 FAK393243:FAK393272 FKG393243:FKG393272 FUC393243:FUC393272 GDY393243:GDY393272 GNU393243:GNU393272 GXQ393243:GXQ393272 HHM393243:HHM393272 HRI393243:HRI393272 IBE393243:IBE393272 ILA393243:ILA393272 IUW393243:IUW393272 JES393243:JES393272 JOO393243:JOO393272 JYK393243:JYK393272 KIG393243:KIG393272 KSC393243:KSC393272 LBY393243:LBY393272 LLU393243:LLU393272 LVQ393243:LVQ393272 MFM393243:MFM393272 MPI393243:MPI393272 MZE393243:MZE393272 NJA393243:NJA393272 NSW393243:NSW393272 OCS393243:OCS393272 OMO393243:OMO393272 OWK393243:OWK393272 PGG393243:PGG393272 PQC393243:PQC393272 PZY393243:PZY393272 QJU393243:QJU393272 QTQ393243:QTQ393272 RDM393243:RDM393272 RNI393243:RNI393272 RXE393243:RXE393272 SHA393243:SHA393272 SQW393243:SQW393272 TAS393243:TAS393272 TKO393243:TKO393272 TUK393243:TUK393272 UEG393243:UEG393272 UOC393243:UOC393272 UXY393243:UXY393272 VHU393243:VHU393272 VRQ393243:VRQ393272 WBM393243:WBM393272 WLI393243:WLI393272 WVE393243:WVE393272 E458779:E458808 IS458779:IS458808 SO458779:SO458808 ACK458779:ACK458808 AMG458779:AMG458808 AWC458779:AWC458808 BFY458779:BFY458808 BPU458779:BPU458808 BZQ458779:BZQ458808 CJM458779:CJM458808 CTI458779:CTI458808 DDE458779:DDE458808 DNA458779:DNA458808 DWW458779:DWW458808 EGS458779:EGS458808 EQO458779:EQO458808 FAK458779:FAK458808 FKG458779:FKG458808 FUC458779:FUC458808 GDY458779:GDY458808 GNU458779:GNU458808 GXQ458779:GXQ458808 HHM458779:HHM458808 HRI458779:HRI458808 IBE458779:IBE458808 ILA458779:ILA458808 IUW458779:IUW458808 JES458779:JES458808 JOO458779:JOO458808 JYK458779:JYK458808 KIG458779:KIG458808 KSC458779:KSC458808 LBY458779:LBY458808 LLU458779:LLU458808 LVQ458779:LVQ458808 MFM458779:MFM458808 MPI458779:MPI458808 MZE458779:MZE458808 NJA458779:NJA458808 NSW458779:NSW458808 OCS458779:OCS458808 OMO458779:OMO458808 OWK458779:OWK458808 PGG458779:PGG458808 PQC458779:PQC458808 PZY458779:PZY458808 QJU458779:QJU458808 QTQ458779:QTQ458808 RDM458779:RDM458808 RNI458779:RNI458808 RXE458779:RXE458808 SHA458779:SHA458808 SQW458779:SQW458808 TAS458779:TAS458808 TKO458779:TKO458808 TUK458779:TUK458808 UEG458779:UEG458808 UOC458779:UOC458808 UXY458779:UXY458808 VHU458779:VHU458808 VRQ458779:VRQ458808 WBM458779:WBM458808 WLI458779:WLI458808 WVE458779:WVE458808 E524315:E524344 IS524315:IS524344 SO524315:SO524344 ACK524315:ACK524344 AMG524315:AMG524344 AWC524315:AWC524344 BFY524315:BFY524344 BPU524315:BPU524344 BZQ524315:BZQ524344 CJM524315:CJM524344 CTI524315:CTI524344 DDE524315:DDE524344 DNA524315:DNA524344 DWW524315:DWW524344 EGS524315:EGS524344 EQO524315:EQO524344 FAK524315:FAK524344 FKG524315:FKG524344 FUC524315:FUC524344 GDY524315:GDY524344 GNU524315:GNU524344 GXQ524315:GXQ524344 HHM524315:HHM524344 HRI524315:HRI524344 IBE524315:IBE524344 ILA524315:ILA524344 IUW524315:IUW524344 JES524315:JES524344 JOO524315:JOO524344 JYK524315:JYK524344 KIG524315:KIG524344 KSC524315:KSC524344 LBY524315:LBY524344 LLU524315:LLU524344 LVQ524315:LVQ524344 MFM524315:MFM524344 MPI524315:MPI524344 MZE524315:MZE524344 NJA524315:NJA524344 NSW524315:NSW524344 OCS524315:OCS524344 OMO524315:OMO524344 OWK524315:OWK524344 PGG524315:PGG524344 PQC524315:PQC524344 PZY524315:PZY524344 QJU524315:QJU524344 QTQ524315:QTQ524344 RDM524315:RDM524344 RNI524315:RNI524344 RXE524315:RXE524344 SHA524315:SHA524344 SQW524315:SQW524344 TAS524315:TAS524344 TKO524315:TKO524344 TUK524315:TUK524344 UEG524315:UEG524344 UOC524315:UOC524344 UXY524315:UXY524344 VHU524315:VHU524344 VRQ524315:VRQ524344 WBM524315:WBM524344 WLI524315:WLI524344 WVE524315:WVE524344 E589851:E589880 IS589851:IS589880 SO589851:SO589880 ACK589851:ACK589880 AMG589851:AMG589880 AWC589851:AWC589880 BFY589851:BFY589880 BPU589851:BPU589880 BZQ589851:BZQ589880 CJM589851:CJM589880 CTI589851:CTI589880 DDE589851:DDE589880 DNA589851:DNA589880 DWW589851:DWW589880 EGS589851:EGS589880 EQO589851:EQO589880 FAK589851:FAK589880 FKG589851:FKG589880 FUC589851:FUC589880 GDY589851:GDY589880 GNU589851:GNU589880 GXQ589851:GXQ589880 HHM589851:HHM589880 HRI589851:HRI589880 IBE589851:IBE589880 ILA589851:ILA589880 IUW589851:IUW589880 JES589851:JES589880 JOO589851:JOO589880 JYK589851:JYK589880 KIG589851:KIG589880 KSC589851:KSC589880 LBY589851:LBY589880 LLU589851:LLU589880 LVQ589851:LVQ589880 MFM589851:MFM589880 MPI589851:MPI589880 MZE589851:MZE589880 NJA589851:NJA589880 NSW589851:NSW589880 OCS589851:OCS589880 OMO589851:OMO589880 OWK589851:OWK589880 PGG589851:PGG589880 PQC589851:PQC589880 PZY589851:PZY589880 QJU589851:QJU589880 QTQ589851:QTQ589880 RDM589851:RDM589880 RNI589851:RNI589880 RXE589851:RXE589880 SHA589851:SHA589880 SQW589851:SQW589880 TAS589851:TAS589880 TKO589851:TKO589880 TUK589851:TUK589880 UEG589851:UEG589880 UOC589851:UOC589880 UXY589851:UXY589880 VHU589851:VHU589880 VRQ589851:VRQ589880 WBM589851:WBM589880 WLI589851:WLI589880 WVE589851:WVE589880 E655387:E655416 IS655387:IS655416 SO655387:SO655416 ACK655387:ACK655416 AMG655387:AMG655416 AWC655387:AWC655416 BFY655387:BFY655416 BPU655387:BPU655416 BZQ655387:BZQ655416 CJM655387:CJM655416 CTI655387:CTI655416 DDE655387:DDE655416 DNA655387:DNA655416 DWW655387:DWW655416 EGS655387:EGS655416 EQO655387:EQO655416 FAK655387:FAK655416 FKG655387:FKG655416 FUC655387:FUC655416 GDY655387:GDY655416 GNU655387:GNU655416 GXQ655387:GXQ655416 HHM655387:HHM655416 HRI655387:HRI655416 IBE655387:IBE655416 ILA655387:ILA655416 IUW655387:IUW655416 JES655387:JES655416 JOO655387:JOO655416 JYK655387:JYK655416 KIG655387:KIG655416 KSC655387:KSC655416 LBY655387:LBY655416 LLU655387:LLU655416 LVQ655387:LVQ655416 MFM655387:MFM655416 MPI655387:MPI655416 MZE655387:MZE655416 NJA655387:NJA655416 NSW655387:NSW655416 OCS655387:OCS655416 OMO655387:OMO655416 OWK655387:OWK655416 PGG655387:PGG655416 PQC655387:PQC655416 PZY655387:PZY655416 QJU655387:QJU655416 QTQ655387:QTQ655416 RDM655387:RDM655416 RNI655387:RNI655416 RXE655387:RXE655416 SHA655387:SHA655416 SQW655387:SQW655416 TAS655387:TAS655416 TKO655387:TKO655416 TUK655387:TUK655416 UEG655387:UEG655416 UOC655387:UOC655416 UXY655387:UXY655416 VHU655387:VHU655416 VRQ655387:VRQ655416 WBM655387:WBM655416 WLI655387:WLI655416 WVE655387:WVE655416 E720923:E720952 IS720923:IS720952 SO720923:SO720952 ACK720923:ACK720952 AMG720923:AMG720952 AWC720923:AWC720952 BFY720923:BFY720952 BPU720923:BPU720952 BZQ720923:BZQ720952 CJM720923:CJM720952 CTI720923:CTI720952 DDE720923:DDE720952 DNA720923:DNA720952 DWW720923:DWW720952 EGS720923:EGS720952 EQO720923:EQO720952 FAK720923:FAK720952 FKG720923:FKG720952 FUC720923:FUC720952 GDY720923:GDY720952 GNU720923:GNU720952 GXQ720923:GXQ720952 HHM720923:HHM720952 HRI720923:HRI720952 IBE720923:IBE720952 ILA720923:ILA720952 IUW720923:IUW720952 JES720923:JES720952 JOO720923:JOO720952 JYK720923:JYK720952 KIG720923:KIG720952 KSC720923:KSC720952 LBY720923:LBY720952 LLU720923:LLU720952 LVQ720923:LVQ720952 MFM720923:MFM720952 MPI720923:MPI720952 MZE720923:MZE720952 NJA720923:NJA720952 NSW720923:NSW720952 OCS720923:OCS720952 OMO720923:OMO720952 OWK720923:OWK720952 PGG720923:PGG720952 PQC720923:PQC720952 PZY720923:PZY720952 QJU720923:QJU720952 QTQ720923:QTQ720952 RDM720923:RDM720952 RNI720923:RNI720952 RXE720923:RXE720952 SHA720923:SHA720952 SQW720923:SQW720952 TAS720923:TAS720952 TKO720923:TKO720952 TUK720923:TUK720952 UEG720923:UEG720952 UOC720923:UOC720952 UXY720923:UXY720952 VHU720923:VHU720952 VRQ720923:VRQ720952 WBM720923:WBM720952 WLI720923:WLI720952 WVE720923:WVE720952 E786459:E786488 IS786459:IS786488 SO786459:SO786488 ACK786459:ACK786488 AMG786459:AMG786488 AWC786459:AWC786488 BFY786459:BFY786488 BPU786459:BPU786488 BZQ786459:BZQ786488 CJM786459:CJM786488 CTI786459:CTI786488 DDE786459:DDE786488 DNA786459:DNA786488 DWW786459:DWW786488 EGS786459:EGS786488 EQO786459:EQO786488 FAK786459:FAK786488 FKG786459:FKG786488 FUC786459:FUC786488 GDY786459:GDY786488 GNU786459:GNU786488 GXQ786459:GXQ786488 HHM786459:HHM786488 HRI786459:HRI786488 IBE786459:IBE786488 ILA786459:ILA786488 IUW786459:IUW786488 JES786459:JES786488 JOO786459:JOO786488 JYK786459:JYK786488 KIG786459:KIG786488 KSC786459:KSC786488 LBY786459:LBY786488 LLU786459:LLU786488 LVQ786459:LVQ786488 MFM786459:MFM786488 MPI786459:MPI786488 MZE786459:MZE786488 NJA786459:NJA786488 NSW786459:NSW786488 OCS786459:OCS786488 OMO786459:OMO786488 OWK786459:OWK786488 PGG786459:PGG786488 PQC786459:PQC786488 PZY786459:PZY786488 QJU786459:QJU786488 QTQ786459:QTQ786488 RDM786459:RDM786488 RNI786459:RNI786488 RXE786459:RXE786488 SHA786459:SHA786488 SQW786459:SQW786488 TAS786459:TAS786488 TKO786459:TKO786488 TUK786459:TUK786488 UEG786459:UEG786488 UOC786459:UOC786488 UXY786459:UXY786488 VHU786459:VHU786488 VRQ786459:VRQ786488 WBM786459:WBM786488 WLI786459:WLI786488 WVE786459:WVE786488 E851995:E852024 IS851995:IS852024 SO851995:SO852024 ACK851995:ACK852024 AMG851995:AMG852024 AWC851995:AWC852024 BFY851995:BFY852024 BPU851995:BPU852024 BZQ851995:BZQ852024 CJM851995:CJM852024 CTI851995:CTI852024 DDE851995:DDE852024 DNA851995:DNA852024 DWW851995:DWW852024 EGS851995:EGS852024 EQO851995:EQO852024 FAK851995:FAK852024 FKG851995:FKG852024 FUC851995:FUC852024 GDY851995:GDY852024 GNU851995:GNU852024 GXQ851995:GXQ852024 HHM851995:HHM852024 HRI851995:HRI852024 IBE851995:IBE852024 ILA851995:ILA852024 IUW851995:IUW852024 JES851995:JES852024 JOO851995:JOO852024 JYK851995:JYK852024 KIG851995:KIG852024 KSC851995:KSC852024 LBY851995:LBY852024 LLU851995:LLU852024 LVQ851995:LVQ852024 MFM851995:MFM852024 MPI851995:MPI852024 MZE851995:MZE852024 NJA851995:NJA852024 NSW851995:NSW852024 OCS851995:OCS852024 OMO851995:OMO852024 OWK851995:OWK852024 PGG851995:PGG852024 PQC851995:PQC852024 PZY851995:PZY852024 QJU851995:QJU852024 QTQ851995:QTQ852024 RDM851995:RDM852024 RNI851995:RNI852024 RXE851995:RXE852024 SHA851995:SHA852024 SQW851995:SQW852024 TAS851995:TAS852024 TKO851995:TKO852024 TUK851995:TUK852024 UEG851995:UEG852024 UOC851995:UOC852024 UXY851995:UXY852024 VHU851995:VHU852024 VRQ851995:VRQ852024 WBM851995:WBM852024 WLI851995:WLI852024 WVE851995:WVE852024 E917531:E917560 IS917531:IS917560 SO917531:SO917560 ACK917531:ACK917560 AMG917531:AMG917560 AWC917531:AWC917560 BFY917531:BFY917560 BPU917531:BPU917560 BZQ917531:BZQ917560 CJM917531:CJM917560 CTI917531:CTI917560 DDE917531:DDE917560 DNA917531:DNA917560 DWW917531:DWW917560 EGS917531:EGS917560 EQO917531:EQO917560 FAK917531:FAK917560 FKG917531:FKG917560 FUC917531:FUC917560 GDY917531:GDY917560 GNU917531:GNU917560 GXQ917531:GXQ917560 HHM917531:HHM917560 HRI917531:HRI917560 IBE917531:IBE917560 ILA917531:ILA917560 IUW917531:IUW917560 JES917531:JES917560 JOO917531:JOO917560 JYK917531:JYK917560 KIG917531:KIG917560 KSC917531:KSC917560 LBY917531:LBY917560 LLU917531:LLU917560 LVQ917531:LVQ917560 MFM917531:MFM917560 MPI917531:MPI917560 MZE917531:MZE917560 NJA917531:NJA917560 NSW917531:NSW917560 OCS917531:OCS917560 OMO917531:OMO917560 OWK917531:OWK917560 PGG917531:PGG917560 PQC917531:PQC917560 PZY917531:PZY917560 QJU917531:QJU917560 QTQ917531:QTQ917560 RDM917531:RDM917560 RNI917531:RNI917560 RXE917531:RXE917560 SHA917531:SHA917560 SQW917531:SQW917560 TAS917531:TAS917560 TKO917531:TKO917560 TUK917531:TUK917560 UEG917531:UEG917560 UOC917531:UOC917560 UXY917531:UXY917560 VHU917531:VHU917560 VRQ917531:VRQ917560 WBM917531:WBM917560 WLI917531:WLI917560 WVE917531:WVE917560 E983067:E983096 IS983067:IS983096 SO983067:SO983096 ACK983067:ACK983096 AMG983067:AMG983096 AWC983067:AWC983096 BFY983067:BFY983096 BPU983067:BPU983096 BZQ983067:BZQ983096 CJM983067:CJM983096 CTI983067:CTI983096 DDE983067:DDE983096 DNA983067:DNA983096 DWW983067:DWW983096 EGS983067:EGS983096 EQO983067:EQO983096 FAK983067:FAK983096 FKG983067:FKG983096 FUC983067:FUC983096 GDY983067:GDY983096 GNU983067:GNU983096 GXQ983067:GXQ983096 HHM983067:HHM983096 HRI983067:HRI983096 IBE983067:IBE983096 ILA983067:ILA983096 IUW983067:IUW983096 JES983067:JES983096 JOO983067:JOO983096 JYK983067:JYK983096 KIG983067:KIG983096 KSC983067:KSC983096 LBY983067:LBY983096 LLU983067:LLU983096 LVQ983067:LVQ983096 MFM983067:MFM983096 MPI983067:MPI983096 MZE983067:MZE983096 NJA983067:NJA983096 NSW983067:NSW983096 OCS983067:OCS983096 OMO983067:OMO983096 OWK983067:OWK983096 PGG983067:PGG983096 PQC983067:PQC983096 PZY983067:PZY983096 QJU983067:QJU983096 QTQ983067:QTQ983096 RDM983067:RDM983096 RNI983067:RNI983096 RXE983067:RXE983096 SHA983067:SHA983096 SQW983067:SQW983096 TAS983067:TAS983096 TKO983067:TKO983096 TUK983067:TUK983096 UEG983067:UEG983096 UOC983067:UOC983096 UXY983067:UXY983096 VHU983067:VHU983096 VRQ983067:VRQ983096 WBM983067:WBM983096 WLI983067:WLI983096 WVE983067:WVE983096">
      <formula1>0</formula1>
    </dataValidation>
    <dataValidation type="list" operator="greaterThan" allowBlank="1" showInputMessage="1" showErrorMessage="1" sqref="D5:D54 IT7:IT56 SP7:SP56 ACL7:ACL56 AMH7:AMH56 AWD7:AWD56 BFZ7:BFZ56 BPV7:BPV56 BZR7:BZR56 CJN7:CJN56 CTJ7:CTJ56 DDF7:DDF56 DNB7:DNB56 DWX7:DWX56 EGT7:EGT56 EQP7:EQP56 FAL7:FAL56 FKH7:FKH56 FUD7:FUD56 GDZ7:GDZ56 GNV7:GNV56 GXR7:GXR56 HHN7:HHN56 HRJ7:HRJ56 IBF7:IBF56 ILB7:ILB56 IUX7:IUX56 JET7:JET56 JOP7:JOP56 JYL7:JYL56 KIH7:KIH56 KSD7:KSD56 LBZ7:LBZ56 LLV7:LLV56 LVR7:LVR56 MFN7:MFN56 MPJ7:MPJ56 MZF7:MZF56 NJB7:NJB56 NSX7:NSX56 OCT7:OCT56 OMP7:OMP56 OWL7:OWL56 PGH7:PGH56 PQD7:PQD56 PZZ7:PZZ56 QJV7:QJV56 QTR7:QTR56 RDN7:RDN56 RNJ7:RNJ56 RXF7:RXF56 SHB7:SHB56 SQX7:SQX56 TAT7:TAT56 TKP7:TKP56 TUL7:TUL56 UEH7:UEH56 UOD7:UOD56 UXZ7:UXZ56 VHV7:VHV56 VRR7:VRR56 WBN7:WBN56 WLJ7:WLJ56 WVF7:WVF56 F65563:F65592 IT65563:IT65592 SP65563:SP65592 ACL65563:ACL65592 AMH65563:AMH65592 AWD65563:AWD65592 BFZ65563:BFZ65592 BPV65563:BPV65592 BZR65563:BZR65592 CJN65563:CJN65592 CTJ65563:CTJ65592 DDF65563:DDF65592 DNB65563:DNB65592 DWX65563:DWX65592 EGT65563:EGT65592 EQP65563:EQP65592 FAL65563:FAL65592 FKH65563:FKH65592 FUD65563:FUD65592 GDZ65563:GDZ65592 GNV65563:GNV65592 GXR65563:GXR65592 HHN65563:HHN65592 HRJ65563:HRJ65592 IBF65563:IBF65592 ILB65563:ILB65592 IUX65563:IUX65592 JET65563:JET65592 JOP65563:JOP65592 JYL65563:JYL65592 KIH65563:KIH65592 KSD65563:KSD65592 LBZ65563:LBZ65592 LLV65563:LLV65592 LVR65563:LVR65592 MFN65563:MFN65592 MPJ65563:MPJ65592 MZF65563:MZF65592 NJB65563:NJB65592 NSX65563:NSX65592 OCT65563:OCT65592 OMP65563:OMP65592 OWL65563:OWL65592 PGH65563:PGH65592 PQD65563:PQD65592 PZZ65563:PZZ65592 QJV65563:QJV65592 QTR65563:QTR65592 RDN65563:RDN65592 RNJ65563:RNJ65592 RXF65563:RXF65592 SHB65563:SHB65592 SQX65563:SQX65592 TAT65563:TAT65592 TKP65563:TKP65592 TUL65563:TUL65592 UEH65563:UEH65592 UOD65563:UOD65592 UXZ65563:UXZ65592 VHV65563:VHV65592 VRR65563:VRR65592 WBN65563:WBN65592 WLJ65563:WLJ65592 WVF65563:WVF65592 F131099:F131128 IT131099:IT131128 SP131099:SP131128 ACL131099:ACL131128 AMH131099:AMH131128 AWD131099:AWD131128 BFZ131099:BFZ131128 BPV131099:BPV131128 BZR131099:BZR131128 CJN131099:CJN131128 CTJ131099:CTJ131128 DDF131099:DDF131128 DNB131099:DNB131128 DWX131099:DWX131128 EGT131099:EGT131128 EQP131099:EQP131128 FAL131099:FAL131128 FKH131099:FKH131128 FUD131099:FUD131128 GDZ131099:GDZ131128 GNV131099:GNV131128 GXR131099:GXR131128 HHN131099:HHN131128 HRJ131099:HRJ131128 IBF131099:IBF131128 ILB131099:ILB131128 IUX131099:IUX131128 JET131099:JET131128 JOP131099:JOP131128 JYL131099:JYL131128 KIH131099:KIH131128 KSD131099:KSD131128 LBZ131099:LBZ131128 LLV131099:LLV131128 LVR131099:LVR131128 MFN131099:MFN131128 MPJ131099:MPJ131128 MZF131099:MZF131128 NJB131099:NJB131128 NSX131099:NSX131128 OCT131099:OCT131128 OMP131099:OMP131128 OWL131099:OWL131128 PGH131099:PGH131128 PQD131099:PQD131128 PZZ131099:PZZ131128 QJV131099:QJV131128 QTR131099:QTR131128 RDN131099:RDN131128 RNJ131099:RNJ131128 RXF131099:RXF131128 SHB131099:SHB131128 SQX131099:SQX131128 TAT131099:TAT131128 TKP131099:TKP131128 TUL131099:TUL131128 UEH131099:UEH131128 UOD131099:UOD131128 UXZ131099:UXZ131128 VHV131099:VHV131128 VRR131099:VRR131128 WBN131099:WBN131128 WLJ131099:WLJ131128 WVF131099:WVF131128 F196635:F196664 IT196635:IT196664 SP196635:SP196664 ACL196635:ACL196664 AMH196635:AMH196664 AWD196635:AWD196664 BFZ196635:BFZ196664 BPV196635:BPV196664 BZR196635:BZR196664 CJN196635:CJN196664 CTJ196635:CTJ196664 DDF196635:DDF196664 DNB196635:DNB196664 DWX196635:DWX196664 EGT196635:EGT196664 EQP196635:EQP196664 FAL196635:FAL196664 FKH196635:FKH196664 FUD196635:FUD196664 GDZ196635:GDZ196664 GNV196635:GNV196664 GXR196635:GXR196664 HHN196635:HHN196664 HRJ196635:HRJ196664 IBF196635:IBF196664 ILB196635:ILB196664 IUX196635:IUX196664 JET196635:JET196664 JOP196635:JOP196664 JYL196635:JYL196664 KIH196635:KIH196664 KSD196635:KSD196664 LBZ196635:LBZ196664 LLV196635:LLV196664 LVR196635:LVR196664 MFN196635:MFN196664 MPJ196635:MPJ196664 MZF196635:MZF196664 NJB196635:NJB196664 NSX196635:NSX196664 OCT196635:OCT196664 OMP196635:OMP196664 OWL196635:OWL196664 PGH196635:PGH196664 PQD196635:PQD196664 PZZ196635:PZZ196664 QJV196635:QJV196664 QTR196635:QTR196664 RDN196635:RDN196664 RNJ196635:RNJ196664 RXF196635:RXF196664 SHB196635:SHB196664 SQX196635:SQX196664 TAT196635:TAT196664 TKP196635:TKP196664 TUL196635:TUL196664 UEH196635:UEH196664 UOD196635:UOD196664 UXZ196635:UXZ196664 VHV196635:VHV196664 VRR196635:VRR196664 WBN196635:WBN196664 WLJ196635:WLJ196664 WVF196635:WVF196664 F262171:F262200 IT262171:IT262200 SP262171:SP262200 ACL262171:ACL262200 AMH262171:AMH262200 AWD262171:AWD262200 BFZ262171:BFZ262200 BPV262171:BPV262200 BZR262171:BZR262200 CJN262171:CJN262200 CTJ262171:CTJ262200 DDF262171:DDF262200 DNB262171:DNB262200 DWX262171:DWX262200 EGT262171:EGT262200 EQP262171:EQP262200 FAL262171:FAL262200 FKH262171:FKH262200 FUD262171:FUD262200 GDZ262171:GDZ262200 GNV262171:GNV262200 GXR262171:GXR262200 HHN262171:HHN262200 HRJ262171:HRJ262200 IBF262171:IBF262200 ILB262171:ILB262200 IUX262171:IUX262200 JET262171:JET262200 JOP262171:JOP262200 JYL262171:JYL262200 KIH262171:KIH262200 KSD262171:KSD262200 LBZ262171:LBZ262200 LLV262171:LLV262200 LVR262171:LVR262200 MFN262171:MFN262200 MPJ262171:MPJ262200 MZF262171:MZF262200 NJB262171:NJB262200 NSX262171:NSX262200 OCT262171:OCT262200 OMP262171:OMP262200 OWL262171:OWL262200 PGH262171:PGH262200 PQD262171:PQD262200 PZZ262171:PZZ262200 QJV262171:QJV262200 QTR262171:QTR262200 RDN262171:RDN262200 RNJ262171:RNJ262200 RXF262171:RXF262200 SHB262171:SHB262200 SQX262171:SQX262200 TAT262171:TAT262200 TKP262171:TKP262200 TUL262171:TUL262200 UEH262171:UEH262200 UOD262171:UOD262200 UXZ262171:UXZ262200 VHV262171:VHV262200 VRR262171:VRR262200 WBN262171:WBN262200 WLJ262171:WLJ262200 WVF262171:WVF262200 F327707:F327736 IT327707:IT327736 SP327707:SP327736 ACL327707:ACL327736 AMH327707:AMH327736 AWD327707:AWD327736 BFZ327707:BFZ327736 BPV327707:BPV327736 BZR327707:BZR327736 CJN327707:CJN327736 CTJ327707:CTJ327736 DDF327707:DDF327736 DNB327707:DNB327736 DWX327707:DWX327736 EGT327707:EGT327736 EQP327707:EQP327736 FAL327707:FAL327736 FKH327707:FKH327736 FUD327707:FUD327736 GDZ327707:GDZ327736 GNV327707:GNV327736 GXR327707:GXR327736 HHN327707:HHN327736 HRJ327707:HRJ327736 IBF327707:IBF327736 ILB327707:ILB327736 IUX327707:IUX327736 JET327707:JET327736 JOP327707:JOP327736 JYL327707:JYL327736 KIH327707:KIH327736 KSD327707:KSD327736 LBZ327707:LBZ327736 LLV327707:LLV327736 LVR327707:LVR327736 MFN327707:MFN327736 MPJ327707:MPJ327736 MZF327707:MZF327736 NJB327707:NJB327736 NSX327707:NSX327736 OCT327707:OCT327736 OMP327707:OMP327736 OWL327707:OWL327736 PGH327707:PGH327736 PQD327707:PQD327736 PZZ327707:PZZ327736 QJV327707:QJV327736 QTR327707:QTR327736 RDN327707:RDN327736 RNJ327707:RNJ327736 RXF327707:RXF327736 SHB327707:SHB327736 SQX327707:SQX327736 TAT327707:TAT327736 TKP327707:TKP327736 TUL327707:TUL327736 UEH327707:UEH327736 UOD327707:UOD327736 UXZ327707:UXZ327736 VHV327707:VHV327736 VRR327707:VRR327736 WBN327707:WBN327736 WLJ327707:WLJ327736 WVF327707:WVF327736 F393243:F393272 IT393243:IT393272 SP393243:SP393272 ACL393243:ACL393272 AMH393243:AMH393272 AWD393243:AWD393272 BFZ393243:BFZ393272 BPV393243:BPV393272 BZR393243:BZR393272 CJN393243:CJN393272 CTJ393243:CTJ393272 DDF393243:DDF393272 DNB393243:DNB393272 DWX393243:DWX393272 EGT393243:EGT393272 EQP393243:EQP393272 FAL393243:FAL393272 FKH393243:FKH393272 FUD393243:FUD393272 GDZ393243:GDZ393272 GNV393243:GNV393272 GXR393243:GXR393272 HHN393243:HHN393272 HRJ393243:HRJ393272 IBF393243:IBF393272 ILB393243:ILB393272 IUX393243:IUX393272 JET393243:JET393272 JOP393243:JOP393272 JYL393243:JYL393272 KIH393243:KIH393272 KSD393243:KSD393272 LBZ393243:LBZ393272 LLV393243:LLV393272 LVR393243:LVR393272 MFN393243:MFN393272 MPJ393243:MPJ393272 MZF393243:MZF393272 NJB393243:NJB393272 NSX393243:NSX393272 OCT393243:OCT393272 OMP393243:OMP393272 OWL393243:OWL393272 PGH393243:PGH393272 PQD393243:PQD393272 PZZ393243:PZZ393272 QJV393243:QJV393272 QTR393243:QTR393272 RDN393243:RDN393272 RNJ393243:RNJ393272 RXF393243:RXF393272 SHB393243:SHB393272 SQX393243:SQX393272 TAT393243:TAT393272 TKP393243:TKP393272 TUL393243:TUL393272 UEH393243:UEH393272 UOD393243:UOD393272 UXZ393243:UXZ393272 VHV393243:VHV393272 VRR393243:VRR393272 WBN393243:WBN393272 WLJ393243:WLJ393272 WVF393243:WVF393272 F458779:F458808 IT458779:IT458808 SP458779:SP458808 ACL458779:ACL458808 AMH458779:AMH458808 AWD458779:AWD458808 BFZ458779:BFZ458808 BPV458779:BPV458808 BZR458779:BZR458808 CJN458779:CJN458808 CTJ458779:CTJ458808 DDF458779:DDF458808 DNB458779:DNB458808 DWX458779:DWX458808 EGT458779:EGT458808 EQP458779:EQP458808 FAL458779:FAL458808 FKH458779:FKH458808 FUD458779:FUD458808 GDZ458779:GDZ458808 GNV458779:GNV458808 GXR458779:GXR458808 HHN458779:HHN458808 HRJ458779:HRJ458808 IBF458779:IBF458808 ILB458779:ILB458808 IUX458779:IUX458808 JET458779:JET458808 JOP458779:JOP458808 JYL458779:JYL458808 KIH458779:KIH458808 KSD458779:KSD458808 LBZ458779:LBZ458808 LLV458779:LLV458808 LVR458779:LVR458808 MFN458779:MFN458808 MPJ458779:MPJ458808 MZF458779:MZF458808 NJB458779:NJB458808 NSX458779:NSX458808 OCT458779:OCT458808 OMP458779:OMP458808 OWL458779:OWL458808 PGH458779:PGH458808 PQD458779:PQD458808 PZZ458779:PZZ458808 QJV458779:QJV458808 QTR458779:QTR458808 RDN458779:RDN458808 RNJ458779:RNJ458808 RXF458779:RXF458808 SHB458779:SHB458808 SQX458779:SQX458808 TAT458779:TAT458808 TKP458779:TKP458808 TUL458779:TUL458808 UEH458779:UEH458808 UOD458779:UOD458808 UXZ458779:UXZ458808 VHV458779:VHV458808 VRR458779:VRR458808 WBN458779:WBN458808 WLJ458779:WLJ458808 WVF458779:WVF458808 F524315:F524344 IT524315:IT524344 SP524315:SP524344 ACL524315:ACL524344 AMH524315:AMH524344 AWD524315:AWD524344 BFZ524315:BFZ524344 BPV524315:BPV524344 BZR524315:BZR524344 CJN524315:CJN524344 CTJ524315:CTJ524344 DDF524315:DDF524344 DNB524315:DNB524344 DWX524315:DWX524344 EGT524315:EGT524344 EQP524315:EQP524344 FAL524315:FAL524344 FKH524315:FKH524344 FUD524315:FUD524344 GDZ524315:GDZ524344 GNV524315:GNV524344 GXR524315:GXR524344 HHN524315:HHN524344 HRJ524315:HRJ524344 IBF524315:IBF524344 ILB524315:ILB524344 IUX524315:IUX524344 JET524315:JET524344 JOP524315:JOP524344 JYL524315:JYL524344 KIH524315:KIH524344 KSD524315:KSD524344 LBZ524315:LBZ524344 LLV524315:LLV524344 LVR524315:LVR524344 MFN524315:MFN524344 MPJ524315:MPJ524344 MZF524315:MZF524344 NJB524315:NJB524344 NSX524315:NSX524344 OCT524315:OCT524344 OMP524315:OMP524344 OWL524315:OWL524344 PGH524315:PGH524344 PQD524315:PQD524344 PZZ524315:PZZ524344 QJV524315:QJV524344 QTR524315:QTR524344 RDN524315:RDN524344 RNJ524315:RNJ524344 RXF524315:RXF524344 SHB524315:SHB524344 SQX524315:SQX524344 TAT524315:TAT524344 TKP524315:TKP524344 TUL524315:TUL524344 UEH524315:UEH524344 UOD524315:UOD524344 UXZ524315:UXZ524344 VHV524315:VHV524344 VRR524315:VRR524344 WBN524315:WBN524344 WLJ524315:WLJ524344 WVF524315:WVF524344 F589851:F589880 IT589851:IT589880 SP589851:SP589880 ACL589851:ACL589880 AMH589851:AMH589880 AWD589851:AWD589880 BFZ589851:BFZ589880 BPV589851:BPV589880 BZR589851:BZR589880 CJN589851:CJN589880 CTJ589851:CTJ589880 DDF589851:DDF589880 DNB589851:DNB589880 DWX589851:DWX589880 EGT589851:EGT589880 EQP589851:EQP589880 FAL589851:FAL589880 FKH589851:FKH589880 FUD589851:FUD589880 GDZ589851:GDZ589880 GNV589851:GNV589880 GXR589851:GXR589880 HHN589851:HHN589880 HRJ589851:HRJ589880 IBF589851:IBF589880 ILB589851:ILB589880 IUX589851:IUX589880 JET589851:JET589880 JOP589851:JOP589880 JYL589851:JYL589880 KIH589851:KIH589880 KSD589851:KSD589880 LBZ589851:LBZ589880 LLV589851:LLV589880 LVR589851:LVR589880 MFN589851:MFN589880 MPJ589851:MPJ589880 MZF589851:MZF589880 NJB589851:NJB589880 NSX589851:NSX589880 OCT589851:OCT589880 OMP589851:OMP589880 OWL589851:OWL589880 PGH589851:PGH589880 PQD589851:PQD589880 PZZ589851:PZZ589880 QJV589851:QJV589880 QTR589851:QTR589880 RDN589851:RDN589880 RNJ589851:RNJ589880 RXF589851:RXF589880 SHB589851:SHB589880 SQX589851:SQX589880 TAT589851:TAT589880 TKP589851:TKP589880 TUL589851:TUL589880 UEH589851:UEH589880 UOD589851:UOD589880 UXZ589851:UXZ589880 VHV589851:VHV589880 VRR589851:VRR589880 WBN589851:WBN589880 WLJ589851:WLJ589880 WVF589851:WVF589880 F655387:F655416 IT655387:IT655416 SP655387:SP655416 ACL655387:ACL655416 AMH655387:AMH655416 AWD655387:AWD655416 BFZ655387:BFZ655416 BPV655387:BPV655416 BZR655387:BZR655416 CJN655387:CJN655416 CTJ655387:CTJ655416 DDF655387:DDF655416 DNB655387:DNB655416 DWX655387:DWX655416 EGT655387:EGT655416 EQP655387:EQP655416 FAL655387:FAL655416 FKH655387:FKH655416 FUD655387:FUD655416 GDZ655387:GDZ655416 GNV655387:GNV655416 GXR655387:GXR655416 HHN655387:HHN655416 HRJ655387:HRJ655416 IBF655387:IBF655416 ILB655387:ILB655416 IUX655387:IUX655416 JET655387:JET655416 JOP655387:JOP655416 JYL655387:JYL655416 KIH655387:KIH655416 KSD655387:KSD655416 LBZ655387:LBZ655416 LLV655387:LLV655416 LVR655387:LVR655416 MFN655387:MFN655416 MPJ655387:MPJ655416 MZF655387:MZF655416 NJB655387:NJB655416 NSX655387:NSX655416 OCT655387:OCT655416 OMP655387:OMP655416 OWL655387:OWL655416 PGH655387:PGH655416 PQD655387:PQD655416 PZZ655387:PZZ655416 QJV655387:QJV655416 QTR655387:QTR655416 RDN655387:RDN655416 RNJ655387:RNJ655416 RXF655387:RXF655416 SHB655387:SHB655416 SQX655387:SQX655416 TAT655387:TAT655416 TKP655387:TKP655416 TUL655387:TUL655416 UEH655387:UEH655416 UOD655387:UOD655416 UXZ655387:UXZ655416 VHV655387:VHV655416 VRR655387:VRR655416 WBN655387:WBN655416 WLJ655387:WLJ655416 WVF655387:WVF655416 F720923:F720952 IT720923:IT720952 SP720923:SP720952 ACL720923:ACL720952 AMH720923:AMH720952 AWD720923:AWD720952 BFZ720923:BFZ720952 BPV720923:BPV720952 BZR720923:BZR720952 CJN720923:CJN720952 CTJ720923:CTJ720952 DDF720923:DDF720952 DNB720923:DNB720952 DWX720923:DWX720952 EGT720923:EGT720952 EQP720923:EQP720952 FAL720923:FAL720952 FKH720923:FKH720952 FUD720923:FUD720952 GDZ720923:GDZ720952 GNV720923:GNV720952 GXR720923:GXR720952 HHN720923:HHN720952 HRJ720923:HRJ720952 IBF720923:IBF720952 ILB720923:ILB720952 IUX720923:IUX720952 JET720923:JET720952 JOP720923:JOP720952 JYL720923:JYL720952 KIH720923:KIH720952 KSD720923:KSD720952 LBZ720923:LBZ720952 LLV720923:LLV720952 LVR720923:LVR720952 MFN720923:MFN720952 MPJ720923:MPJ720952 MZF720923:MZF720952 NJB720923:NJB720952 NSX720923:NSX720952 OCT720923:OCT720952 OMP720923:OMP720952 OWL720923:OWL720952 PGH720923:PGH720952 PQD720923:PQD720952 PZZ720923:PZZ720952 QJV720923:QJV720952 QTR720923:QTR720952 RDN720923:RDN720952 RNJ720923:RNJ720952 RXF720923:RXF720952 SHB720923:SHB720952 SQX720923:SQX720952 TAT720923:TAT720952 TKP720923:TKP720952 TUL720923:TUL720952 UEH720923:UEH720952 UOD720923:UOD720952 UXZ720923:UXZ720952 VHV720923:VHV720952 VRR720923:VRR720952 WBN720923:WBN720952 WLJ720923:WLJ720952 WVF720923:WVF720952 F786459:F786488 IT786459:IT786488 SP786459:SP786488 ACL786459:ACL786488 AMH786459:AMH786488 AWD786459:AWD786488 BFZ786459:BFZ786488 BPV786459:BPV786488 BZR786459:BZR786488 CJN786459:CJN786488 CTJ786459:CTJ786488 DDF786459:DDF786488 DNB786459:DNB786488 DWX786459:DWX786488 EGT786459:EGT786488 EQP786459:EQP786488 FAL786459:FAL786488 FKH786459:FKH786488 FUD786459:FUD786488 GDZ786459:GDZ786488 GNV786459:GNV786488 GXR786459:GXR786488 HHN786459:HHN786488 HRJ786459:HRJ786488 IBF786459:IBF786488 ILB786459:ILB786488 IUX786459:IUX786488 JET786459:JET786488 JOP786459:JOP786488 JYL786459:JYL786488 KIH786459:KIH786488 KSD786459:KSD786488 LBZ786459:LBZ786488 LLV786459:LLV786488 LVR786459:LVR786488 MFN786459:MFN786488 MPJ786459:MPJ786488 MZF786459:MZF786488 NJB786459:NJB786488 NSX786459:NSX786488 OCT786459:OCT786488 OMP786459:OMP786488 OWL786459:OWL786488 PGH786459:PGH786488 PQD786459:PQD786488 PZZ786459:PZZ786488 QJV786459:QJV786488 QTR786459:QTR786488 RDN786459:RDN786488 RNJ786459:RNJ786488 RXF786459:RXF786488 SHB786459:SHB786488 SQX786459:SQX786488 TAT786459:TAT786488 TKP786459:TKP786488 TUL786459:TUL786488 UEH786459:UEH786488 UOD786459:UOD786488 UXZ786459:UXZ786488 VHV786459:VHV786488 VRR786459:VRR786488 WBN786459:WBN786488 WLJ786459:WLJ786488 WVF786459:WVF786488 F851995:F852024 IT851995:IT852024 SP851995:SP852024 ACL851995:ACL852024 AMH851995:AMH852024 AWD851995:AWD852024 BFZ851995:BFZ852024 BPV851995:BPV852024 BZR851995:BZR852024 CJN851995:CJN852024 CTJ851995:CTJ852024 DDF851995:DDF852024 DNB851995:DNB852024 DWX851995:DWX852024 EGT851995:EGT852024 EQP851995:EQP852024 FAL851995:FAL852024 FKH851995:FKH852024 FUD851995:FUD852024 GDZ851995:GDZ852024 GNV851995:GNV852024 GXR851995:GXR852024 HHN851995:HHN852024 HRJ851995:HRJ852024 IBF851995:IBF852024 ILB851995:ILB852024 IUX851995:IUX852024 JET851995:JET852024 JOP851995:JOP852024 JYL851995:JYL852024 KIH851995:KIH852024 KSD851995:KSD852024 LBZ851995:LBZ852024 LLV851995:LLV852024 LVR851995:LVR852024 MFN851995:MFN852024 MPJ851995:MPJ852024 MZF851995:MZF852024 NJB851995:NJB852024 NSX851995:NSX852024 OCT851995:OCT852024 OMP851995:OMP852024 OWL851995:OWL852024 PGH851995:PGH852024 PQD851995:PQD852024 PZZ851995:PZZ852024 QJV851995:QJV852024 QTR851995:QTR852024 RDN851995:RDN852024 RNJ851995:RNJ852024 RXF851995:RXF852024 SHB851995:SHB852024 SQX851995:SQX852024 TAT851995:TAT852024 TKP851995:TKP852024 TUL851995:TUL852024 UEH851995:UEH852024 UOD851995:UOD852024 UXZ851995:UXZ852024 VHV851995:VHV852024 VRR851995:VRR852024 WBN851995:WBN852024 WLJ851995:WLJ852024 WVF851995:WVF852024 F917531:F917560 IT917531:IT917560 SP917531:SP917560 ACL917531:ACL917560 AMH917531:AMH917560 AWD917531:AWD917560 BFZ917531:BFZ917560 BPV917531:BPV917560 BZR917531:BZR917560 CJN917531:CJN917560 CTJ917531:CTJ917560 DDF917531:DDF917560 DNB917531:DNB917560 DWX917531:DWX917560 EGT917531:EGT917560 EQP917531:EQP917560 FAL917531:FAL917560 FKH917531:FKH917560 FUD917531:FUD917560 GDZ917531:GDZ917560 GNV917531:GNV917560 GXR917531:GXR917560 HHN917531:HHN917560 HRJ917531:HRJ917560 IBF917531:IBF917560 ILB917531:ILB917560 IUX917531:IUX917560 JET917531:JET917560 JOP917531:JOP917560 JYL917531:JYL917560 KIH917531:KIH917560 KSD917531:KSD917560 LBZ917531:LBZ917560 LLV917531:LLV917560 LVR917531:LVR917560 MFN917531:MFN917560 MPJ917531:MPJ917560 MZF917531:MZF917560 NJB917531:NJB917560 NSX917531:NSX917560 OCT917531:OCT917560 OMP917531:OMP917560 OWL917531:OWL917560 PGH917531:PGH917560 PQD917531:PQD917560 PZZ917531:PZZ917560 QJV917531:QJV917560 QTR917531:QTR917560 RDN917531:RDN917560 RNJ917531:RNJ917560 RXF917531:RXF917560 SHB917531:SHB917560 SQX917531:SQX917560 TAT917531:TAT917560 TKP917531:TKP917560 TUL917531:TUL917560 UEH917531:UEH917560 UOD917531:UOD917560 UXZ917531:UXZ917560 VHV917531:VHV917560 VRR917531:VRR917560 WBN917531:WBN917560 WLJ917531:WLJ917560 WVF917531:WVF917560 F983067:F983096 IT983067:IT983096 SP983067:SP983096 ACL983067:ACL983096 AMH983067:AMH983096 AWD983067:AWD983096 BFZ983067:BFZ983096 BPV983067:BPV983096 BZR983067:BZR983096 CJN983067:CJN983096 CTJ983067:CTJ983096 DDF983067:DDF983096 DNB983067:DNB983096 DWX983067:DWX983096 EGT983067:EGT983096 EQP983067:EQP983096 FAL983067:FAL983096 FKH983067:FKH983096 FUD983067:FUD983096 GDZ983067:GDZ983096 GNV983067:GNV983096 GXR983067:GXR983096 HHN983067:HHN983096 HRJ983067:HRJ983096 IBF983067:IBF983096 ILB983067:ILB983096 IUX983067:IUX983096 JET983067:JET983096 JOP983067:JOP983096 JYL983067:JYL983096 KIH983067:KIH983096 KSD983067:KSD983096 LBZ983067:LBZ983096 LLV983067:LLV983096 LVR983067:LVR983096 MFN983067:MFN983096 MPJ983067:MPJ983096 MZF983067:MZF983096 NJB983067:NJB983096 NSX983067:NSX983096 OCT983067:OCT983096 OMP983067:OMP983096 OWL983067:OWL983096 PGH983067:PGH983096 PQD983067:PQD983096 PZZ983067:PZZ983096 QJV983067:QJV983096 QTR983067:QTR983096 RDN983067:RDN983096 RNJ983067:RNJ983096 RXF983067:RXF983096 SHB983067:SHB983096 SQX983067:SQX983096 TAT983067:TAT983096 TKP983067:TKP983096 TUL983067:TUL983096 UEH983067:UEH983096 UOD983067:UOD983096 UXZ983067:UXZ983096 VHV983067:VHV983096 VRR983067:VRR983096 WBN983067:WBN983096 WLJ983067:WLJ983096 WVF983067:WVF983096 JB7:JB56 SX7:SX56 ACT7:ACT56 AMP7:AMP56 AWL7:AWL56 BGH7:BGH56 BQD7:BQD56 BZZ7:BZZ56 CJV7:CJV56 CTR7:CTR56 DDN7:DDN56 DNJ7:DNJ56 DXF7:DXF56 EHB7:EHB56 EQX7:EQX56 FAT7:FAT56 FKP7:FKP56 FUL7:FUL56 GEH7:GEH56 GOD7:GOD56 GXZ7:GXZ56 HHV7:HHV56 HRR7:HRR56 IBN7:IBN56 ILJ7:ILJ56 IVF7:IVF56 JFB7:JFB56 JOX7:JOX56 JYT7:JYT56 KIP7:KIP56 KSL7:KSL56 LCH7:LCH56 LMD7:LMD56 LVZ7:LVZ56 MFV7:MFV56 MPR7:MPR56 MZN7:MZN56 NJJ7:NJJ56 NTF7:NTF56 ODB7:ODB56 OMX7:OMX56 OWT7:OWT56 PGP7:PGP56 PQL7:PQL56 QAH7:QAH56 QKD7:QKD56 QTZ7:QTZ56 RDV7:RDV56 RNR7:RNR56 RXN7:RXN56 SHJ7:SHJ56 SRF7:SRF56 TBB7:TBB56 TKX7:TKX56 TUT7:TUT56 UEP7:UEP56 UOL7:UOL56 UYH7:UYH56 VID7:VID56 VRZ7:VRZ56 WBV7:WBV56 WLR7:WLR56 WVN7:WVN56 JB65563:JB65592 SX65563:SX65592 ACT65563:ACT65592 AMP65563:AMP65592 AWL65563:AWL65592 BGH65563:BGH65592 BQD65563:BQD65592 BZZ65563:BZZ65592 CJV65563:CJV65592 CTR65563:CTR65592 DDN65563:DDN65592 DNJ65563:DNJ65592 DXF65563:DXF65592 EHB65563:EHB65592 EQX65563:EQX65592 FAT65563:FAT65592 FKP65563:FKP65592 FUL65563:FUL65592 GEH65563:GEH65592 GOD65563:GOD65592 GXZ65563:GXZ65592 HHV65563:HHV65592 HRR65563:HRR65592 IBN65563:IBN65592 ILJ65563:ILJ65592 IVF65563:IVF65592 JFB65563:JFB65592 JOX65563:JOX65592 JYT65563:JYT65592 KIP65563:KIP65592 KSL65563:KSL65592 LCH65563:LCH65592 LMD65563:LMD65592 LVZ65563:LVZ65592 MFV65563:MFV65592 MPR65563:MPR65592 MZN65563:MZN65592 NJJ65563:NJJ65592 NTF65563:NTF65592 ODB65563:ODB65592 OMX65563:OMX65592 OWT65563:OWT65592 PGP65563:PGP65592 PQL65563:PQL65592 QAH65563:QAH65592 QKD65563:QKD65592 QTZ65563:QTZ65592 RDV65563:RDV65592 RNR65563:RNR65592 RXN65563:RXN65592 SHJ65563:SHJ65592 SRF65563:SRF65592 TBB65563:TBB65592 TKX65563:TKX65592 TUT65563:TUT65592 UEP65563:UEP65592 UOL65563:UOL65592 UYH65563:UYH65592 VID65563:VID65592 VRZ65563:VRZ65592 WBV65563:WBV65592 WLR65563:WLR65592 WVN65563:WVN65592 JB131099:JB131128 SX131099:SX131128 ACT131099:ACT131128 AMP131099:AMP131128 AWL131099:AWL131128 BGH131099:BGH131128 BQD131099:BQD131128 BZZ131099:BZZ131128 CJV131099:CJV131128 CTR131099:CTR131128 DDN131099:DDN131128 DNJ131099:DNJ131128 DXF131099:DXF131128 EHB131099:EHB131128 EQX131099:EQX131128 FAT131099:FAT131128 FKP131099:FKP131128 FUL131099:FUL131128 GEH131099:GEH131128 GOD131099:GOD131128 GXZ131099:GXZ131128 HHV131099:HHV131128 HRR131099:HRR131128 IBN131099:IBN131128 ILJ131099:ILJ131128 IVF131099:IVF131128 JFB131099:JFB131128 JOX131099:JOX131128 JYT131099:JYT131128 KIP131099:KIP131128 KSL131099:KSL131128 LCH131099:LCH131128 LMD131099:LMD131128 LVZ131099:LVZ131128 MFV131099:MFV131128 MPR131099:MPR131128 MZN131099:MZN131128 NJJ131099:NJJ131128 NTF131099:NTF131128 ODB131099:ODB131128 OMX131099:OMX131128 OWT131099:OWT131128 PGP131099:PGP131128 PQL131099:PQL131128 QAH131099:QAH131128 QKD131099:QKD131128 QTZ131099:QTZ131128 RDV131099:RDV131128 RNR131099:RNR131128 RXN131099:RXN131128 SHJ131099:SHJ131128 SRF131099:SRF131128 TBB131099:TBB131128 TKX131099:TKX131128 TUT131099:TUT131128 UEP131099:UEP131128 UOL131099:UOL131128 UYH131099:UYH131128 VID131099:VID131128 VRZ131099:VRZ131128 WBV131099:WBV131128 WLR131099:WLR131128 WVN131099:WVN131128 JB196635:JB196664 SX196635:SX196664 ACT196635:ACT196664 AMP196635:AMP196664 AWL196635:AWL196664 BGH196635:BGH196664 BQD196635:BQD196664 BZZ196635:BZZ196664 CJV196635:CJV196664 CTR196635:CTR196664 DDN196635:DDN196664 DNJ196635:DNJ196664 DXF196635:DXF196664 EHB196635:EHB196664 EQX196635:EQX196664 FAT196635:FAT196664 FKP196635:FKP196664 FUL196635:FUL196664 GEH196635:GEH196664 GOD196635:GOD196664 GXZ196635:GXZ196664 HHV196635:HHV196664 HRR196635:HRR196664 IBN196635:IBN196664 ILJ196635:ILJ196664 IVF196635:IVF196664 JFB196635:JFB196664 JOX196635:JOX196664 JYT196635:JYT196664 KIP196635:KIP196664 KSL196635:KSL196664 LCH196635:LCH196664 LMD196635:LMD196664 LVZ196635:LVZ196664 MFV196635:MFV196664 MPR196635:MPR196664 MZN196635:MZN196664 NJJ196635:NJJ196664 NTF196635:NTF196664 ODB196635:ODB196664 OMX196635:OMX196664 OWT196635:OWT196664 PGP196635:PGP196664 PQL196635:PQL196664 QAH196635:QAH196664 QKD196635:QKD196664 QTZ196635:QTZ196664 RDV196635:RDV196664 RNR196635:RNR196664 RXN196635:RXN196664 SHJ196635:SHJ196664 SRF196635:SRF196664 TBB196635:TBB196664 TKX196635:TKX196664 TUT196635:TUT196664 UEP196635:UEP196664 UOL196635:UOL196664 UYH196635:UYH196664 VID196635:VID196664 VRZ196635:VRZ196664 WBV196635:WBV196664 WLR196635:WLR196664 WVN196635:WVN196664 JB262171:JB262200 SX262171:SX262200 ACT262171:ACT262200 AMP262171:AMP262200 AWL262171:AWL262200 BGH262171:BGH262200 BQD262171:BQD262200 BZZ262171:BZZ262200 CJV262171:CJV262200 CTR262171:CTR262200 DDN262171:DDN262200 DNJ262171:DNJ262200 DXF262171:DXF262200 EHB262171:EHB262200 EQX262171:EQX262200 FAT262171:FAT262200 FKP262171:FKP262200 FUL262171:FUL262200 GEH262171:GEH262200 GOD262171:GOD262200 GXZ262171:GXZ262200 HHV262171:HHV262200 HRR262171:HRR262200 IBN262171:IBN262200 ILJ262171:ILJ262200 IVF262171:IVF262200 JFB262171:JFB262200 JOX262171:JOX262200 JYT262171:JYT262200 KIP262171:KIP262200 KSL262171:KSL262200 LCH262171:LCH262200 LMD262171:LMD262200 LVZ262171:LVZ262200 MFV262171:MFV262200 MPR262171:MPR262200 MZN262171:MZN262200 NJJ262171:NJJ262200 NTF262171:NTF262200 ODB262171:ODB262200 OMX262171:OMX262200 OWT262171:OWT262200 PGP262171:PGP262200 PQL262171:PQL262200 QAH262171:QAH262200 QKD262171:QKD262200 QTZ262171:QTZ262200 RDV262171:RDV262200 RNR262171:RNR262200 RXN262171:RXN262200 SHJ262171:SHJ262200 SRF262171:SRF262200 TBB262171:TBB262200 TKX262171:TKX262200 TUT262171:TUT262200 UEP262171:UEP262200 UOL262171:UOL262200 UYH262171:UYH262200 VID262171:VID262200 VRZ262171:VRZ262200 WBV262171:WBV262200 WLR262171:WLR262200 WVN262171:WVN262200 JB327707:JB327736 SX327707:SX327736 ACT327707:ACT327736 AMP327707:AMP327736 AWL327707:AWL327736 BGH327707:BGH327736 BQD327707:BQD327736 BZZ327707:BZZ327736 CJV327707:CJV327736 CTR327707:CTR327736 DDN327707:DDN327736 DNJ327707:DNJ327736 DXF327707:DXF327736 EHB327707:EHB327736 EQX327707:EQX327736 FAT327707:FAT327736 FKP327707:FKP327736 FUL327707:FUL327736 GEH327707:GEH327736 GOD327707:GOD327736 GXZ327707:GXZ327736 HHV327707:HHV327736 HRR327707:HRR327736 IBN327707:IBN327736 ILJ327707:ILJ327736 IVF327707:IVF327736 JFB327707:JFB327736 JOX327707:JOX327736 JYT327707:JYT327736 KIP327707:KIP327736 KSL327707:KSL327736 LCH327707:LCH327736 LMD327707:LMD327736 LVZ327707:LVZ327736 MFV327707:MFV327736 MPR327707:MPR327736 MZN327707:MZN327736 NJJ327707:NJJ327736 NTF327707:NTF327736 ODB327707:ODB327736 OMX327707:OMX327736 OWT327707:OWT327736 PGP327707:PGP327736 PQL327707:PQL327736 QAH327707:QAH327736 QKD327707:QKD327736 QTZ327707:QTZ327736 RDV327707:RDV327736 RNR327707:RNR327736 RXN327707:RXN327736 SHJ327707:SHJ327736 SRF327707:SRF327736 TBB327707:TBB327736 TKX327707:TKX327736 TUT327707:TUT327736 UEP327707:UEP327736 UOL327707:UOL327736 UYH327707:UYH327736 VID327707:VID327736 VRZ327707:VRZ327736 WBV327707:WBV327736 WLR327707:WLR327736 WVN327707:WVN327736 JB393243:JB393272 SX393243:SX393272 ACT393243:ACT393272 AMP393243:AMP393272 AWL393243:AWL393272 BGH393243:BGH393272 BQD393243:BQD393272 BZZ393243:BZZ393272 CJV393243:CJV393272 CTR393243:CTR393272 DDN393243:DDN393272 DNJ393243:DNJ393272 DXF393243:DXF393272 EHB393243:EHB393272 EQX393243:EQX393272 FAT393243:FAT393272 FKP393243:FKP393272 FUL393243:FUL393272 GEH393243:GEH393272 GOD393243:GOD393272 GXZ393243:GXZ393272 HHV393243:HHV393272 HRR393243:HRR393272 IBN393243:IBN393272 ILJ393243:ILJ393272 IVF393243:IVF393272 JFB393243:JFB393272 JOX393243:JOX393272 JYT393243:JYT393272 KIP393243:KIP393272 KSL393243:KSL393272 LCH393243:LCH393272 LMD393243:LMD393272 LVZ393243:LVZ393272 MFV393243:MFV393272 MPR393243:MPR393272 MZN393243:MZN393272 NJJ393243:NJJ393272 NTF393243:NTF393272 ODB393243:ODB393272 OMX393243:OMX393272 OWT393243:OWT393272 PGP393243:PGP393272 PQL393243:PQL393272 QAH393243:QAH393272 QKD393243:QKD393272 QTZ393243:QTZ393272 RDV393243:RDV393272 RNR393243:RNR393272 RXN393243:RXN393272 SHJ393243:SHJ393272 SRF393243:SRF393272 TBB393243:TBB393272 TKX393243:TKX393272 TUT393243:TUT393272 UEP393243:UEP393272 UOL393243:UOL393272 UYH393243:UYH393272 VID393243:VID393272 VRZ393243:VRZ393272 WBV393243:WBV393272 WLR393243:WLR393272 WVN393243:WVN393272 JB458779:JB458808 SX458779:SX458808 ACT458779:ACT458808 AMP458779:AMP458808 AWL458779:AWL458808 BGH458779:BGH458808 BQD458779:BQD458808 BZZ458779:BZZ458808 CJV458779:CJV458808 CTR458779:CTR458808 DDN458779:DDN458808 DNJ458779:DNJ458808 DXF458779:DXF458808 EHB458779:EHB458808 EQX458779:EQX458808 FAT458779:FAT458808 FKP458779:FKP458808 FUL458779:FUL458808 GEH458779:GEH458808 GOD458779:GOD458808 GXZ458779:GXZ458808 HHV458779:HHV458808 HRR458779:HRR458808 IBN458779:IBN458808 ILJ458779:ILJ458808 IVF458779:IVF458808 JFB458779:JFB458808 JOX458779:JOX458808 JYT458779:JYT458808 KIP458779:KIP458808 KSL458779:KSL458808 LCH458779:LCH458808 LMD458779:LMD458808 LVZ458779:LVZ458808 MFV458779:MFV458808 MPR458779:MPR458808 MZN458779:MZN458808 NJJ458779:NJJ458808 NTF458779:NTF458808 ODB458779:ODB458808 OMX458779:OMX458808 OWT458779:OWT458808 PGP458779:PGP458808 PQL458779:PQL458808 QAH458779:QAH458808 QKD458779:QKD458808 QTZ458779:QTZ458808 RDV458779:RDV458808 RNR458779:RNR458808 RXN458779:RXN458808 SHJ458779:SHJ458808 SRF458779:SRF458808 TBB458779:TBB458808 TKX458779:TKX458808 TUT458779:TUT458808 UEP458779:UEP458808 UOL458779:UOL458808 UYH458779:UYH458808 VID458779:VID458808 VRZ458779:VRZ458808 WBV458779:WBV458808 WLR458779:WLR458808 WVN458779:WVN458808 JB524315:JB524344 SX524315:SX524344 ACT524315:ACT524344 AMP524315:AMP524344 AWL524315:AWL524344 BGH524315:BGH524344 BQD524315:BQD524344 BZZ524315:BZZ524344 CJV524315:CJV524344 CTR524315:CTR524344 DDN524315:DDN524344 DNJ524315:DNJ524344 DXF524315:DXF524344 EHB524315:EHB524344 EQX524315:EQX524344 FAT524315:FAT524344 FKP524315:FKP524344 FUL524315:FUL524344 GEH524315:GEH524344 GOD524315:GOD524344 GXZ524315:GXZ524344 HHV524315:HHV524344 HRR524315:HRR524344 IBN524315:IBN524344 ILJ524315:ILJ524344 IVF524315:IVF524344 JFB524315:JFB524344 JOX524315:JOX524344 JYT524315:JYT524344 KIP524315:KIP524344 KSL524315:KSL524344 LCH524315:LCH524344 LMD524315:LMD524344 LVZ524315:LVZ524344 MFV524315:MFV524344 MPR524315:MPR524344 MZN524315:MZN524344 NJJ524315:NJJ524344 NTF524315:NTF524344 ODB524315:ODB524344 OMX524315:OMX524344 OWT524315:OWT524344 PGP524315:PGP524344 PQL524315:PQL524344 QAH524315:QAH524344 QKD524315:QKD524344 QTZ524315:QTZ524344 RDV524315:RDV524344 RNR524315:RNR524344 RXN524315:RXN524344 SHJ524315:SHJ524344 SRF524315:SRF524344 TBB524315:TBB524344 TKX524315:TKX524344 TUT524315:TUT524344 UEP524315:UEP524344 UOL524315:UOL524344 UYH524315:UYH524344 VID524315:VID524344 VRZ524315:VRZ524344 WBV524315:WBV524344 WLR524315:WLR524344 WVN524315:WVN524344 JB589851:JB589880 SX589851:SX589880 ACT589851:ACT589880 AMP589851:AMP589880 AWL589851:AWL589880 BGH589851:BGH589880 BQD589851:BQD589880 BZZ589851:BZZ589880 CJV589851:CJV589880 CTR589851:CTR589880 DDN589851:DDN589880 DNJ589851:DNJ589880 DXF589851:DXF589880 EHB589851:EHB589880 EQX589851:EQX589880 FAT589851:FAT589880 FKP589851:FKP589880 FUL589851:FUL589880 GEH589851:GEH589880 GOD589851:GOD589880 GXZ589851:GXZ589880 HHV589851:HHV589880 HRR589851:HRR589880 IBN589851:IBN589880 ILJ589851:ILJ589880 IVF589851:IVF589880 JFB589851:JFB589880 JOX589851:JOX589880 JYT589851:JYT589880 KIP589851:KIP589880 KSL589851:KSL589880 LCH589851:LCH589880 LMD589851:LMD589880 LVZ589851:LVZ589880 MFV589851:MFV589880 MPR589851:MPR589880 MZN589851:MZN589880 NJJ589851:NJJ589880 NTF589851:NTF589880 ODB589851:ODB589880 OMX589851:OMX589880 OWT589851:OWT589880 PGP589851:PGP589880 PQL589851:PQL589880 QAH589851:QAH589880 QKD589851:QKD589880 QTZ589851:QTZ589880 RDV589851:RDV589880 RNR589851:RNR589880 RXN589851:RXN589880 SHJ589851:SHJ589880 SRF589851:SRF589880 TBB589851:TBB589880 TKX589851:TKX589880 TUT589851:TUT589880 UEP589851:UEP589880 UOL589851:UOL589880 UYH589851:UYH589880 VID589851:VID589880 VRZ589851:VRZ589880 WBV589851:WBV589880 WLR589851:WLR589880 WVN589851:WVN589880 JB655387:JB655416 SX655387:SX655416 ACT655387:ACT655416 AMP655387:AMP655416 AWL655387:AWL655416 BGH655387:BGH655416 BQD655387:BQD655416 BZZ655387:BZZ655416 CJV655387:CJV655416 CTR655387:CTR655416 DDN655387:DDN655416 DNJ655387:DNJ655416 DXF655387:DXF655416 EHB655387:EHB655416 EQX655387:EQX655416 FAT655387:FAT655416 FKP655387:FKP655416 FUL655387:FUL655416 GEH655387:GEH655416 GOD655387:GOD655416 GXZ655387:GXZ655416 HHV655387:HHV655416 HRR655387:HRR655416 IBN655387:IBN655416 ILJ655387:ILJ655416 IVF655387:IVF655416 JFB655387:JFB655416 JOX655387:JOX655416 JYT655387:JYT655416 KIP655387:KIP655416 KSL655387:KSL655416 LCH655387:LCH655416 LMD655387:LMD655416 LVZ655387:LVZ655416 MFV655387:MFV655416 MPR655387:MPR655416 MZN655387:MZN655416 NJJ655387:NJJ655416 NTF655387:NTF655416 ODB655387:ODB655416 OMX655387:OMX655416 OWT655387:OWT655416 PGP655387:PGP655416 PQL655387:PQL655416 QAH655387:QAH655416 QKD655387:QKD655416 QTZ655387:QTZ655416 RDV655387:RDV655416 RNR655387:RNR655416 RXN655387:RXN655416 SHJ655387:SHJ655416 SRF655387:SRF655416 TBB655387:TBB655416 TKX655387:TKX655416 TUT655387:TUT655416 UEP655387:UEP655416 UOL655387:UOL655416 UYH655387:UYH655416 VID655387:VID655416 VRZ655387:VRZ655416 WBV655387:WBV655416 WLR655387:WLR655416 WVN655387:WVN655416 JB720923:JB720952 SX720923:SX720952 ACT720923:ACT720952 AMP720923:AMP720952 AWL720923:AWL720952 BGH720923:BGH720952 BQD720923:BQD720952 BZZ720923:BZZ720952 CJV720923:CJV720952 CTR720923:CTR720952 DDN720923:DDN720952 DNJ720923:DNJ720952 DXF720923:DXF720952 EHB720923:EHB720952 EQX720923:EQX720952 FAT720923:FAT720952 FKP720923:FKP720952 FUL720923:FUL720952 GEH720923:GEH720952 GOD720923:GOD720952 GXZ720923:GXZ720952 HHV720923:HHV720952 HRR720923:HRR720952 IBN720923:IBN720952 ILJ720923:ILJ720952 IVF720923:IVF720952 JFB720923:JFB720952 JOX720923:JOX720952 JYT720923:JYT720952 KIP720923:KIP720952 KSL720923:KSL720952 LCH720923:LCH720952 LMD720923:LMD720952 LVZ720923:LVZ720952 MFV720923:MFV720952 MPR720923:MPR720952 MZN720923:MZN720952 NJJ720923:NJJ720952 NTF720923:NTF720952 ODB720923:ODB720952 OMX720923:OMX720952 OWT720923:OWT720952 PGP720923:PGP720952 PQL720923:PQL720952 QAH720923:QAH720952 QKD720923:QKD720952 QTZ720923:QTZ720952 RDV720923:RDV720952 RNR720923:RNR720952 RXN720923:RXN720952 SHJ720923:SHJ720952 SRF720923:SRF720952 TBB720923:TBB720952 TKX720923:TKX720952 TUT720923:TUT720952 UEP720923:UEP720952 UOL720923:UOL720952 UYH720923:UYH720952 VID720923:VID720952 VRZ720923:VRZ720952 WBV720923:WBV720952 WLR720923:WLR720952 WVN720923:WVN720952 JB786459:JB786488 SX786459:SX786488 ACT786459:ACT786488 AMP786459:AMP786488 AWL786459:AWL786488 BGH786459:BGH786488 BQD786459:BQD786488 BZZ786459:BZZ786488 CJV786459:CJV786488 CTR786459:CTR786488 DDN786459:DDN786488 DNJ786459:DNJ786488 DXF786459:DXF786488 EHB786459:EHB786488 EQX786459:EQX786488 FAT786459:FAT786488 FKP786459:FKP786488 FUL786459:FUL786488 GEH786459:GEH786488 GOD786459:GOD786488 GXZ786459:GXZ786488 HHV786459:HHV786488 HRR786459:HRR786488 IBN786459:IBN786488 ILJ786459:ILJ786488 IVF786459:IVF786488 JFB786459:JFB786488 JOX786459:JOX786488 JYT786459:JYT786488 KIP786459:KIP786488 KSL786459:KSL786488 LCH786459:LCH786488 LMD786459:LMD786488 LVZ786459:LVZ786488 MFV786459:MFV786488 MPR786459:MPR786488 MZN786459:MZN786488 NJJ786459:NJJ786488 NTF786459:NTF786488 ODB786459:ODB786488 OMX786459:OMX786488 OWT786459:OWT786488 PGP786459:PGP786488 PQL786459:PQL786488 QAH786459:QAH786488 QKD786459:QKD786488 QTZ786459:QTZ786488 RDV786459:RDV786488 RNR786459:RNR786488 RXN786459:RXN786488 SHJ786459:SHJ786488 SRF786459:SRF786488 TBB786459:TBB786488 TKX786459:TKX786488 TUT786459:TUT786488 UEP786459:UEP786488 UOL786459:UOL786488 UYH786459:UYH786488 VID786459:VID786488 VRZ786459:VRZ786488 WBV786459:WBV786488 WLR786459:WLR786488 WVN786459:WVN786488 JB851995:JB852024 SX851995:SX852024 ACT851995:ACT852024 AMP851995:AMP852024 AWL851995:AWL852024 BGH851995:BGH852024 BQD851995:BQD852024 BZZ851995:BZZ852024 CJV851995:CJV852024 CTR851995:CTR852024 DDN851995:DDN852024 DNJ851995:DNJ852024 DXF851995:DXF852024 EHB851995:EHB852024 EQX851995:EQX852024 FAT851995:FAT852024 FKP851995:FKP852024 FUL851995:FUL852024 GEH851995:GEH852024 GOD851995:GOD852024 GXZ851995:GXZ852024 HHV851995:HHV852024 HRR851995:HRR852024 IBN851995:IBN852024 ILJ851995:ILJ852024 IVF851995:IVF852024 JFB851995:JFB852024 JOX851995:JOX852024 JYT851995:JYT852024 KIP851995:KIP852024 KSL851995:KSL852024 LCH851995:LCH852024 LMD851995:LMD852024 LVZ851995:LVZ852024 MFV851995:MFV852024 MPR851995:MPR852024 MZN851995:MZN852024 NJJ851995:NJJ852024 NTF851995:NTF852024 ODB851995:ODB852024 OMX851995:OMX852024 OWT851995:OWT852024 PGP851995:PGP852024 PQL851995:PQL852024 QAH851995:QAH852024 QKD851995:QKD852024 QTZ851995:QTZ852024 RDV851995:RDV852024 RNR851995:RNR852024 RXN851995:RXN852024 SHJ851995:SHJ852024 SRF851995:SRF852024 TBB851995:TBB852024 TKX851995:TKX852024 TUT851995:TUT852024 UEP851995:UEP852024 UOL851995:UOL852024 UYH851995:UYH852024 VID851995:VID852024 VRZ851995:VRZ852024 WBV851995:WBV852024 WLR851995:WLR852024 WVN851995:WVN852024 JB917531:JB917560 SX917531:SX917560 ACT917531:ACT917560 AMP917531:AMP917560 AWL917531:AWL917560 BGH917531:BGH917560 BQD917531:BQD917560 BZZ917531:BZZ917560 CJV917531:CJV917560 CTR917531:CTR917560 DDN917531:DDN917560 DNJ917531:DNJ917560 DXF917531:DXF917560 EHB917531:EHB917560 EQX917531:EQX917560 FAT917531:FAT917560 FKP917531:FKP917560 FUL917531:FUL917560 GEH917531:GEH917560 GOD917531:GOD917560 GXZ917531:GXZ917560 HHV917531:HHV917560 HRR917531:HRR917560 IBN917531:IBN917560 ILJ917531:ILJ917560 IVF917531:IVF917560 JFB917531:JFB917560 JOX917531:JOX917560 JYT917531:JYT917560 KIP917531:KIP917560 KSL917531:KSL917560 LCH917531:LCH917560 LMD917531:LMD917560 LVZ917531:LVZ917560 MFV917531:MFV917560 MPR917531:MPR917560 MZN917531:MZN917560 NJJ917531:NJJ917560 NTF917531:NTF917560 ODB917531:ODB917560 OMX917531:OMX917560 OWT917531:OWT917560 PGP917531:PGP917560 PQL917531:PQL917560 QAH917531:QAH917560 QKD917531:QKD917560 QTZ917531:QTZ917560 RDV917531:RDV917560 RNR917531:RNR917560 RXN917531:RXN917560 SHJ917531:SHJ917560 SRF917531:SRF917560 TBB917531:TBB917560 TKX917531:TKX917560 TUT917531:TUT917560 UEP917531:UEP917560 UOL917531:UOL917560 UYH917531:UYH917560 VID917531:VID917560 VRZ917531:VRZ917560 WBV917531:WBV917560 WLR917531:WLR917560 WVN917531:WVN917560 JB983067:JB983096 SX983067:SX983096 ACT983067:ACT983096 AMP983067:AMP983096 AWL983067:AWL983096 BGH983067:BGH983096 BQD983067:BQD983096 BZZ983067:BZZ983096 CJV983067:CJV983096 CTR983067:CTR983096 DDN983067:DDN983096 DNJ983067:DNJ983096 DXF983067:DXF983096 EHB983067:EHB983096 EQX983067:EQX983096 FAT983067:FAT983096 FKP983067:FKP983096 FUL983067:FUL983096 GEH983067:GEH983096 GOD983067:GOD983096 GXZ983067:GXZ983096 HHV983067:HHV983096 HRR983067:HRR983096 IBN983067:IBN983096 ILJ983067:ILJ983096 IVF983067:IVF983096 JFB983067:JFB983096 JOX983067:JOX983096 JYT983067:JYT983096 KIP983067:KIP983096 KSL983067:KSL983096 LCH983067:LCH983096 LMD983067:LMD983096 LVZ983067:LVZ983096 MFV983067:MFV983096 MPR983067:MPR983096 MZN983067:MZN983096 NJJ983067:NJJ983096 NTF983067:NTF983096 ODB983067:ODB983096 OMX983067:OMX983096 OWT983067:OWT983096 PGP983067:PGP983096 PQL983067:PQL983096 QAH983067:QAH983096 QKD983067:QKD983096 QTZ983067:QTZ983096 RDV983067:RDV983096 RNR983067:RNR983096 RXN983067:RXN983096 SHJ983067:SHJ983096 SRF983067:SRF983096 TBB983067:TBB983096 TKX983067:TKX983096 TUT983067:TUT983096 UEP983067:UEP983096 UOL983067:UOL983096 UYH983067:UYH983096 VID983067:VID983096 VRZ983067:VRZ983096 WBV983067:WBV983096 WLR983067:WLR983096 WVN983067:WVN983096">
      <formula1>"Positiv,Negativ"</formula1>
    </dataValidation>
    <dataValidation type="whole" operator="greaterThan" allowBlank="1" showInputMessage="1" showErrorMessage="1" sqref="IZ7:IZ56 SV7:SV56 ACR7:ACR56 AMN7:AMN56 AWJ7:AWJ56 BGF7:BGF56 BQB7:BQB56 BZX7:BZX56 CJT7:CJT56 CTP7:CTP56 DDL7:DDL56 DNH7:DNH56 DXD7:DXD56 EGZ7:EGZ56 EQV7:EQV56 FAR7:FAR56 FKN7:FKN56 FUJ7:FUJ56 GEF7:GEF56 GOB7:GOB56 GXX7:GXX56 HHT7:HHT56 HRP7:HRP56 IBL7:IBL56 ILH7:ILH56 IVD7:IVD56 JEZ7:JEZ56 JOV7:JOV56 JYR7:JYR56 KIN7:KIN56 KSJ7:KSJ56 LCF7:LCF56 LMB7:LMB56 LVX7:LVX56 MFT7:MFT56 MPP7:MPP56 MZL7:MZL56 NJH7:NJH56 NTD7:NTD56 OCZ7:OCZ56 OMV7:OMV56 OWR7:OWR56 PGN7:PGN56 PQJ7:PQJ56 QAF7:QAF56 QKB7:QKB56 QTX7:QTX56 RDT7:RDT56 RNP7:RNP56 RXL7:RXL56 SHH7:SHH56 SRD7:SRD56 TAZ7:TAZ56 TKV7:TKV56 TUR7:TUR56 UEN7:UEN56 UOJ7:UOJ56 UYF7:UYF56 VIB7:VIB56 VRX7:VRX56 WBT7:WBT56 WLP7:WLP56 WVL7:WVL56 IZ65563:IZ65592 SV65563:SV65592 ACR65563:ACR65592 AMN65563:AMN65592 AWJ65563:AWJ65592 BGF65563:BGF65592 BQB65563:BQB65592 BZX65563:BZX65592 CJT65563:CJT65592 CTP65563:CTP65592 DDL65563:DDL65592 DNH65563:DNH65592 DXD65563:DXD65592 EGZ65563:EGZ65592 EQV65563:EQV65592 FAR65563:FAR65592 FKN65563:FKN65592 FUJ65563:FUJ65592 GEF65563:GEF65592 GOB65563:GOB65592 GXX65563:GXX65592 HHT65563:HHT65592 HRP65563:HRP65592 IBL65563:IBL65592 ILH65563:ILH65592 IVD65563:IVD65592 JEZ65563:JEZ65592 JOV65563:JOV65592 JYR65563:JYR65592 KIN65563:KIN65592 KSJ65563:KSJ65592 LCF65563:LCF65592 LMB65563:LMB65592 LVX65563:LVX65592 MFT65563:MFT65592 MPP65563:MPP65592 MZL65563:MZL65592 NJH65563:NJH65592 NTD65563:NTD65592 OCZ65563:OCZ65592 OMV65563:OMV65592 OWR65563:OWR65592 PGN65563:PGN65592 PQJ65563:PQJ65592 QAF65563:QAF65592 QKB65563:QKB65592 QTX65563:QTX65592 RDT65563:RDT65592 RNP65563:RNP65592 RXL65563:RXL65592 SHH65563:SHH65592 SRD65563:SRD65592 TAZ65563:TAZ65592 TKV65563:TKV65592 TUR65563:TUR65592 UEN65563:UEN65592 UOJ65563:UOJ65592 UYF65563:UYF65592 VIB65563:VIB65592 VRX65563:VRX65592 WBT65563:WBT65592 WLP65563:WLP65592 WVL65563:WVL65592 IZ131099:IZ131128 SV131099:SV131128 ACR131099:ACR131128 AMN131099:AMN131128 AWJ131099:AWJ131128 BGF131099:BGF131128 BQB131099:BQB131128 BZX131099:BZX131128 CJT131099:CJT131128 CTP131099:CTP131128 DDL131099:DDL131128 DNH131099:DNH131128 DXD131099:DXD131128 EGZ131099:EGZ131128 EQV131099:EQV131128 FAR131099:FAR131128 FKN131099:FKN131128 FUJ131099:FUJ131128 GEF131099:GEF131128 GOB131099:GOB131128 GXX131099:GXX131128 HHT131099:HHT131128 HRP131099:HRP131128 IBL131099:IBL131128 ILH131099:ILH131128 IVD131099:IVD131128 JEZ131099:JEZ131128 JOV131099:JOV131128 JYR131099:JYR131128 KIN131099:KIN131128 KSJ131099:KSJ131128 LCF131099:LCF131128 LMB131099:LMB131128 LVX131099:LVX131128 MFT131099:MFT131128 MPP131099:MPP131128 MZL131099:MZL131128 NJH131099:NJH131128 NTD131099:NTD131128 OCZ131099:OCZ131128 OMV131099:OMV131128 OWR131099:OWR131128 PGN131099:PGN131128 PQJ131099:PQJ131128 QAF131099:QAF131128 QKB131099:QKB131128 QTX131099:QTX131128 RDT131099:RDT131128 RNP131099:RNP131128 RXL131099:RXL131128 SHH131099:SHH131128 SRD131099:SRD131128 TAZ131099:TAZ131128 TKV131099:TKV131128 TUR131099:TUR131128 UEN131099:UEN131128 UOJ131099:UOJ131128 UYF131099:UYF131128 VIB131099:VIB131128 VRX131099:VRX131128 WBT131099:WBT131128 WLP131099:WLP131128 WVL131099:WVL131128 IZ196635:IZ196664 SV196635:SV196664 ACR196635:ACR196664 AMN196635:AMN196664 AWJ196635:AWJ196664 BGF196635:BGF196664 BQB196635:BQB196664 BZX196635:BZX196664 CJT196635:CJT196664 CTP196635:CTP196664 DDL196635:DDL196664 DNH196635:DNH196664 DXD196635:DXD196664 EGZ196635:EGZ196664 EQV196635:EQV196664 FAR196635:FAR196664 FKN196635:FKN196664 FUJ196635:FUJ196664 GEF196635:GEF196664 GOB196635:GOB196664 GXX196635:GXX196664 HHT196635:HHT196664 HRP196635:HRP196664 IBL196635:IBL196664 ILH196635:ILH196664 IVD196635:IVD196664 JEZ196635:JEZ196664 JOV196635:JOV196664 JYR196635:JYR196664 KIN196635:KIN196664 KSJ196635:KSJ196664 LCF196635:LCF196664 LMB196635:LMB196664 LVX196635:LVX196664 MFT196635:MFT196664 MPP196635:MPP196664 MZL196635:MZL196664 NJH196635:NJH196664 NTD196635:NTD196664 OCZ196635:OCZ196664 OMV196635:OMV196664 OWR196635:OWR196664 PGN196635:PGN196664 PQJ196635:PQJ196664 QAF196635:QAF196664 QKB196635:QKB196664 QTX196635:QTX196664 RDT196635:RDT196664 RNP196635:RNP196664 RXL196635:RXL196664 SHH196635:SHH196664 SRD196635:SRD196664 TAZ196635:TAZ196664 TKV196635:TKV196664 TUR196635:TUR196664 UEN196635:UEN196664 UOJ196635:UOJ196664 UYF196635:UYF196664 VIB196635:VIB196664 VRX196635:VRX196664 WBT196635:WBT196664 WLP196635:WLP196664 WVL196635:WVL196664 IZ262171:IZ262200 SV262171:SV262200 ACR262171:ACR262200 AMN262171:AMN262200 AWJ262171:AWJ262200 BGF262171:BGF262200 BQB262171:BQB262200 BZX262171:BZX262200 CJT262171:CJT262200 CTP262171:CTP262200 DDL262171:DDL262200 DNH262171:DNH262200 DXD262171:DXD262200 EGZ262171:EGZ262200 EQV262171:EQV262200 FAR262171:FAR262200 FKN262171:FKN262200 FUJ262171:FUJ262200 GEF262171:GEF262200 GOB262171:GOB262200 GXX262171:GXX262200 HHT262171:HHT262200 HRP262171:HRP262200 IBL262171:IBL262200 ILH262171:ILH262200 IVD262171:IVD262200 JEZ262171:JEZ262200 JOV262171:JOV262200 JYR262171:JYR262200 KIN262171:KIN262200 KSJ262171:KSJ262200 LCF262171:LCF262200 LMB262171:LMB262200 LVX262171:LVX262200 MFT262171:MFT262200 MPP262171:MPP262200 MZL262171:MZL262200 NJH262171:NJH262200 NTD262171:NTD262200 OCZ262171:OCZ262200 OMV262171:OMV262200 OWR262171:OWR262200 PGN262171:PGN262200 PQJ262171:PQJ262200 QAF262171:QAF262200 QKB262171:QKB262200 QTX262171:QTX262200 RDT262171:RDT262200 RNP262171:RNP262200 RXL262171:RXL262200 SHH262171:SHH262200 SRD262171:SRD262200 TAZ262171:TAZ262200 TKV262171:TKV262200 TUR262171:TUR262200 UEN262171:UEN262200 UOJ262171:UOJ262200 UYF262171:UYF262200 VIB262171:VIB262200 VRX262171:VRX262200 WBT262171:WBT262200 WLP262171:WLP262200 WVL262171:WVL262200 IZ327707:IZ327736 SV327707:SV327736 ACR327707:ACR327736 AMN327707:AMN327736 AWJ327707:AWJ327736 BGF327707:BGF327736 BQB327707:BQB327736 BZX327707:BZX327736 CJT327707:CJT327736 CTP327707:CTP327736 DDL327707:DDL327736 DNH327707:DNH327736 DXD327707:DXD327736 EGZ327707:EGZ327736 EQV327707:EQV327736 FAR327707:FAR327736 FKN327707:FKN327736 FUJ327707:FUJ327736 GEF327707:GEF327736 GOB327707:GOB327736 GXX327707:GXX327736 HHT327707:HHT327736 HRP327707:HRP327736 IBL327707:IBL327736 ILH327707:ILH327736 IVD327707:IVD327736 JEZ327707:JEZ327736 JOV327707:JOV327736 JYR327707:JYR327736 KIN327707:KIN327736 KSJ327707:KSJ327736 LCF327707:LCF327736 LMB327707:LMB327736 LVX327707:LVX327736 MFT327707:MFT327736 MPP327707:MPP327736 MZL327707:MZL327736 NJH327707:NJH327736 NTD327707:NTD327736 OCZ327707:OCZ327736 OMV327707:OMV327736 OWR327707:OWR327736 PGN327707:PGN327736 PQJ327707:PQJ327736 QAF327707:QAF327736 QKB327707:QKB327736 QTX327707:QTX327736 RDT327707:RDT327736 RNP327707:RNP327736 RXL327707:RXL327736 SHH327707:SHH327736 SRD327707:SRD327736 TAZ327707:TAZ327736 TKV327707:TKV327736 TUR327707:TUR327736 UEN327707:UEN327736 UOJ327707:UOJ327736 UYF327707:UYF327736 VIB327707:VIB327736 VRX327707:VRX327736 WBT327707:WBT327736 WLP327707:WLP327736 WVL327707:WVL327736 IZ393243:IZ393272 SV393243:SV393272 ACR393243:ACR393272 AMN393243:AMN393272 AWJ393243:AWJ393272 BGF393243:BGF393272 BQB393243:BQB393272 BZX393243:BZX393272 CJT393243:CJT393272 CTP393243:CTP393272 DDL393243:DDL393272 DNH393243:DNH393272 DXD393243:DXD393272 EGZ393243:EGZ393272 EQV393243:EQV393272 FAR393243:FAR393272 FKN393243:FKN393272 FUJ393243:FUJ393272 GEF393243:GEF393272 GOB393243:GOB393272 GXX393243:GXX393272 HHT393243:HHT393272 HRP393243:HRP393272 IBL393243:IBL393272 ILH393243:ILH393272 IVD393243:IVD393272 JEZ393243:JEZ393272 JOV393243:JOV393272 JYR393243:JYR393272 KIN393243:KIN393272 KSJ393243:KSJ393272 LCF393243:LCF393272 LMB393243:LMB393272 LVX393243:LVX393272 MFT393243:MFT393272 MPP393243:MPP393272 MZL393243:MZL393272 NJH393243:NJH393272 NTD393243:NTD393272 OCZ393243:OCZ393272 OMV393243:OMV393272 OWR393243:OWR393272 PGN393243:PGN393272 PQJ393243:PQJ393272 QAF393243:QAF393272 QKB393243:QKB393272 QTX393243:QTX393272 RDT393243:RDT393272 RNP393243:RNP393272 RXL393243:RXL393272 SHH393243:SHH393272 SRD393243:SRD393272 TAZ393243:TAZ393272 TKV393243:TKV393272 TUR393243:TUR393272 UEN393243:UEN393272 UOJ393243:UOJ393272 UYF393243:UYF393272 VIB393243:VIB393272 VRX393243:VRX393272 WBT393243:WBT393272 WLP393243:WLP393272 WVL393243:WVL393272 IZ458779:IZ458808 SV458779:SV458808 ACR458779:ACR458808 AMN458779:AMN458808 AWJ458779:AWJ458808 BGF458779:BGF458808 BQB458779:BQB458808 BZX458779:BZX458808 CJT458779:CJT458808 CTP458779:CTP458808 DDL458779:DDL458808 DNH458779:DNH458808 DXD458779:DXD458808 EGZ458779:EGZ458808 EQV458779:EQV458808 FAR458779:FAR458808 FKN458779:FKN458808 FUJ458779:FUJ458808 GEF458779:GEF458808 GOB458779:GOB458808 GXX458779:GXX458808 HHT458779:HHT458808 HRP458779:HRP458808 IBL458779:IBL458808 ILH458779:ILH458808 IVD458779:IVD458808 JEZ458779:JEZ458808 JOV458779:JOV458808 JYR458779:JYR458808 KIN458779:KIN458808 KSJ458779:KSJ458808 LCF458779:LCF458808 LMB458779:LMB458808 LVX458779:LVX458808 MFT458779:MFT458808 MPP458779:MPP458808 MZL458779:MZL458808 NJH458779:NJH458808 NTD458779:NTD458808 OCZ458779:OCZ458808 OMV458779:OMV458808 OWR458779:OWR458808 PGN458779:PGN458808 PQJ458779:PQJ458808 QAF458779:QAF458808 QKB458779:QKB458808 QTX458779:QTX458808 RDT458779:RDT458808 RNP458779:RNP458808 RXL458779:RXL458808 SHH458779:SHH458808 SRD458779:SRD458808 TAZ458779:TAZ458808 TKV458779:TKV458808 TUR458779:TUR458808 UEN458779:UEN458808 UOJ458779:UOJ458808 UYF458779:UYF458808 VIB458779:VIB458808 VRX458779:VRX458808 WBT458779:WBT458808 WLP458779:WLP458808 WVL458779:WVL458808 IZ524315:IZ524344 SV524315:SV524344 ACR524315:ACR524344 AMN524315:AMN524344 AWJ524315:AWJ524344 BGF524315:BGF524344 BQB524315:BQB524344 BZX524315:BZX524344 CJT524315:CJT524344 CTP524315:CTP524344 DDL524315:DDL524344 DNH524315:DNH524344 DXD524315:DXD524344 EGZ524315:EGZ524344 EQV524315:EQV524344 FAR524315:FAR524344 FKN524315:FKN524344 FUJ524315:FUJ524344 GEF524315:GEF524344 GOB524315:GOB524344 GXX524315:GXX524344 HHT524315:HHT524344 HRP524315:HRP524344 IBL524315:IBL524344 ILH524315:ILH524344 IVD524315:IVD524344 JEZ524315:JEZ524344 JOV524315:JOV524344 JYR524315:JYR524344 KIN524315:KIN524344 KSJ524315:KSJ524344 LCF524315:LCF524344 LMB524315:LMB524344 LVX524315:LVX524344 MFT524315:MFT524344 MPP524315:MPP524344 MZL524315:MZL524344 NJH524315:NJH524344 NTD524315:NTD524344 OCZ524315:OCZ524344 OMV524315:OMV524344 OWR524315:OWR524344 PGN524315:PGN524344 PQJ524315:PQJ524344 QAF524315:QAF524344 QKB524315:QKB524344 QTX524315:QTX524344 RDT524315:RDT524344 RNP524315:RNP524344 RXL524315:RXL524344 SHH524315:SHH524344 SRD524315:SRD524344 TAZ524315:TAZ524344 TKV524315:TKV524344 TUR524315:TUR524344 UEN524315:UEN524344 UOJ524315:UOJ524344 UYF524315:UYF524344 VIB524315:VIB524344 VRX524315:VRX524344 WBT524315:WBT524344 WLP524315:WLP524344 WVL524315:WVL524344 IZ589851:IZ589880 SV589851:SV589880 ACR589851:ACR589880 AMN589851:AMN589880 AWJ589851:AWJ589880 BGF589851:BGF589880 BQB589851:BQB589880 BZX589851:BZX589880 CJT589851:CJT589880 CTP589851:CTP589880 DDL589851:DDL589880 DNH589851:DNH589880 DXD589851:DXD589880 EGZ589851:EGZ589880 EQV589851:EQV589880 FAR589851:FAR589880 FKN589851:FKN589880 FUJ589851:FUJ589880 GEF589851:GEF589880 GOB589851:GOB589880 GXX589851:GXX589880 HHT589851:HHT589880 HRP589851:HRP589880 IBL589851:IBL589880 ILH589851:ILH589880 IVD589851:IVD589880 JEZ589851:JEZ589880 JOV589851:JOV589880 JYR589851:JYR589880 KIN589851:KIN589880 KSJ589851:KSJ589880 LCF589851:LCF589880 LMB589851:LMB589880 LVX589851:LVX589880 MFT589851:MFT589880 MPP589851:MPP589880 MZL589851:MZL589880 NJH589851:NJH589880 NTD589851:NTD589880 OCZ589851:OCZ589880 OMV589851:OMV589880 OWR589851:OWR589880 PGN589851:PGN589880 PQJ589851:PQJ589880 QAF589851:QAF589880 QKB589851:QKB589880 QTX589851:QTX589880 RDT589851:RDT589880 RNP589851:RNP589880 RXL589851:RXL589880 SHH589851:SHH589880 SRD589851:SRD589880 TAZ589851:TAZ589880 TKV589851:TKV589880 TUR589851:TUR589880 UEN589851:UEN589880 UOJ589851:UOJ589880 UYF589851:UYF589880 VIB589851:VIB589880 VRX589851:VRX589880 WBT589851:WBT589880 WLP589851:WLP589880 WVL589851:WVL589880 IZ655387:IZ655416 SV655387:SV655416 ACR655387:ACR655416 AMN655387:AMN655416 AWJ655387:AWJ655416 BGF655387:BGF655416 BQB655387:BQB655416 BZX655387:BZX655416 CJT655387:CJT655416 CTP655387:CTP655416 DDL655387:DDL655416 DNH655387:DNH655416 DXD655387:DXD655416 EGZ655387:EGZ655416 EQV655387:EQV655416 FAR655387:FAR655416 FKN655387:FKN655416 FUJ655387:FUJ655416 GEF655387:GEF655416 GOB655387:GOB655416 GXX655387:GXX655416 HHT655387:HHT655416 HRP655387:HRP655416 IBL655387:IBL655416 ILH655387:ILH655416 IVD655387:IVD655416 JEZ655387:JEZ655416 JOV655387:JOV655416 JYR655387:JYR655416 KIN655387:KIN655416 KSJ655387:KSJ655416 LCF655387:LCF655416 LMB655387:LMB655416 LVX655387:LVX655416 MFT655387:MFT655416 MPP655387:MPP655416 MZL655387:MZL655416 NJH655387:NJH655416 NTD655387:NTD655416 OCZ655387:OCZ655416 OMV655387:OMV655416 OWR655387:OWR655416 PGN655387:PGN655416 PQJ655387:PQJ655416 QAF655387:QAF655416 QKB655387:QKB655416 QTX655387:QTX655416 RDT655387:RDT655416 RNP655387:RNP655416 RXL655387:RXL655416 SHH655387:SHH655416 SRD655387:SRD655416 TAZ655387:TAZ655416 TKV655387:TKV655416 TUR655387:TUR655416 UEN655387:UEN655416 UOJ655387:UOJ655416 UYF655387:UYF655416 VIB655387:VIB655416 VRX655387:VRX655416 WBT655387:WBT655416 WLP655387:WLP655416 WVL655387:WVL655416 IZ720923:IZ720952 SV720923:SV720952 ACR720923:ACR720952 AMN720923:AMN720952 AWJ720923:AWJ720952 BGF720923:BGF720952 BQB720923:BQB720952 BZX720923:BZX720952 CJT720923:CJT720952 CTP720923:CTP720952 DDL720923:DDL720952 DNH720923:DNH720952 DXD720923:DXD720952 EGZ720923:EGZ720952 EQV720923:EQV720952 FAR720923:FAR720952 FKN720923:FKN720952 FUJ720923:FUJ720952 GEF720923:GEF720952 GOB720923:GOB720952 GXX720923:GXX720952 HHT720923:HHT720952 HRP720923:HRP720952 IBL720923:IBL720952 ILH720923:ILH720952 IVD720923:IVD720952 JEZ720923:JEZ720952 JOV720923:JOV720952 JYR720923:JYR720952 KIN720923:KIN720952 KSJ720923:KSJ720952 LCF720923:LCF720952 LMB720923:LMB720952 LVX720923:LVX720952 MFT720923:MFT720952 MPP720923:MPP720952 MZL720923:MZL720952 NJH720923:NJH720952 NTD720923:NTD720952 OCZ720923:OCZ720952 OMV720923:OMV720952 OWR720923:OWR720952 PGN720923:PGN720952 PQJ720923:PQJ720952 QAF720923:QAF720952 QKB720923:QKB720952 QTX720923:QTX720952 RDT720923:RDT720952 RNP720923:RNP720952 RXL720923:RXL720952 SHH720923:SHH720952 SRD720923:SRD720952 TAZ720923:TAZ720952 TKV720923:TKV720952 TUR720923:TUR720952 UEN720923:UEN720952 UOJ720923:UOJ720952 UYF720923:UYF720952 VIB720923:VIB720952 VRX720923:VRX720952 WBT720923:WBT720952 WLP720923:WLP720952 WVL720923:WVL720952 IZ786459:IZ786488 SV786459:SV786488 ACR786459:ACR786488 AMN786459:AMN786488 AWJ786459:AWJ786488 BGF786459:BGF786488 BQB786459:BQB786488 BZX786459:BZX786488 CJT786459:CJT786488 CTP786459:CTP786488 DDL786459:DDL786488 DNH786459:DNH786488 DXD786459:DXD786488 EGZ786459:EGZ786488 EQV786459:EQV786488 FAR786459:FAR786488 FKN786459:FKN786488 FUJ786459:FUJ786488 GEF786459:GEF786488 GOB786459:GOB786488 GXX786459:GXX786488 HHT786459:HHT786488 HRP786459:HRP786488 IBL786459:IBL786488 ILH786459:ILH786488 IVD786459:IVD786488 JEZ786459:JEZ786488 JOV786459:JOV786488 JYR786459:JYR786488 KIN786459:KIN786488 KSJ786459:KSJ786488 LCF786459:LCF786488 LMB786459:LMB786488 LVX786459:LVX786488 MFT786459:MFT786488 MPP786459:MPP786488 MZL786459:MZL786488 NJH786459:NJH786488 NTD786459:NTD786488 OCZ786459:OCZ786488 OMV786459:OMV786488 OWR786459:OWR786488 PGN786459:PGN786488 PQJ786459:PQJ786488 QAF786459:QAF786488 QKB786459:QKB786488 QTX786459:QTX786488 RDT786459:RDT786488 RNP786459:RNP786488 RXL786459:RXL786488 SHH786459:SHH786488 SRD786459:SRD786488 TAZ786459:TAZ786488 TKV786459:TKV786488 TUR786459:TUR786488 UEN786459:UEN786488 UOJ786459:UOJ786488 UYF786459:UYF786488 VIB786459:VIB786488 VRX786459:VRX786488 WBT786459:WBT786488 WLP786459:WLP786488 WVL786459:WVL786488 IZ851995:IZ852024 SV851995:SV852024 ACR851995:ACR852024 AMN851995:AMN852024 AWJ851995:AWJ852024 BGF851995:BGF852024 BQB851995:BQB852024 BZX851995:BZX852024 CJT851995:CJT852024 CTP851995:CTP852024 DDL851995:DDL852024 DNH851995:DNH852024 DXD851995:DXD852024 EGZ851995:EGZ852024 EQV851995:EQV852024 FAR851995:FAR852024 FKN851995:FKN852024 FUJ851995:FUJ852024 GEF851995:GEF852024 GOB851995:GOB852024 GXX851995:GXX852024 HHT851995:HHT852024 HRP851995:HRP852024 IBL851995:IBL852024 ILH851995:ILH852024 IVD851995:IVD852024 JEZ851995:JEZ852024 JOV851995:JOV852024 JYR851995:JYR852024 KIN851995:KIN852024 KSJ851995:KSJ852024 LCF851995:LCF852024 LMB851995:LMB852024 LVX851995:LVX852024 MFT851995:MFT852024 MPP851995:MPP852024 MZL851995:MZL852024 NJH851995:NJH852024 NTD851995:NTD852024 OCZ851995:OCZ852024 OMV851995:OMV852024 OWR851995:OWR852024 PGN851995:PGN852024 PQJ851995:PQJ852024 QAF851995:QAF852024 QKB851995:QKB852024 QTX851995:QTX852024 RDT851995:RDT852024 RNP851995:RNP852024 RXL851995:RXL852024 SHH851995:SHH852024 SRD851995:SRD852024 TAZ851995:TAZ852024 TKV851995:TKV852024 TUR851995:TUR852024 UEN851995:UEN852024 UOJ851995:UOJ852024 UYF851995:UYF852024 VIB851995:VIB852024 VRX851995:VRX852024 WBT851995:WBT852024 WLP851995:WLP852024 WVL851995:WVL852024 IZ917531:IZ917560 SV917531:SV917560 ACR917531:ACR917560 AMN917531:AMN917560 AWJ917531:AWJ917560 BGF917531:BGF917560 BQB917531:BQB917560 BZX917531:BZX917560 CJT917531:CJT917560 CTP917531:CTP917560 DDL917531:DDL917560 DNH917531:DNH917560 DXD917531:DXD917560 EGZ917531:EGZ917560 EQV917531:EQV917560 FAR917531:FAR917560 FKN917531:FKN917560 FUJ917531:FUJ917560 GEF917531:GEF917560 GOB917531:GOB917560 GXX917531:GXX917560 HHT917531:HHT917560 HRP917531:HRP917560 IBL917531:IBL917560 ILH917531:ILH917560 IVD917531:IVD917560 JEZ917531:JEZ917560 JOV917531:JOV917560 JYR917531:JYR917560 KIN917531:KIN917560 KSJ917531:KSJ917560 LCF917531:LCF917560 LMB917531:LMB917560 LVX917531:LVX917560 MFT917531:MFT917560 MPP917531:MPP917560 MZL917531:MZL917560 NJH917531:NJH917560 NTD917531:NTD917560 OCZ917531:OCZ917560 OMV917531:OMV917560 OWR917531:OWR917560 PGN917531:PGN917560 PQJ917531:PQJ917560 QAF917531:QAF917560 QKB917531:QKB917560 QTX917531:QTX917560 RDT917531:RDT917560 RNP917531:RNP917560 RXL917531:RXL917560 SHH917531:SHH917560 SRD917531:SRD917560 TAZ917531:TAZ917560 TKV917531:TKV917560 TUR917531:TUR917560 UEN917531:UEN917560 UOJ917531:UOJ917560 UYF917531:UYF917560 VIB917531:VIB917560 VRX917531:VRX917560 WBT917531:WBT917560 WLP917531:WLP917560 WVL917531:WVL917560 IZ983067:IZ983096 SV983067:SV983096 ACR983067:ACR983096 AMN983067:AMN983096 AWJ983067:AWJ983096 BGF983067:BGF983096 BQB983067:BQB983096 BZX983067:BZX983096 CJT983067:CJT983096 CTP983067:CTP983096 DDL983067:DDL983096 DNH983067:DNH983096 DXD983067:DXD983096 EGZ983067:EGZ983096 EQV983067:EQV983096 FAR983067:FAR983096 FKN983067:FKN983096 FUJ983067:FUJ983096 GEF983067:GEF983096 GOB983067:GOB983096 GXX983067:GXX983096 HHT983067:HHT983096 HRP983067:HRP983096 IBL983067:IBL983096 ILH983067:ILH983096 IVD983067:IVD983096 JEZ983067:JEZ983096 JOV983067:JOV983096 JYR983067:JYR983096 KIN983067:KIN983096 KSJ983067:KSJ983096 LCF983067:LCF983096 LMB983067:LMB983096 LVX983067:LVX983096 MFT983067:MFT983096 MPP983067:MPP983096 MZL983067:MZL983096 NJH983067:NJH983096 NTD983067:NTD983096 OCZ983067:OCZ983096 OMV983067:OMV983096 OWR983067:OWR983096 PGN983067:PGN983096 PQJ983067:PQJ983096 QAF983067:QAF983096 QKB983067:QKB983096 QTX983067:QTX983096 RDT983067:RDT983096 RNP983067:RNP983096 RXL983067:RXL983096 SHH983067:SHH983096 SRD983067:SRD983096 TAZ983067:TAZ983096 TKV983067:TKV983096 TUR983067:TUR983096 UEN983067:UEN983096 UOJ983067:UOJ983096 UYF983067:UYF983096 VIB983067:VIB983096 VRX983067:VRX983096 WBT983067:WBT983096 WLP983067:WLP983096 WVL983067:WVL983096 B5:B54 IR7:IR56 SN7:SN56 ACJ7:ACJ56 AMF7:AMF56 AWB7:AWB56 BFX7:BFX56 BPT7:BPT56 BZP7:BZP56 CJL7:CJL56 CTH7:CTH56 DDD7:DDD56 DMZ7:DMZ56 DWV7:DWV56 EGR7:EGR56 EQN7:EQN56 FAJ7:FAJ56 FKF7:FKF56 FUB7:FUB56 GDX7:GDX56 GNT7:GNT56 GXP7:GXP56 HHL7:HHL56 HRH7:HRH56 IBD7:IBD56 IKZ7:IKZ56 IUV7:IUV56 JER7:JER56 JON7:JON56 JYJ7:JYJ56 KIF7:KIF56 KSB7:KSB56 LBX7:LBX56 LLT7:LLT56 LVP7:LVP56 MFL7:MFL56 MPH7:MPH56 MZD7:MZD56 NIZ7:NIZ56 NSV7:NSV56 OCR7:OCR56 OMN7:OMN56 OWJ7:OWJ56 PGF7:PGF56 PQB7:PQB56 PZX7:PZX56 QJT7:QJT56 QTP7:QTP56 RDL7:RDL56 RNH7:RNH56 RXD7:RXD56 SGZ7:SGZ56 SQV7:SQV56 TAR7:TAR56 TKN7:TKN56 TUJ7:TUJ56 UEF7:UEF56 UOB7:UOB56 UXX7:UXX56 VHT7:VHT56 VRP7:VRP56 WBL7:WBL56 WLH7:WLH56 WVD7:WVD56 D65563:D65592 IR65563:IR65592 SN65563:SN65592 ACJ65563:ACJ65592 AMF65563:AMF65592 AWB65563:AWB65592 BFX65563:BFX65592 BPT65563:BPT65592 BZP65563:BZP65592 CJL65563:CJL65592 CTH65563:CTH65592 DDD65563:DDD65592 DMZ65563:DMZ65592 DWV65563:DWV65592 EGR65563:EGR65592 EQN65563:EQN65592 FAJ65563:FAJ65592 FKF65563:FKF65592 FUB65563:FUB65592 GDX65563:GDX65592 GNT65563:GNT65592 GXP65563:GXP65592 HHL65563:HHL65592 HRH65563:HRH65592 IBD65563:IBD65592 IKZ65563:IKZ65592 IUV65563:IUV65592 JER65563:JER65592 JON65563:JON65592 JYJ65563:JYJ65592 KIF65563:KIF65592 KSB65563:KSB65592 LBX65563:LBX65592 LLT65563:LLT65592 LVP65563:LVP65592 MFL65563:MFL65592 MPH65563:MPH65592 MZD65563:MZD65592 NIZ65563:NIZ65592 NSV65563:NSV65592 OCR65563:OCR65592 OMN65563:OMN65592 OWJ65563:OWJ65592 PGF65563:PGF65592 PQB65563:PQB65592 PZX65563:PZX65592 QJT65563:QJT65592 QTP65563:QTP65592 RDL65563:RDL65592 RNH65563:RNH65592 RXD65563:RXD65592 SGZ65563:SGZ65592 SQV65563:SQV65592 TAR65563:TAR65592 TKN65563:TKN65592 TUJ65563:TUJ65592 UEF65563:UEF65592 UOB65563:UOB65592 UXX65563:UXX65592 VHT65563:VHT65592 VRP65563:VRP65592 WBL65563:WBL65592 WLH65563:WLH65592 WVD65563:WVD65592 D131099:D131128 IR131099:IR131128 SN131099:SN131128 ACJ131099:ACJ131128 AMF131099:AMF131128 AWB131099:AWB131128 BFX131099:BFX131128 BPT131099:BPT131128 BZP131099:BZP131128 CJL131099:CJL131128 CTH131099:CTH131128 DDD131099:DDD131128 DMZ131099:DMZ131128 DWV131099:DWV131128 EGR131099:EGR131128 EQN131099:EQN131128 FAJ131099:FAJ131128 FKF131099:FKF131128 FUB131099:FUB131128 GDX131099:GDX131128 GNT131099:GNT131128 GXP131099:GXP131128 HHL131099:HHL131128 HRH131099:HRH131128 IBD131099:IBD131128 IKZ131099:IKZ131128 IUV131099:IUV131128 JER131099:JER131128 JON131099:JON131128 JYJ131099:JYJ131128 KIF131099:KIF131128 KSB131099:KSB131128 LBX131099:LBX131128 LLT131099:LLT131128 LVP131099:LVP131128 MFL131099:MFL131128 MPH131099:MPH131128 MZD131099:MZD131128 NIZ131099:NIZ131128 NSV131099:NSV131128 OCR131099:OCR131128 OMN131099:OMN131128 OWJ131099:OWJ131128 PGF131099:PGF131128 PQB131099:PQB131128 PZX131099:PZX131128 QJT131099:QJT131128 QTP131099:QTP131128 RDL131099:RDL131128 RNH131099:RNH131128 RXD131099:RXD131128 SGZ131099:SGZ131128 SQV131099:SQV131128 TAR131099:TAR131128 TKN131099:TKN131128 TUJ131099:TUJ131128 UEF131099:UEF131128 UOB131099:UOB131128 UXX131099:UXX131128 VHT131099:VHT131128 VRP131099:VRP131128 WBL131099:WBL131128 WLH131099:WLH131128 WVD131099:WVD131128 D196635:D196664 IR196635:IR196664 SN196635:SN196664 ACJ196635:ACJ196664 AMF196635:AMF196664 AWB196635:AWB196664 BFX196635:BFX196664 BPT196635:BPT196664 BZP196635:BZP196664 CJL196635:CJL196664 CTH196635:CTH196664 DDD196635:DDD196664 DMZ196635:DMZ196664 DWV196635:DWV196664 EGR196635:EGR196664 EQN196635:EQN196664 FAJ196635:FAJ196664 FKF196635:FKF196664 FUB196635:FUB196664 GDX196635:GDX196664 GNT196635:GNT196664 GXP196635:GXP196664 HHL196635:HHL196664 HRH196635:HRH196664 IBD196635:IBD196664 IKZ196635:IKZ196664 IUV196635:IUV196664 JER196635:JER196664 JON196635:JON196664 JYJ196635:JYJ196664 KIF196635:KIF196664 KSB196635:KSB196664 LBX196635:LBX196664 LLT196635:LLT196664 LVP196635:LVP196664 MFL196635:MFL196664 MPH196635:MPH196664 MZD196635:MZD196664 NIZ196635:NIZ196664 NSV196635:NSV196664 OCR196635:OCR196664 OMN196635:OMN196664 OWJ196635:OWJ196664 PGF196635:PGF196664 PQB196635:PQB196664 PZX196635:PZX196664 QJT196635:QJT196664 QTP196635:QTP196664 RDL196635:RDL196664 RNH196635:RNH196664 RXD196635:RXD196664 SGZ196635:SGZ196664 SQV196635:SQV196664 TAR196635:TAR196664 TKN196635:TKN196664 TUJ196635:TUJ196664 UEF196635:UEF196664 UOB196635:UOB196664 UXX196635:UXX196664 VHT196635:VHT196664 VRP196635:VRP196664 WBL196635:WBL196664 WLH196635:WLH196664 WVD196635:WVD196664 D262171:D262200 IR262171:IR262200 SN262171:SN262200 ACJ262171:ACJ262200 AMF262171:AMF262200 AWB262171:AWB262200 BFX262171:BFX262200 BPT262171:BPT262200 BZP262171:BZP262200 CJL262171:CJL262200 CTH262171:CTH262200 DDD262171:DDD262200 DMZ262171:DMZ262200 DWV262171:DWV262200 EGR262171:EGR262200 EQN262171:EQN262200 FAJ262171:FAJ262200 FKF262171:FKF262200 FUB262171:FUB262200 GDX262171:GDX262200 GNT262171:GNT262200 GXP262171:GXP262200 HHL262171:HHL262200 HRH262171:HRH262200 IBD262171:IBD262200 IKZ262171:IKZ262200 IUV262171:IUV262200 JER262171:JER262200 JON262171:JON262200 JYJ262171:JYJ262200 KIF262171:KIF262200 KSB262171:KSB262200 LBX262171:LBX262200 LLT262171:LLT262200 LVP262171:LVP262200 MFL262171:MFL262200 MPH262171:MPH262200 MZD262171:MZD262200 NIZ262171:NIZ262200 NSV262171:NSV262200 OCR262171:OCR262200 OMN262171:OMN262200 OWJ262171:OWJ262200 PGF262171:PGF262200 PQB262171:PQB262200 PZX262171:PZX262200 QJT262171:QJT262200 QTP262171:QTP262200 RDL262171:RDL262200 RNH262171:RNH262200 RXD262171:RXD262200 SGZ262171:SGZ262200 SQV262171:SQV262200 TAR262171:TAR262200 TKN262171:TKN262200 TUJ262171:TUJ262200 UEF262171:UEF262200 UOB262171:UOB262200 UXX262171:UXX262200 VHT262171:VHT262200 VRP262171:VRP262200 WBL262171:WBL262200 WLH262171:WLH262200 WVD262171:WVD262200 D327707:D327736 IR327707:IR327736 SN327707:SN327736 ACJ327707:ACJ327736 AMF327707:AMF327736 AWB327707:AWB327736 BFX327707:BFX327736 BPT327707:BPT327736 BZP327707:BZP327736 CJL327707:CJL327736 CTH327707:CTH327736 DDD327707:DDD327736 DMZ327707:DMZ327736 DWV327707:DWV327736 EGR327707:EGR327736 EQN327707:EQN327736 FAJ327707:FAJ327736 FKF327707:FKF327736 FUB327707:FUB327736 GDX327707:GDX327736 GNT327707:GNT327736 GXP327707:GXP327736 HHL327707:HHL327736 HRH327707:HRH327736 IBD327707:IBD327736 IKZ327707:IKZ327736 IUV327707:IUV327736 JER327707:JER327736 JON327707:JON327736 JYJ327707:JYJ327736 KIF327707:KIF327736 KSB327707:KSB327736 LBX327707:LBX327736 LLT327707:LLT327736 LVP327707:LVP327736 MFL327707:MFL327736 MPH327707:MPH327736 MZD327707:MZD327736 NIZ327707:NIZ327736 NSV327707:NSV327736 OCR327707:OCR327736 OMN327707:OMN327736 OWJ327707:OWJ327736 PGF327707:PGF327736 PQB327707:PQB327736 PZX327707:PZX327736 QJT327707:QJT327736 QTP327707:QTP327736 RDL327707:RDL327736 RNH327707:RNH327736 RXD327707:RXD327736 SGZ327707:SGZ327736 SQV327707:SQV327736 TAR327707:TAR327736 TKN327707:TKN327736 TUJ327707:TUJ327736 UEF327707:UEF327736 UOB327707:UOB327736 UXX327707:UXX327736 VHT327707:VHT327736 VRP327707:VRP327736 WBL327707:WBL327736 WLH327707:WLH327736 WVD327707:WVD327736 D393243:D393272 IR393243:IR393272 SN393243:SN393272 ACJ393243:ACJ393272 AMF393243:AMF393272 AWB393243:AWB393272 BFX393243:BFX393272 BPT393243:BPT393272 BZP393243:BZP393272 CJL393243:CJL393272 CTH393243:CTH393272 DDD393243:DDD393272 DMZ393243:DMZ393272 DWV393243:DWV393272 EGR393243:EGR393272 EQN393243:EQN393272 FAJ393243:FAJ393272 FKF393243:FKF393272 FUB393243:FUB393272 GDX393243:GDX393272 GNT393243:GNT393272 GXP393243:GXP393272 HHL393243:HHL393272 HRH393243:HRH393272 IBD393243:IBD393272 IKZ393243:IKZ393272 IUV393243:IUV393272 JER393243:JER393272 JON393243:JON393272 JYJ393243:JYJ393272 KIF393243:KIF393272 KSB393243:KSB393272 LBX393243:LBX393272 LLT393243:LLT393272 LVP393243:LVP393272 MFL393243:MFL393272 MPH393243:MPH393272 MZD393243:MZD393272 NIZ393243:NIZ393272 NSV393243:NSV393272 OCR393243:OCR393272 OMN393243:OMN393272 OWJ393243:OWJ393272 PGF393243:PGF393272 PQB393243:PQB393272 PZX393243:PZX393272 QJT393243:QJT393272 QTP393243:QTP393272 RDL393243:RDL393272 RNH393243:RNH393272 RXD393243:RXD393272 SGZ393243:SGZ393272 SQV393243:SQV393272 TAR393243:TAR393272 TKN393243:TKN393272 TUJ393243:TUJ393272 UEF393243:UEF393272 UOB393243:UOB393272 UXX393243:UXX393272 VHT393243:VHT393272 VRP393243:VRP393272 WBL393243:WBL393272 WLH393243:WLH393272 WVD393243:WVD393272 D458779:D458808 IR458779:IR458808 SN458779:SN458808 ACJ458779:ACJ458808 AMF458779:AMF458808 AWB458779:AWB458808 BFX458779:BFX458808 BPT458779:BPT458808 BZP458779:BZP458808 CJL458779:CJL458808 CTH458779:CTH458808 DDD458779:DDD458808 DMZ458779:DMZ458808 DWV458779:DWV458808 EGR458779:EGR458808 EQN458779:EQN458808 FAJ458779:FAJ458808 FKF458779:FKF458808 FUB458779:FUB458808 GDX458779:GDX458808 GNT458779:GNT458808 GXP458779:GXP458808 HHL458779:HHL458808 HRH458779:HRH458808 IBD458779:IBD458808 IKZ458779:IKZ458808 IUV458779:IUV458808 JER458779:JER458808 JON458779:JON458808 JYJ458779:JYJ458808 KIF458779:KIF458808 KSB458779:KSB458808 LBX458779:LBX458808 LLT458779:LLT458808 LVP458779:LVP458808 MFL458779:MFL458808 MPH458779:MPH458808 MZD458779:MZD458808 NIZ458779:NIZ458808 NSV458779:NSV458808 OCR458779:OCR458808 OMN458779:OMN458808 OWJ458779:OWJ458808 PGF458779:PGF458808 PQB458779:PQB458808 PZX458779:PZX458808 QJT458779:QJT458808 QTP458779:QTP458808 RDL458779:RDL458808 RNH458779:RNH458808 RXD458779:RXD458808 SGZ458779:SGZ458808 SQV458779:SQV458808 TAR458779:TAR458808 TKN458779:TKN458808 TUJ458779:TUJ458808 UEF458779:UEF458808 UOB458779:UOB458808 UXX458779:UXX458808 VHT458779:VHT458808 VRP458779:VRP458808 WBL458779:WBL458808 WLH458779:WLH458808 WVD458779:WVD458808 D524315:D524344 IR524315:IR524344 SN524315:SN524344 ACJ524315:ACJ524344 AMF524315:AMF524344 AWB524315:AWB524344 BFX524315:BFX524344 BPT524315:BPT524344 BZP524315:BZP524344 CJL524315:CJL524344 CTH524315:CTH524344 DDD524315:DDD524344 DMZ524315:DMZ524344 DWV524315:DWV524344 EGR524315:EGR524344 EQN524315:EQN524344 FAJ524315:FAJ524344 FKF524315:FKF524344 FUB524315:FUB524344 GDX524315:GDX524344 GNT524315:GNT524344 GXP524315:GXP524344 HHL524315:HHL524344 HRH524315:HRH524344 IBD524315:IBD524344 IKZ524315:IKZ524344 IUV524315:IUV524344 JER524315:JER524344 JON524315:JON524344 JYJ524315:JYJ524344 KIF524315:KIF524344 KSB524315:KSB524344 LBX524315:LBX524344 LLT524315:LLT524344 LVP524315:LVP524344 MFL524315:MFL524344 MPH524315:MPH524344 MZD524315:MZD524344 NIZ524315:NIZ524344 NSV524315:NSV524344 OCR524315:OCR524344 OMN524315:OMN524344 OWJ524315:OWJ524344 PGF524315:PGF524344 PQB524315:PQB524344 PZX524315:PZX524344 QJT524315:QJT524344 QTP524315:QTP524344 RDL524315:RDL524344 RNH524315:RNH524344 RXD524315:RXD524344 SGZ524315:SGZ524344 SQV524315:SQV524344 TAR524315:TAR524344 TKN524315:TKN524344 TUJ524315:TUJ524344 UEF524315:UEF524344 UOB524315:UOB524344 UXX524315:UXX524344 VHT524315:VHT524344 VRP524315:VRP524344 WBL524315:WBL524344 WLH524315:WLH524344 WVD524315:WVD524344 D589851:D589880 IR589851:IR589880 SN589851:SN589880 ACJ589851:ACJ589880 AMF589851:AMF589880 AWB589851:AWB589880 BFX589851:BFX589880 BPT589851:BPT589880 BZP589851:BZP589880 CJL589851:CJL589880 CTH589851:CTH589880 DDD589851:DDD589880 DMZ589851:DMZ589880 DWV589851:DWV589880 EGR589851:EGR589880 EQN589851:EQN589880 FAJ589851:FAJ589880 FKF589851:FKF589880 FUB589851:FUB589880 GDX589851:GDX589880 GNT589851:GNT589880 GXP589851:GXP589880 HHL589851:HHL589880 HRH589851:HRH589880 IBD589851:IBD589880 IKZ589851:IKZ589880 IUV589851:IUV589880 JER589851:JER589880 JON589851:JON589880 JYJ589851:JYJ589880 KIF589851:KIF589880 KSB589851:KSB589880 LBX589851:LBX589880 LLT589851:LLT589880 LVP589851:LVP589880 MFL589851:MFL589880 MPH589851:MPH589880 MZD589851:MZD589880 NIZ589851:NIZ589880 NSV589851:NSV589880 OCR589851:OCR589880 OMN589851:OMN589880 OWJ589851:OWJ589880 PGF589851:PGF589880 PQB589851:PQB589880 PZX589851:PZX589880 QJT589851:QJT589880 QTP589851:QTP589880 RDL589851:RDL589880 RNH589851:RNH589880 RXD589851:RXD589880 SGZ589851:SGZ589880 SQV589851:SQV589880 TAR589851:TAR589880 TKN589851:TKN589880 TUJ589851:TUJ589880 UEF589851:UEF589880 UOB589851:UOB589880 UXX589851:UXX589880 VHT589851:VHT589880 VRP589851:VRP589880 WBL589851:WBL589880 WLH589851:WLH589880 WVD589851:WVD589880 D655387:D655416 IR655387:IR655416 SN655387:SN655416 ACJ655387:ACJ655416 AMF655387:AMF655416 AWB655387:AWB655416 BFX655387:BFX655416 BPT655387:BPT655416 BZP655387:BZP655416 CJL655387:CJL655416 CTH655387:CTH655416 DDD655387:DDD655416 DMZ655387:DMZ655416 DWV655387:DWV655416 EGR655387:EGR655416 EQN655387:EQN655416 FAJ655387:FAJ655416 FKF655387:FKF655416 FUB655387:FUB655416 GDX655387:GDX655416 GNT655387:GNT655416 GXP655387:GXP655416 HHL655387:HHL655416 HRH655387:HRH655416 IBD655387:IBD655416 IKZ655387:IKZ655416 IUV655387:IUV655416 JER655387:JER655416 JON655387:JON655416 JYJ655387:JYJ655416 KIF655387:KIF655416 KSB655387:KSB655416 LBX655387:LBX655416 LLT655387:LLT655416 LVP655387:LVP655416 MFL655387:MFL655416 MPH655387:MPH655416 MZD655387:MZD655416 NIZ655387:NIZ655416 NSV655387:NSV655416 OCR655387:OCR655416 OMN655387:OMN655416 OWJ655387:OWJ655416 PGF655387:PGF655416 PQB655387:PQB655416 PZX655387:PZX655416 QJT655387:QJT655416 QTP655387:QTP655416 RDL655387:RDL655416 RNH655387:RNH655416 RXD655387:RXD655416 SGZ655387:SGZ655416 SQV655387:SQV655416 TAR655387:TAR655416 TKN655387:TKN655416 TUJ655387:TUJ655416 UEF655387:UEF655416 UOB655387:UOB655416 UXX655387:UXX655416 VHT655387:VHT655416 VRP655387:VRP655416 WBL655387:WBL655416 WLH655387:WLH655416 WVD655387:WVD655416 D720923:D720952 IR720923:IR720952 SN720923:SN720952 ACJ720923:ACJ720952 AMF720923:AMF720952 AWB720923:AWB720952 BFX720923:BFX720952 BPT720923:BPT720952 BZP720923:BZP720952 CJL720923:CJL720952 CTH720923:CTH720952 DDD720923:DDD720952 DMZ720923:DMZ720952 DWV720923:DWV720952 EGR720923:EGR720952 EQN720923:EQN720952 FAJ720923:FAJ720952 FKF720923:FKF720952 FUB720923:FUB720952 GDX720923:GDX720952 GNT720923:GNT720952 GXP720923:GXP720952 HHL720923:HHL720952 HRH720923:HRH720952 IBD720923:IBD720952 IKZ720923:IKZ720952 IUV720923:IUV720952 JER720923:JER720952 JON720923:JON720952 JYJ720923:JYJ720952 KIF720923:KIF720952 KSB720923:KSB720952 LBX720923:LBX720952 LLT720923:LLT720952 LVP720923:LVP720952 MFL720923:MFL720952 MPH720923:MPH720952 MZD720923:MZD720952 NIZ720923:NIZ720952 NSV720923:NSV720952 OCR720923:OCR720952 OMN720923:OMN720952 OWJ720923:OWJ720952 PGF720923:PGF720952 PQB720923:PQB720952 PZX720923:PZX720952 QJT720923:QJT720952 QTP720923:QTP720952 RDL720923:RDL720952 RNH720923:RNH720952 RXD720923:RXD720952 SGZ720923:SGZ720952 SQV720923:SQV720952 TAR720923:TAR720952 TKN720923:TKN720952 TUJ720923:TUJ720952 UEF720923:UEF720952 UOB720923:UOB720952 UXX720923:UXX720952 VHT720923:VHT720952 VRP720923:VRP720952 WBL720923:WBL720952 WLH720923:WLH720952 WVD720923:WVD720952 D786459:D786488 IR786459:IR786488 SN786459:SN786488 ACJ786459:ACJ786488 AMF786459:AMF786488 AWB786459:AWB786488 BFX786459:BFX786488 BPT786459:BPT786488 BZP786459:BZP786488 CJL786459:CJL786488 CTH786459:CTH786488 DDD786459:DDD786488 DMZ786459:DMZ786488 DWV786459:DWV786488 EGR786459:EGR786488 EQN786459:EQN786488 FAJ786459:FAJ786488 FKF786459:FKF786488 FUB786459:FUB786488 GDX786459:GDX786488 GNT786459:GNT786488 GXP786459:GXP786488 HHL786459:HHL786488 HRH786459:HRH786488 IBD786459:IBD786488 IKZ786459:IKZ786488 IUV786459:IUV786488 JER786459:JER786488 JON786459:JON786488 JYJ786459:JYJ786488 KIF786459:KIF786488 KSB786459:KSB786488 LBX786459:LBX786488 LLT786459:LLT786488 LVP786459:LVP786488 MFL786459:MFL786488 MPH786459:MPH786488 MZD786459:MZD786488 NIZ786459:NIZ786488 NSV786459:NSV786488 OCR786459:OCR786488 OMN786459:OMN786488 OWJ786459:OWJ786488 PGF786459:PGF786488 PQB786459:PQB786488 PZX786459:PZX786488 QJT786459:QJT786488 QTP786459:QTP786488 RDL786459:RDL786488 RNH786459:RNH786488 RXD786459:RXD786488 SGZ786459:SGZ786488 SQV786459:SQV786488 TAR786459:TAR786488 TKN786459:TKN786488 TUJ786459:TUJ786488 UEF786459:UEF786488 UOB786459:UOB786488 UXX786459:UXX786488 VHT786459:VHT786488 VRP786459:VRP786488 WBL786459:WBL786488 WLH786459:WLH786488 WVD786459:WVD786488 D851995:D852024 IR851995:IR852024 SN851995:SN852024 ACJ851995:ACJ852024 AMF851995:AMF852024 AWB851995:AWB852024 BFX851995:BFX852024 BPT851995:BPT852024 BZP851995:BZP852024 CJL851995:CJL852024 CTH851995:CTH852024 DDD851995:DDD852024 DMZ851995:DMZ852024 DWV851995:DWV852024 EGR851995:EGR852024 EQN851995:EQN852024 FAJ851995:FAJ852024 FKF851995:FKF852024 FUB851995:FUB852024 GDX851995:GDX852024 GNT851995:GNT852024 GXP851995:GXP852024 HHL851995:HHL852024 HRH851995:HRH852024 IBD851995:IBD852024 IKZ851995:IKZ852024 IUV851995:IUV852024 JER851995:JER852024 JON851995:JON852024 JYJ851995:JYJ852024 KIF851995:KIF852024 KSB851995:KSB852024 LBX851995:LBX852024 LLT851995:LLT852024 LVP851995:LVP852024 MFL851995:MFL852024 MPH851995:MPH852024 MZD851995:MZD852024 NIZ851995:NIZ852024 NSV851995:NSV852024 OCR851995:OCR852024 OMN851995:OMN852024 OWJ851995:OWJ852024 PGF851995:PGF852024 PQB851995:PQB852024 PZX851995:PZX852024 QJT851995:QJT852024 QTP851995:QTP852024 RDL851995:RDL852024 RNH851995:RNH852024 RXD851995:RXD852024 SGZ851995:SGZ852024 SQV851995:SQV852024 TAR851995:TAR852024 TKN851995:TKN852024 TUJ851995:TUJ852024 UEF851995:UEF852024 UOB851995:UOB852024 UXX851995:UXX852024 VHT851995:VHT852024 VRP851995:VRP852024 WBL851995:WBL852024 WLH851995:WLH852024 WVD851995:WVD852024 D917531:D917560 IR917531:IR917560 SN917531:SN917560 ACJ917531:ACJ917560 AMF917531:AMF917560 AWB917531:AWB917560 BFX917531:BFX917560 BPT917531:BPT917560 BZP917531:BZP917560 CJL917531:CJL917560 CTH917531:CTH917560 DDD917531:DDD917560 DMZ917531:DMZ917560 DWV917531:DWV917560 EGR917531:EGR917560 EQN917531:EQN917560 FAJ917531:FAJ917560 FKF917531:FKF917560 FUB917531:FUB917560 GDX917531:GDX917560 GNT917531:GNT917560 GXP917531:GXP917560 HHL917531:HHL917560 HRH917531:HRH917560 IBD917531:IBD917560 IKZ917531:IKZ917560 IUV917531:IUV917560 JER917531:JER917560 JON917531:JON917560 JYJ917531:JYJ917560 KIF917531:KIF917560 KSB917531:KSB917560 LBX917531:LBX917560 LLT917531:LLT917560 LVP917531:LVP917560 MFL917531:MFL917560 MPH917531:MPH917560 MZD917531:MZD917560 NIZ917531:NIZ917560 NSV917531:NSV917560 OCR917531:OCR917560 OMN917531:OMN917560 OWJ917531:OWJ917560 PGF917531:PGF917560 PQB917531:PQB917560 PZX917531:PZX917560 QJT917531:QJT917560 QTP917531:QTP917560 RDL917531:RDL917560 RNH917531:RNH917560 RXD917531:RXD917560 SGZ917531:SGZ917560 SQV917531:SQV917560 TAR917531:TAR917560 TKN917531:TKN917560 TUJ917531:TUJ917560 UEF917531:UEF917560 UOB917531:UOB917560 UXX917531:UXX917560 VHT917531:VHT917560 VRP917531:VRP917560 WBL917531:WBL917560 WLH917531:WLH917560 WVD917531:WVD917560 D983067:D983096 IR983067:IR983096 SN983067:SN983096 ACJ983067:ACJ983096 AMF983067:AMF983096 AWB983067:AWB983096 BFX983067:BFX983096 BPT983067:BPT983096 BZP983067:BZP983096 CJL983067:CJL983096 CTH983067:CTH983096 DDD983067:DDD983096 DMZ983067:DMZ983096 DWV983067:DWV983096 EGR983067:EGR983096 EQN983067:EQN983096 FAJ983067:FAJ983096 FKF983067:FKF983096 FUB983067:FUB983096 GDX983067:GDX983096 GNT983067:GNT983096 GXP983067:GXP983096 HHL983067:HHL983096 HRH983067:HRH983096 IBD983067:IBD983096 IKZ983067:IKZ983096 IUV983067:IUV983096 JER983067:JER983096 JON983067:JON983096 JYJ983067:JYJ983096 KIF983067:KIF983096 KSB983067:KSB983096 LBX983067:LBX983096 LLT983067:LLT983096 LVP983067:LVP983096 MFL983067:MFL983096 MPH983067:MPH983096 MZD983067:MZD983096 NIZ983067:NIZ983096 NSV983067:NSV983096 OCR983067:OCR983096 OMN983067:OMN983096 OWJ983067:OWJ983096 PGF983067:PGF983096 PQB983067:PQB983096 PZX983067:PZX983096 QJT983067:QJT983096 QTP983067:QTP983096 RDL983067:RDL983096 RNH983067:RNH983096 RXD983067:RXD983096 SGZ983067:SGZ983096 SQV983067:SQV983096 TAR983067:TAR983096 TKN983067:TKN983096 TUJ983067:TUJ983096 UEF983067:UEF983096 UOB983067:UOB983096 UXX983067:UXX983096 VHT983067:VHT983096 VRP983067:VRP983096 WBL983067:WBL983096 WLH983067:WLH983096 WVD983067:WVD983096">
      <formula1>0</formula1>
    </dataValidation>
    <dataValidation operator="greaterThan" allowBlank="1" showInputMessage="1" showErrorMessage="1" sqref="E5:E54 IU7:IU56 SQ7:SQ56 ACM7:ACM56 AMI7:AMI56 AWE7:AWE56 BGA7:BGA56 BPW7:BPW56 BZS7:BZS56 CJO7:CJO56 CTK7:CTK56 DDG7:DDG56 DNC7:DNC56 DWY7:DWY56 EGU7:EGU56 EQQ7:EQQ56 FAM7:FAM56 FKI7:FKI56 FUE7:FUE56 GEA7:GEA56 GNW7:GNW56 GXS7:GXS56 HHO7:HHO56 HRK7:HRK56 IBG7:IBG56 ILC7:ILC56 IUY7:IUY56 JEU7:JEU56 JOQ7:JOQ56 JYM7:JYM56 KII7:KII56 KSE7:KSE56 LCA7:LCA56 LLW7:LLW56 LVS7:LVS56 MFO7:MFO56 MPK7:MPK56 MZG7:MZG56 NJC7:NJC56 NSY7:NSY56 OCU7:OCU56 OMQ7:OMQ56 OWM7:OWM56 PGI7:PGI56 PQE7:PQE56 QAA7:QAA56 QJW7:QJW56 QTS7:QTS56 RDO7:RDO56 RNK7:RNK56 RXG7:RXG56 SHC7:SHC56 SQY7:SQY56 TAU7:TAU56 TKQ7:TKQ56 TUM7:TUM56 UEI7:UEI56 UOE7:UOE56 UYA7:UYA56 VHW7:VHW56 VRS7:VRS56 WBO7:WBO56 WLK7:WLK56 WVG7:WVG56 G65563:G65592 IU65563:IU65592 SQ65563:SQ65592 ACM65563:ACM65592 AMI65563:AMI65592 AWE65563:AWE65592 BGA65563:BGA65592 BPW65563:BPW65592 BZS65563:BZS65592 CJO65563:CJO65592 CTK65563:CTK65592 DDG65563:DDG65592 DNC65563:DNC65592 DWY65563:DWY65592 EGU65563:EGU65592 EQQ65563:EQQ65592 FAM65563:FAM65592 FKI65563:FKI65592 FUE65563:FUE65592 GEA65563:GEA65592 GNW65563:GNW65592 GXS65563:GXS65592 HHO65563:HHO65592 HRK65563:HRK65592 IBG65563:IBG65592 ILC65563:ILC65592 IUY65563:IUY65592 JEU65563:JEU65592 JOQ65563:JOQ65592 JYM65563:JYM65592 KII65563:KII65592 KSE65563:KSE65592 LCA65563:LCA65592 LLW65563:LLW65592 LVS65563:LVS65592 MFO65563:MFO65592 MPK65563:MPK65592 MZG65563:MZG65592 NJC65563:NJC65592 NSY65563:NSY65592 OCU65563:OCU65592 OMQ65563:OMQ65592 OWM65563:OWM65592 PGI65563:PGI65592 PQE65563:PQE65592 QAA65563:QAA65592 QJW65563:QJW65592 QTS65563:QTS65592 RDO65563:RDO65592 RNK65563:RNK65592 RXG65563:RXG65592 SHC65563:SHC65592 SQY65563:SQY65592 TAU65563:TAU65592 TKQ65563:TKQ65592 TUM65563:TUM65592 UEI65563:UEI65592 UOE65563:UOE65592 UYA65563:UYA65592 VHW65563:VHW65592 VRS65563:VRS65592 WBO65563:WBO65592 WLK65563:WLK65592 WVG65563:WVG65592 G131099:G131128 IU131099:IU131128 SQ131099:SQ131128 ACM131099:ACM131128 AMI131099:AMI131128 AWE131099:AWE131128 BGA131099:BGA131128 BPW131099:BPW131128 BZS131099:BZS131128 CJO131099:CJO131128 CTK131099:CTK131128 DDG131099:DDG131128 DNC131099:DNC131128 DWY131099:DWY131128 EGU131099:EGU131128 EQQ131099:EQQ131128 FAM131099:FAM131128 FKI131099:FKI131128 FUE131099:FUE131128 GEA131099:GEA131128 GNW131099:GNW131128 GXS131099:GXS131128 HHO131099:HHO131128 HRK131099:HRK131128 IBG131099:IBG131128 ILC131099:ILC131128 IUY131099:IUY131128 JEU131099:JEU131128 JOQ131099:JOQ131128 JYM131099:JYM131128 KII131099:KII131128 KSE131099:KSE131128 LCA131099:LCA131128 LLW131099:LLW131128 LVS131099:LVS131128 MFO131099:MFO131128 MPK131099:MPK131128 MZG131099:MZG131128 NJC131099:NJC131128 NSY131099:NSY131128 OCU131099:OCU131128 OMQ131099:OMQ131128 OWM131099:OWM131128 PGI131099:PGI131128 PQE131099:PQE131128 QAA131099:QAA131128 QJW131099:QJW131128 QTS131099:QTS131128 RDO131099:RDO131128 RNK131099:RNK131128 RXG131099:RXG131128 SHC131099:SHC131128 SQY131099:SQY131128 TAU131099:TAU131128 TKQ131099:TKQ131128 TUM131099:TUM131128 UEI131099:UEI131128 UOE131099:UOE131128 UYA131099:UYA131128 VHW131099:VHW131128 VRS131099:VRS131128 WBO131099:WBO131128 WLK131099:WLK131128 WVG131099:WVG131128 G196635:G196664 IU196635:IU196664 SQ196635:SQ196664 ACM196635:ACM196664 AMI196635:AMI196664 AWE196635:AWE196664 BGA196635:BGA196664 BPW196635:BPW196664 BZS196635:BZS196664 CJO196635:CJO196664 CTK196635:CTK196664 DDG196635:DDG196664 DNC196635:DNC196664 DWY196635:DWY196664 EGU196635:EGU196664 EQQ196635:EQQ196664 FAM196635:FAM196664 FKI196635:FKI196664 FUE196635:FUE196664 GEA196635:GEA196664 GNW196635:GNW196664 GXS196635:GXS196664 HHO196635:HHO196664 HRK196635:HRK196664 IBG196635:IBG196664 ILC196635:ILC196664 IUY196635:IUY196664 JEU196635:JEU196664 JOQ196635:JOQ196664 JYM196635:JYM196664 KII196635:KII196664 KSE196635:KSE196664 LCA196635:LCA196664 LLW196635:LLW196664 LVS196635:LVS196664 MFO196635:MFO196664 MPK196635:MPK196664 MZG196635:MZG196664 NJC196635:NJC196664 NSY196635:NSY196664 OCU196635:OCU196664 OMQ196635:OMQ196664 OWM196635:OWM196664 PGI196635:PGI196664 PQE196635:PQE196664 QAA196635:QAA196664 QJW196635:QJW196664 QTS196635:QTS196664 RDO196635:RDO196664 RNK196635:RNK196664 RXG196635:RXG196664 SHC196635:SHC196664 SQY196635:SQY196664 TAU196635:TAU196664 TKQ196635:TKQ196664 TUM196635:TUM196664 UEI196635:UEI196664 UOE196635:UOE196664 UYA196635:UYA196664 VHW196635:VHW196664 VRS196635:VRS196664 WBO196635:WBO196664 WLK196635:WLK196664 WVG196635:WVG196664 G262171:G262200 IU262171:IU262200 SQ262171:SQ262200 ACM262171:ACM262200 AMI262171:AMI262200 AWE262171:AWE262200 BGA262171:BGA262200 BPW262171:BPW262200 BZS262171:BZS262200 CJO262171:CJO262200 CTK262171:CTK262200 DDG262171:DDG262200 DNC262171:DNC262200 DWY262171:DWY262200 EGU262171:EGU262200 EQQ262171:EQQ262200 FAM262171:FAM262200 FKI262171:FKI262200 FUE262171:FUE262200 GEA262171:GEA262200 GNW262171:GNW262200 GXS262171:GXS262200 HHO262171:HHO262200 HRK262171:HRK262200 IBG262171:IBG262200 ILC262171:ILC262200 IUY262171:IUY262200 JEU262171:JEU262200 JOQ262171:JOQ262200 JYM262171:JYM262200 KII262171:KII262200 KSE262171:KSE262200 LCA262171:LCA262200 LLW262171:LLW262200 LVS262171:LVS262200 MFO262171:MFO262200 MPK262171:MPK262200 MZG262171:MZG262200 NJC262171:NJC262200 NSY262171:NSY262200 OCU262171:OCU262200 OMQ262171:OMQ262200 OWM262171:OWM262200 PGI262171:PGI262200 PQE262171:PQE262200 QAA262171:QAA262200 QJW262171:QJW262200 QTS262171:QTS262200 RDO262171:RDO262200 RNK262171:RNK262200 RXG262171:RXG262200 SHC262171:SHC262200 SQY262171:SQY262200 TAU262171:TAU262200 TKQ262171:TKQ262200 TUM262171:TUM262200 UEI262171:UEI262200 UOE262171:UOE262200 UYA262171:UYA262200 VHW262171:VHW262200 VRS262171:VRS262200 WBO262171:WBO262200 WLK262171:WLK262200 WVG262171:WVG262200 G327707:G327736 IU327707:IU327736 SQ327707:SQ327736 ACM327707:ACM327736 AMI327707:AMI327736 AWE327707:AWE327736 BGA327707:BGA327736 BPW327707:BPW327736 BZS327707:BZS327736 CJO327707:CJO327736 CTK327707:CTK327736 DDG327707:DDG327736 DNC327707:DNC327736 DWY327707:DWY327736 EGU327707:EGU327736 EQQ327707:EQQ327736 FAM327707:FAM327736 FKI327707:FKI327736 FUE327707:FUE327736 GEA327707:GEA327736 GNW327707:GNW327736 GXS327707:GXS327736 HHO327707:HHO327736 HRK327707:HRK327736 IBG327707:IBG327736 ILC327707:ILC327736 IUY327707:IUY327736 JEU327707:JEU327736 JOQ327707:JOQ327736 JYM327707:JYM327736 KII327707:KII327736 KSE327707:KSE327736 LCA327707:LCA327736 LLW327707:LLW327736 LVS327707:LVS327736 MFO327707:MFO327736 MPK327707:MPK327736 MZG327707:MZG327736 NJC327707:NJC327736 NSY327707:NSY327736 OCU327707:OCU327736 OMQ327707:OMQ327736 OWM327707:OWM327736 PGI327707:PGI327736 PQE327707:PQE327736 QAA327707:QAA327736 QJW327707:QJW327736 QTS327707:QTS327736 RDO327707:RDO327736 RNK327707:RNK327736 RXG327707:RXG327736 SHC327707:SHC327736 SQY327707:SQY327736 TAU327707:TAU327736 TKQ327707:TKQ327736 TUM327707:TUM327736 UEI327707:UEI327736 UOE327707:UOE327736 UYA327707:UYA327736 VHW327707:VHW327736 VRS327707:VRS327736 WBO327707:WBO327736 WLK327707:WLK327736 WVG327707:WVG327736 G393243:G393272 IU393243:IU393272 SQ393243:SQ393272 ACM393243:ACM393272 AMI393243:AMI393272 AWE393243:AWE393272 BGA393243:BGA393272 BPW393243:BPW393272 BZS393243:BZS393272 CJO393243:CJO393272 CTK393243:CTK393272 DDG393243:DDG393272 DNC393243:DNC393272 DWY393243:DWY393272 EGU393243:EGU393272 EQQ393243:EQQ393272 FAM393243:FAM393272 FKI393243:FKI393272 FUE393243:FUE393272 GEA393243:GEA393272 GNW393243:GNW393272 GXS393243:GXS393272 HHO393243:HHO393272 HRK393243:HRK393272 IBG393243:IBG393272 ILC393243:ILC393272 IUY393243:IUY393272 JEU393243:JEU393272 JOQ393243:JOQ393272 JYM393243:JYM393272 KII393243:KII393272 KSE393243:KSE393272 LCA393243:LCA393272 LLW393243:LLW393272 LVS393243:LVS393272 MFO393243:MFO393272 MPK393243:MPK393272 MZG393243:MZG393272 NJC393243:NJC393272 NSY393243:NSY393272 OCU393243:OCU393272 OMQ393243:OMQ393272 OWM393243:OWM393272 PGI393243:PGI393272 PQE393243:PQE393272 QAA393243:QAA393272 QJW393243:QJW393272 QTS393243:QTS393272 RDO393243:RDO393272 RNK393243:RNK393272 RXG393243:RXG393272 SHC393243:SHC393272 SQY393243:SQY393272 TAU393243:TAU393272 TKQ393243:TKQ393272 TUM393243:TUM393272 UEI393243:UEI393272 UOE393243:UOE393272 UYA393243:UYA393272 VHW393243:VHW393272 VRS393243:VRS393272 WBO393243:WBO393272 WLK393243:WLK393272 WVG393243:WVG393272 G458779:G458808 IU458779:IU458808 SQ458779:SQ458808 ACM458779:ACM458808 AMI458779:AMI458808 AWE458779:AWE458808 BGA458779:BGA458808 BPW458779:BPW458808 BZS458779:BZS458808 CJO458779:CJO458808 CTK458779:CTK458808 DDG458779:DDG458808 DNC458779:DNC458808 DWY458779:DWY458808 EGU458779:EGU458808 EQQ458779:EQQ458808 FAM458779:FAM458808 FKI458779:FKI458808 FUE458779:FUE458808 GEA458779:GEA458808 GNW458779:GNW458808 GXS458779:GXS458808 HHO458779:HHO458808 HRK458779:HRK458808 IBG458779:IBG458808 ILC458779:ILC458808 IUY458779:IUY458808 JEU458779:JEU458808 JOQ458779:JOQ458808 JYM458779:JYM458808 KII458779:KII458808 KSE458779:KSE458808 LCA458779:LCA458808 LLW458779:LLW458808 LVS458779:LVS458808 MFO458779:MFO458808 MPK458779:MPK458808 MZG458779:MZG458808 NJC458779:NJC458808 NSY458779:NSY458808 OCU458779:OCU458808 OMQ458779:OMQ458808 OWM458779:OWM458808 PGI458779:PGI458808 PQE458779:PQE458808 QAA458779:QAA458808 QJW458779:QJW458808 QTS458779:QTS458808 RDO458779:RDO458808 RNK458779:RNK458808 RXG458779:RXG458808 SHC458779:SHC458808 SQY458779:SQY458808 TAU458779:TAU458808 TKQ458779:TKQ458808 TUM458779:TUM458808 UEI458779:UEI458808 UOE458779:UOE458808 UYA458779:UYA458808 VHW458779:VHW458808 VRS458779:VRS458808 WBO458779:WBO458808 WLK458779:WLK458808 WVG458779:WVG458808 G524315:G524344 IU524315:IU524344 SQ524315:SQ524344 ACM524315:ACM524344 AMI524315:AMI524344 AWE524315:AWE524344 BGA524315:BGA524344 BPW524315:BPW524344 BZS524315:BZS524344 CJO524315:CJO524344 CTK524315:CTK524344 DDG524315:DDG524344 DNC524315:DNC524344 DWY524315:DWY524344 EGU524315:EGU524344 EQQ524315:EQQ524344 FAM524315:FAM524344 FKI524315:FKI524344 FUE524315:FUE524344 GEA524315:GEA524344 GNW524315:GNW524344 GXS524315:GXS524344 HHO524315:HHO524344 HRK524315:HRK524344 IBG524315:IBG524344 ILC524315:ILC524344 IUY524315:IUY524344 JEU524315:JEU524344 JOQ524315:JOQ524344 JYM524315:JYM524344 KII524315:KII524344 KSE524315:KSE524344 LCA524315:LCA524344 LLW524315:LLW524344 LVS524315:LVS524344 MFO524315:MFO524344 MPK524315:MPK524344 MZG524315:MZG524344 NJC524315:NJC524344 NSY524315:NSY524344 OCU524315:OCU524344 OMQ524315:OMQ524344 OWM524315:OWM524344 PGI524315:PGI524344 PQE524315:PQE524344 QAA524315:QAA524344 QJW524315:QJW524344 QTS524315:QTS524344 RDO524315:RDO524344 RNK524315:RNK524344 RXG524315:RXG524344 SHC524315:SHC524344 SQY524315:SQY524344 TAU524315:TAU524344 TKQ524315:TKQ524344 TUM524315:TUM524344 UEI524315:UEI524344 UOE524315:UOE524344 UYA524315:UYA524344 VHW524315:VHW524344 VRS524315:VRS524344 WBO524315:WBO524344 WLK524315:WLK524344 WVG524315:WVG524344 G589851:G589880 IU589851:IU589880 SQ589851:SQ589880 ACM589851:ACM589880 AMI589851:AMI589880 AWE589851:AWE589880 BGA589851:BGA589880 BPW589851:BPW589880 BZS589851:BZS589880 CJO589851:CJO589880 CTK589851:CTK589880 DDG589851:DDG589880 DNC589851:DNC589880 DWY589851:DWY589880 EGU589851:EGU589880 EQQ589851:EQQ589880 FAM589851:FAM589880 FKI589851:FKI589880 FUE589851:FUE589880 GEA589851:GEA589880 GNW589851:GNW589880 GXS589851:GXS589880 HHO589851:HHO589880 HRK589851:HRK589880 IBG589851:IBG589880 ILC589851:ILC589880 IUY589851:IUY589880 JEU589851:JEU589880 JOQ589851:JOQ589880 JYM589851:JYM589880 KII589851:KII589880 KSE589851:KSE589880 LCA589851:LCA589880 LLW589851:LLW589880 LVS589851:LVS589880 MFO589851:MFO589880 MPK589851:MPK589880 MZG589851:MZG589880 NJC589851:NJC589880 NSY589851:NSY589880 OCU589851:OCU589880 OMQ589851:OMQ589880 OWM589851:OWM589880 PGI589851:PGI589880 PQE589851:PQE589880 QAA589851:QAA589880 QJW589851:QJW589880 QTS589851:QTS589880 RDO589851:RDO589880 RNK589851:RNK589880 RXG589851:RXG589880 SHC589851:SHC589880 SQY589851:SQY589880 TAU589851:TAU589880 TKQ589851:TKQ589880 TUM589851:TUM589880 UEI589851:UEI589880 UOE589851:UOE589880 UYA589851:UYA589880 VHW589851:VHW589880 VRS589851:VRS589880 WBO589851:WBO589880 WLK589851:WLK589880 WVG589851:WVG589880 G655387:G655416 IU655387:IU655416 SQ655387:SQ655416 ACM655387:ACM655416 AMI655387:AMI655416 AWE655387:AWE655416 BGA655387:BGA655416 BPW655387:BPW655416 BZS655387:BZS655416 CJO655387:CJO655416 CTK655387:CTK655416 DDG655387:DDG655416 DNC655387:DNC655416 DWY655387:DWY655416 EGU655387:EGU655416 EQQ655387:EQQ655416 FAM655387:FAM655416 FKI655387:FKI655416 FUE655387:FUE655416 GEA655387:GEA655416 GNW655387:GNW655416 GXS655387:GXS655416 HHO655387:HHO655416 HRK655387:HRK655416 IBG655387:IBG655416 ILC655387:ILC655416 IUY655387:IUY655416 JEU655387:JEU655416 JOQ655387:JOQ655416 JYM655387:JYM655416 KII655387:KII655416 KSE655387:KSE655416 LCA655387:LCA655416 LLW655387:LLW655416 LVS655387:LVS655416 MFO655387:MFO655416 MPK655387:MPK655416 MZG655387:MZG655416 NJC655387:NJC655416 NSY655387:NSY655416 OCU655387:OCU655416 OMQ655387:OMQ655416 OWM655387:OWM655416 PGI655387:PGI655416 PQE655387:PQE655416 QAA655387:QAA655416 QJW655387:QJW655416 QTS655387:QTS655416 RDO655387:RDO655416 RNK655387:RNK655416 RXG655387:RXG655416 SHC655387:SHC655416 SQY655387:SQY655416 TAU655387:TAU655416 TKQ655387:TKQ655416 TUM655387:TUM655416 UEI655387:UEI655416 UOE655387:UOE655416 UYA655387:UYA655416 VHW655387:VHW655416 VRS655387:VRS655416 WBO655387:WBO655416 WLK655387:WLK655416 WVG655387:WVG655416 G720923:G720952 IU720923:IU720952 SQ720923:SQ720952 ACM720923:ACM720952 AMI720923:AMI720952 AWE720923:AWE720952 BGA720923:BGA720952 BPW720923:BPW720952 BZS720923:BZS720952 CJO720923:CJO720952 CTK720923:CTK720952 DDG720923:DDG720952 DNC720923:DNC720952 DWY720923:DWY720952 EGU720923:EGU720952 EQQ720923:EQQ720952 FAM720923:FAM720952 FKI720923:FKI720952 FUE720923:FUE720952 GEA720923:GEA720952 GNW720923:GNW720952 GXS720923:GXS720952 HHO720923:HHO720952 HRK720923:HRK720952 IBG720923:IBG720952 ILC720923:ILC720952 IUY720923:IUY720952 JEU720923:JEU720952 JOQ720923:JOQ720952 JYM720923:JYM720952 KII720923:KII720952 KSE720923:KSE720952 LCA720923:LCA720952 LLW720923:LLW720952 LVS720923:LVS720952 MFO720923:MFO720952 MPK720923:MPK720952 MZG720923:MZG720952 NJC720923:NJC720952 NSY720923:NSY720952 OCU720923:OCU720952 OMQ720923:OMQ720952 OWM720923:OWM720952 PGI720923:PGI720952 PQE720923:PQE720952 QAA720923:QAA720952 QJW720923:QJW720952 QTS720923:QTS720952 RDO720923:RDO720952 RNK720923:RNK720952 RXG720923:RXG720952 SHC720923:SHC720952 SQY720923:SQY720952 TAU720923:TAU720952 TKQ720923:TKQ720952 TUM720923:TUM720952 UEI720923:UEI720952 UOE720923:UOE720952 UYA720923:UYA720952 VHW720923:VHW720952 VRS720923:VRS720952 WBO720923:WBO720952 WLK720923:WLK720952 WVG720923:WVG720952 G786459:G786488 IU786459:IU786488 SQ786459:SQ786488 ACM786459:ACM786488 AMI786459:AMI786488 AWE786459:AWE786488 BGA786459:BGA786488 BPW786459:BPW786488 BZS786459:BZS786488 CJO786459:CJO786488 CTK786459:CTK786488 DDG786459:DDG786488 DNC786459:DNC786488 DWY786459:DWY786488 EGU786459:EGU786488 EQQ786459:EQQ786488 FAM786459:FAM786488 FKI786459:FKI786488 FUE786459:FUE786488 GEA786459:GEA786488 GNW786459:GNW786488 GXS786459:GXS786488 HHO786459:HHO786488 HRK786459:HRK786488 IBG786459:IBG786488 ILC786459:ILC786488 IUY786459:IUY786488 JEU786459:JEU786488 JOQ786459:JOQ786488 JYM786459:JYM786488 KII786459:KII786488 KSE786459:KSE786488 LCA786459:LCA786488 LLW786459:LLW786488 LVS786459:LVS786488 MFO786459:MFO786488 MPK786459:MPK786488 MZG786459:MZG786488 NJC786459:NJC786488 NSY786459:NSY786488 OCU786459:OCU786488 OMQ786459:OMQ786488 OWM786459:OWM786488 PGI786459:PGI786488 PQE786459:PQE786488 QAA786459:QAA786488 QJW786459:QJW786488 QTS786459:QTS786488 RDO786459:RDO786488 RNK786459:RNK786488 RXG786459:RXG786488 SHC786459:SHC786488 SQY786459:SQY786488 TAU786459:TAU786488 TKQ786459:TKQ786488 TUM786459:TUM786488 UEI786459:UEI786488 UOE786459:UOE786488 UYA786459:UYA786488 VHW786459:VHW786488 VRS786459:VRS786488 WBO786459:WBO786488 WLK786459:WLK786488 WVG786459:WVG786488 G851995:G852024 IU851995:IU852024 SQ851995:SQ852024 ACM851995:ACM852024 AMI851995:AMI852024 AWE851995:AWE852024 BGA851995:BGA852024 BPW851995:BPW852024 BZS851995:BZS852024 CJO851995:CJO852024 CTK851995:CTK852024 DDG851995:DDG852024 DNC851995:DNC852024 DWY851995:DWY852024 EGU851995:EGU852024 EQQ851995:EQQ852024 FAM851995:FAM852024 FKI851995:FKI852024 FUE851995:FUE852024 GEA851995:GEA852024 GNW851995:GNW852024 GXS851995:GXS852024 HHO851995:HHO852024 HRK851995:HRK852024 IBG851995:IBG852024 ILC851995:ILC852024 IUY851995:IUY852024 JEU851995:JEU852024 JOQ851995:JOQ852024 JYM851995:JYM852024 KII851995:KII852024 KSE851995:KSE852024 LCA851995:LCA852024 LLW851995:LLW852024 LVS851995:LVS852024 MFO851995:MFO852024 MPK851995:MPK852024 MZG851995:MZG852024 NJC851995:NJC852024 NSY851995:NSY852024 OCU851995:OCU852024 OMQ851995:OMQ852024 OWM851995:OWM852024 PGI851995:PGI852024 PQE851995:PQE852024 QAA851995:QAA852024 QJW851995:QJW852024 QTS851995:QTS852024 RDO851995:RDO852024 RNK851995:RNK852024 RXG851995:RXG852024 SHC851995:SHC852024 SQY851995:SQY852024 TAU851995:TAU852024 TKQ851995:TKQ852024 TUM851995:TUM852024 UEI851995:UEI852024 UOE851995:UOE852024 UYA851995:UYA852024 VHW851995:VHW852024 VRS851995:VRS852024 WBO851995:WBO852024 WLK851995:WLK852024 WVG851995:WVG852024 G917531:G917560 IU917531:IU917560 SQ917531:SQ917560 ACM917531:ACM917560 AMI917531:AMI917560 AWE917531:AWE917560 BGA917531:BGA917560 BPW917531:BPW917560 BZS917531:BZS917560 CJO917531:CJO917560 CTK917531:CTK917560 DDG917531:DDG917560 DNC917531:DNC917560 DWY917531:DWY917560 EGU917531:EGU917560 EQQ917531:EQQ917560 FAM917531:FAM917560 FKI917531:FKI917560 FUE917531:FUE917560 GEA917531:GEA917560 GNW917531:GNW917560 GXS917531:GXS917560 HHO917531:HHO917560 HRK917531:HRK917560 IBG917531:IBG917560 ILC917531:ILC917560 IUY917531:IUY917560 JEU917531:JEU917560 JOQ917531:JOQ917560 JYM917531:JYM917560 KII917531:KII917560 KSE917531:KSE917560 LCA917531:LCA917560 LLW917531:LLW917560 LVS917531:LVS917560 MFO917531:MFO917560 MPK917531:MPK917560 MZG917531:MZG917560 NJC917531:NJC917560 NSY917531:NSY917560 OCU917531:OCU917560 OMQ917531:OMQ917560 OWM917531:OWM917560 PGI917531:PGI917560 PQE917531:PQE917560 QAA917531:QAA917560 QJW917531:QJW917560 QTS917531:QTS917560 RDO917531:RDO917560 RNK917531:RNK917560 RXG917531:RXG917560 SHC917531:SHC917560 SQY917531:SQY917560 TAU917531:TAU917560 TKQ917531:TKQ917560 TUM917531:TUM917560 UEI917531:UEI917560 UOE917531:UOE917560 UYA917531:UYA917560 VHW917531:VHW917560 VRS917531:VRS917560 WBO917531:WBO917560 WLK917531:WLK917560 WVG917531:WVG917560 G983067:G983096 IU983067:IU983096 SQ983067:SQ983096 ACM983067:ACM983096 AMI983067:AMI983096 AWE983067:AWE983096 BGA983067:BGA983096 BPW983067:BPW983096 BZS983067:BZS983096 CJO983067:CJO983096 CTK983067:CTK983096 DDG983067:DDG983096 DNC983067:DNC983096 DWY983067:DWY983096 EGU983067:EGU983096 EQQ983067:EQQ983096 FAM983067:FAM983096 FKI983067:FKI983096 FUE983067:FUE983096 GEA983067:GEA983096 GNW983067:GNW983096 GXS983067:GXS983096 HHO983067:HHO983096 HRK983067:HRK983096 IBG983067:IBG983096 ILC983067:ILC983096 IUY983067:IUY983096 JEU983067:JEU983096 JOQ983067:JOQ983096 JYM983067:JYM983096 KII983067:KII983096 KSE983067:KSE983096 LCA983067:LCA983096 LLW983067:LLW983096 LVS983067:LVS983096 MFO983067:MFO983096 MPK983067:MPK983096 MZG983067:MZG983096 NJC983067:NJC983096 NSY983067:NSY983096 OCU983067:OCU983096 OMQ983067:OMQ983096 OWM983067:OWM983096 PGI983067:PGI983096 PQE983067:PQE983096 QAA983067:QAA983096 QJW983067:QJW983096 QTS983067:QTS983096 RDO983067:RDO983096 RNK983067:RNK983096 RXG983067:RXG983096 SHC983067:SHC983096 SQY983067:SQY983096 TAU983067:TAU983096 TKQ983067:TKQ983096 TUM983067:TUM983096 UEI983067:UEI983096 UOE983067:UOE983096 UYA983067:UYA983096 VHW983067:VHW983096 VRS983067:VRS983096 WBO983067:WBO983096 WLK983067:WLK983096 WVG983067:WVG983096 JC7:JC56 SY7:SY56 ACU7:ACU56 AMQ7:AMQ56 AWM7:AWM56 BGI7:BGI56 BQE7:BQE56 CAA7:CAA56 CJW7:CJW56 CTS7:CTS56 DDO7:DDO56 DNK7:DNK56 DXG7:DXG56 EHC7:EHC56 EQY7:EQY56 FAU7:FAU56 FKQ7:FKQ56 FUM7:FUM56 GEI7:GEI56 GOE7:GOE56 GYA7:GYA56 HHW7:HHW56 HRS7:HRS56 IBO7:IBO56 ILK7:ILK56 IVG7:IVG56 JFC7:JFC56 JOY7:JOY56 JYU7:JYU56 KIQ7:KIQ56 KSM7:KSM56 LCI7:LCI56 LME7:LME56 LWA7:LWA56 MFW7:MFW56 MPS7:MPS56 MZO7:MZO56 NJK7:NJK56 NTG7:NTG56 ODC7:ODC56 OMY7:OMY56 OWU7:OWU56 PGQ7:PGQ56 PQM7:PQM56 QAI7:QAI56 QKE7:QKE56 QUA7:QUA56 RDW7:RDW56 RNS7:RNS56 RXO7:RXO56 SHK7:SHK56 SRG7:SRG56 TBC7:TBC56 TKY7:TKY56 TUU7:TUU56 UEQ7:UEQ56 UOM7:UOM56 UYI7:UYI56 VIE7:VIE56 VSA7:VSA56 WBW7:WBW56 WLS7:WLS56 WVO7:WVO56 JC65563:JC65592 SY65563:SY65592 ACU65563:ACU65592 AMQ65563:AMQ65592 AWM65563:AWM65592 BGI65563:BGI65592 BQE65563:BQE65592 CAA65563:CAA65592 CJW65563:CJW65592 CTS65563:CTS65592 DDO65563:DDO65592 DNK65563:DNK65592 DXG65563:DXG65592 EHC65563:EHC65592 EQY65563:EQY65592 FAU65563:FAU65592 FKQ65563:FKQ65592 FUM65563:FUM65592 GEI65563:GEI65592 GOE65563:GOE65592 GYA65563:GYA65592 HHW65563:HHW65592 HRS65563:HRS65592 IBO65563:IBO65592 ILK65563:ILK65592 IVG65563:IVG65592 JFC65563:JFC65592 JOY65563:JOY65592 JYU65563:JYU65592 KIQ65563:KIQ65592 KSM65563:KSM65592 LCI65563:LCI65592 LME65563:LME65592 LWA65563:LWA65592 MFW65563:MFW65592 MPS65563:MPS65592 MZO65563:MZO65592 NJK65563:NJK65592 NTG65563:NTG65592 ODC65563:ODC65592 OMY65563:OMY65592 OWU65563:OWU65592 PGQ65563:PGQ65592 PQM65563:PQM65592 QAI65563:QAI65592 QKE65563:QKE65592 QUA65563:QUA65592 RDW65563:RDW65592 RNS65563:RNS65592 RXO65563:RXO65592 SHK65563:SHK65592 SRG65563:SRG65592 TBC65563:TBC65592 TKY65563:TKY65592 TUU65563:TUU65592 UEQ65563:UEQ65592 UOM65563:UOM65592 UYI65563:UYI65592 VIE65563:VIE65592 VSA65563:VSA65592 WBW65563:WBW65592 WLS65563:WLS65592 WVO65563:WVO65592 JC131099:JC131128 SY131099:SY131128 ACU131099:ACU131128 AMQ131099:AMQ131128 AWM131099:AWM131128 BGI131099:BGI131128 BQE131099:BQE131128 CAA131099:CAA131128 CJW131099:CJW131128 CTS131099:CTS131128 DDO131099:DDO131128 DNK131099:DNK131128 DXG131099:DXG131128 EHC131099:EHC131128 EQY131099:EQY131128 FAU131099:FAU131128 FKQ131099:FKQ131128 FUM131099:FUM131128 GEI131099:GEI131128 GOE131099:GOE131128 GYA131099:GYA131128 HHW131099:HHW131128 HRS131099:HRS131128 IBO131099:IBO131128 ILK131099:ILK131128 IVG131099:IVG131128 JFC131099:JFC131128 JOY131099:JOY131128 JYU131099:JYU131128 KIQ131099:KIQ131128 KSM131099:KSM131128 LCI131099:LCI131128 LME131099:LME131128 LWA131099:LWA131128 MFW131099:MFW131128 MPS131099:MPS131128 MZO131099:MZO131128 NJK131099:NJK131128 NTG131099:NTG131128 ODC131099:ODC131128 OMY131099:OMY131128 OWU131099:OWU131128 PGQ131099:PGQ131128 PQM131099:PQM131128 QAI131099:QAI131128 QKE131099:QKE131128 QUA131099:QUA131128 RDW131099:RDW131128 RNS131099:RNS131128 RXO131099:RXO131128 SHK131099:SHK131128 SRG131099:SRG131128 TBC131099:TBC131128 TKY131099:TKY131128 TUU131099:TUU131128 UEQ131099:UEQ131128 UOM131099:UOM131128 UYI131099:UYI131128 VIE131099:VIE131128 VSA131099:VSA131128 WBW131099:WBW131128 WLS131099:WLS131128 WVO131099:WVO131128 JC196635:JC196664 SY196635:SY196664 ACU196635:ACU196664 AMQ196635:AMQ196664 AWM196635:AWM196664 BGI196635:BGI196664 BQE196635:BQE196664 CAA196635:CAA196664 CJW196635:CJW196664 CTS196635:CTS196664 DDO196635:DDO196664 DNK196635:DNK196664 DXG196635:DXG196664 EHC196635:EHC196664 EQY196635:EQY196664 FAU196635:FAU196664 FKQ196635:FKQ196664 FUM196635:FUM196664 GEI196635:GEI196664 GOE196635:GOE196664 GYA196635:GYA196664 HHW196635:HHW196664 HRS196635:HRS196664 IBO196635:IBO196664 ILK196635:ILK196664 IVG196635:IVG196664 JFC196635:JFC196664 JOY196635:JOY196664 JYU196635:JYU196664 KIQ196635:KIQ196664 KSM196635:KSM196664 LCI196635:LCI196664 LME196635:LME196664 LWA196635:LWA196664 MFW196635:MFW196664 MPS196635:MPS196664 MZO196635:MZO196664 NJK196635:NJK196664 NTG196635:NTG196664 ODC196635:ODC196664 OMY196635:OMY196664 OWU196635:OWU196664 PGQ196635:PGQ196664 PQM196635:PQM196664 QAI196635:QAI196664 QKE196635:QKE196664 QUA196635:QUA196664 RDW196635:RDW196664 RNS196635:RNS196664 RXO196635:RXO196664 SHK196635:SHK196664 SRG196635:SRG196664 TBC196635:TBC196664 TKY196635:TKY196664 TUU196635:TUU196664 UEQ196635:UEQ196664 UOM196635:UOM196664 UYI196635:UYI196664 VIE196635:VIE196664 VSA196635:VSA196664 WBW196635:WBW196664 WLS196635:WLS196664 WVO196635:WVO196664 JC262171:JC262200 SY262171:SY262200 ACU262171:ACU262200 AMQ262171:AMQ262200 AWM262171:AWM262200 BGI262171:BGI262200 BQE262171:BQE262200 CAA262171:CAA262200 CJW262171:CJW262200 CTS262171:CTS262200 DDO262171:DDO262200 DNK262171:DNK262200 DXG262171:DXG262200 EHC262171:EHC262200 EQY262171:EQY262200 FAU262171:FAU262200 FKQ262171:FKQ262200 FUM262171:FUM262200 GEI262171:GEI262200 GOE262171:GOE262200 GYA262171:GYA262200 HHW262171:HHW262200 HRS262171:HRS262200 IBO262171:IBO262200 ILK262171:ILK262200 IVG262171:IVG262200 JFC262171:JFC262200 JOY262171:JOY262200 JYU262171:JYU262200 KIQ262171:KIQ262200 KSM262171:KSM262200 LCI262171:LCI262200 LME262171:LME262200 LWA262171:LWA262200 MFW262171:MFW262200 MPS262171:MPS262200 MZO262171:MZO262200 NJK262171:NJK262200 NTG262171:NTG262200 ODC262171:ODC262200 OMY262171:OMY262200 OWU262171:OWU262200 PGQ262171:PGQ262200 PQM262171:PQM262200 QAI262171:QAI262200 QKE262171:QKE262200 QUA262171:QUA262200 RDW262171:RDW262200 RNS262171:RNS262200 RXO262171:RXO262200 SHK262171:SHK262200 SRG262171:SRG262200 TBC262171:TBC262200 TKY262171:TKY262200 TUU262171:TUU262200 UEQ262171:UEQ262200 UOM262171:UOM262200 UYI262171:UYI262200 VIE262171:VIE262200 VSA262171:VSA262200 WBW262171:WBW262200 WLS262171:WLS262200 WVO262171:WVO262200 JC327707:JC327736 SY327707:SY327736 ACU327707:ACU327736 AMQ327707:AMQ327736 AWM327707:AWM327736 BGI327707:BGI327736 BQE327707:BQE327736 CAA327707:CAA327736 CJW327707:CJW327736 CTS327707:CTS327736 DDO327707:DDO327736 DNK327707:DNK327736 DXG327707:DXG327736 EHC327707:EHC327736 EQY327707:EQY327736 FAU327707:FAU327736 FKQ327707:FKQ327736 FUM327707:FUM327736 GEI327707:GEI327736 GOE327707:GOE327736 GYA327707:GYA327736 HHW327707:HHW327736 HRS327707:HRS327736 IBO327707:IBO327736 ILK327707:ILK327736 IVG327707:IVG327736 JFC327707:JFC327736 JOY327707:JOY327736 JYU327707:JYU327736 KIQ327707:KIQ327736 KSM327707:KSM327736 LCI327707:LCI327736 LME327707:LME327736 LWA327707:LWA327736 MFW327707:MFW327736 MPS327707:MPS327736 MZO327707:MZO327736 NJK327707:NJK327736 NTG327707:NTG327736 ODC327707:ODC327736 OMY327707:OMY327736 OWU327707:OWU327736 PGQ327707:PGQ327736 PQM327707:PQM327736 QAI327707:QAI327736 QKE327707:QKE327736 QUA327707:QUA327736 RDW327707:RDW327736 RNS327707:RNS327736 RXO327707:RXO327736 SHK327707:SHK327736 SRG327707:SRG327736 TBC327707:TBC327736 TKY327707:TKY327736 TUU327707:TUU327736 UEQ327707:UEQ327736 UOM327707:UOM327736 UYI327707:UYI327736 VIE327707:VIE327736 VSA327707:VSA327736 WBW327707:WBW327736 WLS327707:WLS327736 WVO327707:WVO327736 JC393243:JC393272 SY393243:SY393272 ACU393243:ACU393272 AMQ393243:AMQ393272 AWM393243:AWM393272 BGI393243:BGI393272 BQE393243:BQE393272 CAA393243:CAA393272 CJW393243:CJW393272 CTS393243:CTS393272 DDO393243:DDO393272 DNK393243:DNK393272 DXG393243:DXG393272 EHC393243:EHC393272 EQY393243:EQY393272 FAU393243:FAU393272 FKQ393243:FKQ393272 FUM393243:FUM393272 GEI393243:GEI393272 GOE393243:GOE393272 GYA393243:GYA393272 HHW393243:HHW393272 HRS393243:HRS393272 IBO393243:IBO393272 ILK393243:ILK393272 IVG393243:IVG393272 JFC393243:JFC393272 JOY393243:JOY393272 JYU393243:JYU393272 KIQ393243:KIQ393272 KSM393243:KSM393272 LCI393243:LCI393272 LME393243:LME393272 LWA393243:LWA393272 MFW393243:MFW393272 MPS393243:MPS393272 MZO393243:MZO393272 NJK393243:NJK393272 NTG393243:NTG393272 ODC393243:ODC393272 OMY393243:OMY393272 OWU393243:OWU393272 PGQ393243:PGQ393272 PQM393243:PQM393272 QAI393243:QAI393272 QKE393243:QKE393272 QUA393243:QUA393272 RDW393243:RDW393272 RNS393243:RNS393272 RXO393243:RXO393272 SHK393243:SHK393272 SRG393243:SRG393272 TBC393243:TBC393272 TKY393243:TKY393272 TUU393243:TUU393272 UEQ393243:UEQ393272 UOM393243:UOM393272 UYI393243:UYI393272 VIE393243:VIE393272 VSA393243:VSA393272 WBW393243:WBW393272 WLS393243:WLS393272 WVO393243:WVO393272 JC458779:JC458808 SY458779:SY458808 ACU458779:ACU458808 AMQ458779:AMQ458808 AWM458779:AWM458808 BGI458779:BGI458808 BQE458779:BQE458808 CAA458779:CAA458808 CJW458779:CJW458808 CTS458779:CTS458808 DDO458779:DDO458808 DNK458779:DNK458808 DXG458779:DXG458808 EHC458779:EHC458808 EQY458779:EQY458808 FAU458779:FAU458808 FKQ458779:FKQ458808 FUM458779:FUM458808 GEI458779:GEI458808 GOE458779:GOE458808 GYA458779:GYA458808 HHW458779:HHW458808 HRS458779:HRS458808 IBO458779:IBO458808 ILK458779:ILK458808 IVG458779:IVG458808 JFC458779:JFC458808 JOY458779:JOY458808 JYU458779:JYU458808 KIQ458779:KIQ458808 KSM458779:KSM458808 LCI458779:LCI458808 LME458779:LME458808 LWA458779:LWA458808 MFW458779:MFW458808 MPS458779:MPS458808 MZO458779:MZO458808 NJK458779:NJK458808 NTG458779:NTG458808 ODC458779:ODC458808 OMY458779:OMY458808 OWU458779:OWU458808 PGQ458779:PGQ458808 PQM458779:PQM458808 QAI458779:QAI458808 QKE458779:QKE458808 QUA458779:QUA458808 RDW458779:RDW458808 RNS458779:RNS458808 RXO458779:RXO458808 SHK458779:SHK458808 SRG458779:SRG458808 TBC458779:TBC458808 TKY458779:TKY458808 TUU458779:TUU458808 UEQ458779:UEQ458808 UOM458779:UOM458808 UYI458779:UYI458808 VIE458779:VIE458808 VSA458779:VSA458808 WBW458779:WBW458808 WLS458779:WLS458808 WVO458779:WVO458808 JC524315:JC524344 SY524315:SY524344 ACU524315:ACU524344 AMQ524315:AMQ524344 AWM524315:AWM524344 BGI524315:BGI524344 BQE524315:BQE524344 CAA524315:CAA524344 CJW524315:CJW524344 CTS524315:CTS524344 DDO524315:DDO524344 DNK524315:DNK524344 DXG524315:DXG524344 EHC524315:EHC524344 EQY524315:EQY524344 FAU524315:FAU524344 FKQ524315:FKQ524344 FUM524315:FUM524344 GEI524315:GEI524344 GOE524315:GOE524344 GYA524315:GYA524344 HHW524315:HHW524344 HRS524315:HRS524344 IBO524315:IBO524344 ILK524315:ILK524344 IVG524315:IVG524344 JFC524315:JFC524344 JOY524315:JOY524344 JYU524315:JYU524344 KIQ524315:KIQ524344 KSM524315:KSM524344 LCI524315:LCI524344 LME524315:LME524344 LWA524315:LWA524344 MFW524315:MFW524344 MPS524315:MPS524344 MZO524315:MZO524344 NJK524315:NJK524344 NTG524315:NTG524344 ODC524315:ODC524344 OMY524315:OMY524344 OWU524315:OWU524344 PGQ524315:PGQ524344 PQM524315:PQM524344 QAI524315:QAI524344 QKE524315:QKE524344 QUA524315:QUA524344 RDW524315:RDW524344 RNS524315:RNS524344 RXO524315:RXO524344 SHK524315:SHK524344 SRG524315:SRG524344 TBC524315:TBC524344 TKY524315:TKY524344 TUU524315:TUU524344 UEQ524315:UEQ524344 UOM524315:UOM524344 UYI524315:UYI524344 VIE524315:VIE524344 VSA524315:VSA524344 WBW524315:WBW524344 WLS524315:WLS524344 WVO524315:WVO524344 JC589851:JC589880 SY589851:SY589880 ACU589851:ACU589880 AMQ589851:AMQ589880 AWM589851:AWM589880 BGI589851:BGI589880 BQE589851:BQE589880 CAA589851:CAA589880 CJW589851:CJW589880 CTS589851:CTS589880 DDO589851:DDO589880 DNK589851:DNK589880 DXG589851:DXG589880 EHC589851:EHC589880 EQY589851:EQY589880 FAU589851:FAU589880 FKQ589851:FKQ589880 FUM589851:FUM589880 GEI589851:GEI589880 GOE589851:GOE589880 GYA589851:GYA589880 HHW589851:HHW589880 HRS589851:HRS589880 IBO589851:IBO589880 ILK589851:ILK589880 IVG589851:IVG589880 JFC589851:JFC589880 JOY589851:JOY589880 JYU589851:JYU589880 KIQ589851:KIQ589880 KSM589851:KSM589880 LCI589851:LCI589880 LME589851:LME589880 LWA589851:LWA589880 MFW589851:MFW589880 MPS589851:MPS589880 MZO589851:MZO589880 NJK589851:NJK589880 NTG589851:NTG589880 ODC589851:ODC589880 OMY589851:OMY589880 OWU589851:OWU589880 PGQ589851:PGQ589880 PQM589851:PQM589880 QAI589851:QAI589880 QKE589851:QKE589880 QUA589851:QUA589880 RDW589851:RDW589880 RNS589851:RNS589880 RXO589851:RXO589880 SHK589851:SHK589880 SRG589851:SRG589880 TBC589851:TBC589880 TKY589851:TKY589880 TUU589851:TUU589880 UEQ589851:UEQ589880 UOM589851:UOM589880 UYI589851:UYI589880 VIE589851:VIE589880 VSA589851:VSA589880 WBW589851:WBW589880 WLS589851:WLS589880 WVO589851:WVO589880 JC655387:JC655416 SY655387:SY655416 ACU655387:ACU655416 AMQ655387:AMQ655416 AWM655387:AWM655416 BGI655387:BGI655416 BQE655387:BQE655416 CAA655387:CAA655416 CJW655387:CJW655416 CTS655387:CTS655416 DDO655387:DDO655416 DNK655387:DNK655416 DXG655387:DXG655416 EHC655387:EHC655416 EQY655387:EQY655416 FAU655387:FAU655416 FKQ655387:FKQ655416 FUM655387:FUM655416 GEI655387:GEI655416 GOE655387:GOE655416 GYA655387:GYA655416 HHW655387:HHW655416 HRS655387:HRS655416 IBO655387:IBO655416 ILK655387:ILK655416 IVG655387:IVG655416 JFC655387:JFC655416 JOY655387:JOY655416 JYU655387:JYU655416 KIQ655387:KIQ655416 KSM655387:KSM655416 LCI655387:LCI655416 LME655387:LME655416 LWA655387:LWA655416 MFW655387:MFW655416 MPS655387:MPS655416 MZO655387:MZO655416 NJK655387:NJK655416 NTG655387:NTG655416 ODC655387:ODC655416 OMY655387:OMY655416 OWU655387:OWU655416 PGQ655387:PGQ655416 PQM655387:PQM655416 QAI655387:QAI655416 QKE655387:QKE655416 QUA655387:QUA655416 RDW655387:RDW655416 RNS655387:RNS655416 RXO655387:RXO655416 SHK655387:SHK655416 SRG655387:SRG655416 TBC655387:TBC655416 TKY655387:TKY655416 TUU655387:TUU655416 UEQ655387:UEQ655416 UOM655387:UOM655416 UYI655387:UYI655416 VIE655387:VIE655416 VSA655387:VSA655416 WBW655387:WBW655416 WLS655387:WLS655416 WVO655387:WVO655416 JC720923:JC720952 SY720923:SY720952 ACU720923:ACU720952 AMQ720923:AMQ720952 AWM720923:AWM720952 BGI720923:BGI720952 BQE720923:BQE720952 CAA720923:CAA720952 CJW720923:CJW720952 CTS720923:CTS720952 DDO720923:DDO720952 DNK720923:DNK720952 DXG720923:DXG720952 EHC720923:EHC720952 EQY720923:EQY720952 FAU720923:FAU720952 FKQ720923:FKQ720952 FUM720923:FUM720952 GEI720923:GEI720952 GOE720923:GOE720952 GYA720923:GYA720952 HHW720923:HHW720952 HRS720923:HRS720952 IBO720923:IBO720952 ILK720923:ILK720952 IVG720923:IVG720952 JFC720923:JFC720952 JOY720923:JOY720952 JYU720923:JYU720952 KIQ720923:KIQ720952 KSM720923:KSM720952 LCI720923:LCI720952 LME720923:LME720952 LWA720923:LWA720952 MFW720923:MFW720952 MPS720923:MPS720952 MZO720923:MZO720952 NJK720923:NJK720952 NTG720923:NTG720952 ODC720923:ODC720952 OMY720923:OMY720952 OWU720923:OWU720952 PGQ720923:PGQ720952 PQM720923:PQM720952 QAI720923:QAI720952 QKE720923:QKE720952 QUA720923:QUA720952 RDW720923:RDW720952 RNS720923:RNS720952 RXO720923:RXO720952 SHK720923:SHK720952 SRG720923:SRG720952 TBC720923:TBC720952 TKY720923:TKY720952 TUU720923:TUU720952 UEQ720923:UEQ720952 UOM720923:UOM720952 UYI720923:UYI720952 VIE720923:VIE720952 VSA720923:VSA720952 WBW720923:WBW720952 WLS720923:WLS720952 WVO720923:WVO720952 JC786459:JC786488 SY786459:SY786488 ACU786459:ACU786488 AMQ786459:AMQ786488 AWM786459:AWM786488 BGI786459:BGI786488 BQE786459:BQE786488 CAA786459:CAA786488 CJW786459:CJW786488 CTS786459:CTS786488 DDO786459:DDO786488 DNK786459:DNK786488 DXG786459:DXG786488 EHC786459:EHC786488 EQY786459:EQY786488 FAU786459:FAU786488 FKQ786459:FKQ786488 FUM786459:FUM786488 GEI786459:GEI786488 GOE786459:GOE786488 GYA786459:GYA786488 HHW786459:HHW786488 HRS786459:HRS786488 IBO786459:IBO786488 ILK786459:ILK786488 IVG786459:IVG786488 JFC786459:JFC786488 JOY786459:JOY786488 JYU786459:JYU786488 KIQ786459:KIQ786488 KSM786459:KSM786488 LCI786459:LCI786488 LME786459:LME786488 LWA786459:LWA786488 MFW786459:MFW786488 MPS786459:MPS786488 MZO786459:MZO786488 NJK786459:NJK786488 NTG786459:NTG786488 ODC786459:ODC786488 OMY786459:OMY786488 OWU786459:OWU786488 PGQ786459:PGQ786488 PQM786459:PQM786488 QAI786459:QAI786488 QKE786459:QKE786488 QUA786459:QUA786488 RDW786459:RDW786488 RNS786459:RNS786488 RXO786459:RXO786488 SHK786459:SHK786488 SRG786459:SRG786488 TBC786459:TBC786488 TKY786459:TKY786488 TUU786459:TUU786488 UEQ786459:UEQ786488 UOM786459:UOM786488 UYI786459:UYI786488 VIE786459:VIE786488 VSA786459:VSA786488 WBW786459:WBW786488 WLS786459:WLS786488 WVO786459:WVO786488 JC851995:JC852024 SY851995:SY852024 ACU851995:ACU852024 AMQ851995:AMQ852024 AWM851995:AWM852024 BGI851995:BGI852024 BQE851995:BQE852024 CAA851995:CAA852024 CJW851995:CJW852024 CTS851995:CTS852024 DDO851995:DDO852024 DNK851995:DNK852024 DXG851995:DXG852024 EHC851995:EHC852024 EQY851995:EQY852024 FAU851995:FAU852024 FKQ851995:FKQ852024 FUM851995:FUM852024 GEI851995:GEI852024 GOE851995:GOE852024 GYA851995:GYA852024 HHW851995:HHW852024 HRS851995:HRS852024 IBO851995:IBO852024 ILK851995:ILK852024 IVG851995:IVG852024 JFC851995:JFC852024 JOY851995:JOY852024 JYU851995:JYU852024 KIQ851995:KIQ852024 KSM851995:KSM852024 LCI851995:LCI852024 LME851995:LME852024 LWA851995:LWA852024 MFW851995:MFW852024 MPS851995:MPS852024 MZO851995:MZO852024 NJK851995:NJK852024 NTG851995:NTG852024 ODC851995:ODC852024 OMY851995:OMY852024 OWU851995:OWU852024 PGQ851995:PGQ852024 PQM851995:PQM852024 QAI851995:QAI852024 QKE851995:QKE852024 QUA851995:QUA852024 RDW851995:RDW852024 RNS851995:RNS852024 RXO851995:RXO852024 SHK851995:SHK852024 SRG851995:SRG852024 TBC851995:TBC852024 TKY851995:TKY852024 TUU851995:TUU852024 UEQ851995:UEQ852024 UOM851995:UOM852024 UYI851995:UYI852024 VIE851995:VIE852024 VSA851995:VSA852024 WBW851995:WBW852024 WLS851995:WLS852024 WVO851995:WVO852024 JC917531:JC917560 SY917531:SY917560 ACU917531:ACU917560 AMQ917531:AMQ917560 AWM917531:AWM917560 BGI917531:BGI917560 BQE917531:BQE917560 CAA917531:CAA917560 CJW917531:CJW917560 CTS917531:CTS917560 DDO917531:DDO917560 DNK917531:DNK917560 DXG917531:DXG917560 EHC917531:EHC917560 EQY917531:EQY917560 FAU917531:FAU917560 FKQ917531:FKQ917560 FUM917531:FUM917560 GEI917531:GEI917560 GOE917531:GOE917560 GYA917531:GYA917560 HHW917531:HHW917560 HRS917531:HRS917560 IBO917531:IBO917560 ILK917531:ILK917560 IVG917531:IVG917560 JFC917531:JFC917560 JOY917531:JOY917560 JYU917531:JYU917560 KIQ917531:KIQ917560 KSM917531:KSM917560 LCI917531:LCI917560 LME917531:LME917560 LWA917531:LWA917560 MFW917531:MFW917560 MPS917531:MPS917560 MZO917531:MZO917560 NJK917531:NJK917560 NTG917531:NTG917560 ODC917531:ODC917560 OMY917531:OMY917560 OWU917531:OWU917560 PGQ917531:PGQ917560 PQM917531:PQM917560 QAI917531:QAI917560 QKE917531:QKE917560 QUA917531:QUA917560 RDW917531:RDW917560 RNS917531:RNS917560 RXO917531:RXO917560 SHK917531:SHK917560 SRG917531:SRG917560 TBC917531:TBC917560 TKY917531:TKY917560 TUU917531:TUU917560 UEQ917531:UEQ917560 UOM917531:UOM917560 UYI917531:UYI917560 VIE917531:VIE917560 VSA917531:VSA917560 WBW917531:WBW917560 WLS917531:WLS917560 WVO917531:WVO917560 JC983067:JC983096 SY983067:SY983096 ACU983067:ACU983096 AMQ983067:AMQ983096 AWM983067:AWM983096 BGI983067:BGI983096 BQE983067:BQE983096 CAA983067:CAA983096 CJW983067:CJW983096 CTS983067:CTS983096 DDO983067:DDO983096 DNK983067:DNK983096 DXG983067:DXG983096 EHC983067:EHC983096 EQY983067:EQY983096 FAU983067:FAU983096 FKQ983067:FKQ983096 FUM983067:FUM983096 GEI983067:GEI983096 GOE983067:GOE983096 GYA983067:GYA983096 HHW983067:HHW983096 HRS983067:HRS983096 IBO983067:IBO983096 ILK983067:ILK983096 IVG983067:IVG983096 JFC983067:JFC983096 JOY983067:JOY983096 JYU983067:JYU983096 KIQ983067:KIQ983096 KSM983067:KSM983096 LCI983067:LCI983096 LME983067:LME983096 LWA983067:LWA983096 MFW983067:MFW983096 MPS983067:MPS983096 MZO983067:MZO983096 NJK983067:NJK983096 NTG983067:NTG983096 ODC983067:ODC983096 OMY983067:OMY983096 OWU983067:OWU983096 PGQ983067:PGQ983096 PQM983067:PQM983096 QAI983067:QAI983096 QKE983067:QKE983096 QUA983067:QUA983096 RDW983067:RDW983096 RNS983067:RNS983096 RXO983067:RXO983096 SHK983067:SHK983096 SRG983067:SRG983096 TBC983067:TBC983096 TKY983067:TKY983096 TUU983067:TUU983096 UEQ983067:UEQ983096 UOM983067:UOM983096 UYI983067:UYI983096 VIE983067:VIE983096 VSA983067:VSA983096 WBW983067:WBW983096 WLS983067:WLS983096 WVO983067:WVO983096"/>
  </dataValidations>
  <pageMargins left="0.70866141732283472" right="0.44" top="0.56000000000000005" bottom="0.61" header="0.31496062992125984" footer="0.31496062992125984"/>
  <pageSetup paperSize="9" scale="62" orientation="landscape" r:id="rId1"/>
  <headerFooter>
    <oddFooter>&amp;L&amp;D&amp;C&amp;F / &amp;A&amp;R&amp;P /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Tabelle2">
    <tabColor theme="5" tint="0.39997558519241921"/>
    <pageSetUpPr fitToPage="1"/>
  </sheetPr>
  <dimension ref="A1:AF2004"/>
  <sheetViews>
    <sheetView zoomScaleNormal="100" workbookViewId="0">
      <pane ySplit="4" topLeftCell="A5" activePane="bottomLeft" state="frozen"/>
      <selection pane="bottomLeft"/>
    </sheetView>
  </sheetViews>
  <sheetFormatPr baseColWidth="10" defaultColWidth="9.140625" defaultRowHeight="15"/>
  <cols>
    <col min="1" max="1" width="7.42578125" style="175" customWidth="1"/>
    <col min="2" max="2" width="42.85546875" style="175" customWidth="1"/>
    <col min="3" max="3" width="12.7109375" style="225" customWidth="1"/>
    <col min="4" max="17" width="12.7109375" style="175" customWidth="1"/>
    <col min="18" max="19" width="8.7109375" style="175" customWidth="1"/>
    <col min="20" max="32" width="6.28515625" style="175" customWidth="1"/>
    <col min="33" max="33" width="13.85546875" style="175" customWidth="1"/>
    <col min="34" max="35" width="23.28515625" style="175" customWidth="1"/>
    <col min="36" max="16384" width="9.140625" style="175"/>
  </cols>
  <sheetData>
    <row r="1" spans="1:32" ht="18.75">
      <c r="A1" s="217" t="s">
        <v>862</v>
      </c>
      <c r="C1" s="175"/>
      <c r="L1" s="462" t="str">
        <f>CONCATENATE("Firma:  ",A_Stammdaten!$B$5)</f>
        <v>Firma:  Bitte eintragen !!!</v>
      </c>
      <c r="Y1" s="217"/>
    </row>
    <row r="2" spans="1:32">
      <c r="A2" s="142" t="s">
        <v>983</v>
      </c>
      <c r="B2" s="142" t="s">
        <v>984</v>
      </c>
      <c r="C2" s="141" t="s">
        <v>985</v>
      </c>
      <c r="D2" s="142" t="s">
        <v>986</v>
      </c>
      <c r="E2" s="141" t="s">
        <v>987</v>
      </c>
      <c r="F2" s="141" t="s">
        <v>988</v>
      </c>
      <c r="G2" s="141" t="s">
        <v>989</v>
      </c>
      <c r="H2" s="141" t="s">
        <v>990</v>
      </c>
      <c r="I2" s="141" t="s">
        <v>991</v>
      </c>
      <c r="J2" s="141" t="s">
        <v>992</v>
      </c>
      <c r="K2" s="141" t="s">
        <v>993</v>
      </c>
      <c r="L2" s="141" t="s">
        <v>994</v>
      </c>
      <c r="M2" s="141" t="s">
        <v>995</v>
      </c>
      <c r="N2" s="141" t="s">
        <v>996</v>
      </c>
      <c r="O2" s="142" t="s">
        <v>997</v>
      </c>
      <c r="P2" s="142" t="s">
        <v>998</v>
      </c>
      <c r="Q2" s="142" t="s">
        <v>999</v>
      </c>
      <c r="R2" s="142" t="s">
        <v>1000</v>
      </c>
      <c r="S2" s="142" t="s">
        <v>1001</v>
      </c>
      <c r="T2" s="142" t="s">
        <v>1002</v>
      </c>
      <c r="U2" s="142" t="s">
        <v>1003</v>
      </c>
      <c r="V2" s="142" t="s">
        <v>1004</v>
      </c>
      <c r="W2" s="142" t="s">
        <v>995</v>
      </c>
      <c r="X2" s="142" t="s">
        <v>1005</v>
      </c>
      <c r="Y2" s="142" t="s">
        <v>1006</v>
      </c>
      <c r="Z2" s="142" t="s">
        <v>1007</v>
      </c>
      <c r="AA2" s="142" t="s">
        <v>1008</v>
      </c>
      <c r="AB2" s="142" t="s">
        <v>1009</v>
      </c>
      <c r="AC2" s="142" t="s">
        <v>1010</v>
      </c>
      <c r="AD2" s="142" t="s">
        <v>1011</v>
      </c>
      <c r="AE2" s="142" t="s">
        <v>1012</v>
      </c>
    </row>
    <row r="3" spans="1:32" s="424" customFormat="1" ht="15.75">
      <c r="A3" s="418" t="s">
        <v>760</v>
      </c>
      <c r="B3" s="419"/>
      <c r="C3" s="420"/>
      <c r="D3" s="418" t="s">
        <v>566</v>
      </c>
      <c r="E3" s="419"/>
      <c r="F3" s="419"/>
      <c r="G3" s="419"/>
      <c r="H3" s="419"/>
      <c r="I3" s="419"/>
      <c r="J3" s="419"/>
      <c r="K3" s="419"/>
      <c r="L3" s="419"/>
      <c r="M3" s="419"/>
      <c r="N3" s="419"/>
      <c r="O3" s="419"/>
      <c r="P3" s="419"/>
      <c r="Q3" s="420"/>
      <c r="R3" s="421" t="s">
        <v>567</v>
      </c>
      <c r="S3" s="422"/>
      <c r="T3" s="422"/>
      <c r="U3" s="422"/>
      <c r="V3" s="422"/>
      <c r="W3" s="422"/>
      <c r="X3" s="422"/>
      <c r="Y3" s="422"/>
      <c r="Z3" s="422"/>
      <c r="AA3" s="422"/>
      <c r="AB3" s="422"/>
      <c r="AC3" s="422"/>
      <c r="AD3" s="422"/>
      <c r="AE3" s="423"/>
    </row>
    <row r="4" spans="1:32" s="222" customFormat="1" ht="114" customHeight="1">
      <c r="A4" s="203" t="s">
        <v>1269</v>
      </c>
      <c r="B4" s="6" t="s">
        <v>552</v>
      </c>
      <c r="C4" s="34" t="s">
        <v>1249</v>
      </c>
      <c r="D4" s="34" t="s">
        <v>1247</v>
      </c>
      <c r="E4" s="34" t="s">
        <v>1250</v>
      </c>
      <c r="F4" s="34" t="s">
        <v>1251</v>
      </c>
      <c r="G4" s="34" t="s">
        <v>1252</v>
      </c>
      <c r="H4" s="34" t="s">
        <v>1253</v>
      </c>
      <c r="I4" s="34" t="s">
        <v>1254</v>
      </c>
      <c r="J4" s="34" t="s">
        <v>1246</v>
      </c>
      <c r="K4" s="34" t="s">
        <v>350</v>
      </c>
      <c r="L4" s="34" t="s">
        <v>1248</v>
      </c>
      <c r="M4" s="34" t="s">
        <v>1277</v>
      </c>
      <c r="N4" s="34" t="s">
        <v>1255</v>
      </c>
      <c r="O4" s="34" t="s">
        <v>1276</v>
      </c>
      <c r="P4" s="34" t="s">
        <v>1256</v>
      </c>
      <c r="Q4" s="34" t="s">
        <v>1224</v>
      </c>
      <c r="R4" s="34" t="s">
        <v>1274</v>
      </c>
      <c r="S4" s="34" t="s">
        <v>1275</v>
      </c>
      <c r="T4" s="6">
        <v>2004</v>
      </c>
      <c r="U4" s="6">
        <v>2005</v>
      </c>
      <c r="V4" s="6">
        <v>2006</v>
      </c>
      <c r="W4" s="6">
        <v>2007</v>
      </c>
      <c r="X4" s="6">
        <v>2008</v>
      </c>
      <c r="Y4" s="6">
        <v>2009</v>
      </c>
      <c r="Z4" s="6">
        <v>2010</v>
      </c>
      <c r="AA4" s="6">
        <v>2011</v>
      </c>
      <c r="AB4" s="6">
        <v>2012</v>
      </c>
      <c r="AC4" s="6">
        <v>2013</v>
      </c>
      <c r="AD4" s="6">
        <v>2014</v>
      </c>
      <c r="AE4" s="6">
        <v>2015</v>
      </c>
      <c r="AF4" s="221"/>
    </row>
    <row r="5" spans="1:32" s="224" customFormat="1">
      <c r="A5" s="186" t="s">
        <v>983</v>
      </c>
      <c r="B5" s="186"/>
      <c r="C5" s="226"/>
      <c r="D5" s="304"/>
      <c r="E5" s="304"/>
      <c r="F5" s="304"/>
      <c r="G5" s="304"/>
      <c r="H5" s="304"/>
      <c r="I5" s="304"/>
      <c r="J5" s="304"/>
      <c r="K5" s="304"/>
      <c r="L5" s="425">
        <f t="shared" ref="L5:L68" si="0">D5+E5+G5+H5+J5-F5-I5-K5</f>
        <v>0</v>
      </c>
      <c r="M5" s="304"/>
      <c r="N5" s="304"/>
      <c r="O5" s="425">
        <f t="shared" ref="O5:O68" si="1">L5-M5-N5</f>
        <v>0</v>
      </c>
      <c r="P5" s="304"/>
      <c r="Q5" s="304"/>
      <c r="R5" s="275" t="str">
        <f>IF(ISBLANK($B5),"",VLOOKUP($B5,Listen!$A$2:$C$44,2,FALSE))</f>
        <v/>
      </c>
      <c r="S5" s="275" t="str">
        <f>IF(ISBLANK($B5),"",VLOOKUP($B5,Listen!$A$2:$C$44,3,FALSE))</f>
        <v/>
      </c>
      <c r="T5" s="260"/>
      <c r="U5" s="260"/>
      <c r="V5" s="260"/>
      <c r="W5" s="260"/>
      <c r="X5" s="260"/>
      <c r="Y5" s="260"/>
      <c r="Z5" s="260"/>
      <c r="AA5" s="260"/>
      <c r="AB5" s="260"/>
      <c r="AC5" s="260"/>
      <c r="AD5" s="260"/>
      <c r="AE5" s="260"/>
      <c r="AF5" s="223"/>
    </row>
    <row r="6" spans="1:32" s="224" customFormat="1">
      <c r="A6" s="186"/>
      <c r="B6" s="186"/>
      <c r="C6" s="226"/>
      <c r="D6" s="304"/>
      <c r="E6" s="304"/>
      <c r="F6" s="304"/>
      <c r="G6" s="304"/>
      <c r="H6" s="304"/>
      <c r="I6" s="304"/>
      <c r="J6" s="304"/>
      <c r="K6" s="304"/>
      <c r="L6" s="425">
        <f t="shared" si="0"/>
        <v>0</v>
      </c>
      <c r="M6" s="304"/>
      <c r="N6" s="304"/>
      <c r="O6" s="425">
        <f t="shared" si="1"/>
        <v>0</v>
      </c>
      <c r="P6" s="304"/>
      <c r="Q6" s="304"/>
      <c r="R6" s="275" t="str">
        <f>IF(ISBLANK($B6),"",VLOOKUP($B6,Listen!$A$2:$C$44,2,FALSE))</f>
        <v/>
      </c>
      <c r="S6" s="275" t="str">
        <f>IF(ISBLANK($B6),"",VLOOKUP($B6,Listen!$A$2:$C$44,3,FALSE))</f>
        <v/>
      </c>
      <c r="T6" s="260"/>
      <c r="U6" s="260"/>
      <c r="V6" s="260"/>
      <c r="W6" s="260"/>
      <c r="X6" s="260"/>
      <c r="Y6" s="260"/>
      <c r="Z6" s="260"/>
      <c r="AA6" s="260"/>
      <c r="AB6" s="260"/>
      <c r="AC6" s="260"/>
      <c r="AD6" s="260"/>
      <c r="AE6" s="260"/>
      <c r="AF6" s="223"/>
    </row>
    <row r="7" spans="1:32" s="224" customFormat="1">
      <c r="A7" s="186"/>
      <c r="B7" s="186"/>
      <c r="C7" s="226"/>
      <c r="D7" s="304"/>
      <c r="E7" s="304"/>
      <c r="F7" s="304"/>
      <c r="G7" s="304"/>
      <c r="H7" s="304"/>
      <c r="I7" s="304"/>
      <c r="J7" s="304"/>
      <c r="K7" s="304"/>
      <c r="L7" s="425">
        <f t="shared" si="0"/>
        <v>0</v>
      </c>
      <c r="M7" s="304"/>
      <c r="N7" s="304"/>
      <c r="O7" s="425">
        <f t="shared" si="1"/>
        <v>0</v>
      </c>
      <c r="P7" s="304"/>
      <c r="Q7" s="304"/>
      <c r="R7" s="275" t="str">
        <f>IF(ISBLANK($B7),"",VLOOKUP($B7,Listen!$A$2:$C$44,2,FALSE))</f>
        <v/>
      </c>
      <c r="S7" s="275" t="str">
        <f>IF(ISBLANK($B7),"",VLOOKUP($B7,Listen!$A$2:$C$44,3,FALSE))</f>
        <v/>
      </c>
      <c r="T7" s="260"/>
      <c r="U7" s="260"/>
      <c r="V7" s="260"/>
      <c r="W7" s="260"/>
      <c r="X7" s="260"/>
      <c r="Y7" s="260"/>
      <c r="Z7" s="260"/>
      <c r="AA7" s="260"/>
      <c r="AB7" s="260"/>
      <c r="AC7" s="260"/>
      <c r="AD7" s="260"/>
      <c r="AE7" s="260"/>
      <c r="AF7" s="223"/>
    </row>
    <row r="8" spans="1:32" s="224" customFormat="1">
      <c r="A8" s="186"/>
      <c r="B8" s="186"/>
      <c r="C8" s="226"/>
      <c r="D8" s="304"/>
      <c r="E8" s="304"/>
      <c r="F8" s="304"/>
      <c r="G8" s="304"/>
      <c r="H8" s="304"/>
      <c r="I8" s="304"/>
      <c r="J8" s="304"/>
      <c r="K8" s="304"/>
      <c r="L8" s="425">
        <f t="shared" si="0"/>
        <v>0</v>
      </c>
      <c r="M8" s="304"/>
      <c r="N8" s="304"/>
      <c r="O8" s="425">
        <f t="shared" si="1"/>
        <v>0</v>
      </c>
      <c r="P8" s="304"/>
      <c r="Q8" s="304"/>
      <c r="R8" s="275" t="str">
        <f>IF(ISBLANK($B8),"",VLOOKUP($B8,Listen!$A$2:$C$44,2,FALSE))</f>
        <v/>
      </c>
      <c r="S8" s="275" t="str">
        <f>IF(ISBLANK($B8),"",VLOOKUP($B8,Listen!$A$2:$C$44,3,FALSE))</f>
        <v/>
      </c>
      <c r="T8" s="260"/>
      <c r="U8" s="260"/>
      <c r="V8" s="260"/>
      <c r="W8" s="260"/>
      <c r="X8" s="260"/>
      <c r="Y8" s="260"/>
      <c r="Z8" s="260"/>
      <c r="AA8" s="260"/>
      <c r="AB8" s="260"/>
      <c r="AC8" s="260"/>
      <c r="AD8" s="260"/>
      <c r="AE8" s="260"/>
      <c r="AF8" s="223"/>
    </row>
    <row r="9" spans="1:32" s="224" customFormat="1">
      <c r="A9" s="186"/>
      <c r="B9" s="186"/>
      <c r="C9" s="226"/>
      <c r="D9" s="304"/>
      <c r="E9" s="304"/>
      <c r="F9" s="304"/>
      <c r="G9" s="304"/>
      <c r="H9" s="304"/>
      <c r="I9" s="304"/>
      <c r="J9" s="304"/>
      <c r="K9" s="304"/>
      <c r="L9" s="425">
        <f t="shared" si="0"/>
        <v>0</v>
      </c>
      <c r="M9" s="304"/>
      <c r="N9" s="304"/>
      <c r="O9" s="425">
        <f t="shared" si="1"/>
        <v>0</v>
      </c>
      <c r="P9" s="304"/>
      <c r="Q9" s="304"/>
      <c r="R9" s="275" t="str">
        <f>IF(ISBLANK($B9),"",VLOOKUP($B9,Listen!$A$2:$C$44,2,FALSE))</f>
        <v/>
      </c>
      <c r="S9" s="275" t="str">
        <f>IF(ISBLANK($B9),"",VLOOKUP($B9,Listen!$A$2:$C$44,3,FALSE))</f>
        <v/>
      </c>
      <c r="T9" s="260"/>
      <c r="U9" s="260"/>
      <c r="V9" s="260"/>
      <c r="W9" s="260"/>
      <c r="X9" s="260"/>
      <c r="Y9" s="260"/>
      <c r="Z9" s="260"/>
      <c r="AA9" s="260"/>
      <c r="AB9" s="260"/>
      <c r="AC9" s="260"/>
      <c r="AD9" s="260"/>
      <c r="AE9" s="260"/>
      <c r="AF9" s="223"/>
    </row>
    <row r="10" spans="1:32" s="224" customFormat="1">
      <c r="A10" s="186"/>
      <c r="B10" s="186"/>
      <c r="C10" s="226"/>
      <c r="D10" s="304"/>
      <c r="E10" s="304"/>
      <c r="F10" s="304"/>
      <c r="G10" s="304"/>
      <c r="H10" s="304"/>
      <c r="I10" s="304"/>
      <c r="J10" s="304"/>
      <c r="K10" s="304"/>
      <c r="L10" s="425">
        <f t="shared" si="0"/>
        <v>0</v>
      </c>
      <c r="M10" s="304"/>
      <c r="N10" s="304"/>
      <c r="O10" s="425">
        <f t="shared" si="1"/>
        <v>0</v>
      </c>
      <c r="P10" s="304"/>
      <c r="Q10" s="304"/>
      <c r="R10" s="275" t="str">
        <f>IF(ISBLANK($B10),"",VLOOKUP($B10,Listen!$A$2:$C$44,2,FALSE))</f>
        <v/>
      </c>
      <c r="S10" s="275" t="str">
        <f>IF(ISBLANK($B10),"",VLOOKUP($B10,Listen!$A$2:$C$44,3,FALSE))</f>
        <v/>
      </c>
      <c r="T10" s="260"/>
      <c r="U10" s="260"/>
      <c r="V10" s="260"/>
      <c r="W10" s="260"/>
      <c r="X10" s="260"/>
      <c r="Y10" s="260"/>
      <c r="Z10" s="260"/>
      <c r="AA10" s="260"/>
      <c r="AB10" s="260"/>
      <c r="AC10" s="260"/>
      <c r="AD10" s="260"/>
      <c r="AE10" s="260"/>
      <c r="AF10" s="223"/>
    </row>
    <row r="11" spans="1:32" s="224" customFormat="1">
      <c r="A11" s="186"/>
      <c r="B11" s="186"/>
      <c r="C11" s="226"/>
      <c r="D11" s="304"/>
      <c r="E11" s="304"/>
      <c r="F11" s="304"/>
      <c r="G11" s="304"/>
      <c r="H11" s="304"/>
      <c r="I11" s="304"/>
      <c r="J11" s="304"/>
      <c r="K11" s="304"/>
      <c r="L11" s="425">
        <f t="shared" si="0"/>
        <v>0</v>
      </c>
      <c r="M11" s="304"/>
      <c r="N11" s="304"/>
      <c r="O11" s="425">
        <f t="shared" si="1"/>
        <v>0</v>
      </c>
      <c r="P11" s="304"/>
      <c r="Q11" s="304"/>
      <c r="R11" s="275" t="str">
        <f>IF(ISBLANK($B11),"",VLOOKUP($B11,Listen!$A$2:$C$44,2,FALSE))</f>
        <v/>
      </c>
      <c r="S11" s="275" t="str">
        <f>IF(ISBLANK($B11),"",VLOOKUP($B11,Listen!$A$2:$C$44,3,FALSE))</f>
        <v/>
      </c>
      <c r="T11" s="260"/>
      <c r="U11" s="260"/>
      <c r="V11" s="260"/>
      <c r="W11" s="260"/>
      <c r="X11" s="260"/>
      <c r="Y11" s="260"/>
      <c r="Z11" s="260"/>
      <c r="AA11" s="260"/>
      <c r="AB11" s="260"/>
      <c r="AC11" s="260"/>
      <c r="AD11" s="260"/>
      <c r="AE11" s="260"/>
      <c r="AF11" s="223"/>
    </row>
    <row r="12" spans="1:32" s="224" customFormat="1">
      <c r="A12" s="186"/>
      <c r="B12" s="186"/>
      <c r="C12" s="226"/>
      <c r="D12" s="304"/>
      <c r="E12" s="304"/>
      <c r="F12" s="304"/>
      <c r="G12" s="304"/>
      <c r="H12" s="304"/>
      <c r="I12" s="304"/>
      <c r="J12" s="304"/>
      <c r="K12" s="304"/>
      <c r="L12" s="425">
        <f t="shared" si="0"/>
        <v>0</v>
      </c>
      <c r="M12" s="304"/>
      <c r="N12" s="304"/>
      <c r="O12" s="425">
        <f t="shared" si="1"/>
        <v>0</v>
      </c>
      <c r="P12" s="304"/>
      <c r="Q12" s="304"/>
      <c r="R12" s="275" t="str">
        <f>IF(ISBLANK($B12),"",VLOOKUP($B12,Listen!$A$2:$C$44,2,FALSE))</f>
        <v/>
      </c>
      <c r="S12" s="275" t="str">
        <f>IF(ISBLANK($B12),"",VLOOKUP($B12,Listen!$A$2:$C$44,3,FALSE))</f>
        <v/>
      </c>
      <c r="T12" s="260"/>
      <c r="U12" s="260"/>
      <c r="V12" s="260"/>
      <c r="W12" s="260"/>
      <c r="X12" s="260"/>
      <c r="Y12" s="260"/>
      <c r="Z12" s="260"/>
      <c r="AA12" s="260"/>
      <c r="AB12" s="260"/>
      <c r="AC12" s="260"/>
      <c r="AD12" s="260"/>
      <c r="AE12" s="260"/>
      <c r="AF12" s="223"/>
    </row>
    <row r="13" spans="1:32" s="224" customFormat="1">
      <c r="A13" s="186"/>
      <c r="B13" s="186"/>
      <c r="C13" s="226"/>
      <c r="D13" s="304"/>
      <c r="E13" s="304"/>
      <c r="F13" s="304"/>
      <c r="G13" s="304"/>
      <c r="H13" s="304"/>
      <c r="I13" s="304"/>
      <c r="J13" s="304"/>
      <c r="K13" s="304"/>
      <c r="L13" s="425">
        <f t="shared" si="0"/>
        <v>0</v>
      </c>
      <c r="M13" s="304"/>
      <c r="N13" s="304"/>
      <c r="O13" s="425">
        <f t="shared" si="1"/>
        <v>0</v>
      </c>
      <c r="P13" s="304"/>
      <c r="Q13" s="304"/>
      <c r="R13" s="275" t="str">
        <f>IF(ISBLANK($B13),"",VLOOKUP($B13,Listen!$A$2:$C$44,2,FALSE))</f>
        <v/>
      </c>
      <c r="S13" s="275" t="str">
        <f>IF(ISBLANK($B13),"",VLOOKUP($B13,Listen!$A$2:$C$44,3,FALSE))</f>
        <v/>
      </c>
      <c r="T13" s="260"/>
      <c r="U13" s="260"/>
      <c r="V13" s="260"/>
      <c r="W13" s="260"/>
      <c r="X13" s="260"/>
      <c r="Y13" s="260"/>
      <c r="Z13" s="260"/>
      <c r="AA13" s="260"/>
      <c r="AB13" s="260"/>
      <c r="AC13" s="260"/>
      <c r="AD13" s="260"/>
      <c r="AE13" s="260"/>
      <c r="AF13" s="223"/>
    </row>
    <row r="14" spans="1:32" s="224" customFormat="1">
      <c r="A14" s="186"/>
      <c r="B14" s="186"/>
      <c r="C14" s="226"/>
      <c r="D14" s="304"/>
      <c r="E14" s="304"/>
      <c r="F14" s="304"/>
      <c r="G14" s="304"/>
      <c r="H14" s="304"/>
      <c r="I14" s="304"/>
      <c r="J14" s="304"/>
      <c r="K14" s="304"/>
      <c r="L14" s="425">
        <f t="shared" si="0"/>
        <v>0</v>
      </c>
      <c r="M14" s="304"/>
      <c r="N14" s="304"/>
      <c r="O14" s="425">
        <f t="shared" si="1"/>
        <v>0</v>
      </c>
      <c r="P14" s="304"/>
      <c r="Q14" s="304"/>
      <c r="R14" s="275" t="str">
        <f>IF(ISBLANK($B14),"",VLOOKUP($B14,Listen!$A$2:$C$44,2,FALSE))</f>
        <v/>
      </c>
      <c r="S14" s="275" t="str">
        <f>IF(ISBLANK($B14),"",VLOOKUP($B14,Listen!$A$2:$C$44,3,FALSE))</f>
        <v/>
      </c>
      <c r="T14" s="260"/>
      <c r="U14" s="260"/>
      <c r="V14" s="260"/>
      <c r="W14" s="260"/>
      <c r="X14" s="260"/>
      <c r="Y14" s="260"/>
      <c r="Z14" s="260"/>
      <c r="AA14" s="260"/>
      <c r="AB14" s="260"/>
      <c r="AC14" s="260"/>
      <c r="AD14" s="260"/>
      <c r="AE14" s="260"/>
    </row>
    <row r="15" spans="1:32" s="224" customFormat="1">
      <c r="A15" s="186"/>
      <c r="B15" s="186"/>
      <c r="C15" s="226"/>
      <c r="D15" s="304"/>
      <c r="E15" s="304"/>
      <c r="F15" s="304"/>
      <c r="G15" s="304"/>
      <c r="H15" s="304"/>
      <c r="I15" s="304"/>
      <c r="J15" s="304"/>
      <c r="K15" s="304"/>
      <c r="L15" s="425">
        <f t="shared" si="0"/>
        <v>0</v>
      </c>
      <c r="M15" s="304"/>
      <c r="N15" s="304"/>
      <c r="O15" s="425">
        <f t="shared" si="1"/>
        <v>0</v>
      </c>
      <c r="P15" s="304"/>
      <c r="Q15" s="304"/>
      <c r="R15" s="275" t="str">
        <f>IF(ISBLANK($B15),"",VLOOKUP($B15,Listen!$A$2:$C$44,2,FALSE))</f>
        <v/>
      </c>
      <c r="S15" s="275" t="str">
        <f>IF(ISBLANK($B15),"",VLOOKUP($B15,Listen!$A$2:$C$44,3,FALSE))</f>
        <v/>
      </c>
      <c r="T15" s="260"/>
      <c r="U15" s="260"/>
      <c r="V15" s="260"/>
      <c r="W15" s="260"/>
      <c r="X15" s="260"/>
      <c r="Y15" s="260"/>
      <c r="Z15" s="260"/>
      <c r="AA15" s="260"/>
      <c r="AB15" s="260"/>
      <c r="AC15" s="260"/>
      <c r="AD15" s="260"/>
      <c r="AE15" s="260"/>
    </row>
    <row r="16" spans="1:32" s="224" customFormat="1">
      <c r="A16" s="186"/>
      <c r="B16" s="186"/>
      <c r="C16" s="226"/>
      <c r="D16" s="304"/>
      <c r="E16" s="304"/>
      <c r="F16" s="304"/>
      <c r="G16" s="304"/>
      <c r="H16" s="304"/>
      <c r="I16" s="304"/>
      <c r="J16" s="304"/>
      <c r="K16" s="304"/>
      <c r="L16" s="425">
        <f t="shared" si="0"/>
        <v>0</v>
      </c>
      <c r="M16" s="304"/>
      <c r="N16" s="304"/>
      <c r="O16" s="425">
        <f t="shared" si="1"/>
        <v>0</v>
      </c>
      <c r="P16" s="304"/>
      <c r="Q16" s="304"/>
      <c r="R16" s="275" t="str">
        <f>IF(ISBLANK($B16),"",VLOOKUP($B16,Listen!$A$2:$C$44,2,FALSE))</f>
        <v/>
      </c>
      <c r="S16" s="275" t="str">
        <f>IF(ISBLANK($B16),"",VLOOKUP($B16,Listen!$A$2:$C$44,3,FALSE))</f>
        <v/>
      </c>
      <c r="T16" s="260"/>
      <c r="U16" s="260"/>
      <c r="V16" s="260"/>
      <c r="W16" s="260"/>
      <c r="X16" s="260"/>
      <c r="Y16" s="260"/>
      <c r="Z16" s="260"/>
      <c r="AA16" s="260"/>
      <c r="AB16" s="260"/>
      <c r="AC16" s="260"/>
      <c r="AD16" s="260"/>
      <c r="AE16" s="260"/>
    </row>
    <row r="17" spans="1:31" s="224" customFormat="1">
      <c r="A17" s="186"/>
      <c r="B17" s="186"/>
      <c r="C17" s="226"/>
      <c r="D17" s="304"/>
      <c r="E17" s="304"/>
      <c r="F17" s="304"/>
      <c r="G17" s="304"/>
      <c r="H17" s="304"/>
      <c r="I17" s="304"/>
      <c r="J17" s="304"/>
      <c r="K17" s="304"/>
      <c r="L17" s="425">
        <f t="shared" si="0"/>
        <v>0</v>
      </c>
      <c r="M17" s="304"/>
      <c r="N17" s="304"/>
      <c r="O17" s="425">
        <f t="shared" si="1"/>
        <v>0</v>
      </c>
      <c r="P17" s="304"/>
      <c r="Q17" s="304"/>
      <c r="R17" s="275" t="str">
        <f>IF(ISBLANK($B17),"",VLOOKUP($B17,Listen!$A$2:$C$44,2,FALSE))</f>
        <v/>
      </c>
      <c r="S17" s="275" t="str">
        <f>IF(ISBLANK($B17),"",VLOOKUP($B17,Listen!$A$2:$C$44,3,FALSE))</f>
        <v/>
      </c>
      <c r="T17" s="260"/>
      <c r="U17" s="260"/>
      <c r="V17" s="260"/>
      <c r="W17" s="260"/>
      <c r="X17" s="260"/>
      <c r="Y17" s="260"/>
      <c r="Z17" s="260"/>
      <c r="AA17" s="260"/>
      <c r="AB17" s="260"/>
      <c r="AC17" s="260"/>
      <c r="AD17" s="260"/>
      <c r="AE17" s="260"/>
    </row>
    <row r="18" spans="1:31" s="224" customFormat="1">
      <c r="A18" s="186"/>
      <c r="B18" s="186"/>
      <c r="C18" s="226"/>
      <c r="D18" s="304"/>
      <c r="E18" s="304"/>
      <c r="F18" s="304"/>
      <c r="G18" s="304"/>
      <c r="H18" s="304"/>
      <c r="I18" s="304"/>
      <c r="J18" s="304"/>
      <c r="K18" s="304"/>
      <c r="L18" s="425">
        <f t="shared" si="0"/>
        <v>0</v>
      </c>
      <c r="M18" s="304"/>
      <c r="N18" s="304"/>
      <c r="O18" s="425">
        <f t="shared" si="1"/>
        <v>0</v>
      </c>
      <c r="P18" s="304"/>
      <c r="Q18" s="304"/>
      <c r="R18" s="275" t="str">
        <f>IF(ISBLANK($B18),"",VLOOKUP($B18,Listen!$A$2:$C$44,2,FALSE))</f>
        <v/>
      </c>
      <c r="S18" s="275" t="str">
        <f>IF(ISBLANK($B18),"",VLOOKUP($B18,Listen!$A$2:$C$44,3,FALSE))</f>
        <v/>
      </c>
      <c r="T18" s="260"/>
      <c r="U18" s="260"/>
      <c r="V18" s="260"/>
      <c r="W18" s="260"/>
      <c r="X18" s="260"/>
      <c r="Y18" s="260"/>
      <c r="Z18" s="260"/>
      <c r="AA18" s="260"/>
      <c r="AB18" s="260"/>
      <c r="AC18" s="260"/>
      <c r="AD18" s="260"/>
      <c r="AE18" s="260"/>
    </row>
    <row r="19" spans="1:31" s="224" customFormat="1">
      <c r="A19" s="186"/>
      <c r="B19" s="186"/>
      <c r="C19" s="226"/>
      <c r="D19" s="304"/>
      <c r="E19" s="304"/>
      <c r="F19" s="304"/>
      <c r="G19" s="304"/>
      <c r="H19" s="304"/>
      <c r="I19" s="304"/>
      <c r="J19" s="304"/>
      <c r="K19" s="304"/>
      <c r="L19" s="425">
        <f t="shared" si="0"/>
        <v>0</v>
      </c>
      <c r="M19" s="304"/>
      <c r="N19" s="304"/>
      <c r="O19" s="425">
        <f t="shared" si="1"/>
        <v>0</v>
      </c>
      <c r="P19" s="304"/>
      <c r="Q19" s="304"/>
      <c r="R19" s="275" t="str">
        <f>IF(ISBLANK($B19),"",VLOOKUP($B19,Listen!$A$2:$C$44,2,FALSE))</f>
        <v/>
      </c>
      <c r="S19" s="275" t="str">
        <f>IF(ISBLANK($B19),"",VLOOKUP($B19,Listen!$A$2:$C$44,3,FALSE))</f>
        <v/>
      </c>
      <c r="T19" s="260"/>
      <c r="U19" s="260"/>
      <c r="V19" s="260"/>
      <c r="W19" s="260"/>
      <c r="X19" s="260"/>
      <c r="Y19" s="260"/>
      <c r="Z19" s="260"/>
      <c r="AA19" s="260"/>
      <c r="AB19" s="260"/>
      <c r="AC19" s="260"/>
      <c r="AD19" s="260"/>
      <c r="AE19" s="260"/>
    </row>
    <row r="20" spans="1:31" s="224" customFormat="1">
      <c r="A20" s="186"/>
      <c r="B20" s="186"/>
      <c r="C20" s="226"/>
      <c r="D20" s="304"/>
      <c r="E20" s="304"/>
      <c r="F20" s="304"/>
      <c r="G20" s="304"/>
      <c r="H20" s="304"/>
      <c r="I20" s="304"/>
      <c r="J20" s="304"/>
      <c r="K20" s="304"/>
      <c r="L20" s="425">
        <f t="shared" si="0"/>
        <v>0</v>
      </c>
      <c r="M20" s="304"/>
      <c r="N20" s="304"/>
      <c r="O20" s="425">
        <f t="shared" si="1"/>
        <v>0</v>
      </c>
      <c r="P20" s="304"/>
      <c r="Q20" s="304"/>
      <c r="R20" s="275" t="str">
        <f>IF(ISBLANK($B20),"",VLOOKUP($B20,Listen!$A$2:$C$44,2,FALSE))</f>
        <v/>
      </c>
      <c r="S20" s="275" t="str">
        <f>IF(ISBLANK($B20),"",VLOOKUP($B20,Listen!$A$2:$C$44,3,FALSE))</f>
        <v/>
      </c>
      <c r="T20" s="260"/>
      <c r="U20" s="260"/>
      <c r="V20" s="260"/>
      <c r="W20" s="260"/>
      <c r="X20" s="260"/>
      <c r="Y20" s="260"/>
      <c r="Z20" s="260"/>
      <c r="AA20" s="260"/>
      <c r="AB20" s="260"/>
      <c r="AC20" s="260"/>
      <c r="AD20" s="260"/>
      <c r="AE20" s="260"/>
    </row>
    <row r="21" spans="1:31" s="224" customFormat="1">
      <c r="A21" s="186"/>
      <c r="B21" s="186"/>
      <c r="C21" s="226"/>
      <c r="D21" s="304"/>
      <c r="E21" s="304"/>
      <c r="F21" s="304"/>
      <c r="G21" s="304"/>
      <c r="H21" s="304"/>
      <c r="I21" s="304"/>
      <c r="J21" s="304"/>
      <c r="K21" s="304"/>
      <c r="L21" s="425">
        <f t="shared" si="0"/>
        <v>0</v>
      </c>
      <c r="M21" s="304"/>
      <c r="N21" s="304"/>
      <c r="O21" s="425">
        <f t="shared" si="1"/>
        <v>0</v>
      </c>
      <c r="P21" s="304"/>
      <c r="Q21" s="304"/>
      <c r="R21" s="275" t="str">
        <f>IF(ISBLANK($B21),"",VLOOKUP($B21,Listen!$A$2:$C$44,2,FALSE))</f>
        <v/>
      </c>
      <c r="S21" s="275" t="str">
        <f>IF(ISBLANK($B21),"",VLOOKUP($B21,Listen!$A$2:$C$44,3,FALSE))</f>
        <v/>
      </c>
      <c r="T21" s="260"/>
      <c r="U21" s="260"/>
      <c r="V21" s="260"/>
      <c r="W21" s="260"/>
      <c r="X21" s="260"/>
      <c r="Y21" s="260"/>
      <c r="Z21" s="260"/>
      <c r="AA21" s="260"/>
      <c r="AB21" s="260"/>
      <c r="AC21" s="260"/>
      <c r="AD21" s="260"/>
      <c r="AE21" s="260"/>
    </row>
    <row r="22" spans="1:31" s="224" customFormat="1">
      <c r="A22" s="186"/>
      <c r="B22" s="186"/>
      <c r="C22" s="226"/>
      <c r="D22" s="304"/>
      <c r="E22" s="304"/>
      <c r="F22" s="304"/>
      <c r="G22" s="304"/>
      <c r="H22" s="304"/>
      <c r="I22" s="304"/>
      <c r="J22" s="304"/>
      <c r="K22" s="304"/>
      <c r="L22" s="425">
        <f t="shared" si="0"/>
        <v>0</v>
      </c>
      <c r="M22" s="304"/>
      <c r="N22" s="304"/>
      <c r="O22" s="425">
        <f t="shared" si="1"/>
        <v>0</v>
      </c>
      <c r="P22" s="304"/>
      <c r="Q22" s="304"/>
      <c r="R22" s="275" t="str">
        <f>IF(ISBLANK($B22),"",VLOOKUP($B22,Listen!$A$2:$C$44,2,FALSE))</f>
        <v/>
      </c>
      <c r="S22" s="275" t="str">
        <f>IF(ISBLANK($B22),"",VLOOKUP($B22,Listen!$A$2:$C$44,3,FALSE))</f>
        <v/>
      </c>
      <c r="T22" s="260"/>
      <c r="U22" s="260"/>
      <c r="V22" s="260"/>
      <c r="W22" s="260"/>
      <c r="X22" s="260"/>
      <c r="Y22" s="260"/>
      <c r="Z22" s="260"/>
      <c r="AA22" s="260"/>
      <c r="AB22" s="260"/>
      <c r="AC22" s="260"/>
      <c r="AD22" s="260"/>
      <c r="AE22" s="260"/>
    </row>
    <row r="23" spans="1:31" s="224" customFormat="1">
      <c r="A23" s="186"/>
      <c r="B23" s="186"/>
      <c r="C23" s="226"/>
      <c r="D23" s="304"/>
      <c r="E23" s="304"/>
      <c r="F23" s="304"/>
      <c r="G23" s="304"/>
      <c r="H23" s="304"/>
      <c r="I23" s="304"/>
      <c r="J23" s="304"/>
      <c r="K23" s="304"/>
      <c r="L23" s="425">
        <f t="shared" si="0"/>
        <v>0</v>
      </c>
      <c r="M23" s="304"/>
      <c r="N23" s="304"/>
      <c r="O23" s="425">
        <f t="shared" si="1"/>
        <v>0</v>
      </c>
      <c r="P23" s="304"/>
      <c r="Q23" s="304"/>
      <c r="R23" s="275" t="str">
        <f>IF(ISBLANK($B23),"",VLOOKUP($B23,Listen!$A$2:$C$44,2,FALSE))</f>
        <v/>
      </c>
      <c r="S23" s="275" t="str">
        <f>IF(ISBLANK($B23),"",VLOOKUP($B23,Listen!$A$2:$C$44,3,FALSE))</f>
        <v/>
      </c>
      <c r="T23" s="260"/>
      <c r="U23" s="260"/>
      <c r="V23" s="260"/>
      <c r="W23" s="260"/>
      <c r="X23" s="260"/>
      <c r="Y23" s="260"/>
      <c r="Z23" s="260"/>
      <c r="AA23" s="260"/>
      <c r="AB23" s="260"/>
      <c r="AC23" s="260"/>
      <c r="AD23" s="260"/>
      <c r="AE23" s="260"/>
    </row>
    <row r="24" spans="1:31" s="224" customFormat="1">
      <c r="A24" s="186"/>
      <c r="B24" s="186"/>
      <c r="C24" s="226"/>
      <c r="D24" s="304"/>
      <c r="E24" s="304"/>
      <c r="F24" s="304"/>
      <c r="G24" s="304"/>
      <c r="H24" s="304"/>
      <c r="I24" s="304"/>
      <c r="J24" s="304"/>
      <c r="K24" s="304"/>
      <c r="L24" s="425">
        <f t="shared" si="0"/>
        <v>0</v>
      </c>
      <c r="M24" s="304"/>
      <c r="N24" s="304"/>
      <c r="O24" s="425">
        <f t="shared" si="1"/>
        <v>0</v>
      </c>
      <c r="P24" s="304"/>
      <c r="Q24" s="304"/>
      <c r="R24" s="275" t="str">
        <f>IF(ISBLANK($B24),"",VLOOKUP($B24,Listen!$A$2:$C$44,2,FALSE))</f>
        <v/>
      </c>
      <c r="S24" s="275" t="str">
        <f>IF(ISBLANK($B24),"",VLOOKUP($B24,Listen!$A$2:$C$44,3,FALSE))</f>
        <v/>
      </c>
      <c r="T24" s="260"/>
      <c r="U24" s="260"/>
      <c r="V24" s="260"/>
      <c r="W24" s="260"/>
      <c r="X24" s="260"/>
      <c r="Y24" s="260"/>
      <c r="Z24" s="260"/>
      <c r="AA24" s="260"/>
      <c r="AB24" s="260"/>
      <c r="AC24" s="260"/>
      <c r="AD24" s="260"/>
      <c r="AE24" s="260"/>
    </row>
    <row r="25" spans="1:31" s="224" customFormat="1">
      <c r="A25" s="186"/>
      <c r="B25" s="186"/>
      <c r="C25" s="226"/>
      <c r="D25" s="304"/>
      <c r="E25" s="304"/>
      <c r="F25" s="304"/>
      <c r="G25" s="304"/>
      <c r="H25" s="304"/>
      <c r="I25" s="304"/>
      <c r="J25" s="304"/>
      <c r="K25" s="304"/>
      <c r="L25" s="425">
        <f t="shared" si="0"/>
        <v>0</v>
      </c>
      <c r="M25" s="304"/>
      <c r="N25" s="304"/>
      <c r="O25" s="425">
        <f t="shared" si="1"/>
        <v>0</v>
      </c>
      <c r="P25" s="304"/>
      <c r="Q25" s="304"/>
      <c r="R25" s="275" t="str">
        <f>IF(ISBLANK($B25),"",VLOOKUP($B25,Listen!$A$2:$C$44,2,FALSE))</f>
        <v/>
      </c>
      <c r="S25" s="275" t="str">
        <f>IF(ISBLANK($B25),"",VLOOKUP($B25,Listen!$A$2:$C$44,3,FALSE))</f>
        <v/>
      </c>
      <c r="T25" s="260"/>
      <c r="U25" s="260"/>
      <c r="V25" s="260"/>
      <c r="W25" s="260"/>
      <c r="X25" s="260"/>
      <c r="Y25" s="260"/>
      <c r="Z25" s="260"/>
      <c r="AA25" s="260"/>
      <c r="AB25" s="260"/>
      <c r="AC25" s="260"/>
      <c r="AD25" s="260"/>
      <c r="AE25" s="260"/>
    </row>
    <row r="26" spans="1:31" s="224" customFormat="1">
      <c r="A26" s="186"/>
      <c r="B26" s="186"/>
      <c r="C26" s="226"/>
      <c r="D26" s="304"/>
      <c r="E26" s="304"/>
      <c r="F26" s="304"/>
      <c r="G26" s="304"/>
      <c r="H26" s="304"/>
      <c r="I26" s="304"/>
      <c r="J26" s="304"/>
      <c r="K26" s="304"/>
      <c r="L26" s="425">
        <f t="shared" si="0"/>
        <v>0</v>
      </c>
      <c r="M26" s="304"/>
      <c r="N26" s="304"/>
      <c r="O26" s="425">
        <f t="shared" si="1"/>
        <v>0</v>
      </c>
      <c r="P26" s="304"/>
      <c r="Q26" s="304"/>
      <c r="R26" s="275" t="str">
        <f>IF(ISBLANK($B26),"",VLOOKUP($B26,Listen!$A$2:$C$44,2,FALSE))</f>
        <v/>
      </c>
      <c r="S26" s="275" t="str">
        <f>IF(ISBLANK($B26),"",VLOOKUP($B26,Listen!$A$2:$C$44,3,FALSE))</f>
        <v/>
      </c>
      <c r="T26" s="260"/>
      <c r="U26" s="260"/>
      <c r="V26" s="260"/>
      <c r="W26" s="260"/>
      <c r="X26" s="260"/>
      <c r="Y26" s="260"/>
      <c r="Z26" s="260"/>
      <c r="AA26" s="260"/>
      <c r="AB26" s="260"/>
      <c r="AC26" s="260"/>
      <c r="AD26" s="260"/>
      <c r="AE26" s="260"/>
    </row>
    <row r="27" spans="1:31" s="224" customFormat="1">
      <c r="A27" s="186"/>
      <c r="B27" s="186"/>
      <c r="C27" s="226"/>
      <c r="D27" s="304"/>
      <c r="E27" s="304"/>
      <c r="F27" s="304"/>
      <c r="G27" s="304"/>
      <c r="H27" s="304"/>
      <c r="I27" s="304"/>
      <c r="J27" s="304"/>
      <c r="K27" s="304"/>
      <c r="L27" s="425">
        <f t="shared" si="0"/>
        <v>0</v>
      </c>
      <c r="M27" s="304"/>
      <c r="N27" s="304"/>
      <c r="O27" s="425">
        <f t="shared" si="1"/>
        <v>0</v>
      </c>
      <c r="P27" s="304"/>
      <c r="Q27" s="304"/>
      <c r="R27" s="275" t="str">
        <f>IF(ISBLANK($B27),"",VLOOKUP($B27,Listen!$A$2:$C$44,2,FALSE))</f>
        <v/>
      </c>
      <c r="S27" s="275" t="str">
        <f>IF(ISBLANK($B27),"",VLOOKUP($B27,Listen!$A$2:$C$44,3,FALSE))</f>
        <v/>
      </c>
      <c r="T27" s="260"/>
      <c r="U27" s="260"/>
      <c r="V27" s="260"/>
      <c r="W27" s="260"/>
      <c r="X27" s="260"/>
      <c r="Y27" s="260"/>
      <c r="Z27" s="260"/>
      <c r="AA27" s="260"/>
      <c r="AB27" s="260"/>
      <c r="AC27" s="260"/>
      <c r="AD27" s="260"/>
      <c r="AE27" s="260"/>
    </row>
    <row r="28" spans="1:31" s="224" customFormat="1">
      <c r="A28" s="186"/>
      <c r="B28" s="186"/>
      <c r="C28" s="226"/>
      <c r="D28" s="304"/>
      <c r="E28" s="304"/>
      <c r="F28" s="304"/>
      <c r="G28" s="304"/>
      <c r="H28" s="304"/>
      <c r="I28" s="304"/>
      <c r="J28" s="304"/>
      <c r="K28" s="304"/>
      <c r="L28" s="425">
        <f t="shared" si="0"/>
        <v>0</v>
      </c>
      <c r="M28" s="304"/>
      <c r="N28" s="304"/>
      <c r="O28" s="425">
        <f t="shared" si="1"/>
        <v>0</v>
      </c>
      <c r="P28" s="304"/>
      <c r="Q28" s="304"/>
      <c r="R28" s="275" t="str">
        <f>IF(ISBLANK($B28),"",VLOOKUP($B28,Listen!$A$2:$C$44,2,FALSE))</f>
        <v/>
      </c>
      <c r="S28" s="275" t="str">
        <f>IF(ISBLANK($B28),"",VLOOKUP($B28,Listen!$A$2:$C$44,3,FALSE))</f>
        <v/>
      </c>
      <c r="T28" s="260"/>
      <c r="U28" s="260"/>
      <c r="V28" s="260"/>
      <c r="W28" s="260"/>
      <c r="X28" s="260"/>
      <c r="Y28" s="260"/>
      <c r="Z28" s="260"/>
      <c r="AA28" s="260"/>
      <c r="AB28" s="260"/>
      <c r="AC28" s="260"/>
      <c r="AD28" s="260"/>
      <c r="AE28" s="260"/>
    </row>
    <row r="29" spans="1:31" s="224" customFormat="1">
      <c r="A29" s="186"/>
      <c r="B29" s="186"/>
      <c r="C29" s="226"/>
      <c r="D29" s="304"/>
      <c r="E29" s="304"/>
      <c r="F29" s="304"/>
      <c r="G29" s="304"/>
      <c r="H29" s="304"/>
      <c r="I29" s="304"/>
      <c r="J29" s="304"/>
      <c r="K29" s="304"/>
      <c r="L29" s="425">
        <f t="shared" si="0"/>
        <v>0</v>
      </c>
      <c r="M29" s="304"/>
      <c r="N29" s="304"/>
      <c r="O29" s="425">
        <f t="shared" si="1"/>
        <v>0</v>
      </c>
      <c r="P29" s="304"/>
      <c r="Q29" s="304"/>
      <c r="R29" s="275" t="str">
        <f>IF(ISBLANK($B29),"",VLOOKUP($B29,Listen!$A$2:$C$44,2,FALSE))</f>
        <v/>
      </c>
      <c r="S29" s="275" t="str">
        <f>IF(ISBLANK($B29),"",VLOOKUP($B29,Listen!$A$2:$C$44,3,FALSE))</f>
        <v/>
      </c>
      <c r="T29" s="260"/>
      <c r="U29" s="260"/>
      <c r="V29" s="260"/>
      <c r="W29" s="260"/>
      <c r="X29" s="260"/>
      <c r="Y29" s="260"/>
      <c r="Z29" s="260"/>
      <c r="AA29" s="260"/>
      <c r="AB29" s="260"/>
      <c r="AC29" s="260"/>
      <c r="AD29" s="260"/>
      <c r="AE29" s="260"/>
    </row>
    <row r="30" spans="1:31" s="224" customFormat="1">
      <c r="A30" s="186"/>
      <c r="B30" s="186"/>
      <c r="C30" s="226"/>
      <c r="D30" s="304"/>
      <c r="E30" s="304"/>
      <c r="F30" s="304"/>
      <c r="G30" s="304"/>
      <c r="H30" s="304"/>
      <c r="I30" s="304"/>
      <c r="J30" s="304"/>
      <c r="K30" s="304"/>
      <c r="L30" s="425">
        <f t="shared" si="0"/>
        <v>0</v>
      </c>
      <c r="M30" s="304"/>
      <c r="N30" s="304"/>
      <c r="O30" s="425">
        <f t="shared" si="1"/>
        <v>0</v>
      </c>
      <c r="P30" s="304"/>
      <c r="Q30" s="304"/>
      <c r="R30" s="275" t="str">
        <f>IF(ISBLANK($B30),"",VLOOKUP($B30,Listen!$A$2:$C$44,2,FALSE))</f>
        <v/>
      </c>
      <c r="S30" s="275" t="str">
        <f>IF(ISBLANK($B30),"",VLOOKUP($B30,Listen!$A$2:$C$44,3,FALSE))</f>
        <v/>
      </c>
      <c r="T30" s="260"/>
      <c r="U30" s="260"/>
      <c r="V30" s="260"/>
      <c r="W30" s="260"/>
      <c r="X30" s="260"/>
      <c r="Y30" s="260"/>
      <c r="Z30" s="260"/>
      <c r="AA30" s="260"/>
      <c r="AB30" s="260"/>
      <c r="AC30" s="260"/>
      <c r="AD30" s="260"/>
      <c r="AE30" s="260"/>
    </row>
    <row r="31" spans="1:31" s="224" customFormat="1">
      <c r="A31" s="186"/>
      <c r="B31" s="186"/>
      <c r="C31" s="226"/>
      <c r="D31" s="304"/>
      <c r="E31" s="304"/>
      <c r="F31" s="304"/>
      <c r="G31" s="304"/>
      <c r="H31" s="304"/>
      <c r="I31" s="304"/>
      <c r="J31" s="304"/>
      <c r="K31" s="304"/>
      <c r="L31" s="425">
        <f t="shared" si="0"/>
        <v>0</v>
      </c>
      <c r="M31" s="304"/>
      <c r="N31" s="304"/>
      <c r="O31" s="425">
        <f t="shared" si="1"/>
        <v>0</v>
      </c>
      <c r="P31" s="304"/>
      <c r="Q31" s="304"/>
      <c r="R31" s="275" t="str">
        <f>IF(ISBLANK($B31),"",VLOOKUP($B31,Listen!$A$2:$C$44,2,FALSE))</f>
        <v/>
      </c>
      <c r="S31" s="275" t="str">
        <f>IF(ISBLANK($B31),"",VLOOKUP($B31,Listen!$A$2:$C$44,3,FALSE))</f>
        <v/>
      </c>
      <c r="T31" s="260"/>
      <c r="U31" s="260"/>
      <c r="V31" s="260"/>
      <c r="W31" s="260"/>
      <c r="X31" s="260"/>
      <c r="Y31" s="260"/>
      <c r="Z31" s="260"/>
      <c r="AA31" s="260"/>
      <c r="AB31" s="260"/>
      <c r="AC31" s="260"/>
      <c r="AD31" s="260"/>
      <c r="AE31" s="260"/>
    </row>
    <row r="32" spans="1:31" s="224" customFormat="1">
      <c r="A32" s="186"/>
      <c r="B32" s="186"/>
      <c r="C32" s="226"/>
      <c r="D32" s="304"/>
      <c r="E32" s="304"/>
      <c r="F32" s="304"/>
      <c r="G32" s="304"/>
      <c r="H32" s="304"/>
      <c r="I32" s="304"/>
      <c r="J32" s="304"/>
      <c r="K32" s="304"/>
      <c r="L32" s="425">
        <f t="shared" si="0"/>
        <v>0</v>
      </c>
      <c r="M32" s="304"/>
      <c r="N32" s="304"/>
      <c r="O32" s="425">
        <f t="shared" si="1"/>
        <v>0</v>
      </c>
      <c r="P32" s="304"/>
      <c r="Q32" s="304"/>
      <c r="R32" s="275" t="str">
        <f>IF(ISBLANK($B32),"",VLOOKUP($B32,Listen!$A$2:$C$44,2,FALSE))</f>
        <v/>
      </c>
      <c r="S32" s="275" t="str">
        <f>IF(ISBLANK($B32),"",VLOOKUP($B32,Listen!$A$2:$C$44,3,FALSE))</f>
        <v/>
      </c>
      <c r="T32" s="260"/>
      <c r="U32" s="260"/>
      <c r="V32" s="260"/>
      <c r="W32" s="260"/>
      <c r="X32" s="260"/>
      <c r="Y32" s="260"/>
      <c r="Z32" s="260"/>
      <c r="AA32" s="260"/>
      <c r="AB32" s="260"/>
      <c r="AC32" s="260"/>
      <c r="AD32" s="260"/>
      <c r="AE32" s="260"/>
    </row>
    <row r="33" spans="1:31" s="224" customFormat="1">
      <c r="A33" s="186"/>
      <c r="B33" s="186"/>
      <c r="C33" s="226"/>
      <c r="D33" s="304"/>
      <c r="E33" s="304"/>
      <c r="F33" s="304"/>
      <c r="G33" s="304"/>
      <c r="H33" s="304"/>
      <c r="I33" s="304"/>
      <c r="J33" s="304"/>
      <c r="K33" s="304"/>
      <c r="L33" s="425">
        <f t="shared" si="0"/>
        <v>0</v>
      </c>
      <c r="M33" s="304"/>
      <c r="N33" s="304"/>
      <c r="O33" s="425">
        <f t="shared" si="1"/>
        <v>0</v>
      </c>
      <c r="P33" s="304"/>
      <c r="Q33" s="304"/>
      <c r="R33" s="275" t="str">
        <f>IF(ISBLANK($B33),"",VLOOKUP($B33,Listen!$A$2:$C$44,2,FALSE))</f>
        <v/>
      </c>
      <c r="S33" s="275" t="str">
        <f>IF(ISBLANK($B33),"",VLOOKUP($B33,Listen!$A$2:$C$44,3,FALSE))</f>
        <v/>
      </c>
      <c r="T33" s="260"/>
      <c r="U33" s="260"/>
      <c r="V33" s="260"/>
      <c r="W33" s="260"/>
      <c r="X33" s="260"/>
      <c r="Y33" s="260"/>
      <c r="Z33" s="260"/>
      <c r="AA33" s="260"/>
      <c r="AB33" s="260"/>
      <c r="AC33" s="260"/>
      <c r="AD33" s="260"/>
      <c r="AE33" s="260"/>
    </row>
    <row r="34" spans="1:31" s="224" customFormat="1">
      <c r="A34" s="186"/>
      <c r="B34" s="186"/>
      <c r="C34" s="226"/>
      <c r="D34" s="304"/>
      <c r="E34" s="304"/>
      <c r="F34" s="304"/>
      <c r="G34" s="304"/>
      <c r="H34" s="304"/>
      <c r="I34" s="304"/>
      <c r="J34" s="304"/>
      <c r="K34" s="304"/>
      <c r="L34" s="425">
        <f t="shared" si="0"/>
        <v>0</v>
      </c>
      <c r="M34" s="304"/>
      <c r="N34" s="304"/>
      <c r="O34" s="425">
        <f t="shared" si="1"/>
        <v>0</v>
      </c>
      <c r="P34" s="304"/>
      <c r="Q34" s="304"/>
      <c r="R34" s="275" t="str">
        <f>IF(ISBLANK($B34),"",VLOOKUP($B34,Listen!$A$2:$C$44,2,FALSE))</f>
        <v/>
      </c>
      <c r="S34" s="275" t="str">
        <f>IF(ISBLANK($B34),"",VLOOKUP($B34,Listen!$A$2:$C$44,3,FALSE))</f>
        <v/>
      </c>
      <c r="T34" s="260"/>
      <c r="U34" s="260"/>
      <c r="V34" s="260"/>
      <c r="W34" s="260"/>
      <c r="X34" s="260"/>
      <c r="Y34" s="260"/>
      <c r="Z34" s="260"/>
      <c r="AA34" s="260"/>
      <c r="AB34" s="260"/>
      <c r="AC34" s="260"/>
      <c r="AD34" s="260"/>
      <c r="AE34" s="260"/>
    </row>
    <row r="35" spans="1:31" s="224" customFormat="1">
      <c r="A35" s="186"/>
      <c r="B35" s="186"/>
      <c r="C35" s="226"/>
      <c r="D35" s="304"/>
      <c r="E35" s="304"/>
      <c r="F35" s="304"/>
      <c r="G35" s="304"/>
      <c r="H35" s="304"/>
      <c r="I35" s="304"/>
      <c r="J35" s="304"/>
      <c r="K35" s="304"/>
      <c r="L35" s="425">
        <f t="shared" si="0"/>
        <v>0</v>
      </c>
      <c r="M35" s="304"/>
      <c r="N35" s="304"/>
      <c r="O35" s="425">
        <f t="shared" si="1"/>
        <v>0</v>
      </c>
      <c r="P35" s="304"/>
      <c r="Q35" s="304"/>
      <c r="R35" s="275" t="str">
        <f>IF(ISBLANK($B35),"",VLOOKUP($B35,Listen!$A$2:$C$44,2,FALSE))</f>
        <v/>
      </c>
      <c r="S35" s="275" t="str">
        <f>IF(ISBLANK($B35),"",VLOOKUP($B35,Listen!$A$2:$C$44,3,FALSE))</f>
        <v/>
      </c>
      <c r="T35" s="260"/>
      <c r="U35" s="260"/>
      <c r="V35" s="260"/>
      <c r="W35" s="260"/>
      <c r="X35" s="260"/>
      <c r="Y35" s="260"/>
      <c r="Z35" s="260"/>
      <c r="AA35" s="260"/>
      <c r="AB35" s="260"/>
      <c r="AC35" s="260"/>
      <c r="AD35" s="260"/>
      <c r="AE35" s="260"/>
    </row>
    <row r="36" spans="1:31" s="224" customFormat="1">
      <c r="A36" s="186"/>
      <c r="B36" s="186"/>
      <c r="C36" s="226"/>
      <c r="D36" s="304"/>
      <c r="E36" s="304"/>
      <c r="F36" s="304"/>
      <c r="G36" s="304"/>
      <c r="H36" s="304"/>
      <c r="I36" s="304"/>
      <c r="J36" s="304"/>
      <c r="K36" s="304"/>
      <c r="L36" s="425">
        <f t="shared" si="0"/>
        <v>0</v>
      </c>
      <c r="M36" s="304"/>
      <c r="N36" s="304"/>
      <c r="O36" s="425">
        <f t="shared" si="1"/>
        <v>0</v>
      </c>
      <c r="P36" s="304"/>
      <c r="Q36" s="304"/>
      <c r="R36" s="275" t="str">
        <f>IF(ISBLANK($B36),"",VLOOKUP($B36,Listen!$A$2:$C$44,2,FALSE))</f>
        <v/>
      </c>
      <c r="S36" s="275" t="str">
        <f>IF(ISBLANK($B36),"",VLOOKUP($B36,Listen!$A$2:$C$44,3,FALSE))</f>
        <v/>
      </c>
      <c r="T36" s="260"/>
      <c r="U36" s="260"/>
      <c r="V36" s="260"/>
      <c r="W36" s="260"/>
      <c r="X36" s="260"/>
      <c r="Y36" s="260"/>
      <c r="Z36" s="260"/>
      <c r="AA36" s="260"/>
      <c r="AB36" s="260"/>
      <c r="AC36" s="260"/>
      <c r="AD36" s="260"/>
      <c r="AE36" s="260"/>
    </row>
    <row r="37" spans="1:31" s="224" customFormat="1">
      <c r="A37" s="186"/>
      <c r="B37" s="186"/>
      <c r="C37" s="226"/>
      <c r="D37" s="304"/>
      <c r="E37" s="304"/>
      <c r="F37" s="304"/>
      <c r="G37" s="304"/>
      <c r="H37" s="304"/>
      <c r="I37" s="304"/>
      <c r="J37" s="304"/>
      <c r="K37" s="304"/>
      <c r="L37" s="425">
        <f t="shared" si="0"/>
        <v>0</v>
      </c>
      <c r="M37" s="304"/>
      <c r="N37" s="304"/>
      <c r="O37" s="425">
        <f t="shared" si="1"/>
        <v>0</v>
      </c>
      <c r="P37" s="304"/>
      <c r="Q37" s="304"/>
      <c r="R37" s="275" t="str">
        <f>IF(ISBLANK($B37),"",VLOOKUP($B37,Listen!$A$2:$C$44,2,FALSE))</f>
        <v/>
      </c>
      <c r="S37" s="275" t="str">
        <f>IF(ISBLANK($B37),"",VLOOKUP($B37,Listen!$A$2:$C$44,3,FALSE))</f>
        <v/>
      </c>
      <c r="T37" s="260"/>
      <c r="U37" s="260"/>
      <c r="V37" s="260"/>
      <c r="W37" s="260"/>
      <c r="X37" s="260"/>
      <c r="Y37" s="260"/>
      <c r="Z37" s="260"/>
      <c r="AA37" s="260"/>
      <c r="AB37" s="260"/>
      <c r="AC37" s="260"/>
      <c r="AD37" s="260"/>
      <c r="AE37" s="260"/>
    </row>
    <row r="38" spans="1:31" s="224" customFormat="1">
      <c r="A38" s="186"/>
      <c r="B38" s="186"/>
      <c r="C38" s="226"/>
      <c r="D38" s="304"/>
      <c r="E38" s="304"/>
      <c r="F38" s="304"/>
      <c r="G38" s="304"/>
      <c r="H38" s="304"/>
      <c r="I38" s="304"/>
      <c r="J38" s="304"/>
      <c r="K38" s="304"/>
      <c r="L38" s="425">
        <f t="shared" si="0"/>
        <v>0</v>
      </c>
      <c r="M38" s="304"/>
      <c r="N38" s="304"/>
      <c r="O38" s="425">
        <f t="shared" si="1"/>
        <v>0</v>
      </c>
      <c r="P38" s="304"/>
      <c r="Q38" s="304"/>
      <c r="R38" s="275" t="str">
        <f>IF(ISBLANK($B38),"",VLOOKUP($B38,Listen!$A$2:$C$44,2,FALSE))</f>
        <v/>
      </c>
      <c r="S38" s="275" t="str">
        <f>IF(ISBLANK($B38),"",VLOOKUP($B38,Listen!$A$2:$C$44,3,FALSE))</f>
        <v/>
      </c>
      <c r="T38" s="260"/>
      <c r="U38" s="260"/>
      <c r="V38" s="260"/>
      <c r="W38" s="260"/>
      <c r="X38" s="260"/>
      <c r="Y38" s="260"/>
      <c r="Z38" s="260"/>
      <c r="AA38" s="260"/>
      <c r="AB38" s="260"/>
      <c r="AC38" s="260"/>
      <c r="AD38" s="260"/>
      <c r="AE38" s="260"/>
    </row>
    <row r="39" spans="1:31" s="224" customFormat="1">
      <c r="A39" s="186"/>
      <c r="B39" s="186"/>
      <c r="C39" s="226"/>
      <c r="D39" s="304"/>
      <c r="E39" s="304"/>
      <c r="F39" s="304"/>
      <c r="G39" s="304"/>
      <c r="H39" s="304"/>
      <c r="I39" s="304"/>
      <c r="J39" s="304"/>
      <c r="K39" s="304"/>
      <c r="L39" s="425">
        <f t="shared" si="0"/>
        <v>0</v>
      </c>
      <c r="M39" s="304"/>
      <c r="N39" s="304"/>
      <c r="O39" s="425">
        <f t="shared" si="1"/>
        <v>0</v>
      </c>
      <c r="P39" s="304"/>
      <c r="Q39" s="304"/>
      <c r="R39" s="275" t="str">
        <f>IF(ISBLANK($B39),"",VLOOKUP($B39,Listen!$A$2:$C$44,2,FALSE))</f>
        <v/>
      </c>
      <c r="S39" s="275" t="str">
        <f>IF(ISBLANK($B39),"",VLOOKUP($B39,Listen!$A$2:$C$44,3,FALSE))</f>
        <v/>
      </c>
      <c r="T39" s="260"/>
      <c r="U39" s="260"/>
      <c r="V39" s="260"/>
      <c r="W39" s="260"/>
      <c r="X39" s="260"/>
      <c r="Y39" s="260"/>
      <c r="Z39" s="260"/>
      <c r="AA39" s="260"/>
      <c r="AB39" s="260"/>
      <c r="AC39" s="260"/>
      <c r="AD39" s="260"/>
      <c r="AE39" s="260"/>
    </row>
    <row r="40" spans="1:31" s="224" customFormat="1">
      <c r="A40" s="186"/>
      <c r="B40" s="186"/>
      <c r="C40" s="226"/>
      <c r="D40" s="304"/>
      <c r="E40" s="304"/>
      <c r="F40" s="304"/>
      <c r="G40" s="304"/>
      <c r="H40" s="304"/>
      <c r="I40" s="304"/>
      <c r="J40" s="304"/>
      <c r="K40" s="304"/>
      <c r="L40" s="425">
        <f t="shared" si="0"/>
        <v>0</v>
      </c>
      <c r="M40" s="304"/>
      <c r="N40" s="304"/>
      <c r="O40" s="425">
        <f t="shared" si="1"/>
        <v>0</v>
      </c>
      <c r="P40" s="304"/>
      <c r="Q40" s="304"/>
      <c r="R40" s="275" t="str">
        <f>IF(ISBLANK($B40),"",VLOOKUP($B40,Listen!$A$2:$C$44,2,FALSE))</f>
        <v/>
      </c>
      <c r="S40" s="275" t="str">
        <f>IF(ISBLANK($B40),"",VLOOKUP($B40,Listen!$A$2:$C$44,3,FALSE))</f>
        <v/>
      </c>
      <c r="T40" s="260"/>
      <c r="U40" s="260"/>
      <c r="V40" s="260"/>
      <c r="W40" s="260"/>
      <c r="X40" s="260"/>
      <c r="Y40" s="260"/>
      <c r="Z40" s="260"/>
      <c r="AA40" s="260"/>
      <c r="AB40" s="260"/>
      <c r="AC40" s="260"/>
      <c r="AD40" s="260"/>
      <c r="AE40" s="260"/>
    </row>
    <row r="41" spans="1:31" s="224" customFormat="1">
      <c r="A41" s="186"/>
      <c r="B41" s="186"/>
      <c r="C41" s="226"/>
      <c r="D41" s="304"/>
      <c r="E41" s="304"/>
      <c r="F41" s="304"/>
      <c r="G41" s="304"/>
      <c r="H41" s="304"/>
      <c r="I41" s="304"/>
      <c r="J41" s="304"/>
      <c r="K41" s="304"/>
      <c r="L41" s="425">
        <f t="shared" si="0"/>
        <v>0</v>
      </c>
      <c r="M41" s="304"/>
      <c r="N41" s="304"/>
      <c r="O41" s="425">
        <f t="shared" si="1"/>
        <v>0</v>
      </c>
      <c r="P41" s="304"/>
      <c r="Q41" s="304"/>
      <c r="R41" s="275" t="str">
        <f>IF(ISBLANK($B41),"",VLOOKUP($B41,Listen!$A$2:$C$44,2,FALSE))</f>
        <v/>
      </c>
      <c r="S41" s="275" t="str">
        <f>IF(ISBLANK($B41),"",VLOOKUP($B41,Listen!$A$2:$C$44,3,FALSE))</f>
        <v/>
      </c>
      <c r="T41" s="260"/>
      <c r="U41" s="260"/>
      <c r="V41" s="260"/>
      <c r="W41" s="260"/>
      <c r="X41" s="260"/>
      <c r="Y41" s="260"/>
      <c r="Z41" s="260"/>
      <c r="AA41" s="260"/>
      <c r="AB41" s="260"/>
      <c r="AC41" s="260"/>
      <c r="AD41" s="260"/>
      <c r="AE41" s="260"/>
    </row>
    <row r="42" spans="1:31" s="224" customFormat="1">
      <c r="A42" s="186"/>
      <c r="B42" s="186"/>
      <c r="C42" s="226"/>
      <c r="D42" s="304"/>
      <c r="E42" s="304"/>
      <c r="F42" s="304"/>
      <c r="G42" s="304"/>
      <c r="H42" s="304"/>
      <c r="I42" s="304"/>
      <c r="J42" s="304"/>
      <c r="K42" s="304"/>
      <c r="L42" s="425">
        <f t="shared" si="0"/>
        <v>0</v>
      </c>
      <c r="M42" s="304"/>
      <c r="N42" s="304"/>
      <c r="O42" s="425">
        <f t="shared" si="1"/>
        <v>0</v>
      </c>
      <c r="P42" s="304"/>
      <c r="Q42" s="304"/>
      <c r="R42" s="275" t="str">
        <f>IF(ISBLANK($B42),"",VLOOKUP($B42,Listen!$A$2:$C$44,2,FALSE))</f>
        <v/>
      </c>
      <c r="S42" s="275" t="str">
        <f>IF(ISBLANK($B42),"",VLOOKUP($B42,Listen!$A$2:$C$44,3,FALSE))</f>
        <v/>
      </c>
      <c r="T42" s="260"/>
      <c r="U42" s="260"/>
      <c r="V42" s="260"/>
      <c r="W42" s="260"/>
      <c r="X42" s="260"/>
      <c r="Y42" s="260"/>
      <c r="Z42" s="260"/>
      <c r="AA42" s="260"/>
      <c r="AB42" s="260"/>
      <c r="AC42" s="260"/>
      <c r="AD42" s="260"/>
      <c r="AE42" s="260"/>
    </row>
    <row r="43" spans="1:31" s="224" customFormat="1">
      <c r="A43" s="186"/>
      <c r="B43" s="186"/>
      <c r="C43" s="226"/>
      <c r="D43" s="304"/>
      <c r="E43" s="304"/>
      <c r="F43" s="304"/>
      <c r="G43" s="304"/>
      <c r="H43" s="304"/>
      <c r="I43" s="304"/>
      <c r="J43" s="304"/>
      <c r="K43" s="304"/>
      <c r="L43" s="425">
        <f t="shared" si="0"/>
        <v>0</v>
      </c>
      <c r="M43" s="304"/>
      <c r="N43" s="304"/>
      <c r="O43" s="425">
        <f t="shared" si="1"/>
        <v>0</v>
      </c>
      <c r="P43" s="304"/>
      <c r="Q43" s="304"/>
      <c r="R43" s="275" t="str">
        <f>IF(ISBLANK($B43),"",VLOOKUP($B43,Listen!$A$2:$C$44,2,FALSE))</f>
        <v/>
      </c>
      <c r="S43" s="275" t="str">
        <f>IF(ISBLANK($B43),"",VLOOKUP($B43,Listen!$A$2:$C$44,3,FALSE))</f>
        <v/>
      </c>
      <c r="T43" s="260"/>
      <c r="U43" s="260"/>
      <c r="V43" s="260"/>
      <c r="W43" s="260"/>
      <c r="X43" s="260"/>
      <c r="Y43" s="260"/>
      <c r="Z43" s="260"/>
      <c r="AA43" s="260"/>
      <c r="AB43" s="260"/>
      <c r="AC43" s="260"/>
      <c r="AD43" s="260"/>
      <c r="AE43" s="260"/>
    </row>
    <row r="44" spans="1:31" s="224" customFormat="1">
      <c r="A44" s="186"/>
      <c r="B44" s="186"/>
      <c r="C44" s="226"/>
      <c r="D44" s="304"/>
      <c r="E44" s="304"/>
      <c r="F44" s="304"/>
      <c r="G44" s="304"/>
      <c r="H44" s="304"/>
      <c r="I44" s="304"/>
      <c r="J44" s="304"/>
      <c r="K44" s="304"/>
      <c r="L44" s="425">
        <f t="shared" si="0"/>
        <v>0</v>
      </c>
      <c r="M44" s="304"/>
      <c r="N44" s="304"/>
      <c r="O44" s="425">
        <f t="shared" si="1"/>
        <v>0</v>
      </c>
      <c r="P44" s="304"/>
      <c r="Q44" s="304"/>
      <c r="R44" s="275" t="str">
        <f>IF(ISBLANK($B44),"",VLOOKUP($B44,Listen!$A$2:$C$44,2,FALSE))</f>
        <v/>
      </c>
      <c r="S44" s="275" t="str">
        <f>IF(ISBLANK($B44),"",VLOOKUP($B44,Listen!$A$2:$C$44,3,FALSE))</f>
        <v/>
      </c>
      <c r="T44" s="260"/>
      <c r="U44" s="260"/>
      <c r="V44" s="260"/>
      <c r="W44" s="260"/>
      <c r="X44" s="260"/>
      <c r="Y44" s="260"/>
      <c r="Z44" s="260"/>
      <c r="AA44" s="260"/>
      <c r="AB44" s="260"/>
      <c r="AC44" s="260"/>
      <c r="AD44" s="260"/>
      <c r="AE44" s="260"/>
    </row>
    <row r="45" spans="1:31" s="224" customFormat="1">
      <c r="A45" s="186"/>
      <c r="B45" s="186"/>
      <c r="C45" s="226"/>
      <c r="D45" s="304"/>
      <c r="E45" s="304"/>
      <c r="F45" s="304"/>
      <c r="G45" s="304"/>
      <c r="H45" s="304"/>
      <c r="I45" s="304"/>
      <c r="J45" s="304"/>
      <c r="K45" s="304"/>
      <c r="L45" s="425">
        <f t="shared" si="0"/>
        <v>0</v>
      </c>
      <c r="M45" s="304"/>
      <c r="N45" s="304"/>
      <c r="O45" s="425">
        <f t="shared" si="1"/>
        <v>0</v>
      </c>
      <c r="P45" s="304"/>
      <c r="Q45" s="304"/>
      <c r="R45" s="275" t="str">
        <f>IF(ISBLANK($B45),"",VLOOKUP($B45,Listen!$A$2:$C$44,2,FALSE))</f>
        <v/>
      </c>
      <c r="S45" s="275" t="str">
        <f>IF(ISBLANK($B45),"",VLOOKUP($B45,Listen!$A$2:$C$44,3,FALSE))</f>
        <v/>
      </c>
      <c r="T45" s="260"/>
      <c r="U45" s="260"/>
      <c r="V45" s="260"/>
      <c r="W45" s="260"/>
      <c r="X45" s="260"/>
      <c r="Y45" s="260"/>
      <c r="Z45" s="260"/>
      <c r="AA45" s="260"/>
      <c r="AB45" s="260"/>
      <c r="AC45" s="260"/>
      <c r="AD45" s="260"/>
      <c r="AE45" s="260"/>
    </row>
    <row r="46" spans="1:31" s="224" customFormat="1">
      <c r="A46" s="186"/>
      <c r="B46" s="186"/>
      <c r="C46" s="226"/>
      <c r="D46" s="304"/>
      <c r="E46" s="304"/>
      <c r="F46" s="304"/>
      <c r="G46" s="304"/>
      <c r="H46" s="304"/>
      <c r="I46" s="304"/>
      <c r="J46" s="304"/>
      <c r="K46" s="304"/>
      <c r="L46" s="425">
        <f t="shared" si="0"/>
        <v>0</v>
      </c>
      <c r="M46" s="304"/>
      <c r="N46" s="304"/>
      <c r="O46" s="425">
        <f t="shared" si="1"/>
        <v>0</v>
      </c>
      <c r="P46" s="304"/>
      <c r="Q46" s="304"/>
      <c r="R46" s="275" t="str">
        <f>IF(ISBLANK($B46),"",VLOOKUP($B46,Listen!$A$2:$C$44,2,FALSE))</f>
        <v/>
      </c>
      <c r="S46" s="275" t="str">
        <f>IF(ISBLANK($B46),"",VLOOKUP($B46,Listen!$A$2:$C$44,3,FALSE))</f>
        <v/>
      </c>
      <c r="T46" s="260"/>
      <c r="U46" s="260"/>
      <c r="V46" s="260"/>
      <c r="W46" s="260"/>
      <c r="X46" s="260"/>
      <c r="Y46" s="260"/>
      <c r="Z46" s="260"/>
      <c r="AA46" s="260"/>
      <c r="AB46" s="260"/>
      <c r="AC46" s="260"/>
      <c r="AD46" s="260"/>
      <c r="AE46" s="260"/>
    </row>
    <row r="47" spans="1:31" s="224" customFormat="1">
      <c r="A47" s="186"/>
      <c r="B47" s="186"/>
      <c r="C47" s="226"/>
      <c r="D47" s="304"/>
      <c r="E47" s="304"/>
      <c r="F47" s="304"/>
      <c r="G47" s="304"/>
      <c r="H47" s="304"/>
      <c r="I47" s="304"/>
      <c r="J47" s="304"/>
      <c r="K47" s="304"/>
      <c r="L47" s="425">
        <f t="shared" si="0"/>
        <v>0</v>
      </c>
      <c r="M47" s="304"/>
      <c r="N47" s="304"/>
      <c r="O47" s="425">
        <f t="shared" si="1"/>
        <v>0</v>
      </c>
      <c r="P47" s="304"/>
      <c r="Q47" s="304"/>
      <c r="R47" s="275" t="str">
        <f>IF(ISBLANK($B47),"",VLOOKUP($B47,Listen!$A$2:$C$44,2,FALSE))</f>
        <v/>
      </c>
      <c r="S47" s="275" t="str">
        <f>IF(ISBLANK($B47),"",VLOOKUP($B47,Listen!$A$2:$C$44,3,FALSE))</f>
        <v/>
      </c>
      <c r="T47" s="260"/>
      <c r="U47" s="260"/>
      <c r="V47" s="260"/>
      <c r="W47" s="260"/>
      <c r="X47" s="260"/>
      <c r="Y47" s="260"/>
      <c r="Z47" s="260"/>
      <c r="AA47" s="260"/>
      <c r="AB47" s="260"/>
      <c r="AC47" s="260"/>
      <c r="AD47" s="260"/>
      <c r="AE47" s="260"/>
    </row>
    <row r="48" spans="1:31" s="224" customFormat="1">
      <c r="A48" s="186"/>
      <c r="B48" s="186"/>
      <c r="C48" s="226"/>
      <c r="D48" s="304"/>
      <c r="E48" s="304"/>
      <c r="F48" s="304"/>
      <c r="G48" s="304"/>
      <c r="H48" s="304"/>
      <c r="I48" s="304"/>
      <c r="J48" s="304"/>
      <c r="K48" s="304"/>
      <c r="L48" s="425">
        <f t="shared" si="0"/>
        <v>0</v>
      </c>
      <c r="M48" s="304"/>
      <c r="N48" s="304"/>
      <c r="O48" s="425">
        <f t="shared" si="1"/>
        <v>0</v>
      </c>
      <c r="P48" s="304"/>
      <c r="Q48" s="304"/>
      <c r="R48" s="275" t="str">
        <f>IF(ISBLANK($B48),"",VLOOKUP($B48,Listen!$A$2:$C$44,2,FALSE))</f>
        <v/>
      </c>
      <c r="S48" s="275" t="str">
        <f>IF(ISBLANK($B48),"",VLOOKUP($B48,Listen!$A$2:$C$44,3,FALSE))</f>
        <v/>
      </c>
      <c r="T48" s="260"/>
      <c r="U48" s="260"/>
      <c r="V48" s="260"/>
      <c r="W48" s="260"/>
      <c r="X48" s="260"/>
      <c r="Y48" s="260"/>
      <c r="Z48" s="260"/>
      <c r="AA48" s="260"/>
      <c r="AB48" s="260"/>
      <c r="AC48" s="260"/>
      <c r="AD48" s="260"/>
      <c r="AE48" s="260"/>
    </row>
    <row r="49" spans="1:31" s="224" customFormat="1">
      <c r="A49" s="186"/>
      <c r="B49" s="186"/>
      <c r="C49" s="226"/>
      <c r="D49" s="304"/>
      <c r="E49" s="304"/>
      <c r="F49" s="304"/>
      <c r="G49" s="304"/>
      <c r="H49" s="304"/>
      <c r="I49" s="304"/>
      <c r="J49" s="304"/>
      <c r="K49" s="304"/>
      <c r="L49" s="425">
        <f t="shared" si="0"/>
        <v>0</v>
      </c>
      <c r="M49" s="304"/>
      <c r="N49" s="304"/>
      <c r="O49" s="425">
        <f t="shared" si="1"/>
        <v>0</v>
      </c>
      <c r="P49" s="304"/>
      <c r="Q49" s="304"/>
      <c r="R49" s="275" t="str">
        <f>IF(ISBLANK($B49),"",VLOOKUP($B49,Listen!$A$2:$C$44,2,FALSE))</f>
        <v/>
      </c>
      <c r="S49" s="275" t="str">
        <f>IF(ISBLANK($B49),"",VLOOKUP($B49,Listen!$A$2:$C$44,3,FALSE))</f>
        <v/>
      </c>
      <c r="T49" s="260"/>
      <c r="U49" s="260"/>
      <c r="V49" s="260"/>
      <c r="W49" s="260"/>
      <c r="X49" s="260"/>
      <c r="Y49" s="260"/>
      <c r="Z49" s="260"/>
      <c r="AA49" s="260"/>
      <c r="AB49" s="260"/>
      <c r="AC49" s="260"/>
      <c r="AD49" s="260"/>
      <c r="AE49" s="260"/>
    </row>
    <row r="50" spans="1:31" s="224" customFormat="1">
      <c r="A50" s="186"/>
      <c r="B50" s="186"/>
      <c r="C50" s="226"/>
      <c r="D50" s="304"/>
      <c r="E50" s="304"/>
      <c r="F50" s="304"/>
      <c r="G50" s="304"/>
      <c r="H50" s="304"/>
      <c r="I50" s="304"/>
      <c r="J50" s="304"/>
      <c r="K50" s="304"/>
      <c r="L50" s="425">
        <f t="shared" si="0"/>
        <v>0</v>
      </c>
      <c r="M50" s="304"/>
      <c r="N50" s="304"/>
      <c r="O50" s="425">
        <f t="shared" si="1"/>
        <v>0</v>
      </c>
      <c r="P50" s="304"/>
      <c r="Q50" s="304"/>
      <c r="R50" s="275" t="str">
        <f>IF(ISBLANK($B50),"",VLOOKUP($B50,Listen!$A$2:$C$44,2,FALSE))</f>
        <v/>
      </c>
      <c r="S50" s="275" t="str">
        <f>IF(ISBLANK($B50),"",VLOOKUP($B50,Listen!$A$2:$C$44,3,FALSE))</f>
        <v/>
      </c>
      <c r="T50" s="260"/>
      <c r="U50" s="260"/>
      <c r="V50" s="260"/>
      <c r="W50" s="260"/>
      <c r="X50" s="260"/>
      <c r="Y50" s="260"/>
      <c r="Z50" s="260"/>
      <c r="AA50" s="260"/>
      <c r="AB50" s="260"/>
      <c r="AC50" s="260"/>
      <c r="AD50" s="260"/>
      <c r="AE50" s="260"/>
    </row>
    <row r="51" spans="1:31" s="224" customFormat="1">
      <c r="A51" s="186"/>
      <c r="B51" s="186"/>
      <c r="C51" s="226"/>
      <c r="D51" s="304"/>
      <c r="E51" s="304"/>
      <c r="F51" s="304"/>
      <c r="G51" s="304"/>
      <c r="H51" s="304"/>
      <c r="I51" s="304"/>
      <c r="J51" s="304"/>
      <c r="K51" s="304"/>
      <c r="L51" s="425">
        <f t="shared" si="0"/>
        <v>0</v>
      </c>
      <c r="M51" s="304"/>
      <c r="N51" s="304"/>
      <c r="O51" s="425">
        <f t="shared" si="1"/>
        <v>0</v>
      </c>
      <c r="P51" s="304"/>
      <c r="Q51" s="304"/>
      <c r="R51" s="275" t="str">
        <f>IF(ISBLANK($B51),"",VLOOKUP($B51,Listen!$A$2:$C$44,2,FALSE))</f>
        <v/>
      </c>
      <c r="S51" s="275" t="str">
        <f>IF(ISBLANK($B51),"",VLOOKUP($B51,Listen!$A$2:$C$44,3,FALSE))</f>
        <v/>
      </c>
      <c r="T51" s="260"/>
      <c r="U51" s="260"/>
      <c r="V51" s="260"/>
      <c r="W51" s="260"/>
      <c r="X51" s="260"/>
      <c r="Y51" s="260"/>
      <c r="Z51" s="260"/>
      <c r="AA51" s="260"/>
      <c r="AB51" s="260"/>
      <c r="AC51" s="260"/>
      <c r="AD51" s="260"/>
      <c r="AE51" s="260"/>
    </row>
    <row r="52" spans="1:31" s="224" customFormat="1">
      <c r="A52" s="186"/>
      <c r="B52" s="186"/>
      <c r="C52" s="226"/>
      <c r="D52" s="304"/>
      <c r="E52" s="304"/>
      <c r="F52" s="304"/>
      <c r="G52" s="304"/>
      <c r="H52" s="304"/>
      <c r="I52" s="304"/>
      <c r="J52" s="304"/>
      <c r="K52" s="304"/>
      <c r="L52" s="425">
        <f t="shared" si="0"/>
        <v>0</v>
      </c>
      <c r="M52" s="304"/>
      <c r="N52" s="304"/>
      <c r="O52" s="425">
        <f t="shared" si="1"/>
        <v>0</v>
      </c>
      <c r="P52" s="304"/>
      <c r="Q52" s="304"/>
      <c r="R52" s="275" t="str">
        <f>IF(ISBLANK($B52),"",VLOOKUP($B52,Listen!$A$2:$C$44,2,FALSE))</f>
        <v/>
      </c>
      <c r="S52" s="275" t="str">
        <f>IF(ISBLANK($B52),"",VLOOKUP($B52,Listen!$A$2:$C$44,3,FALSE))</f>
        <v/>
      </c>
      <c r="T52" s="260"/>
      <c r="U52" s="260"/>
      <c r="V52" s="260"/>
      <c r="W52" s="260"/>
      <c r="X52" s="260"/>
      <c r="Y52" s="260"/>
      <c r="Z52" s="260"/>
      <c r="AA52" s="260"/>
      <c r="AB52" s="260"/>
      <c r="AC52" s="260"/>
      <c r="AD52" s="260"/>
      <c r="AE52" s="260"/>
    </row>
    <row r="53" spans="1:31" s="224" customFormat="1">
      <c r="A53" s="186"/>
      <c r="B53" s="186"/>
      <c r="C53" s="226"/>
      <c r="D53" s="304"/>
      <c r="E53" s="304"/>
      <c r="F53" s="304"/>
      <c r="G53" s="304"/>
      <c r="H53" s="304"/>
      <c r="I53" s="304"/>
      <c r="J53" s="304"/>
      <c r="K53" s="304"/>
      <c r="L53" s="425">
        <f t="shared" si="0"/>
        <v>0</v>
      </c>
      <c r="M53" s="304"/>
      <c r="N53" s="304"/>
      <c r="O53" s="425">
        <f t="shared" si="1"/>
        <v>0</v>
      </c>
      <c r="P53" s="304"/>
      <c r="Q53" s="304"/>
      <c r="R53" s="275" t="str">
        <f>IF(ISBLANK($B53),"",VLOOKUP($B53,Listen!$A$2:$C$44,2,FALSE))</f>
        <v/>
      </c>
      <c r="S53" s="275" t="str">
        <f>IF(ISBLANK($B53),"",VLOOKUP($B53,Listen!$A$2:$C$44,3,FALSE))</f>
        <v/>
      </c>
      <c r="T53" s="260"/>
      <c r="U53" s="260"/>
      <c r="V53" s="260"/>
      <c r="W53" s="260"/>
      <c r="X53" s="260"/>
      <c r="Y53" s="260"/>
      <c r="Z53" s="260"/>
      <c r="AA53" s="260"/>
      <c r="AB53" s="260"/>
      <c r="AC53" s="260"/>
      <c r="AD53" s="260"/>
      <c r="AE53" s="260"/>
    </row>
    <row r="54" spans="1:31" s="224" customFormat="1">
      <c r="A54" s="186"/>
      <c r="B54" s="186"/>
      <c r="C54" s="226"/>
      <c r="D54" s="304"/>
      <c r="E54" s="304"/>
      <c r="F54" s="304"/>
      <c r="G54" s="304"/>
      <c r="H54" s="304"/>
      <c r="I54" s="304"/>
      <c r="J54" s="304"/>
      <c r="K54" s="304"/>
      <c r="L54" s="425">
        <f t="shared" si="0"/>
        <v>0</v>
      </c>
      <c r="M54" s="304"/>
      <c r="N54" s="304"/>
      <c r="O54" s="425">
        <f t="shared" si="1"/>
        <v>0</v>
      </c>
      <c r="P54" s="304"/>
      <c r="Q54" s="304"/>
      <c r="R54" s="275" t="str">
        <f>IF(ISBLANK($B54),"",VLOOKUP($B54,Listen!$A$2:$C$44,2,FALSE))</f>
        <v/>
      </c>
      <c r="S54" s="275" t="str">
        <f>IF(ISBLANK($B54),"",VLOOKUP($B54,Listen!$A$2:$C$44,3,FALSE))</f>
        <v/>
      </c>
      <c r="T54" s="260"/>
      <c r="U54" s="260"/>
      <c r="V54" s="260"/>
      <c r="W54" s="260"/>
      <c r="X54" s="260"/>
      <c r="Y54" s="260"/>
      <c r="Z54" s="260"/>
      <c r="AA54" s="260"/>
      <c r="AB54" s="260"/>
      <c r="AC54" s="260"/>
      <c r="AD54" s="260"/>
      <c r="AE54" s="260"/>
    </row>
    <row r="55" spans="1:31" s="224" customFormat="1">
      <c r="A55" s="186"/>
      <c r="B55" s="186"/>
      <c r="C55" s="226"/>
      <c r="D55" s="304"/>
      <c r="E55" s="304"/>
      <c r="F55" s="304"/>
      <c r="G55" s="304"/>
      <c r="H55" s="304"/>
      <c r="I55" s="304"/>
      <c r="J55" s="304"/>
      <c r="K55" s="304"/>
      <c r="L55" s="425">
        <f t="shared" si="0"/>
        <v>0</v>
      </c>
      <c r="M55" s="304"/>
      <c r="N55" s="304"/>
      <c r="O55" s="425">
        <f t="shared" si="1"/>
        <v>0</v>
      </c>
      <c r="P55" s="304"/>
      <c r="Q55" s="304"/>
      <c r="R55" s="275" t="str">
        <f>IF(ISBLANK($B55),"",VLOOKUP($B55,Listen!$A$2:$C$44,2,FALSE))</f>
        <v/>
      </c>
      <c r="S55" s="275" t="str">
        <f>IF(ISBLANK($B55),"",VLOOKUP($B55,Listen!$A$2:$C$44,3,FALSE))</f>
        <v/>
      </c>
      <c r="T55" s="260"/>
      <c r="U55" s="260"/>
      <c r="V55" s="260"/>
      <c r="W55" s="260"/>
      <c r="X55" s="260"/>
      <c r="Y55" s="260"/>
      <c r="Z55" s="260"/>
      <c r="AA55" s="260"/>
      <c r="AB55" s="260"/>
      <c r="AC55" s="260"/>
      <c r="AD55" s="260"/>
      <c r="AE55" s="260"/>
    </row>
    <row r="56" spans="1:31" s="224" customFormat="1">
      <c r="A56" s="186"/>
      <c r="B56" s="186"/>
      <c r="C56" s="226"/>
      <c r="D56" s="304"/>
      <c r="E56" s="304"/>
      <c r="F56" s="304"/>
      <c r="G56" s="304"/>
      <c r="H56" s="304"/>
      <c r="I56" s="304"/>
      <c r="J56" s="304"/>
      <c r="K56" s="304"/>
      <c r="L56" s="425">
        <f t="shared" si="0"/>
        <v>0</v>
      </c>
      <c r="M56" s="304"/>
      <c r="N56" s="304"/>
      <c r="O56" s="425">
        <f t="shared" si="1"/>
        <v>0</v>
      </c>
      <c r="P56" s="304"/>
      <c r="Q56" s="304"/>
      <c r="R56" s="275" t="str">
        <f>IF(ISBLANK($B56),"",VLOOKUP($B56,Listen!$A$2:$C$44,2,FALSE))</f>
        <v/>
      </c>
      <c r="S56" s="275" t="str">
        <f>IF(ISBLANK($B56),"",VLOOKUP($B56,Listen!$A$2:$C$44,3,FALSE))</f>
        <v/>
      </c>
      <c r="T56" s="260"/>
      <c r="U56" s="260"/>
      <c r="V56" s="260"/>
      <c r="W56" s="260"/>
      <c r="X56" s="260"/>
      <c r="Y56" s="260"/>
      <c r="Z56" s="260"/>
      <c r="AA56" s="260"/>
      <c r="AB56" s="260"/>
      <c r="AC56" s="260"/>
      <c r="AD56" s="260"/>
      <c r="AE56" s="260"/>
    </row>
    <row r="57" spans="1:31" s="224" customFormat="1">
      <c r="A57" s="186"/>
      <c r="B57" s="186"/>
      <c r="C57" s="226"/>
      <c r="D57" s="304"/>
      <c r="E57" s="304"/>
      <c r="F57" s="304"/>
      <c r="G57" s="304"/>
      <c r="H57" s="304"/>
      <c r="I57" s="304"/>
      <c r="J57" s="304"/>
      <c r="K57" s="304"/>
      <c r="L57" s="425">
        <f t="shared" si="0"/>
        <v>0</v>
      </c>
      <c r="M57" s="304"/>
      <c r="N57" s="304"/>
      <c r="O57" s="425">
        <f t="shared" si="1"/>
        <v>0</v>
      </c>
      <c r="P57" s="304"/>
      <c r="Q57" s="304"/>
      <c r="R57" s="275" t="str">
        <f>IF(ISBLANK($B57),"",VLOOKUP($B57,Listen!$A$2:$C$44,2,FALSE))</f>
        <v/>
      </c>
      <c r="S57" s="275" t="str">
        <f>IF(ISBLANK($B57),"",VLOOKUP($B57,Listen!$A$2:$C$44,3,FALSE))</f>
        <v/>
      </c>
      <c r="T57" s="260"/>
      <c r="U57" s="260"/>
      <c r="V57" s="260"/>
      <c r="W57" s="260"/>
      <c r="X57" s="260"/>
      <c r="Y57" s="260"/>
      <c r="Z57" s="260"/>
      <c r="AA57" s="260"/>
      <c r="AB57" s="260"/>
      <c r="AC57" s="260"/>
      <c r="AD57" s="260"/>
      <c r="AE57" s="260"/>
    </row>
    <row r="58" spans="1:31" s="224" customFormat="1">
      <c r="A58" s="186"/>
      <c r="B58" s="186"/>
      <c r="C58" s="226"/>
      <c r="D58" s="304"/>
      <c r="E58" s="304"/>
      <c r="F58" s="304"/>
      <c r="G58" s="304"/>
      <c r="H58" s="304"/>
      <c r="I58" s="304"/>
      <c r="J58" s="304"/>
      <c r="K58" s="304"/>
      <c r="L58" s="425">
        <f t="shared" si="0"/>
        <v>0</v>
      </c>
      <c r="M58" s="304"/>
      <c r="N58" s="304"/>
      <c r="O58" s="425">
        <f t="shared" si="1"/>
        <v>0</v>
      </c>
      <c r="P58" s="304"/>
      <c r="Q58" s="304"/>
      <c r="R58" s="275" t="str">
        <f>IF(ISBLANK($B58),"",VLOOKUP($B58,Listen!$A$2:$C$44,2,FALSE))</f>
        <v/>
      </c>
      <c r="S58" s="275" t="str">
        <f>IF(ISBLANK($B58),"",VLOOKUP($B58,Listen!$A$2:$C$44,3,FALSE))</f>
        <v/>
      </c>
      <c r="T58" s="260"/>
      <c r="U58" s="260"/>
      <c r="V58" s="260"/>
      <c r="W58" s="260"/>
      <c r="X58" s="260"/>
      <c r="Y58" s="260"/>
      <c r="Z58" s="260"/>
      <c r="AA58" s="260"/>
      <c r="AB58" s="260"/>
      <c r="AC58" s="260"/>
      <c r="AD58" s="260"/>
      <c r="AE58" s="260"/>
    </row>
    <row r="59" spans="1:31" s="224" customFormat="1">
      <c r="A59" s="186"/>
      <c r="B59" s="186"/>
      <c r="C59" s="226"/>
      <c r="D59" s="304"/>
      <c r="E59" s="304"/>
      <c r="F59" s="304"/>
      <c r="G59" s="304"/>
      <c r="H59" s="304"/>
      <c r="I59" s="304"/>
      <c r="J59" s="304"/>
      <c r="K59" s="304"/>
      <c r="L59" s="425">
        <f t="shared" si="0"/>
        <v>0</v>
      </c>
      <c r="M59" s="304"/>
      <c r="N59" s="304"/>
      <c r="O59" s="425">
        <f t="shared" si="1"/>
        <v>0</v>
      </c>
      <c r="P59" s="304"/>
      <c r="Q59" s="304"/>
      <c r="R59" s="275" t="str">
        <f>IF(ISBLANK($B59),"",VLOOKUP($B59,Listen!$A$2:$C$44,2,FALSE))</f>
        <v/>
      </c>
      <c r="S59" s="275" t="str">
        <f>IF(ISBLANK($B59),"",VLOOKUP($B59,Listen!$A$2:$C$44,3,FALSE))</f>
        <v/>
      </c>
      <c r="T59" s="260"/>
      <c r="U59" s="260"/>
      <c r="V59" s="260"/>
      <c r="W59" s="260"/>
      <c r="X59" s="260"/>
      <c r="Y59" s="260"/>
      <c r="Z59" s="260"/>
      <c r="AA59" s="260"/>
      <c r="AB59" s="260"/>
      <c r="AC59" s="260"/>
      <c r="AD59" s="260"/>
      <c r="AE59" s="260"/>
    </row>
    <row r="60" spans="1:31" s="224" customFormat="1">
      <c r="A60" s="186"/>
      <c r="B60" s="186"/>
      <c r="C60" s="226"/>
      <c r="D60" s="304"/>
      <c r="E60" s="304"/>
      <c r="F60" s="304"/>
      <c r="G60" s="304"/>
      <c r="H60" s="304"/>
      <c r="I60" s="304"/>
      <c r="J60" s="304"/>
      <c r="K60" s="304"/>
      <c r="L60" s="425">
        <f t="shared" si="0"/>
        <v>0</v>
      </c>
      <c r="M60" s="304"/>
      <c r="N60" s="304"/>
      <c r="O60" s="425">
        <f t="shared" si="1"/>
        <v>0</v>
      </c>
      <c r="P60" s="304"/>
      <c r="Q60" s="304"/>
      <c r="R60" s="275" t="str">
        <f>IF(ISBLANK($B60),"",VLOOKUP($B60,Listen!$A$2:$C$44,2,FALSE))</f>
        <v/>
      </c>
      <c r="S60" s="275" t="str">
        <f>IF(ISBLANK($B60),"",VLOOKUP($B60,Listen!$A$2:$C$44,3,FALSE))</f>
        <v/>
      </c>
      <c r="T60" s="260"/>
      <c r="U60" s="260"/>
      <c r="V60" s="260"/>
      <c r="W60" s="260"/>
      <c r="X60" s="260"/>
      <c r="Y60" s="260"/>
      <c r="Z60" s="260"/>
      <c r="AA60" s="260"/>
      <c r="AB60" s="260"/>
      <c r="AC60" s="260"/>
      <c r="AD60" s="260"/>
      <c r="AE60" s="260"/>
    </row>
    <row r="61" spans="1:31" s="224" customFormat="1">
      <c r="A61" s="186"/>
      <c r="B61" s="186"/>
      <c r="C61" s="226"/>
      <c r="D61" s="304"/>
      <c r="E61" s="304"/>
      <c r="F61" s="304"/>
      <c r="G61" s="304"/>
      <c r="H61" s="304"/>
      <c r="I61" s="304"/>
      <c r="J61" s="304"/>
      <c r="K61" s="304"/>
      <c r="L61" s="425">
        <f t="shared" si="0"/>
        <v>0</v>
      </c>
      <c r="M61" s="304"/>
      <c r="N61" s="304"/>
      <c r="O61" s="425">
        <f t="shared" si="1"/>
        <v>0</v>
      </c>
      <c r="P61" s="304"/>
      <c r="Q61" s="304"/>
      <c r="R61" s="275" t="str">
        <f>IF(ISBLANK($B61),"",VLOOKUP($B61,Listen!$A$2:$C$44,2,FALSE))</f>
        <v/>
      </c>
      <c r="S61" s="275" t="str">
        <f>IF(ISBLANK($B61),"",VLOOKUP($B61,Listen!$A$2:$C$44,3,FALSE))</f>
        <v/>
      </c>
      <c r="T61" s="260"/>
      <c r="U61" s="260"/>
      <c r="V61" s="260"/>
      <c r="W61" s="260"/>
      <c r="X61" s="260"/>
      <c r="Y61" s="260"/>
      <c r="Z61" s="260"/>
      <c r="AA61" s="260"/>
      <c r="AB61" s="260"/>
      <c r="AC61" s="260"/>
      <c r="AD61" s="260"/>
      <c r="AE61" s="260"/>
    </row>
    <row r="62" spans="1:31" s="224" customFormat="1">
      <c r="A62" s="186"/>
      <c r="B62" s="186"/>
      <c r="C62" s="226"/>
      <c r="D62" s="304"/>
      <c r="E62" s="304"/>
      <c r="F62" s="304"/>
      <c r="G62" s="304"/>
      <c r="H62" s="304"/>
      <c r="I62" s="304"/>
      <c r="J62" s="304"/>
      <c r="K62" s="304"/>
      <c r="L62" s="425">
        <f t="shared" si="0"/>
        <v>0</v>
      </c>
      <c r="M62" s="304"/>
      <c r="N62" s="304"/>
      <c r="O62" s="425">
        <f t="shared" si="1"/>
        <v>0</v>
      </c>
      <c r="P62" s="304"/>
      <c r="Q62" s="304"/>
      <c r="R62" s="275" t="str">
        <f>IF(ISBLANK($B62),"",VLOOKUP($B62,Listen!$A$2:$C$44,2,FALSE))</f>
        <v/>
      </c>
      <c r="S62" s="275" t="str">
        <f>IF(ISBLANK($B62),"",VLOOKUP($B62,Listen!$A$2:$C$44,3,FALSE))</f>
        <v/>
      </c>
      <c r="T62" s="260"/>
      <c r="U62" s="260"/>
      <c r="V62" s="260"/>
      <c r="W62" s="260"/>
      <c r="X62" s="260"/>
      <c r="Y62" s="260"/>
      <c r="Z62" s="260"/>
      <c r="AA62" s="260"/>
      <c r="AB62" s="260"/>
      <c r="AC62" s="260"/>
      <c r="AD62" s="260"/>
      <c r="AE62" s="260"/>
    </row>
    <row r="63" spans="1:31" s="224" customFormat="1">
      <c r="A63" s="186"/>
      <c r="B63" s="186"/>
      <c r="C63" s="226"/>
      <c r="D63" s="304"/>
      <c r="E63" s="304"/>
      <c r="F63" s="304"/>
      <c r="G63" s="304"/>
      <c r="H63" s="304"/>
      <c r="I63" s="304"/>
      <c r="J63" s="304"/>
      <c r="K63" s="304"/>
      <c r="L63" s="425">
        <f t="shared" si="0"/>
        <v>0</v>
      </c>
      <c r="M63" s="304"/>
      <c r="N63" s="304"/>
      <c r="O63" s="425">
        <f t="shared" si="1"/>
        <v>0</v>
      </c>
      <c r="P63" s="304"/>
      <c r="Q63" s="304"/>
      <c r="R63" s="275" t="str">
        <f>IF(ISBLANK($B63),"",VLOOKUP($B63,Listen!$A$2:$C$44,2,FALSE))</f>
        <v/>
      </c>
      <c r="S63" s="275" t="str">
        <f>IF(ISBLANK($B63),"",VLOOKUP($B63,Listen!$A$2:$C$44,3,FALSE))</f>
        <v/>
      </c>
      <c r="T63" s="260"/>
      <c r="U63" s="260"/>
      <c r="V63" s="260"/>
      <c r="W63" s="260"/>
      <c r="X63" s="260"/>
      <c r="Y63" s="260"/>
      <c r="Z63" s="260"/>
      <c r="AA63" s="260"/>
      <c r="AB63" s="260"/>
      <c r="AC63" s="260"/>
      <c r="AD63" s="260"/>
      <c r="AE63" s="260"/>
    </row>
    <row r="64" spans="1:31" s="224" customFormat="1">
      <c r="A64" s="186"/>
      <c r="B64" s="186"/>
      <c r="C64" s="226"/>
      <c r="D64" s="304"/>
      <c r="E64" s="304"/>
      <c r="F64" s="304"/>
      <c r="G64" s="304"/>
      <c r="H64" s="304"/>
      <c r="I64" s="304"/>
      <c r="J64" s="304"/>
      <c r="K64" s="304"/>
      <c r="L64" s="425">
        <f t="shared" si="0"/>
        <v>0</v>
      </c>
      <c r="M64" s="304"/>
      <c r="N64" s="304"/>
      <c r="O64" s="425">
        <f t="shared" si="1"/>
        <v>0</v>
      </c>
      <c r="P64" s="304"/>
      <c r="Q64" s="304"/>
      <c r="R64" s="275" t="str">
        <f>IF(ISBLANK($B64),"",VLOOKUP($B64,Listen!$A$2:$C$44,2,FALSE))</f>
        <v/>
      </c>
      <c r="S64" s="275" t="str">
        <f>IF(ISBLANK($B64),"",VLOOKUP($B64,Listen!$A$2:$C$44,3,FALSE))</f>
        <v/>
      </c>
      <c r="T64" s="260"/>
      <c r="U64" s="260"/>
      <c r="V64" s="260"/>
      <c r="W64" s="260"/>
      <c r="X64" s="260"/>
      <c r="Y64" s="260"/>
      <c r="Z64" s="260"/>
      <c r="AA64" s="260"/>
      <c r="AB64" s="260"/>
      <c r="AC64" s="260"/>
      <c r="AD64" s="260"/>
      <c r="AE64" s="260"/>
    </row>
    <row r="65" spans="1:31" s="224" customFormat="1">
      <c r="A65" s="186"/>
      <c r="B65" s="186"/>
      <c r="C65" s="226"/>
      <c r="D65" s="304"/>
      <c r="E65" s="304"/>
      <c r="F65" s="304"/>
      <c r="G65" s="304"/>
      <c r="H65" s="304"/>
      <c r="I65" s="304"/>
      <c r="J65" s="304"/>
      <c r="K65" s="304"/>
      <c r="L65" s="425">
        <f t="shared" si="0"/>
        <v>0</v>
      </c>
      <c r="M65" s="304"/>
      <c r="N65" s="304"/>
      <c r="O65" s="425">
        <f t="shared" si="1"/>
        <v>0</v>
      </c>
      <c r="P65" s="304"/>
      <c r="Q65" s="304"/>
      <c r="R65" s="275" t="str">
        <f>IF(ISBLANK($B65),"",VLOOKUP($B65,Listen!$A$2:$C$44,2,FALSE))</f>
        <v/>
      </c>
      <c r="S65" s="275" t="str">
        <f>IF(ISBLANK($B65),"",VLOOKUP($B65,Listen!$A$2:$C$44,3,FALSE))</f>
        <v/>
      </c>
      <c r="T65" s="260"/>
      <c r="U65" s="260"/>
      <c r="V65" s="260"/>
      <c r="W65" s="260"/>
      <c r="X65" s="260"/>
      <c r="Y65" s="260"/>
      <c r="Z65" s="260"/>
      <c r="AA65" s="260"/>
      <c r="AB65" s="260"/>
      <c r="AC65" s="260"/>
      <c r="AD65" s="260"/>
      <c r="AE65" s="260"/>
    </row>
    <row r="66" spans="1:31" s="224" customFormat="1">
      <c r="A66" s="186"/>
      <c r="B66" s="186"/>
      <c r="C66" s="226"/>
      <c r="D66" s="304"/>
      <c r="E66" s="304"/>
      <c r="F66" s="304"/>
      <c r="G66" s="304"/>
      <c r="H66" s="304"/>
      <c r="I66" s="304"/>
      <c r="J66" s="304"/>
      <c r="K66" s="304"/>
      <c r="L66" s="425">
        <f t="shared" si="0"/>
        <v>0</v>
      </c>
      <c r="M66" s="304"/>
      <c r="N66" s="304"/>
      <c r="O66" s="425">
        <f t="shared" si="1"/>
        <v>0</v>
      </c>
      <c r="P66" s="304"/>
      <c r="Q66" s="304"/>
      <c r="R66" s="275" t="str">
        <f>IF(ISBLANK($B66),"",VLOOKUP($B66,Listen!$A$2:$C$44,2,FALSE))</f>
        <v/>
      </c>
      <c r="S66" s="275" t="str">
        <f>IF(ISBLANK($B66),"",VLOOKUP($B66,Listen!$A$2:$C$44,3,FALSE))</f>
        <v/>
      </c>
      <c r="T66" s="260"/>
      <c r="U66" s="260"/>
      <c r="V66" s="260"/>
      <c r="W66" s="260"/>
      <c r="X66" s="260"/>
      <c r="Y66" s="260"/>
      <c r="Z66" s="260"/>
      <c r="AA66" s="260"/>
      <c r="AB66" s="260"/>
      <c r="AC66" s="260"/>
      <c r="AD66" s="260"/>
      <c r="AE66" s="260"/>
    </row>
    <row r="67" spans="1:31" s="224" customFormat="1">
      <c r="A67" s="186"/>
      <c r="B67" s="186"/>
      <c r="C67" s="226"/>
      <c r="D67" s="304"/>
      <c r="E67" s="304"/>
      <c r="F67" s="304"/>
      <c r="G67" s="304"/>
      <c r="H67" s="304"/>
      <c r="I67" s="304"/>
      <c r="J67" s="304"/>
      <c r="K67" s="304"/>
      <c r="L67" s="425">
        <f t="shared" si="0"/>
        <v>0</v>
      </c>
      <c r="M67" s="304"/>
      <c r="N67" s="304"/>
      <c r="O67" s="425">
        <f t="shared" si="1"/>
        <v>0</v>
      </c>
      <c r="P67" s="304"/>
      <c r="Q67" s="304"/>
      <c r="R67" s="275" t="str">
        <f>IF(ISBLANK($B67),"",VLOOKUP($B67,Listen!$A$2:$C$44,2,FALSE))</f>
        <v/>
      </c>
      <c r="S67" s="275" t="str">
        <f>IF(ISBLANK($B67),"",VLOOKUP($B67,Listen!$A$2:$C$44,3,FALSE))</f>
        <v/>
      </c>
      <c r="T67" s="260"/>
      <c r="U67" s="260"/>
      <c r="V67" s="260"/>
      <c r="W67" s="260"/>
      <c r="X67" s="260"/>
      <c r="Y67" s="260"/>
      <c r="Z67" s="260"/>
      <c r="AA67" s="260"/>
      <c r="AB67" s="260"/>
      <c r="AC67" s="260"/>
      <c r="AD67" s="260"/>
      <c r="AE67" s="260"/>
    </row>
    <row r="68" spans="1:31" s="224" customFormat="1">
      <c r="A68" s="186"/>
      <c r="B68" s="186"/>
      <c r="C68" s="226"/>
      <c r="D68" s="304"/>
      <c r="E68" s="304"/>
      <c r="F68" s="304"/>
      <c r="G68" s="304"/>
      <c r="H68" s="304"/>
      <c r="I68" s="304"/>
      <c r="J68" s="304"/>
      <c r="K68" s="304"/>
      <c r="L68" s="425">
        <f t="shared" si="0"/>
        <v>0</v>
      </c>
      <c r="M68" s="304"/>
      <c r="N68" s="304"/>
      <c r="O68" s="425">
        <f t="shared" si="1"/>
        <v>0</v>
      </c>
      <c r="P68" s="304"/>
      <c r="Q68" s="304"/>
      <c r="R68" s="275" t="str">
        <f>IF(ISBLANK($B68),"",VLOOKUP($B68,Listen!$A$2:$C$44,2,FALSE))</f>
        <v/>
      </c>
      <c r="S68" s="275" t="str">
        <f>IF(ISBLANK($B68),"",VLOOKUP($B68,Listen!$A$2:$C$44,3,FALSE))</f>
        <v/>
      </c>
      <c r="T68" s="260"/>
      <c r="U68" s="260"/>
      <c r="V68" s="260"/>
      <c r="W68" s="260"/>
      <c r="X68" s="260"/>
      <c r="Y68" s="260"/>
      <c r="Z68" s="260"/>
      <c r="AA68" s="260"/>
      <c r="AB68" s="260"/>
      <c r="AC68" s="260"/>
      <c r="AD68" s="260"/>
      <c r="AE68" s="260"/>
    </row>
    <row r="69" spans="1:31" s="224" customFormat="1">
      <c r="A69" s="186"/>
      <c r="B69" s="186"/>
      <c r="C69" s="226"/>
      <c r="D69" s="304"/>
      <c r="E69" s="304"/>
      <c r="F69" s="304"/>
      <c r="G69" s="304"/>
      <c r="H69" s="304"/>
      <c r="I69" s="304"/>
      <c r="J69" s="304"/>
      <c r="K69" s="304"/>
      <c r="L69" s="425">
        <f t="shared" ref="L69:L132" si="2">D69+E69+G69+H69+J69-F69-I69-K69</f>
        <v>0</v>
      </c>
      <c r="M69" s="304"/>
      <c r="N69" s="304"/>
      <c r="O69" s="425">
        <f t="shared" ref="O69:O132" si="3">L69-M69-N69</f>
        <v>0</v>
      </c>
      <c r="P69" s="304"/>
      <c r="Q69" s="304"/>
      <c r="R69" s="275" t="str">
        <f>IF(ISBLANK($B69),"",VLOOKUP($B69,Listen!$A$2:$C$44,2,FALSE))</f>
        <v/>
      </c>
      <c r="S69" s="275" t="str">
        <f>IF(ISBLANK($B69),"",VLOOKUP($B69,Listen!$A$2:$C$44,3,FALSE))</f>
        <v/>
      </c>
      <c r="T69" s="260"/>
      <c r="U69" s="260"/>
      <c r="V69" s="260"/>
      <c r="W69" s="260"/>
      <c r="X69" s="260"/>
      <c r="Y69" s="260"/>
      <c r="Z69" s="260"/>
      <c r="AA69" s="260"/>
      <c r="AB69" s="260"/>
      <c r="AC69" s="260"/>
      <c r="AD69" s="260"/>
      <c r="AE69" s="260"/>
    </row>
    <row r="70" spans="1:31" s="224" customFormat="1">
      <c r="A70" s="186"/>
      <c r="B70" s="186"/>
      <c r="C70" s="226"/>
      <c r="D70" s="304"/>
      <c r="E70" s="304"/>
      <c r="F70" s="304"/>
      <c r="G70" s="304"/>
      <c r="H70" s="304"/>
      <c r="I70" s="304"/>
      <c r="J70" s="304"/>
      <c r="K70" s="304"/>
      <c r="L70" s="425">
        <f t="shared" si="2"/>
        <v>0</v>
      </c>
      <c r="M70" s="304"/>
      <c r="N70" s="304"/>
      <c r="O70" s="425">
        <f t="shared" si="3"/>
        <v>0</v>
      </c>
      <c r="P70" s="304"/>
      <c r="Q70" s="304"/>
      <c r="R70" s="275" t="str">
        <f>IF(ISBLANK($B70),"",VLOOKUP($B70,Listen!$A$2:$C$44,2,FALSE))</f>
        <v/>
      </c>
      <c r="S70" s="275" t="str">
        <f>IF(ISBLANK($B70),"",VLOOKUP($B70,Listen!$A$2:$C$44,3,FALSE))</f>
        <v/>
      </c>
      <c r="T70" s="260"/>
      <c r="U70" s="260"/>
      <c r="V70" s="260"/>
      <c r="W70" s="260"/>
      <c r="X70" s="260"/>
      <c r="Y70" s="260"/>
      <c r="Z70" s="260"/>
      <c r="AA70" s="260"/>
      <c r="AB70" s="260"/>
      <c r="AC70" s="260"/>
      <c r="AD70" s="260"/>
      <c r="AE70" s="260"/>
    </row>
    <row r="71" spans="1:31" s="224" customFormat="1">
      <c r="A71" s="186"/>
      <c r="B71" s="186"/>
      <c r="C71" s="226"/>
      <c r="D71" s="304"/>
      <c r="E71" s="304"/>
      <c r="F71" s="304"/>
      <c r="G71" s="304"/>
      <c r="H71" s="304"/>
      <c r="I71" s="304"/>
      <c r="J71" s="304"/>
      <c r="K71" s="304"/>
      <c r="L71" s="425">
        <f t="shared" si="2"/>
        <v>0</v>
      </c>
      <c r="M71" s="304"/>
      <c r="N71" s="304"/>
      <c r="O71" s="425">
        <f t="shared" si="3"/>
        <v>0</v>
      </c>
      <c r="P71" s="304"/>
      <c r="Q71" s="304"/>
      <c r="R71" s="275" t="str">
        <f>IF(ISBLANK($B71),"",VLOOKUP($B71,Listen!$A$2:$C$44,2,FALSE))</f>
        <v/>
      </c>
      <c r="S71" s="275" t="str">
        <f>IF(ISBLANK($B71),"",VLOOKUP($B71,Listen!$A$2:$C$44,3,FALSE))</f>
        <v/>
      </c>
      <c r="T71" s="260"/>
      <c r="U71" s="260"/>
      <c r="V71" s="260"/>
      <c r="W71" s="260"/>
      <c r="X71" s="260"/>
      <c r="Y71" s="260"/>
      <c r="Z71" s="260"/>
      <c r="AA71" s="260"/>
      <c r="AB71" s="260"/>
      <c r="AC71" s="260"/>
      <c r="AD71" s="260"/>
      <c r="AE71" s="260"/>
    </row>
    <row r="72" spans="1:31" s="224" customFormat="1">
      <c r="A72" s="186"/>
      <c r="B72" s="186"/>
      <c r="C72" s="226"/>
      <c r="D72" s="304"/>
      <c r="E72" s="304"/>
      <c r="F72" s="304"/>
      <c r="G72" s="304"/>
      <c r="H72" s="304"/>
      <c r="I72" s="304"/>
      <c r="J72" s="304"/>
      <c r="K72" s="304"/>
      <c r="L72" s="425">
        <f t="shared" si="2"/>
        <v>0</v>
      </c>
      <c r="M72" s="304"/>
      <c r="N72" s="304"/>
      <c r="O72" s="425">
        <f t="shared" si="3"/>
        <v>0</v>
      </c>
      <c r="P72" s="304"/>
      <c r="Q72" s="304"/>
      <c r="R72" s="275" t="str">
        <f>IF(ISBLANK($B72),"",VLOOKUP($B72,Listen!$A$2:$C$44,2,FALSE))</f>
        <v/>
      </c>
      <c r="S72" s="275" t="str">
        <f>IF(ISBLANK($B72),"",VLOOKUP($B72,Listen!$A$2:$C$44,3,FALSE))</f>
        <v/>
      </c>
      <c r="T72" s="260"/>
      <c r="U72" s="260"/>
      <c r="V72" s="260"/>
      <c r="W72" s="260"/>
      <c r="X72" s="260"/>
      <c r="Y72" s="260"/>
      <c r="Z72" s="260"/>
      <c r="AA72" s="260"/>
      <c r="AB72" s="260"/>
      <c r="AC72" s="260"/>
      <c r="AD72" s="260"/>
      <c r="AE72" s="260"/>
    </row>
    <row r="73" spans="1:31" s="224" customFormat="1">
      <c r="A73" s="186"/>
      <c r="B73" s="186"/>
      <c r="C73" s="226"/>
      <c r="D73" s="304"/>
      <c r="E73" s="304"/>
      <c r="F73" s="304"/>
      <c r="G73" s="304"/>
      <c r="H73" s="304"/>
      <c r="I73" s="304"/>
      <c r="J73" s="304"/>
      <c r="K73" s="304"/>
      <c r="L73" s="425">
        <f t="shared" si="2"/>
        <v>0</v>
      </c>
      <c r="M73" s="304"/>
      <c r="N73" s="304"/>
      <c r="O73" s="425">
        <f t="shared" si="3"/>
        <v>0</v>
      </c>
      <c r="P73" s="304"/>
      <c r="Q73" s="304"/>
      <c r="R73" s="275" t="str">
        <f>IF(ISBLANK($B73),"",VLOOKUP($B73,Listen!$A$2:$C$44,2,FALSE))</f>
        <v/>
      </c>
      <c r="S73" s="275" t="str">
        <f>IF(ISBLANK($B73),"",VLOOKUP($B73,Listen!$A$2:$C$44,3,FALSE))</f>
        <v/>
      </c>
      <c r="T73" s="260"/>
      <c r="U73" s="260"/>
      <c r="V73" s="260"/>
      <c r="W73" s="260"/>
      <c r="X73" s="260"/>
      <c r="Y73" s="260"/>
      <c r="Z73" s="260"/>
      <c r="AA73" s="260"/>
      <c r="AB73" s="260"/>
      <c r="AC73" s="260"/>
      <c r="AD73" s="260"/>
      <c r="AE73" s="260"/>
    </row>
    <row r="74" spans="1:31" s="224" customFormat="1">
      <c r="A74" s="186"/>
      <c r="B74" s="186"/>
      <c r="C74" s="226"/>
      <c r="D74" s="304"/>
      <c r="E74" s="304"/>
      <c r="F74" s="304"/>
      <c r="G74" s="304"/>
      <c r="H74" s="304"/>
      <c r="I74" s="304"/>
      <c r="J74" s="304"/>
      <c r="K74" s="304"/>
      <c r="L74" s="425">
        <f t="shared" si="2"/>
        <v>0</v>
      </c>
      <c r="M74" s="304"/>
      <c r="N74" s="304"/>
      <c r="O74" s="425">
        <f t="shared" si="3"/>
        <v>0</v>
      </c>
      <c r="P74" s="304"/>
      <c r="Q74" s="304"/>
      <c r="R74" s="275" t="str">
        <f>IF(ISBLANK($B74),"",VLOOKUP($B74,Listen!$A$2:$C$44,2,FALSE))</f>
        <v/>
      </c>
      <c r="S74" s="275" t="str">
        <f>IF(ISBLANK($B74),"",VLOOKUP($B74,Listen!$A$2:$C$44,3,FALSE))</f>
        <v/>
      </c>
      <c r="T74" s="260"/>
      <c r="U74" s="260"/>
      <c r="V74" s="260"/>
      <c r="W74" s="260"/>
      <c r="X74" s="260"/>
      <c r="Y74" s="260"/>
      <c r="Z74" s="260"/>
      <c r="AA74" s="260"/>
      <c r="AB74" s="260"/>
      <c r="AC74" s="260"/>
      <c r="AD74" s="260"/>
      <c r="AE74" s="260"/>
    </row>
    <row r="75" spans="1:31" s="224" customFormat="1">
      <c r="A75" s="186"/>
      <c r="B75" s="186"/>
      <c r="C75" s="226"/>
      <c r="D75" s="304"/>
      <c r="E75" s="304"/>
      <c r="F75" s="304"/>
      <c r="G75" s="304"/>
      <c r="H75" s="304"/>
      <c r="I75" s="304"/>
      <c r="J75" s="304"/>
      <c r="K75" s="304"/>
      <c r="L75" s="425">
        <f t="shared" si="2"/>
        <v>0</v>
      </c>
      <c r="M75" s="304"/>
      <c r="N75" s="304"/>
      <c r="O75" s="425">
        <f t="shared" si="3"/>
        <v>0</v>
      </c>
      <c r="P75" s="304"/>
      <c r="Q75" s="304"/>
      <c r="R75" s="275" t="str">
        <f>IF(ISBLANK($B75),"",VLOOKUP($B75,Listen!$A$2:$C$44,2,FALSE))</f>
        <v/>
      </c>
      <c r="S75" s="275" t="str">
        <f>IF(ISBLANK($B75),"",VLOOKUP($B75,Listen!$A$2:$C$44,3,FALSE))</f>
        <v/>
      </c>
      <c r="T75" s="260"/>
      <c r="U75" s="260"/>
      <c r="V75" s="260"/>
      <c r="W75" s="260"/>
      <c r="X75" s="260"/>
      <c r="Y75" s="260"/>
      <c r="Z75" s="260"/>
      <c r="AA75" s="260"/>
      <c r="AB75" s="260"/>
      <c r="AC75" s="260"/>
      <c r="AD75" s="260"/>
      <c r="AE75" s="260"/>
    </row>
    <row r="76" spans="1:31" s="224" customFormat="1">
      <c r="A76" s="186"/>
      <c r="B76" s="186"/>
      <c r="C76" s="226"/>
      <c r="D76" s="304"/>
      <c r="E76" s="304"/>
      <c r="F76" s="304"/>
      <c r="G76" s="304"/>
      <c r="H76" s="304"/>
      <c r="I76" s="304"/>
      <c r="J76" s="304"/>
      <c r="K76" s="304"/>
      <c r="L76" s="425">
        <f t="shared" si="2"/>
        <v>0</v>
      </c>
      <c r="M76" s="304"/>
      <c r="N76" s="304"/>
      <c r="O76" s="425">
        <f t="shared" si="3"/>
        <v>0</v>
      </c>
      <c r="P76" s="304"/>
      <c r="Q76" s="304"/>
      <c r="R76" s="275" t="str">
        <f>IF(ISBLANK($B76),"",VLOOKUP($B76,Listen!$A$2:$C$44,2,FALSE))</f>
        <v/>
      </c>
      <c r="S76" s="275" t="str">
        <f>IF(ISBLANK($B76),"",VLOOKUP($B76,Listen!$A$2:$C$44,3,FALSE))</f>
        <v/>
      </c>
      <c r="T76" s="260"/>
      <c r="U76" s="260"/>
      <c r="V76" s="260"/>
      <c r="W76" s="260"/>
      <c r="X76" s="260"/>
      <c r="Y76" s="260"/>
      <c r="Z76" s="260"/>
      <c r="AA76" s="260"/>
      <c r="AB76" s="260"/>
      <c r="AC76" s="260"/>
      <c r="AD76" s="260"/>
      <c r="AE76" s="260"/>
    </row>
    <row r="77" spans="1:31" s="224" customFormat="1">
      <c r="A77" s="186"/>
      <c r="B77" s="186"/>
      <c r="C77" s="226"/>
      <c r="D77" s="304"/>
      <c r="E77" s="304"/>
      <c r="F77" s="304"/>
      <c r="G77" s="304"/>
      <c r="H77" s="304"/>
      <c r="I77" s="304"/>
      <c r="J77" s="304"/>
      <c r="K77" s="304"/>
      <c r="L77" s="425">
        <f t="shared" si="2"/>
        <v>0</v>
      </c>
      <c r="M77" s="304"/>
      <c r="N77" s="304"/>
      <c r="O77" s="425">
        <f t="shared" si="3"/>
        <v>0</v>
      </c>
      <c r="P77" s="304"/>
      <c r="Q77" s="304"/>
      <c r="R77" s="275" t="str">
        <f>IF(ISBLANK($B77),"",VLOOKUP($B77,Listen!$A$2:$C$44,2,FALSE))</f>
        <v/>
      </c>
      <c r="S77" s="275" t="str">
        <f>IF(ISBLANK($B77),"",VLOOKUP($B77,Listen!$A$2:$C$44,3,FALSE))</f>
        <v/>
      </c>
      <c r="T77" s="260"/>
      <c r="U77" s="260"/>
      <c r="V77" s="260"/>
      <c r="W77" s="260"/>
      <c r="X77" s="260"/>
      <c r="Y77" s="260"/>
      <c r="Z77" s="260"/>
      <c r="AA77" s="260"/>
      <c r="AB77" s="260"/>
      <c r="AC77" s="260"/>
      <c r="AD77" s="260"/>
      <c r="AE77" s="260"/>
    </row>
    <row r="78" spans="1:31" s="224" customFormat="1">
      <c r="A78" s="186"/>
      <c r="B78" s="186"/>
      <c r="C78" s="226"/>
      <c r="D78" s="304"/>
      <c r="E78" s="304"/>
      <c r="F78" s="304"/>
      <c r="G78" s="304"/>
      <c r="H78" s="304"/>
      <c r="I78" s="304"/>
      <c r="J78" s="304"/>
      <c r="K78" s="304"/>
      <c r="L78" s="425">
        <f t="shared" si="2"/>
        <v>0</v>
      </c>
      <c r="M78" s="304"/>
      <c r="N78" s="304"/>
      <c r="O78" s="425">
        <f t="shared" si="3"/>
        <v>0</v>
      </c>
      <c r="P78" s="304"/>
      <c r="Q78" s="304"/>
      <c r="R78" s="275" t="str">
        <f>IF(ISBLANK($B78),"",VLOOKUP($B78,Listen!$A$2:$C$44,2,FALSE))</f>
        <v/>
      </c>
      <c r="S78" s="275" t="str">
        <f>IF(ISBLANK($B78),"",VLOOKUP($B78,Listen!$A$2:$C$44,3,FALSE))</f>
        <v/>
      </c>
      <c r="T78" s="260"/>
      <c r="U78" s="260"/>
      <c r="V78" s="260"/>
      <c r="W78" s="260"/>
      <c r="X78" s="260"/>
      <c r="Y78" s="260"/>
      <c r="Z78" s="260"/>
      <c r="AA78" s="260"/>
      <c r="AB78" s="260"/>
      <c r="AC78" s="260"/>
      <c r="AD78" s="260"/>
      <c r="AE78" s="260"/>
    </row>
    <row r="79" spans="1:31" s="224" customFormat="1">
      <c r="A79" s="186"/>
      <c r="B79" s="186"/>
      <c r="C79" s="226"/>
      <c r="D79" s="304"/>
      <c r="E79" s="304"/>
      <c r="F79" s="304"/>
      <c r="G79" s="304"/>
      <c r="H79" s="304"/>
      <c r="I79" s="304"/>
      <c r="J79" s="304"/>
      <c r="K79" s="304"/>
      <c r="L79" s="425">
        <f t="shared" si="2"/>
        <v>0</v>
      </c>
      <c r="M79" s="304"/>
      <c r="N79" s="304"/>
      <c r="O79" s="425">
        <f t="shared" si="3"/>
        <v>0</v>
      </c>
      <c r="P79" s="304"/>
      <c r="Q79" s="304"/>
      <c r="R79" s="275" t="str">
        <f>IF(ISBLANK($B79),"",VLOOKUP($B79,Listen!$A$2:$C$44,2,FALSE))</f>
        <v/>
      </c>
      <c r="S79" s="275" t="str">
        <f>IF(ISBLANK($B79),"",VLOOKUP($B79,Listen!$A$2:$C$44,3,FALSE))</f>
        <v/>
      </c>
      <c r="T79" s="260"/>
      <c r="U79" s="260"/>
      <c r="V79" s="260"/>
      <c r="W79" s="260"/>
      <c r="X79" s="260"/>
      <c r="Y79" s="260"/>
      <c r="Z79" s="260"/>
      <c r="AA79" s="260"/>
      <c r="AB79" s="260"/>
      <c r="AC79" s="260"/>
      <c r="AD79" s="260"/>
      <c r="AE79" s="260"/>
    </row>
    <row r="80" spans="1:31" s="224" customFormat="1">
      <c r="A80" s="186"/>
      <c r="B80" s="186"/>
      <c r="C80" s="226"/>
      <c r="D80" s="304"/>
      <c r="E80" s="304"/>
      <c r="F80" s="304"/>
      <c r="G80" s="304"/>
      <c r="H80" s="304"/>
      <c r="I80" s="304"/>
      <c r="J80" s="304"/>
      <c r="K80" s="304"/>
      <c r="L80" s="425">
        <f t="shared" si="2"/>
        <v>0</v>
      </c>
      <c r="M80" s="304"/>
      <c r="N80" s="304"/>
      <c r="O80" s="425">
        <f t="shared" si="3"/>
        <v>0</v>
      </c>
      <c r="P80" s="304"/>
      <c r="Q80" s="304"/>
      <c r="R80" s="275" t="str">
        <f>IF(ISBLANK($B80),"",VLOOKUP($B80,Listen!$A$2:$C$44,2,FALSE))</f>
        <v/>
      </c>
      <c r="S80" s="275" t="str">
        <f>IF(ISBLANK($B80),"",VLOOKUP($B80,Listen!$A$2:$C$44,3,FALSE))</f>
        <v/>
      </c>
      <c r="T80" s="260"/>
      <c r="U80" s="260"/>
      <c r="V80" s="260"/>
      <c r="W80" s="260"/>
      <c r="X80" s="260"/>
      <c r="Y80" s="260"/>
      <c r="Z80" s="260"/>
      <c r="AA80" s="260"/>
      <c r="AB80" s="260"/>
      <c r="AC80" s="260"/>
      <c r="AD80" s="260"/>
      <c r="AE80" s="260"/>
    </row>
    <row r="81" spans="1:31" s="224" customFormat="1">
      <c r="A81" s="186"/>
      <c r="B81" s="186"/>
      <c r="C81" s="226"/>
      <c r="D81" s="304"/>
      <c r="E81" s="304"/>
      <c r="F81" s="304"/>
      <c r="G81" s="304"/>
      <c r="H81" s="304"/>
      <c r="I81" s="304"/>
      <c r="J81" s="304"/>
      <c r="K81" s="304"/>
      <c r="L81" s="425">
        <f t="shared" si="2"/>
        <v>0</v>
      </c>
      <c r="M81" s="304"/>
      <c r="N81" s="304"/>
      <c r="O81" s="425">
        <f t="shared" si="3"/>
        <v>0</v>
      </c>
      <c r="P81" s="304"/>
      <c r="Q81" s="304"/>
      <c r="R81" s="275" t="str">
        <f>IF(ISBLANK($B81),"",VLOOKUP($B81,Listen!$A$2:$C$44,2,FALSE))</f>
        <v/>
      </c>
      <c r="S81" s="275" t="str">
        <f>IF(ISBLANK($B81),"",VLOOKUP($B81,Listen!$A$2:$C$44,3,FALSE))</f>
        <v/>
      </c>
      <c r="T81" s="260"/>
      <c r="U81" s="260"/>
      <c r="V81" s="260"/>
      <c r="W81" s="260"/>
      <c r="X81" s="260"/>
      <c r="Y81" s="260"/>
      <c r="Z81" s="260"/>
      <c r="AA81" s="260"/>
      <c r="AB81" s="260"/>
      <c r="AC81" s="260"/>
      <c r="AD81" s="260"/>
      <c r="AE81" s="260"/>
    </row>
    <row r="82" spans="1:31" s="224" customFormat="1">
      <c r="A82" s="186"/>
      <c r="B82" s="186"/>
      <c r="C82" s="226"/>
      <c r="D82" s="304"/>
      <c r="E82" s="304"/>
      <c r="F82" s="304"/>
      <c r="G82" s="304"/>
      <c r="H82" s="304"/>
      <c r="I82" s="304"/>
      <c r="J82" s="304"/>
      <c r="K82" s="304"/>
      <c r="L82" s="425">
        <f t="shared" si="2"/>
        <v>0</v>
      </c>
      <c r="M82" s="304"/>
      <c r="N82" s="304"/>
      <c r="O82" s="425">
        <f t="shared" si="3"/>
        <v>0</v>
      </c>
      <c r="P82" s="304"/>
      <c r="Q82" s="304"/>
      <c r="R82" s="275" t="str">
        <f>IF(ISBLANK($B82),"",VLOOKUP($B82,Listen!$A$2:$C$44,2,FALSE))</f>
        <v/>
      </c>
      <c r="S82" s="275" t="str">
        <f>IF(ISBLANK($B82),"",VLOOKUP($B82,Listen!$A$2:$C$44,3,FALSE))</f>
        <v/>
      </c>
      <c r="T82" s="260"/>
      <c r="U82" s="260"/>
      <c r="V82" s="260"/>
      <c r="W82" s="260"/>
      <c r="X82" s="260"/>
      <c r="Y82" s="260"/>
      <c r="Z82" s="260"/>
      <c r="AA82" s="260"/>
      <c r="AB82" s="260"/>
      <c r="AC82" s="260"/>
      <c r="AD82" s="260"/>
      <c r="AE82" s="260"/>
    </row>
    <row r="83" spans="1:31" s="224" customFormat="1">
      <c r="A83" s="186"/>
      <c r="B83" s="186"/>
      <c r="C83" s="226"/>
      <c r="D83" s="304"/>
      <c r="E83" s="304"/>
      <c r="F83" s="304"/>
      <c r="G83" s="304"/>
      <c r="H83" s="304"/>
      <c r="I83" s="304"/>
      <c r="J83" s="304"/>
      <c r="K83" s="304"/>
      <c r="L83" s="425">
        <f t="shared" si="2"/>
        <v>0</v>
      </c>
      <c r="M83" s="304"/>
      <c r="N83" s="304"/>
      <c r="O83" s="425">
        <f t="shared" si="3"/>
        <v>0</v>
      </c>
      <c r="P83" s="304"/>
      <c r="Q83" s="304"/>
      <c r="R83" s="275" t="str">
        <f>IF(ISBLANK($B83),"",VLOOKUP($B83,Listen!$A$2:$C$44,2,FALSE))</f>
        <v/>
      </c>
      <c r="S83" s="275" t="str">
        <f>IF(ISBLANK($B83),"",VLOOKUP($B83,Listen!$A$2:$C$44,3,FALSE))</f>
        <v/>
      </c>
      <c r="T83" s="260"/>
      <c r="U83" s="260"/>
      <c r="V83" s="260"/>
      <c r="W83" s="260"/>
      <c r="X83" s="260"/>
      <c r="Y83" s="260"/>
      <c r="Z83" s="260"/>
      <c r="AA83" s="260"/>
      <c r="AB83" s="260"/>
      <c r="AC83" s="260"/>
      <c r="AD83" s="260"/>
      <c r="AE83" s="260"/>
    </row>
    <row r="84" spans="1:31" s="224" customFormat="1">
      <c r="A84" s="186"/>
      <c r="B84" s="186"/>
      <c r="C84" s="226"/>
      <c r="D84" s="304"/>
      <c r="E84" s="304"/>
      <c r="F84" s="304"/>
      <c r="G84" s="304"/>
      <c r="H84" s="304"/>
      <c r="I84" s="304"/>
      <c r="J84" s="304"/>
      <c r="K84" s="304"/>
      <c r="L84" s="425">
        <f t="shared" si="2"/>
        <v>0</v>
      </c>
      <c r="M84" s="304"/>
      <c r="N84" s="304"/>
      <c r="O84" s="425">
        <f t="shared" si="3"/>
        <v>0</v>
      </c>
      <c r="P84" s="304"/>
      <c r="Q84" s="304"/>
      <c r="R84" s="275" t="str">
        <f>IF(ISBLANK($B84),"",VLOOKUP($B84,Listen!$A$2:$C$44,2,FALSE))</f>
        <v/>
      </c>
      <c r="S84" s="275" t="str">
        <f>IF(ISBLANK($B84),"",VLOOKUP($B84,Listen!$A$2:$C$44,3,FALSE))</f>
        <v/>
      </c>
      <c r="T84" s="260"/>
      <c r="U84" s="260"/>
      <c r="V84" s="260"/>
      <c r="W84" s="260"/>
      <c r="X84" s="260"/>
      <c r="Y84" s="260"/>
      <c r="Z84" s="260"/>
      <c r="AA84" s="260"/>
      <c r="AB84" s="260"/>
      <c r="AC84" s="260"/>
      <c r="AD84" s="260"/>
      <c r="AE84" s="260"/>
    </row>
    <row r="85" spans="1:31" s="224" customFormat="1">
      <c r="A85" s="186"/>
      <c r="B85" s="186"/>
      <c r="C85" s="226"/>
      <c r="D85" s="304"/>
      <c r="E85" s="304"/>
      <c r="F85" s="304"/>
      <c r="G85" s="304"/>
      <c r="H85" s="304"/>
      <c r="I85" s="304"/>
      <c r="J85" s="304"/>
      <c r="K85" s="304"/>
      <c r="L85" s="425">
        <f t="shared" si="2"/>
        <v>0</v>
      </c>
      <c r="M85" s="304"/>
      <c r="N85" s="304"/>
      <c r="O85" s="425">
        <f t="shared" si="3"/>
        <v>0</v>
      </c>
      <c r="P85" s="304"/>
      <c r="Q85" s="304"/>
      <c r="R85" s="275" t="str">
        <f>IF(ISBLANK($B85),"",VLOOKUP($B85,Listen!$A$2:$C$44,2,FALSE))</f>
        <v/>
      </c>
      <c r="S85" s="275" t="str">
        <f>IF(ISBLANK($B85),"",VLOOKUP($B85,Listen!$A$2:$C$44,3,FALSE))</f>
        <v/>
      </c>
      <c r="T85" s="260"/>
      <c r="U85" s="260"/>
      <c r="V85" s="260"/>
      <c r="W85" s="260"/>
      <c r="X85" s="260"/>
      <c r="Y85" s="260"/>
      <c r="Z85" s="260"/>
      <c r="AA85" s="260"/>
      <c r="AB85" s="260"/>
      <c r="AC85" s="260"/>
      <c r="AD85" s="260"/>
      <c r="AE85" s="260"/>
    </row>
    <row r="86" spans="1:31" s="224" customFormat="1">
      <c r="A86" s="186"/>
      <c r="B86" s="186"/>
      <c r="C86" s="226"/>
      <c r="D86" s="304"/>
      <c r="E86" s="304"/>
      <c r="F86" s="304"/>
      <c r="G86" s="304"/>
      <c r="H86" s="304"/>
      <c r="I86" s="304"/>
      <c r="J86" s="304"/>
      <c r="K86" s="304"/>
      <c r="L86" s="425">
        <f t="shared" si="2"/>
        <v>0</v>
      </c>
      <c r="M86" s="304"/>
      <c r="N86" s="304"/>
      <c r="O86" s="425">
        <f t="shared" si="3"/>
        <v>0</v>
      </c>
      <c r="P86" s="304"/>
      <c r="Q86" s="304"/>
      <c r="R86" s="275" t="str">
        <f>IF(ISBLANK($B86),"",VLOOKUP($B86,Listen!$A$2:$C$44,2,FALSE))</f>
        <v/>
      </c>
      <c r="S86" s="275" t="str">
        <f>IF(ISBLANK($B86),"",VLOOKUP($B86,Listen!$A$2:$C$44,3,FALSE))</f>
        <v/>
      </c>
      <c r="T86" s="260"/>
      <c r="U86" s="260"/>
      <c r="V86" s="260"/>
      <c r="W86" s="260"/>
      <c r="X86" s="260"/>
      <c r="Y86" s="260"/>
      <c r="Z86" s="260"/>
      <c r="AA86" s="260"/>
      <c r="AB86" s="260"/>
      <c r="AC86" s="260"/>
      <c r="AD86" s="260"/>
      <c r="AE86" s="260"/>
    </row>
    <row r="87" spans="1:31" s="224" customFormat="1">
      <c r="A87" s="186"/>
      <c r="B87" s="186"/>
      <c r="C87" s="226"/>
      <c r="D87" s="304"/>
      <c r="E87" s="304"/>
      <c r="F87" s="304"/>
      <c r="G87" s="304"/>
      <c r="H87" s="304"/>
      <c r="I87" s="304"/>
      <c r="J87" s="304"/>
      <c r="K87" s="304"/>
      <c r="L87" s="425">
        <f t="shared" si="2"/>
        <v>0</v>
      </c>
      <c r="M87" s="304"/>
      <c r="N87" s="304"/>
      <c r="O87" s="425">
        <f t="shared" si="3"/>
        <v>0</v>
      </c>
      <c r="P87" s="304"/>
      <c r="Q87" s="304"/>
      <c r="R87" s="275" t="str">
        <f>IF(ISBLANK($B87),"",VLOOKUP($B87,Listen!$A$2:$C$44,2,FALSE))</f>
        <v/>
      </c>
      <c r="S87" s="275" t="str">
        <f>IF(ISBLANK($B87),"",VLOOKUP($B87,Listen!$A$2:$C$44,3,FALSE))</f>
        <v/>
      </c>
      <c r="T87" s="260"/>
      <c r="U87" s="260"/>
      <c r="V87" s="260"/>
      <c r="W87" s="260"/>
      <c r="X87" s="260"/>
      <c r="Y87" s="260"/>
      <c r="Z87" s="260"/>
      <c r="AA87" s="260"/>
      <c r="AB87" s="260"/>
      <c r="AC87" s="260"/>
      <c r="AD87" s="260"/>
      <c r="AE87" s="260"/>
    </row>
    <row r="88" spans="1:31" s="224" customFormat="1">
      <c r="A88" s="186"/>
      <c r="B88" s="186"/>
      <c r="C88" s="226"/>
      <c r="D88" s="304"/>
      <c r="E88" s="304"/>
      <c r="F88" s="304"/>
      <c r="G88" s="304"/>
      <c r="H88" s="304"/>
      <c r="I88" s="304"/>
      <c r="J88" s="304"/>
      <c r="K88" s="304"/>
      <c r="L88" s="425">
        <f t="shared" si="2"/>
        <v>0</v>
      </c>
      <c r="M88" s="304"/>
      <c r="N88" s="304"/>
      <c r="O88" s="425">
        <f t="shared" si="3"/>
        <v>0</v>
      </c>
      <c r="P88" s="304"/>
      <c r="Q88" s="304"/>
      <c r="R88" s="275" t="str">
        <f>IF(ISBLANK($B88),"",VLOOKUP($B88,Listen!$A$2:$C$44,2,FALSE))</f>
        <v/>
      </c>
      <c r="S88" s="275" t="str">
        <f>IF(ISBLANK($B88),"",VLOOKUP($B88,Listen!$A$2:$C$44,3,FALSE))</f>
        <v/>
      </c>
      <c r="T88" s="260"/>
      <c r="U88" s="260"/>
      <c r="V88" s="260"/>
      <c r="W88" s="260"/>
      <c r="X88" s="260"/>
      <c r="Y88" s="260"/>
      <c r="Z88" s="260"/>
      <c r="AA88" s="260"/>
      <c r="AB88" s="260"/>
      <c r="AC88" s="260"/>
      <c r="AD88" s="260"/>
      <c r="AE88" s="260"/>
    </row>
    <row r="89" spans="1:31" s="224" customFormat="1">
      <c r="A89" s="186"/>
      <c r="B89" s="186"/>
      <c r="C89" s="226"/>
      <c r="D89" s="304"/>
      <c r="E89" s="304"/>
      <c r="F89" s="304"/>
      <c r="G89" s="304"/>
      <c r="H89" s="304"/>
      <c r="I89" s="304"/>
      <c r="J89" s="304"/>
      <c r="K89" s="304"/>
      <c r="L89" s="425">
        <f t="shared" si="2"/>
        <v>0</v>
      </c>
      <c r="M89" s="304"/>
      <c r="N89" s="304"/>
      <c r="O89" s="425">
        <f t="shared" si="3"/>
        <v>0</v>
      </c>
      <c r="P89" s="304"/>
      <c r="Q89" s="304"/>
      <c r="R89" s="275" t="str">
        <f>IF(ISBLANK($B89),"",VLOOKUP($B89,Listen!$A$2:$C$44,2,FALSE))</f>
        <v/>
      </c>
      <c r="S89" s="275" t="str">
        <f>IF(ISBLANK($B89),"",VLOOKUP($B89,Listen!$A$2:$C$44,3,FALSE))</f>
        <v/>
      </c>
      <c r="T89" s="260"/>
      <c r="U89" s="260"/>
      <c r="V89" s="260"/>
      <c r="W89" s="260"/>
      <c r="X89" s="260"/>
      <c r="Y89" s="260"/>
      <c r="Z89" s="260"/>
      <c r="AA89" s="260"/>
      <c r="AB89" s="260"/>
      <c r="AC89" s="260"/>
      <c r="AD89" s="260"/>
      <c r="AE89" s="260"/>
    </row>
    <row r="90" spans="1:31" s="224" customFormat="1">
      <c r="A90" s="186"/>
      <c r="B90" s="186"/>
      <c r="C90" s="226"/>
      <c r="D90" s="304"/>
      <c r="E90" s="304"/>
      <c r="F90" s="304"/>
      <c r="G90" s="304"/>
      <c r="H90" s="304"/>
      <c r="I90" s="304"/>
      <c r="J90" s="304"/>
      <c r="K90" s="304"/>
      <c r="L90" s="425">
        <f t="shared" si="2"/>
        <v>0</v>
      </c>
      <c r="M90" s="304"/>
      <c r="N90" s="304"/>
      <c r="O90" s="425">
        <f t="shared" si="3"/>
        <v>0</v>
      </c>
      <c r="P90" s="304"/>
      <c r="Q90" s="304"/>
      <c r="R90" s="275" t="str">
        <f>IF(ISBLANK($B90),"",VLOOKUP($B90,Listen!$A$2:$C$44,2,FALSE))</f>
        <v/>
      </c>
      <c r="S90" s="275" t="str">
        <f>IF(ISBLANK($B90),"",VLOOKUP($B90,Listen!$A$2:$C$44,3,FALSE))</f>
        <v/>
      </c>
      <c r="T90" s="260"/>
      <c r="U90" s="260"/>
      <c r="V90" s="260"/>
      <c r="W90" s="260"/>
      <c r="X90" s="260"/>
      <c r="Y90" s="260"/>
      <c r="Z90" s="260"/>
      <c r="AA90" s="260"/>
      <c r="AB90" s="260"/>
      <c r="AC90" s="260"/>
      <c r="AD90" s="260"/>
      <c r="AE90" s="260"/>
    </row>
    <row r="91" spans="1:31" s="224" customFormat="1">
      <c r="A91" s="186"/>
      <c r="B91" s="186"/>
      <c r="C91" s="226"/>
      <c r="D91" s="304"/>
      <c r="E91" s="304"/>
      <c r="F91" s="304"/>
      <c r="G91" s="304"/>
      <c r="H91" s="304"/>
      <c r="I91" s="304"/>
      <c r="J91" s="304"/>
      <c r="K91" s="304"/>
      <c r="L91" s="425">
        <f t="shared" si="2"/>
        <v>0</v>
      </c>
      <c r="M91" s="304"/>
      <c r="N91" s="304"/>
      <c r="O91" s="425">
        <f t="shared" si="3"/>
        <v>0</v>
      </c>
      <c r="P91" s="304"/>
      <c r="Q91" s="304"/>
      <c r="R91" s="275" t="str">
        <f>IF(ISBLANK($B91),"",VLOOKUP($B91,Listen!$A$2:$C$44,2,FALSE))</f>
        <v/>
      </c>
      <c r="S91" s="275" t="str">
        <f>IF(ISBLANK($B91),"",VLOOKUP($B91,Listen!$A$2:$C$44,3,FALSE))</f>
        <v/>
      </c>
      <c r="T91" s="260"/>
      <c r="U91" s="260"/>
      <c r="V91" s="260"/>
      <c r="W91" s="260"/>
      <c r="X91" s="260"/>
      <c r="Y91" s="260"/>
      <c r="Z91" s="260"/>
      <c r="AA91" s="260"/>
      <c r="AB91" s="260"/>
      <c r="AC91" s="260"/>
      <c r="AD91" s="260"/>
      <c r="AE91" s="260"/>
    </row>
    <row r="92" spans="1:31" s="224" customFormat="1">
      <c r="A92" s="186"/>
      <c r="B92" s="186"/>
      <c r="C92" s="226"/>
      <c r="D92" s="304"/>
      <c r="E92" s="304"/>
      <c r="F92" s="304"/>
      <c r="G92" s="304"/>
      <c r="H92" s="304"/>
      <c r="I92" s="304"/>
      <c r="J92" s="304"/>
      <c r="K92" s="304"/>
      <c r="L92" s="425">
        <f t="shared" si="2"/>
        <v>0</v>
      </c>
      <c r="M92" s="304"/>
      <c r="N92" s="304"/>
      <c r="O92" s="425">
        <f t="shared" si="3"/>
        <v>0</v>
      </c>
      <c r="P92" s="304"/>
      <c r="Q92" s="304"/>
      <c r="R92" s="275" t="str">
        <f>IF(ISBLANK($B92),"",VLOOKUP($B92,Listen!$A$2:$C$44,2,FALSE))</f>
        <v/>
      </c>
      <c r="S92" s="275" t="str">
        <f>IF(ISBLANK($B92),"",VLOOKUP($B92,Listen!$A$2:$C$44,3,FALSE))</f>
        <v/>
      </c>
      <c r="T92" s="260"/>
      <c r="U92" s="260"/>
      <c r="V92" s="260"/>
      <c r="W92" s="260"/>
      <c r="X92" s="260"/>
      <c r="Y92" s="260"/>
      <c r="Z92" s="260"/>
      <c r="AA92" s="260"/>
      <c r="AB92" s="260"/>
      <c r="AC92" s="260"/>
      <c r="AD92" s="260"/>
      <c r="AE92" s="260"/>
    </row>
    <row r="93" spans="1:31" s="224" customFormat="1">
      <c r="A93" s="186"/>
      <c r="B93" s="186"/>
      <c r="C93" s="226"/>
      <c r="D93" s="304"/>
      <c r="E93" s="304"/>
      <c r="F93" s="304"/>
      <c r="G93" s="304"/>
      <c r="H93" s="304"/>
      <c r="I93" s="304"/>
      <c r="J93" s="304"/>
      <c r="K93" s="304"/>
      <c r="L93" s="425">
        <f t="shared" si="2"/>
        <v>0</v>
      </c>
      <c r="M93" s="304"/>
      <c r="N93" s="304"/>
      <c r="O93" s="425">
        <f t="shared" si="3"/>
        <v>0</v>
      </c>
      <c r="P93" s="304"/>
      <c r="Q93" s="304"/>
      <c r="R93" s="275" t="str">
        <f>IF(ISBLANK($B93),"",VLOOKUP($B93,Listen!$A$2:$C$44,2,FALSE))</f>
        <v/>
      </c>
      <c r="S93" s="275" t="str">
        <f>IF(ISBLANK($B93),"",VLOOKUP($B93,Listen!$A$2:$C$44,3,FALSE))</f>
        <v/>
      </c>
      <c r="T93" s="260"/>
      <c r="U93" s="260"/>
      <c r="V93" s="260"/>
      <c r="W93" s="260"/>
      <c r="X93" s="260"/>
      <c r="Y93" s="260"/>
      <c r="Z93" s="260"/>
      <c r="AA93" s="260"/>
      <c r="AB93" s="260"/>
      <c r="AC93" s="260"/>
      <c r="AD93" s="260"/>
      <c r="AE93" s="260"/>
    </row>
    <row r="94" spans="1:31" s="224" customFormat="1">
      <c r="A94" s="186"/>
      <c r="B94" s="186"/>
      <c r="C94" s="226"/>
      <c r="D94" s="304"/>
      <c r="E94" s="304"/>
      <c r="F94" s="304"/>
      <c r="G94" s="304"/>
      <c r="H94" s="304"/>
      <c r="I94" s="304"/>
      <c r="J94" s="304"/>
      <c r="K94" s="304"/>
      <c r="L94" s="425">
        <f t="shared" si="2"/>
        <v>0</v>
      </c>
      <c r="M94" s="304"/>
      <c r="N94" s="304"/>
      <c r="O94" s="425">
        <f t="shared" si="3"/>
        <v>0</v>
      </c>
      <c r="P94" s="304"/>
      <c r="Q94" s="304"/>
      <c r="R94" s="275" t="str">
        <f>IF(ISBLANK($B94),"",VLOOKUP($B94,Listen!$A$2:$C$44,2,FALSE))</f>
        <v/>
      </c>
      <c r="S94" s="275" t="str">
        <f>IF(ISBLANK($B94),"",VLOOKUP($B94,Listen!$A$2:$C$44,3,FALSE))</f>
        <v/>
      </c>
      <c r="T94" s="260"/>
      <c r="U94" s="260"/>
      <c r="V94" s="260"/>
      <c r="W94" s="260"/>
      <c r="X94" s="260"/>
      <c r="Y94" s="260"/>
      <c r="Z94" s="260"/>
      <c r="AA94" s="260"/>
      <c r="AB94" s="260"/>
      <c r="AC94" s="260"/>
      <c r="AD94" s="260"/>
      <c r="AE94" s="260"/>
    </row>
    <row r="95" spans="1:31" s="224" customFormat="1">
      <c r="A95" s="186"/>
      <c r="B95" s="186"/>
      <c r="C95" s="226"/>
      <c r="D95" s="304"/>
      <c r="E95" s="304"/>
      <c r="F95" s="304"/>
      <c r="G95" s="304"/>
      <c r="H95" s="304"/>
      <c r="I95" s="304"/>
      <c r="J95" s="304"/>
      <c r="K95" s="304"/>
      <c r="L95" s="425">
        <f t="shared" si="2"/>
        <v>0</v>
      </c>
      <c r="M95" s="304"/>
      <c r="N95" s="304"/>
      <c r="O95" s="425">
        <f t="shared" si="3"/>
        <v>0</v>
      </c>
      <c r="P95" s="304"/>
      <c r="Q95" s="304"/>
      <c r="R95" s="275" t="str">
        <f>IF(ISBLANK($B95),"",VLOOKUP($B95,Listen!$A$2:$C$44,2,FALSE))</f>
        <v/>
      </c>
      <c r="S95" s="275" t="str">
        <f>IF(ISBLANK($B95),"",VLOOKUP($B95,Listen!$A$2:$C$44,3,FALSE))</f>
        <v/>
      </c>
      <c r="T95" s="260"/>
      <c r="U95" s="260"/>
      <c r="V95" s="260"/>
      <c r="W95" s="260"/>
      <c r="X95" s="260"/>
      <c r="Y95" s="260"/>
      <c r="Z95" s="260"/>
      <c r="AA95" s="260"/>
      <c r="AB95" s="260"/>
      <c r="AC95" s="260"/>
      <c r="AD95" s="260"/>
      <c r="AE95" s="260"/>
    </row>
    <row r="96" spans="1:31" s="224" customFormat="1">
      <c r="A96" s="186"/>
      <c r="B96" s="186"/>
      <c r="C96" s="226"/>
      <c r="D96" s="304"/>
      <c r="E96" s="304"/>
      <c r="F96" s="304"/>
      <c r="G96" s="304"/>
      <c r="H96" s="304"/>
      <c r="I96" s="304"/>
      <c r="J96" s="304"/>
      <c r="K96" s="304"/>
      <c r="L96" s="425">
        <f t="shared" si="2"/>
        <v>0</v>
      </c>
      <c r="M96" s="304"/>
      <c r="N96" s="304"/>
      <c r="O96" s="425">
        <f t="shared" si="3"/>
        <v>0</v>
      </c>
      <c r="P96" s="304"/>
      <c r="Q96" s="304"/>
      <c r="R96" s="275" t="str">
        <f>IF(ISBLANK($B96),"",VLOOKUP($B96,Listen!$A$2:$C$44,2,FALSE))</f>
        <v/>
      </c>
      <c r="S96" s="275" t="str">
        <f>IF(ISBLANK($B96),"",VLOOKUP($B96,Listen!$A$2:$C$44,3,FALSE))</f>
        <v/>
      </c>
      <c r="T96" s="260"/>
      <c r="U96" s="260"/>
      <c r="V96" s="260"/>
      <c r="W96" s="260"/>
      <c r="X96" s="260"/>
      <c r="Y96" s="260"/>
      <c r="Z96" s="260"/>
      <c r="AA96" s="260"/>
      <c r="AB96" s="260"/>
      <c r="AC96" s="260"/>
      <c r="AD96" s="260"/>
      <c r="AE96" s="260"/>
    </row>
    <row r="97" spans="1:31" s="224" customFormat="1">
      <c r="A97" s="186"/>
      <c r="B97" s="186"/>
      <c r="C97" s="226"/>
      <c r="D97" s="304"/>
      <c r="E97" s="304"/>
      <c r="F97" s="304"/>
      <c r="G97" s="304"/>
      <c r="H97" s="304"/>
      <c r="I97" s="304"/>
      <c r="J97" s="304"/>
      <c r="K97" s="304"/>
      <c r="L97" s="425">
        <f t="shared" si="2"/>
        <v>0</v>
      </c>
      <c r="M97" s="304"/>
      <c r="N97" s="304"/>
      <c r="O97" s="425">
        <f t="shared" si="3"/>
        <v>0</v>
      </c>
      <c r="P97" s="304"/>
      <c r="Q97" s="304"/>
      <c r="R97" s="275" t="str">
        <f>IF(ISBLANK($B97),"",VLOOKUP($B97,Listen!$A$2:$C$44,2,FALSE))</f>
        <v/>
      </c>
      <c r="S97" s="275" t="str">
        <f>IF(ISBLANK($B97),"",VLOOKUP($B97,Listen!$A$2:$C$44,3,FALSE))</f>
        <v/>
      </c>
      <c r="T97" s="260"/>
      <c r="U97" s="260"/>
      <c r="V97" s="260"/>
      <c r="W97" s="260"/>
      <c r="X97" s="260"/>
      <c r="Y97" s="260"/>
      <c r="Z97" s="260"/>
      <c r="AA97" s="260"/>
      <c r="AB97" s="260"/>
      <c r="AC97" s="260"/>
      <c r="AD97" s="260"/>
      <c r="AE97" s="260"/>
    </row>
    <row r="98" spans="1:31" s="224" customFormat="1">
      <c r="A98" s="186"/>
      <c r="B98" s="186"/>
      <c r="C98" s="226"/>
      <c r="D98" s="304"/>
      <c r="E98" s="304"/>
      <c r="F98" s="304"/>
      <c r="G98" s="304"/>
      <c r="H98" s="304"/>
      <c r="I98" s="304"/>
      <c r="J98" s="304"/>
      <c r="K98" s="304"/>
      <c r="L98" s="425">
        <f t="shared" si="2"/>
        <v>0</v>
      </c>
      <c r="M98" s="304"/>
      <c r="N98" s="304"/>
      <c r="O98" s="425">
        <f t="shared" si="3"/>
        <v>0</v>
      </c>
      <c r="P98" s="304"/>
      <c r="Q98" s="304"/>
      <c r="R98" s="275" t="str">
        <f>IF(ISBLANK($B98),"",VLOOKUP($B98,Listen!$A$2:$C$44,2,FALSE))</f>
        <v/>
      </c>
      <c r="S98" s="275" t="str">
        <f>IF(ISBLANK($B98),"",VLOOKUP($B98,Listen!$A$2:$C$44,3,FALSE))</f>
        <v/>
      </c>
      <c r="T98" s="260"/>
      <c r="U98" s="260"/>
      <c r="V98" s="260"/>
      <c r="W98" s="260"/>
      <c r="X98" s="260"/>
      <c r="Y98" s="260"/>
      <c r="Z98" s="260"/>
      <c r="AA98" s="260"/>
      <c r="AB98" s="260"/>
      <c r="AC98" s="260"/>
      <c r="AD98" s="260"/>
      <c r="AE98" s="260"/>
    </row>
    <row r="99" spans="1:31" s="224" customFormat="1">
      <c r="A99" s="186"/>
      <c r="B99" s="186"/>
      <c r="C99" s="226"/>
      <c r="D99" s="304"/>
      <c r="E99" s="304"/>
      <c r="F99" s="304"/>
      <c r="G99" s="304"/>
      <c r="H99" s="304"/>
      <c r="I99" s="304"/>
      <c r="J99" s="304"/>
      <c r="K99" s="304"/>
      <c r="L99" s="425">
        <f t="shared" si="2"/>
        <v>0</v>
      </c>
      <c r="M99" s="304"/>
      <c r="N99" s="304"/>
      <c r="O99" s="425">
        <f t="shared" si="3"/>
        <v>0</v>
      </c>
      <c r="P99" s="304"/>
      <c r="Q99" s="304"/>
      <c r="R99" s="275" t="str">
        <f>IF(ISBLANK($B99),"",VLOOKUP($B99,Listen!$A$2:$C$44,2,FALSE))</f>
        <v/>
      </c>
      <c r="S99" s="275" t="str">
        <f>IF(ISBLANK($B99),"",VLOOKUP($B99,Listen!$A$2:$C$44,3,FALSE))</f>
        <v/>
      </c>
      <c r="T99" s="260"/>
      <c r="U99" s="260"/>
      <c r="V99" s="260"/>
      <c r="W99" s="260"/>
      <c r="X99" s="260"/>
      <c r="Y99" s="260"/>
      <c r="Z99" s="260"/>
      <c r="AA99" s="260"/>
      <c r="AB99" s="260"/>
      <c r="AC99" s="260"/>
      <c r="AD99" s="260"/>
      <c r="AE99" s="260"/>
    </row>
    <row r="100" spans="1:31" s="224" customFormat="1">
      <c r="A100" s="186"/>
      <c r="B100" s="186"/>
      <c r="C100" s="226"/>
      <c r="D100" s="304"/>
      <c r="E100" s="304"/>
      <c r="F100" s="304"/>
      <c r="G100" s="304"/>
      <c r="H100" s="304"/>
      <c r="I100" s="304"/>
      <c r="J100" s="304"/>
      <c r="K100" s="304"/>
      <c r="L100" s="425">
        <f t="shared" si="2"/>
        <v>0</v>
      </c>
      <c r="M100" s="304"/>
      <c r="N100" s="304"/>
      <c r="O100" s="425">
        <f t="shared" si="3"/>
        <v>0</v>
      </c>
      <c r="P100" s="304"/>
      <c r="Q100" s="304"/>
      <c r="R100" s="275" t="str">
        <f>IF(ISBLANK($B100),"",VLOOKUP($B100,Listen!$A$2:$C$44,2,FALSE))</f>
        <v/>
      </c>
      <c r="S100" s="275" t="str">
        <f>IF(ISBLANK($B100),"",VLOOKUP($B100,Listen!$A$2:$C$44,3,FALSE))</f>
        <v/>
      </c>
      <c r="T100" s="260"/>
      <c r="U100" s="260"/>
      <c r="V100" s="260"/>
      <c r="W100" s="260"/>
      <c r="X100" s="260"/>
      <c r="Y100" s="260"/>
      <c r="Z100" s="260"/>
      <c r="AA100" s="260"/>
      <c r="AB100" s="260"/>
      <c r="AC100" s="260"/>
      <c r="AD100" s="260"/>
      <c r="AE100" s="260"/>
    </row>
    <row r="101" spans="1:31" s="224" customFormat="1">
      <c r="A101" s="186"/>
      <c r="B101" s="186"/>
      <c r="C101" s="226"/>
      <c r="D101" s="304"/>
      <c r="E101" s="304"/>
      <c r="F101" s="304"/>
      <c r="G101" s="304"/>
      <c r="H101" s="304"/>
      <c r="I101" s="304"/>
      <c r="J101" s="304"/>
      <c r="K101" s="304"/>
      <c r="L101" s="425">
        <f t="shared" si="2"/>
        <v>0</v>
      </c>
      <c r="M101" s="304"/>
      <c r="N101" s="304"/>
      <c r="O101" s="425">
        <f t="shared" si="3"/>
        <v>0</v>
      </c>
      <c r="P101" s="304"/>
      <c r="Q101" s="304"/>
      <c r="R101" s="275" t="str">
        <f>IF(ISBLANK($B101),"",VLOOKUP($B101,Listen!$A$2:$C$44,2,FALSE))</f>
        <v/>
      </c>
      <c r="S101" s="275" t="str">
        <f>IF(ISBLANK($B101),"",VLOOKUP($B101,Listen!$A$2:$C$44,3,FALSE))</f>
        <v/>
      </c>
      <c r="T101" s="260"/>
      <c r="U101" s="260"/>
      <c r="V101" s="260"/>
      <c r="W101" s="260"/>
      <c r="X101" s="260"/>
      <c r="Y101" s="260"/>
      <c r="Z101" s="260"/>
      <c r="AA101" s="260"/>
      <c r="AB101" s="260"/>
      <c r="AC101" s="260"/>
      <c r="AD101" s="260"/>
      <c r="AE101" s="260"/>
    </row>
    <row r="102" spans="1:31" s="224" customFormat="1">
      <c r="A102" s="186"/>
      <c r="B102" s="186"/>
      <c r="C102" s="226"/>
      <c r="D102" s="304"/>
      <c r="E102" s="304"/>
      <c r="F102" s="304"/>
      <c r="G102" s="304"/>
      <c r="H102" s="304"/>
      <c r="I102" s="304"/>
      <c r="J102" s="304"/>
      <c r="K102" s="304"/>
      <c r="L102" s="425">
        <f t="shared" si="2"/>
        <v>0</v>
      </c>
      <c r="M102" s="304"/>
      <c r="N102" s="304"/>
      <c r="O102" s="425">
        <f t="shared" si="3"/>
        <v>0</v>
      </c>
      <c r="P102" s="304"/>
      <c r="Q102" s="304"/>
      <c r="R102" s="275" t="str">
        <f>IF(ISBLANK($B102),"",VLOOKUP($B102,Listen!$A$2:$C$44,2,FALSE))</f>
        <v/>
      </c>
      <c r="S102" s="275" t="str">
        <f>IF(ISBLANK($B102),"",VLOOKUP($B102,Listen!$A$2:$C$44,3,FALSE))</f>
        <v/>
      </c>
      <c r="T102" s="260"/>
      <c r="U102" s="260"/>
      <c r="V102" s="260"/>
      <c r="W102" s="260"/>
      <c r="X102" s="260"/>
      <c r="Y102" s="260"/>
      <c r="Z102" s="260"/>
      <c r="AA102" s="260"/>
      <c r="AB102" s="260"/>
      <c r="AC102" s="260"/>
      <c r="AD102" s="260"/>
      <c r="AE102" s="260"/>
    </row>
    <row r="103" spans="1:31" s="224" customFormat="1">
      <c r="A103" s="186"/>
      <c r="B103" s="186"/>
      <c r="C103" s="226"/>
      <c r="D103" s="304"/>
      <c r="E103" s="304"/>
      <c r="F103" s="304"/>
      <c r="G103" s="304"/>
      <c r="H103" s="304"/>
      <c r="I103" s="304"/>
      <c r="J103" s="304"/>
      <c r="K103" s="304"/>
      <c r="L103" s="425">
        <f t="shared" si="2"/>
        <v>0</v>
      </c>
      <c r="M103" s="304"/>
      <c r="N103" s="304"/>
      <c r="O103" s="425">
        <f t="shared" si="3"/>
        <v>0</v>
      </c>
      <c r="P103" s="304"/>
      <c r="Q103" s="304"/>
      <c r="R103" s="275" t="str">
        <f>IF(ISBLANK($B103),"",VLOOKUP($B103,Listen!$A$2:$C$44,2,FALSE))</f>
        <v/>
      </c>
      <c r="S103" s="275" t="str">
        <f>IF(ISBLANK($B103),"",VLOOKUP($B103,Listen!$A$2:$C$44,3,FALSE))</f>
        <v/>
      </c>
      <c r="T103" s="260"/>
      <c r="U103" s="260"/>
      <c r="V103" s="260"/>
      <c r="W103" s="260"/>
      <c r="X103" s="260"/>
      <c r="Y103" s="260"/>
      <c r="Z103" s="260"/>
      <c r="AA103" s="260"/>
      <c r="AB103" s="260"/>
      <c r="AC103" s="260"/>
      <c r="AD103" s="260"/>
      <c r="AE103" s="260"/>
    </row>
    <row r="104" spans="1:31" s="224" customFormat="1">
      <c r="A104" s="186"/>
      <c r="B104" s="186"/>
      <c r="C104" s="226"/>
      <c r="D104" s="304"/>
      <c r="E104" s="304"/>
      <c r="F104" s="304"/>
      <c r="G104" s="304"/>
      <c r="H104" s="304"/>
      <c r="I104" s="304"/>
      <c r="J104" s="304"/>
      <c r="K104" s="304"/>
      <c r="L104" s="425">
        <f t="shared" si="2"/>
        <v>0</v>
      </c>
      <c r="M104" s="304"/>
      <c r="N104" s="304"/>
      <c r="O104" s="425">
        <f t="shared" si="3"/>
        <v>0</v>
      </c>
      <c r="P104" s="304"/>
      <c r="Q104" s="304"/>
      <c r="R104" s="275" t="str">
        <f>IF(ISBLANK($B104),"",VLOOKUP($B104,Listen!$A$2:$C$44,2,FALSE))</f>
        <v/>
      </c>
      <c r="S104" s="275" t="str">
        <f>IF(ISBLANK($B104),"",VLOOKUP($B104,Listen!$A$2:$C$44,3,FALSE))</f>
        <v/>
      </c>
      <c r="T104" s="260"/>
      <c r="U104" s="260"/>
      <c r="V104" s="260"/>
      <c r="W104" s="260"/>
      <c r="X104" s="260"/>
      <c r="Y104" s="260"/>
      <c r="Z104" s="260"/>
      <c r="AA104" s="260"/>
      <c r="AB104" s="260"/>
      <c r="AC104" s="260"/>
      <c r="AD104" s="260"/>
      <c r="AE104" s="260"/>
    </row>
    <row r="105" spans="1:31" s="224" customFormat="1">
      <c r="A105" s="186"/>
      <c r="B105" s="186"/>
      <c r="C105" s="226"/>
      <c r="D105" s="304"/>
      <c r="E105" s="304"/>
      <c r="F105" s="304"/>
      <c r="G105" s="304"/>
      <c r="H105" s="304"/>
      <c r="I105" s="304"/>
      <c r="J105" s="304"/>
      <c r="K105" s="304"/>
      <c r="L105" s="425">
        <f t="shared" si="2"/>
        <v>0</v>
      </c>
      <c r="M105" s="304"/>
      <c r="N105" s="304"/>
      <c r="O105" s="425">
        <f t="shared" si="3"/>
        <v>0</v>
      </c>
      <c r="P105" s="304"/>
      <c r="Q105" s="304"/>
      <c r="R105" s="275" t="str">
        <f>IF(ISBLANK($B105),"",VLOOKUP($B105,Listen!$A$2:$C$44,2,FALSE))</f>
        <v/>
      </c>
      <c r="S105" s="275" t="str">
        <f>IF(ISBLANK($B105),"",VLOOKUP($B105,Listen!$A$2:$C$44,3,FALSE))</f>
        <v/>
      </c>
      <c r="T105" s="260"/>
      <c r="U105" s="260"/>
      <c r="V105" s="260"/>
      <c r="W105" s="260"/>
      <c r="X105" s="260"/>
      <c r="Y105" s="260"/>
      <c r="Z105" s="260"/>
      <c r="AA105" s="260"/>
      <c r="AB105" s="260"/>
      <c r="AC105" s="260"/>
      <c r="AD105" s="260"/>
      <c r="AE105" s="260"/>
    </row>
    <row r="106" spans="1:31" s="224" customFormat="1">
      <c r="A106" s="186"/>
      <c r="B106" s="186"/>
      <c r="C106" s="226"/>
      <c r="D106" s="304"/>
      <c r="E106" s="304"/>
      <c r="F106" s="304"/>
      <c r="G106" s="304"/>
      <c r="H106" s="304"/>
      <c r="I106" s="304"/>
      <c r="J106" s="304"/>
      <c r="K106" s="304"/>
      <c r="L106" s="425">
        <f t="shared" si="2"/>
        <v>0</v>
      </c>
      <c r="M106" s="304"/>
      <c r="N106" s="304"/>
      <c r="O106" s="425">
        <f t="shared" si="3"/>
        <v>0</v>
      </c>
      <c r="P106" s="304"/>
      <c r="Q106" s="304"/>
      <c r="R106" s="275" t="str">
        <f>IF(ISBLANK($B106),"",VLOOKUP($B106,Listen!$A$2:$C$44,2,FALSE))</f>
        <v/>
      </c>
      <c r="S106" s="275" t="str">
        <f>IF(ISBLANK($B106),"",VLOOKUP($B106,Listen!$A$2:$C$44,3,FALSE))</f>
        <v/>
      </c>
      <c r="T106" s="260"/>
      <c r="U106" s="260"/>
      <c r="V106" s="260"/>
      <c r="W106" s="260"/>
      <c r="X106" s="260"/>
      <c r="Y106" s="260"/>
      <c r="Z106" s="260"/>
      <c r="AA106" s="260"/>
      <c r="AB106" s="260"/>
      <c r="AC106" s="260"/>
      <c r="AD106" s="260"/>
      <c r="AE106" s="260"/>
    </row>
    <row r="107" spans="1:31" s="224" customFormat="1">
      <c r="A107" s="186"/>
      <c r="B107" s="186"/>
      <c r="C107" s="226"/>
      <c r="D107" s="304"/>
      <c r="E107" s="304"/>
      <c r="F107" s="304"/>
      <c r="G107" s="304"/>
      <c r="H107" s="304"/>
      <c r="I107" s="304"/>
      <c r="J107" s="304"/>
      <c r="K107" s="304"/>
      <c r="L107" s="425">
        <f t="shared" si="2"/>
        <v>0</v>
      </c>
      <c r="M107" s="304"/>
      <c r="N107" s="304"/>
      <c r="O107" s="425">
        <f t="shared" si="3"/>
        <v>0</v>
      </c>
      <c r="P107" s="304"/>
      <c r="Q107" s="304"/>
      <c r="R107" s="275" t="str">
        <f>IF(ISBLANK($B107),"",VLOOKUP($B107,Listen!$A$2:$C$44,2,FALSE))</f>
        <v/>
      </c>
      <c r="S107" s="275" t="str">
        <f>IF(ISBLANK($B107),"",VLOOKUP($B107,Listen!$A$2:$C$44,3,FALSE))</f>
        <v/>
      </c>
      <c r="T107" s="260"/>
      <c r="U107" s="260"/>
      <c r="V107" s="260"/>
      <c r="W107" s="260"/>
      <c r="X107" s="260"/>
      <c r="Y107" s="260"/>
      <c r="Z107" s="260"/>
      <c r="AA107" s="260"/>
      <c r="AB107" s="260"/>
      <c r="AC107" s="260"/>
      <c r="AD107" s="260"/>
      <c r="AE107" s="260"/>
    </row>
    <row r="108" spans="1:31" s="224" customFormat="1">
      <c r="A108" s="186"/>
      <c r="B108" s="186"/>
      <c r="C108" s="226"/>
      <c r="D108" s="304"/>
      <c r="E108" s="304"/>
      <c r="F108" s="304"/>
      <c r="G108" s="304"/>
      <c r="H108" s="304"/>
      <c r="I108" s="304"/>
      <c r="J108" s="304"/>
      <c r="K108" s="304"/>
      <c r="L108" s="425">
        <f t="shared" si="2"/>
        <v>0</v>
      </c>
      <c r="M108" s="304"/>
      <c r="N108" s="304"/>
      <c r="O108" s="425">
        <f t="shared" si="3"/>
        <v>0</v>
      </c>
      <c r="P108" s="304"/>
      <c r="Q108" s="304"/>
      <c r="R108" s="275" t="str">
        <f>IF(ISBLANK($B108),"",VLOOKUP($B108,Listen!$A$2:$C$44,2,FALSE))</f>
        <v/>
      </c>
      <c r="S108" s="275" t="str">
        <f>IF(ISBLANK($B108),"",VLOOKUP($B108,Listen!$A$2:$C$44,3,FALSE))</f>
        <v/>
      </c>
      <c r="T108" s="260"/>
      <c r="U108" s="260"/>
      <c r="V108" s="260"/>
      <c r="W108" s="260"/>
      <c r="X108" s="260"/>
      <c r="Y108" s="260"/>
      <c r="Z108" s="260"/>
      <c r="AA108" s="260"/>
      <c r="AB108" s="260"/>
      <c r="AC108" s="260"/>
      <c r="AD108" s="260"/>
      <c r="AE108" s="260"/>
    </row>
    <row r="109" spans="1:31" s="224" customFormat="1">
      <c r="A109" s="186"/>
      <c r="B109" s="186"/>
      <c r="C109" s="226"/>
      <c r="D109" s="304"/>
      <c r="E109" s="304"/>
      <c r="F109" s="304"/>
      <c r="G109" s="304"/>
      <c r="H109" s="304"/>
      <c r="I109" s="304"/>
      <c r="J109" s="304"/>
      <c r="K109" s="304"/>
      <c r="L109" s="425">
        <f t="shared" si="2"/>
        <v>0</v>
      </c>
      <c r="M109" s="304"/>
      <c r="N109" s="304"/>
      <c r="O109" s="425">
        <f t="shared" si="3"/>
        <v>0</v>
      </c>
      <c r="P109" s="304"/>
      <c r="Q109" s="304"/>
      <c r="R109" s="275" t="str">
        <f>IF(ISBLANK($B109),"",VLOOKUP($B109,Listen!$A$2:$C$44,2,FALSE))</f>
        <v/>
      </c>
      <c r="S109" s="275" t="str">
        <f>IF(ISBLANK($B109),"",VLOOKUP($B109,Listen!$A$2:$C$44,3,FALSE))</f>
        <v/>
      </c>
      <c r="T109" s="260"/>
      <c r="U109" s="260"/>
      <c r="V109" s="260"/>
      <c r="W109" s="260"/>
      <c r="X109" s="260"/>
      <c r="Y109" s="260"/>
      <c r="Z109" s="260"/>
      <c r="AA109" s="260"/>
      <c r="AB109" s="260"/>
      <c r="AC109" s="260"/>
      <c r="AD109" s="260"/>
      <c r="AE109" s="260"/>
    </row>
    <row r="110" spans="1:31" s="224" customFormat="1">
      <c r="A110" s="186"/>
      <c r="B110" s="186"/>
      <c r="C110" s="226"/>
      <c r="D110" s="304"/>
      <c r="E110" s="304"/>
      <c r="F110" s="304"/>
      <c r="G110" s="304"/>
      <c r="H110" s="304"/>
      <c r="I110" s="304"/>
      <c r="J110" s="304"/>
      <c r="K110" s="304"/>
      <c r="L110" s="425">
        <f t="shared" si="2"/>
        <v>0</v>
      </c>
      <c r="M110" s="304"/>
      <c r="N110" s="304"/>
      <c r="O110" s="425">
        <f t="shared" si="3"/>
        <v>0</v>
      </c>
      <c r="P110" s="304"/>
      <c r="Q110" s="304"/>
      <c r="R110" s="275" t="str">
        <f>IF(ISBLANK($B110),"",VLOOKUP($B110,Listen!$A$2:$C$44,2,FALSE))</f>
        <v/>
      </c>
      <c r="S110" s="275" t="str">
        <f>IF(ISBLANK($B110),"",VLOOKUP($B110,Listen!$A$2:$C$44,3,FALSE))</f>
        <v/>
      </c>
      <c r="T110" s="260"/>
      <c r="U110" s="260"/>
      <c r="V110" s="260"/>
      <c r="W110" s="260"/>
      <c r="X110" s="260"/>
      <c r="Y110" s="260"/>
      <c r="Z110" s="260"/>
      <c r="AA110" s="260"/>
      <c r="AB110" s="260"/>
      <c r="AC110" s="260"/>
      <c r="AD110" s="260"/>
      <c r="AE110" s="260"/>
    </row>
    <row r="111" spans="1:31" s="224" customFormat="1">
      <c r="A111" s="186"/>
      <c r="B111" s="186"/>
      <c r="C111" s="226"/>
      <c r="D111" s="304"/>
      <c r="E111" s="304"/>
      <c r="F111" s="304"/>
      <c r="G111" s="304"/>
      <c r="H111" s="304"/>
      <c r="I111" s="304"/>
      <c r="J111" s="304"/>
      <c r="K111" s="304"/>
      <c r="L111" s="425">
        <f t="shared" si="2"/>
        <v>0</v>
      </c>
      <c r="M111" s="304"/>
      <c r="N111" s="304"/>
      <c r="O111" s="425">
        <f t="shared" si="3"/>
        <v>0</v>
      </c>
      <c r="P111" s="304"/>
      <c r="Q111" s="304"/>
      <c r="R111" s="275" t="str">
        <f>IF(ISBLANK($B111),"",VLOOKUP($B111,Listen!$A$2:$C$44,2,FALSE))</f>
        <v/>
      </c>
      <c r="S111" s="275" t="str">
        <f>IF(ISBLANK($B111),"",VLOOKUP($B111,Listen!$A$2:$C$44,3,FALSE))</f>
        <v/>
      </c>
      <c r="T111" s="260"/>
      <c r="U111" s="260"/>
      <c r="V111" s="260"/>
      <c r="W111" s="260"/>
      <c r="X111" s="260"/>
      <c r="Y111" s="260"/>
      <c r="Z111" s="260"/>
      <c r="AA111" s="260"/>
      <c r="AB111" s="260"/>
      <c r="AC111" s="260"/>
      <c r="AD111" s="260"/>
      <c r="AE111" s="260"/>
    </row>
    <row r="112" spans="1:31" s="224" customFormat="1">
      <c r="A112" s="186"/>
      <c r="B112" s="186"/>
      <c r="C112" s="226"/>
      <c r="D112" s="304"/>
      <c r="E112" s="304"/>
      <c r="F112" s="304"/>
      <c r="G112" s="304"/>
      <c r="H112" s="304"/>
      <c r="I112" s="304"/>
      <c r="J112" s="304"/>
      <c r="K112" s="304"/>
      <c r="L112" s="425">
        <f t="shared" si="2"/>
        <v>0</v>
      </c>
      <c r="M112" s="304"/>
      <c r="N112" s="304"/>
      <c r="O112" s="425">
        <f t="shared" si="3"/>
        <v>0</v>
      </c>
      <c r="P112" s="304"/>
      <c r="Q112" s="304"/>
      <c r="R112" s="275" t="str">
        <f>IF(ISBLANK($B112),"",VLOOKUP($B112,Listen!$A$2:$C$44,2,FALSE))</f>
        <v/>
      </c>
      <c r="S112" s="275" t="str">
        <f>IF(ISBLANK($B112),"",VLOOKUP($B112,Listen!$A$2:$C$44,3,FALSE))</f>
        <v/>
      </c>
      <c r="T112" s="260"/>
      <c r="U112" s="260"/>
      <c r="V112" s="260"/>
      <c r="W112" s="260"/>
      <c r="X112" s="260"/>
      <c r="Y112" s="260"/>
      <c r="Z112" s="260"/>
      <c r="AA112" s="260"/>
      <c r="AB112" s="260"/>
      <c r="AC112" s="260"/>
      <c r="AD112" s="260"/>
      <c r="AE112" s="260"/>
    </row>
    <row r="113" spans="1:31" s="224" customFormat="1">
      <c r="A113" s="186"/>
      <c r="B113" s="186"/>
      <c r="C113" s="226"/>
      <c r="D113" s="304"/>
      <c r="E113" s="304"/>
      <c r="F113" s="304"/>
      <c r="G113" s="304"/>
      <c r="H113" s="304"/>
      <c r="I113" s="304"/>
      <c r="J113" s="304"/>
      <c r="K113" s="304"/>
      <c r="L113" s="425">
        <f t="shared" si="2"/>
        <v>0</v>
      </c>
      <c r="M113" s="304"/>
      <c r="N113" s="304"/>
      <c r="O113" s="425">
        <f t="shared" si="3"/>
        <v>0</v>
      </c>
      <c r="P113" s="304"/>
      <c r="Q113" s="304"/>
      <c r="R113" s="275" t="str">
        <f>IF(ISBLANK($B113),"",VLOOKUP($B113,Listen!$A$2:$C$44,2,FALSE))</f>
        <v/>
      </c>
      <c r="S113" s="275" t="str">
        <f>IF(ISBLANK($B113),"",VLOOKUP($B113,Listen!$A$2:$C$44,3,FALSE))</f>
        <v/>
      </c>
      <c r="T113" s="260"/>
      <c r="U113" s="260"/>
      <c r="V113" s="260"/>
      <c r="W113" s="260"/>
      <c r="X113" s="260"/>
      <c r="Y113" s="260"/>
      <c r="Z113" s="260"/>
      <c r="AA113" s="260"/>
      <c r="AB113" s="260"/>
      <c r="AC113" s="260"/>
      <c r="AD113" s="260"/>
      <c r="AE113" s="260"/>
    </row>
    <row r="114" spans="1:31" s="224" customFormat="1">
      <c r="A114" s="186"/>
      <c r="B114" s="186"/>
      <c r="C114" s="226"/>
      <c r="D114" s="304"/>
      <c r="E114" s="304"/>
      <c r="F114" s="304"/>
      <c r="G114" s="304"/>
      <c r="H114" s="304"/>
      <c r="I114" s="304"/>
      <c r="J114" s="304"/>
      <c r="K114" s="304"/>
      <c r="L114" s="425">
        <f t="shared" si="2"/>
        <v>0</v>
      </c>
      <c r="M114" s="304"/>
      <c r="N114" s="304"/>
      <c r="O114" s="425">
        <f t="shared" si="3"/>
        <v>0</v>
      </c>
      <c r="P114" s="304"/>
      <c r="Q114" s="304"/>
      <c r="R114" s="275" t="str">
        <f>IF(ISBLANK($B114),"",VLOOKUP($B114,Listen!$A$2:$C$44,2,FALSE))</f>
        <v/>
      </c>
      <c r="S114" s="275" t="str">
        <f>IF(ISBLANK($B114),"",VLOOKUP($B114,Listen!$A$2:$C$44,3,FALSE))</f>
        <v/>
      </c>
      <c r="T114" s="260"/>
      <c r="U114" s="260"/>
      <c r="V114" s="260"/>
      <c r="W114" s="260"/>
      <c r="X114" s="260"/>
      <c r="Y114" s="260"/>
      <c r="Z114" s="260"/>
      <c r="AA114" s="260"/>
      <c r="AB114" s="260"/>
      <c r="AC114" s="260"/>
      <c r="AD114" s="260"/>
      <c r="AE114" s="260"/>
    </row>
    <row r="115" spans="1:31" s="224" customFormat="1">
      <c r="A115" s="186"/>
      <c r="B115" s="186"/>
      <c r="C115" s="226"/>
      <c r="D115" s="304"/>
      <c r="E115" s="304"/>
      <c r="F115" s="304"/>
      <c r="G115" s="304"/>
      <c r="H115" s="304"/>
      <c r="I115" s="304"/>
      <c r="J115" s="304"/>
      <c r="K115" s="304"/>
      <c r="L115" s="425">
        <f t="shared" si="2"/>
        <v>0</v>
      </c>
      <c r="M115" s="304"/>
      <c r="N115" s="304"/>
      <c r="O115" s="425">
        <f t="shared" si="3"/>
        <v>0</v>
      </c>
      <c r="P115" s="304"/>
      <c r="Q115" s="304"/>
      <c r="R115" s="275" t="str">
        <f>IF(ISBLANK($B115),"",VLOOKUP($B115,Listen!$A$2:$C$44,2,FALSE))</f>
        <v/>
      </c>
      <c r="S115" s="275" t="str">
        <f>IF(ISBLANK($B115),"",VLOOKUP($B115,Listen!$A$2:$C$44,3,FALSE))</f>
        <v/>
      </c>
      <c r="T115" s="260"/>
      <c r="U115" s="260"/>
      <c r="V115" s="260"/>
      <c r="W115" s="260"/>
      <c r="X115" s="260"/>
      <c r="Y115" s="260"/>
      <c r="Z115" s="260"/>
      <c r="AA115" s="260"/>
      <c r="AB115" s="260"/>
      <c r="AC115" s="260"/>
      <c r="AD115" s="260"/>
      <c r="AE115" s="260"/>
    </row>
    <row r="116" spans="1:31" s="224" customFormat="1">
      <c r="A116" s="186"/>
      <c r="B116" s="186"/>
      <c r="C116" s="226"/>
      <c r="D116" s="304"/>
      <c r="E116" s="304"/>
      <c r="F116" s="304"/>
      <c r="G116" s="304"/>
      <c r="H116" s="304"/>
      <c r="I116" s="304"/>
      <c r="J116" s="304"/>
      <c r="K116" s="304"/>
      <c r="L116" s="425">
        <f t="shared" si="2"/>
        <v>0</v>
      </c>
      <c r="M116" s="304"/>
      <c r="N116" s="304"/>
      <c r="O116" s="425">
        <f t="shared" si="3"/>
        <v>0</v>
      </c>
      <c r="P116" s="304"/>
      <c r="Q116" s="304"/>
      <c r="R116" s="275" t="str">
        <f>IF(ISBLANK($B116),"",VLOOKUP($B116,Listen!$A$2:$C$44,2,FALSE))</f>
        <v/>
      </c>
      <c r="S116" s="275" t="str">
        <f>IF(ISBLANK($B116),"",VLOOKUP($B116,Listen!$A$2:$C$44,3,FALSE))</f>
        <v/>
      </c>
      <c r="T116" s="260"/>
      <c r="U116" s="260"/>
      <c r="V116" s="260"/>
      <c r="W116" s="260"/>
      <c r="X116" s="260"/>
      <c r="Y116" s="260"/>
      <c r="Z116" s="260"/>
      <c r="AA116" s="260"/>
      <c r="AB116" s="260"/>
      <c r="AC116" s="260"/>
      <c r="AD116" s="260"/>
      <c r="AE116" s="260"/>
    </row>
    <row r="117" spans="1:31" s="224" customFormat="1">
      <c r="A117" s="186"/>
      <c r="B117" s="186"/>
      <c r="C117" s="226"/>
      <c r="D117" s="304"/>
      <c r="E117" s="304"/>
      <c r="F117" s="304"/>
      <c r="G117" s="304"/>
      <c r="H117" s="304"/>
      <c r="I117" s="304"/>
      <c r="J117" s="304"/>
      <c r="K117" s="304"/>
      <c r="L117" s="425">
        <f t="shared" si="2"/>
        <v>0</v>
      </c>
      <c r="M117" s="304"/>
      <c r="N117" s="304"/>
      <c r="O117" s="425">
        <f t="shared" si="3"/>
        <v>0</v>
      </c>
      <c r="P117" s="304"/>
      <c r="Q117" s="304"/>
      <c r="R117" s="275" t="str">
        <f>IF(ISBLANK($B117),"",VLOOKUP($B117,Listen!$A$2:$C$44,2,FALSE))</f>
        <v/>
      </c>
      <c r="S117" s="275" t="str">
        <f>IF(ISBLANK($B117),"",VLOOKUP($B117,Listen!$A$2:$C$44,3,FALSE))</f>
        <v/>
      </c>
      <c r="T117" s="260"/>
      <c r="U117" s="260"/>
      <c r="V117" s="260"/>
      <c r="W117" s="260"/>
      <c r="X117" s="260"/>
      <c r="Y117" s="260"/>
      <c r="Z117" s="260"/>
      <c r="AA117" s="260"/>
      <c r="AB117" s="260"/>
      <c r="AC117" s="260"/>
      <c r="AD117" s="260"/>
      <c r="AE117" s="260"/>
    </row>
    <row r="118" spans="1:31" s="224" customFormat="1">
      <c r="A118" s="186"/>
      <c r="B118" s="186"/>
      <c r="C118" s="226"/>
      <c r="D118" s="304"/>
      <c r="E118" s="304"/>
      <c r="F118" s="304"/>
      <c r="G118" s="304"/>
      <c r="H118" s="304"/>
      <c r="I118" s="304"/>
      <c r="J118" s="304"/>
      <c r="K118" s="304"/>
      <c r="L118" s="425">
        <f t="shared" si="2"/>
        <v>0</v>
      </c>
      <c r="M118" s="304"/>
      <c r="N118" s="304"/>
      <c r="O118" s="425">
        <f t="shared" si="3"/>
        <v>0</v>
      </c>
      <c r="P118" s="304"/>
      <c r="Q118" s="304"/>
      <c r="R118" s="275" t="str">
        <f>IF(ISBLANK($B118),"",VLOOKUP($B118,Listen!$A$2:$C$44,2,FALSE))</f>
        <v/>
      </c>
      <c r="S118" s="275" t="str">
        <f>IF(ISBLANK($B118),"",VLOOKUP($B118,Listen!$A$2:$C$44,3,FALSE))</f>
        <v/>
      </c>
      <c r="T118" s="260"/>
      <c r="U118" s="260"/>
      <c r="V118" s="260"/>
      <c r="W118" s="260"/>
      <c r="X118" s="260"/>
      <c r="Y118" s="260"/>
      <c r="Z118" s="260"/>
      <c r="AA118" s="260"/>
      <c r="AB118" s="260"/>
      <c r="AC118" s="260"/>
      <c r="AD118" s="260"/>
      <c r="AE118" s="260"/>
    </row>
    <row r="119" spans="1:31" s="224" customFormat="1">
      <c r="A119" s="186"/>
      <c r="B119" s="186"/>
      <c r="C119" s="226"/>
      <c r="D119" s="304"/>
      <c r="E119" s="304"/>
      <c r="F119" s="304"/>
      <c r="G119" s="304"/>
      <c r="H119" s="304"/>
      <c r="I119" s="304"/>
      <c r="J119" s="304"/>
      <c r="K119" s="304"/>
      <c r="L119" s="425">
        <f t="shared" si="2"/>
        <v>0</v>
      </c>
      <c r="M119" s="304"/>
      <c r="N119" s="304"/>
      <c r="O119" s="425">
        <f t="shared" si="3"/>
        <v>0</v>
      </c>
      <c r="P119" s="304"/>
      <c r="Q119" s="304"/>
      <c r="R119" s="275" t="str">
        <f>IF(ISBLANK($B119),"",VLOOKUP($B119,Listen!$A$2:$C$44,2,FALSE))</f>
        <v/>
      </c>
      <c r="S119" s="275" t="str">
        <f>IF(ISBLANK($B119),"",VLOOKUP($B119,Listen!$A$2:$C$44,3,FALSE))</f>
        <v/>
      </c>
      <c r="T119" s="260"/>
      <c r="U119" s="260"/>
      <c r="V119" s="260"/>
      <c r="W119" s="260"/>
      <c r="X119" s="260"/>
      <c r="Y119" s="260"/>
      <c r="Z119" s="260"/>
      <c r="AA119" s="260"/>
      <c r="AB119" s="260"/>
      <c r="AC119" s="260"/>
      <c r="AD119" s="260"/>
      <c r="AE119" s="260"/>
    </row>
    <row r="120" spans="1:31" s="224" customFormat="1">
      <c r="A120" s="186"/>
      <c r="B120" s="186"/>
      <c r="C120" s="226"/>
      <c r="D120" s="304"/>
      <c r="E120" s="304"/>
      <c r="F120" s="304"/>
      <c r="G120" s="304"/>
      <c r="H120" s="304"/>
      <c r="I120" s="304"/>
      <c r="J120" s="304"/>
      <c r="K120" s="304"/>
      <c r="L120" s="425">
        <f t="shared" si="2"/>
        <v>0</v>
      </c>
      <c r="M120" s="304"/>
      <c r="N120" s="304"/>
      <c r="O120" s="425">
        <f t="shared" si="3"/>
        <v>0</v>
      </c>
      <c r="P120" s="304"/>
      <c r="Q120" s="304"/>
      <c r="R120" s="275" t="str">
        <f>IF(ISBLANK($B120),"",VLOOKUP($B120,Listen!$A$2:$C$44,2,FALSE))</f>
        <v/>
      </c>
      <c r="S120" s="275" t="str">
        <f>IF(ISBLANK($B120),"",VLOOKUP($B120,Listen!$A$2:$C$44,3,FALSE))</f>
        <v/>
      </c>
      <c r="T120" s="260"/>
      <c r="U120" s="260"/>
      <c r="V120" s="260"/>
      <c r="W120" s="260"/>
      <c r="X120" s="260"/>
      <c r="Y120" s="260"/>
      <c r="Z120" s="260"/>
      <c r="AA120" s="260"/>
      <c r="AB120" s="260"/>
      <c r="AC120" s="260"/>
      <c r="AD120" s="260"/>
      <c r="AE120" s="260"/>
    </row>
    <row r="121" spans="1:31" s="224" customFormat="1">
      <c r="A121" s="186"/>
      <c r="B121" s="186"/>
      <c r="C121" s="226"/>
      <c r="D121" s="304"/>
      <c r="E121" s="304"/>
      <c r="F121" s="304"/>
      <c r="G121" s="304"/>
      <c r="H121" s="304"/>
      <c r="I121" s="304"/>
      <c r="J121" s="304"/>
      <c r="K121" s="304"/>
      <c r="L121" s="425">
        <f t="shared" si="2"/>
        <v>0</v>
      </c>
      <c r="M121" s="304"/>
      <c r="N121" s="304"/>
      <c r="O121" s="425">
        <f t="shared" si="3"/>
        <v>0</v>
      </c>
      <c r="P121" s="304"/>
      <c r="Q121" s="304"/>
      <c r="R121" s="275" t="str">
        <f>IF(ISBLANK($B121),"",VLOOKUP($B121,Listen!$A$2:$C$44,2,FALSE))</f>
        <v/>
      </c>
      <c r="S121" s="275" t="str">
        <f>IF(ISBLANK($B121),"",VLOOKUP($B121,Listen!$A$2:$C$44,3,FALSE))</f>
        <v/>
      </c>
      <c r="T121" s="260"/>
      <c r="U121" s="260"/>
      <c r="V121" s="260"/>
      <c r="W121" s="260"/>
      <c r="X121" s="260"/>
      <c r="Y121" s="260"/>
      <c r="Z121" s="260"/>
      <c r="AA121" s="260"/>
      <c r="AB121" s="260"/>
      <c r="AC121" s="260"/>
      <c r="AD121" s="260"/>
      <c r="AE121" s="260"/>
    </row>
    <row r="122" spans="1:31" s="224" customFormat="1">
      <c r="A122" s="186"/>
      <c r="B122" s="186"/>
      <c r="C122" s="226"/>
      <c r="D122" s="304"/>
      <c r="E122" s="304"/>
      <c r="F122" s="304"/>
      <c r="G122" s="304"/>
      <c r="H122" s="304"/>
      <c r="I122" s="304"/>
      <c r="J122" s="304"/>
      <c r="K122" s="304"/>
      <c r="L122" s="425">
        <f t="shared" si="2"/>
        <v>0</v>
      </c>
      <c r="M122" s="304"/>
      <c r="N122" s="304"/>
      <c r="O122" s="425">
        <f t="shared" si="3"/>
        <v>0</v>
      </c>
      <c r="P122" s="304"/>
      <c r="Q122" s="304"/>
      <c r="R122" s="275" t="str">
        <f>IF(ISBLANK($B122),"",VLOOKUP($B122,Listen!$A$2:$C$44,2,FALSE))</f>
        <v/>
      </c>
      <c r="S122" s="275" t="str">
        <f>IF(ISBLANK($B122),"",VLOOKUP($B122,Listen!$A$2:$C$44,3,FALSE))</f>
        <v/>
      </c>
      <c r="T122" s="260"/>
      <c r="U122" s="260"/>
      <c r="V122" s="260"/>
      <c r="W122" s="260"/>
      <c r="X122" s="260"/>
      <c r="Y122" s="260"/>
      <c r="Z122" s="260"/>
      <c r="AA122" s="260"/>
      <c r="AB122" s="260"/>
      <c r="AC122" s="260"/>
      <c r="AD122" s="260"/>
      <c r="AE122" s="260"/>
    </row>
    <row r="123" spans="1:31" s="224" customFormat="1">
      <c r="A123" s="186"/>
      <c r="B123" s="186"/>
      <c r="C123" s="226"/>
      <c r="D123" s="304"/>
      <c r="E123" s="304"/>
      <c r="F123" s="304"/>
      <c r="G123" s="304"/>
      <c r="H123" s="304"/>
      <c r="I123" s="304"/>
      <c r="J123" s="304"/>
      <c r="K123" s="304"/>
      <c r="L123" s="425">
        <f t="shared" si="2"/>
        <v>0</v>
      </c>
      <c r="M123" s="304"/>
      <c r="N123" s="304"/>
      <c r="O123" s="425">
        <f t="shared" si="3"/>
        <v>0</v>
      </c>
      <c r="P123" s="304"/>
      <c r="Q123" s="304"/>
      <c r="R123" s="275" t="str">
        <f>IF(ISBLANK($B123),"",VLOOKUP($B123,Listen!$A$2:$C$44,2,FALSE))</f>
        <v/>
      </c>
      <c r="S123" s="275" t="str">
        <f>IF(ISBLANK($B123),"",VLOOKUP($B123,Listen!$A$2:$C$44,3,FALSE))</f>
        <v/>
      </c>
      <c r="T123" s="260"/>
      <c r="U123" s="260"/>
      <c r="V123" s="260"/>
      <c r="W123" s="260"/>
      <c r="X123" s="260"/>
      <c r="Y123" s="260"/>
      <c r="Z123" s="260"/>
      <c r="AA123" s="260"/>
      <c r="AB123" s="260"/>
      <c r="AC123" s="260"/>
      <c r="AD123" s="260"/>
      <c r="AE123" s="260"/>
    </row>
    <row r="124" spans="1:31" s="224" customFormat="1">
      <c r="A124" s="186"/>
      <c r="B124" s="186"/>
      <c r="C124" s="226"/>
      <c r="D124" s="304"/>
      <c r="E124" s="304"/>
      <c r="F124" s="304"/>
      <c r="G124" s="304"/>
      <c r="H124" s="304"/>
      <c r="I124" s="304"/>
      <c r="J124" s="304"/>
      <c r="K124" s="304"/>
      <c r="L124" s="425">
        <f t="shared" si="2"/>
        <v>0</v>
      </c>
      <c r="M124" s="304"/>
      <c r="N124" s="304"/>
      <c r="O124" s="425">
        <f t="shared" si="3"/>
        <v>0</v>
      </c>
      <c r="P124" s="304"/>
      <c r="Q124" s="304"/>
      <c r="R124" s="275" t="str">
        <f>IF(ISBLANK($B124),"",VLOOKUP($B124,Listen!$A$2:$C$44,2,FALSE))</f>
        <v/>
      </c>
      <c r="S124" s="275" t="str">
        <f>IF(ISBLANK($B124),"",VLOOKUP($B124,Listen!$A$2:$C$44,3,FALSE))</f>
        <v/>
      </c>
      <c r="T124" s="260"/>
      <c r="U124" s="260"/>
      <c r="V124" s="260"/>
      <c r="W124" s="260"/>
      <c r="X124" s="260"/>
      <c r="Y124" s="260"/>
      <c r="Z124" s="260"/>
      <c r="AA124" s="260"/>
      <c r="AB124" s="260"/>
      <c r="AC124" s="260"/>
      <c r="AD124" s="260"/>
      <c r="AE124" s="260"/>
    </row>
    <row r="125" spans="1:31" s="224" customFormat="1">
      <c r="A125" s="186"/>
      <c r="B125" s="186"/>
      <c r="C125" s="226"/>
      <c r="D125" s="304"/>
      <c r="E125" s="304"/>
      <c r="F125" s="304"/>
      <c r="G125" s="304"/>
      <c r="H125" s="304"/>
      <c r="I125" s="304"/>
      <c r="J125" s="304"/>
      <c r="K125" s="304"/>
      <c r="L125" s="425">
        <f t="shared" si="2"/>
        <v>0</v>
      </c>
      <c r="M125" s="304"/>
      <c r="N125" s="304"/>
      <c r="O125" s="425">
        <f t="shared" si="3"/>
        <v>0</v>
      </c>
      <c r="P125" s="304"/>
      <c r="Q125" s="304"/>
      <c r="R125" s="275" t="str">
        <f>IF(ISBLANK($B125),"",VLOOKUP($B125,Listen!$A$2:$C$44,2,FALSE))</f>
        <v/>
      </c>
      <c r="S125" s="275" t="str">
        <f>IF(ISBLANK($B125),"",VLOOKUP($B125,Listen!$A$2:$C$44,3,FALSE))</f>
        <v/>
      </c>
      <c r="T125" s="260"/>
      <c r="U125" s="260"/>
      <c r="V125" s="260"/>
      <c r="W125" s="260"/>
      <c r="X125" s="260"/>
      <c r="Y125" s="260"/>
      <c r="Z125" s="260"/>
      <c r="AA125" s="260"/>
      <c r="AB125" s="260"/>
      <c r="AC125" s="260"/>
      <c r="AD125" s="260"/>
      <c r="AE125" s="260"/>
    </row>
    <row r="126" spans="1:31" s="224" customFormat="1">
      <c r="A126" s="186"/>
      <c r="B126" s="186"/>
      <c r="C126" s="226"/>
      <c r="D126" s="304"/>
      <c r="E126" s="304"/>
      <c r="F126" s="304"/>
      <c r="G126" s="304"/>
      <c r="H126" s="304"/>
      <c r="I126" s="304"/>
      <c r="J126" s="304"/>
      <c r="K126" s="304"/>
      <c r="L126" s="425">
        <f t="shared" si="2"/>
        <v>0</v>
      </c>
      <c r="M126" s="304"/>
      <c r="N126" s="304"/>
      <c r="O126" s="425">
        <f t="shared" si="3"/>
        <v>0</v>
      </c>
      <c r="P126" s="304"/>
      <c r="Q126" s="304"/>
      <c r="R126" s="275" t="str">
        <f>IF(ISBLANK($B126),"",VLOOKUP($B126,Listen!$A$2:$C$44,2,FALSE))</f>
        <v/>
      </c>
      <c r="S126" s="275" t="str">
        <f>IF(ISBLANK($B126),"",VLOOKUP($B126,Listen!$A$2:$C$44,3,FALSE))</f>
        <v/>
      </c>
      <c r="T126" s="260"/>
      <c r="U126" s="260"/>
      <c r="V126" s="260"/>
      <c r="W126" s="260"/>
      <c r="X126" s="260"/>
      <c r="Y126" s="260"/>
      <c r="Z126" s="260"/>
      <c r="AA126" s="260"/>
      <c r="AB126" s="260"/>
      <c r="AC126" s="260"/>
      <c r="AD126" s="260"/>
      <c r="AE126" s="260"/>
    </row>
    <row r="127" spans="1:31" s="224" customFormat="1">
      <c r="A127" s="186"/>
      <c r="B127" s="186"/>
      <c r="C127" s="226"/>
      <c r="D127" s="304"/>
      <c r="E127" s="304"/>
      <c r="F127" s="304"/>
      <c r="G127" s="304"/>
      <c r="H127" s="304"/>
      <c r="I127" s="304"/>
      <c r="J127" s="304"/>
      <c r="K127" s="304"/>
      <c r="L127" s="425">
        <f t="shared" si="2"/>
        <v>0</v>
      </c>
      <c r="M127" s="304"/>
      <c r="N127" s="304"/>
      <c r="O127" s="425">
        <f t="shared" si="3"/>
        <v>0</v>
      </c>
      <c r="P127" s="304"/>
      <c r="Q127" s="304"/>
      <c r="R127" s="275" t="str">
        <f>IF(ISBLANK($B127),"",VLOOKUP($B127,Listen!$A$2:$C$44,2,FALSE))</f>
        <v/>
      </c>
      <c r="S127" s="275" t="str">
        <f>IF(ISBLANK($B127),"",VLOOKUP($B127,Listen!$A$2:$C$44,3,FALSE))</f>
        <v/>
      </c>
      <c r="T127" s="260"/>
      <c r="U127" s="260"/>
      <c r="V127" s="260"/>
      <c r="W127" s="260"/>
      <c r="X127" s="260"/>
      <c r="Y127" s="260"/>
      <c r="Z127" s="260"/>
      <c r="AA127" s="260"/>
      <c r="AB127" s="260"/>
      <c r="AC127" s="260"/>
      <c r="AD127" s="260"/>
      <c r="AE127" s="260"/>
    </row>
    <row r="128" spans="1:31" s="224" customFormat="1">
      <c r="A128" s="186"/>
      <c r="B128" s="186"/>
      <c r="C128" s="226"/>
      <c r="D128" s="304"/>
      <c r="E128" s="304"/>
      <c r="F128" s="304"/>
      <c r="G128" s="304"/>
      <c r="H128" s="304"/>
      <c r="I128" s="304"/>
      <c r="J128" s="304"/>
      <c r="K128" s="304"/>
      <c r="L128" s="425">
        <f t="shared" si="2"/>
        <v>0</v>
      </c>
      <c r="M128" s="304"/>
      <c r="N128" s="304"/>
      <c r="O128" s="425">
        <f t="shared" si="3"/>
        <v>0</v>
      </c>
      <c r="P128" s="304"/>
      <c r="Q128" s="304"/>
      <c r="R128" s="275" t="str">
        <f>IF(ISBLANK($B128),"",VLOOKUP($B128,Listen!$A$2:$C$44,2,FALSE))</f>
        <v/>
      </c>
      <c r="S128" s="275" t="str">
        <f>IF(ISBLANK($B128),"",VLOOKUP($B128,Listen!$A$2:$C$44,3,FALSE))</f>
        <v/>
      </c>
      <c r="T128" s="260"/>
      <c r="U128" s="260"/>
      <c r="V128" s="260"/>
      <c r="W128" s="260"/>
      <c r="X128" s="260"/>
      <c r="Y128" s="260"/>
      <c r="Z128" s="260"/>
      <c r="AA128" s="260"/>
      <c r="AB128" s="260"/>
      <c r="AC128" s="260"/>
      <c r="AD128" s="260"/>
      <c r="AE128" s="260"/>
    </row>
    <row r="129" spans="1:31" s="224" customFormat="1">
      <c r="A129" s="186"/>
      <c r="B129" s="186"/>
      <c r="C129" s="226"/>
      <c r="D129" s="304"/>
      <c r="E129" s="304"/>
      <c r="F129" s="304"/>
      <c r="G129" s="304"/>
      <c r="H129" s="304"/>
      <c r="I129" s="304"/>
      <c r="J129" s="304"/>
      <c r="K129" s="304"/>
      <c r="L129" s="425">
        <f t="shared" si="2"/>
        <v>0</v>
      </c>
      <c r="M129" s="304"/>
      <c r="N129" s="304"/>
      <c r="O129" s="425">
        <f t="shared" si="3"/>
        <v>0</v>
      </c>
      <c r="P129" s="304"/>
      <c r="Q129" s="304"/>
      <c r="R129" s="275" t="str">
        <f>IF(ISBLANK($B129),"",VLOOKUP($B129,Listen!$A$2:$C$44,2,FALSE))</f>
        <v/>
      </c>
      <c r="S129" s="275" t="str">
        <f>IF(ISBLANK($B129),"",VLOOKUP($B129,Listen!$A$2:$C$44,3,FALSE))</f>
        <v/>
      </c>
      <c r="T129" s="260"/>
      <c r="U129" s="260"/>
      <c r="V129" s="260"/>
      <c r="W129" s="260"/>
      <c r="X129" s="260"/>
      <c r="Y129" s="260"/>
      <c r="Z129" s="260"/>
      <c r="AA129" s="260"/>
      <c r="AB129" s="260"/>
      <c r="AC129" s="260"/>
      <c r="AD129" s="260"/>
      <c r="AE129" s="260"/>
    </row>
    <row r="130" spans="1:31" s="224" customFormat="1">
      <c r="A130" s="186"/>
      <c r="B130" s="186"/>
      <c r="C130" s="226"/>
      <c r="D130" s="304"/>
      <c r="E130" s="304"/>
      <c r="F130" s="304"/>
      <c r="G130" s="304"/>
      <c r="H130" s="304"/>
      <c r="I130" s="304"/>
      <c r="J130" s="304"/>
      <c r="K130" s="304"/>
      <c r="L130" s="425">
        <f t="shared" si="2"/>
        <v>0</v>
      </c>
      <c r="M130" s="304"/>
      <c r="N130" s="304"/>
      <c r="O130" s="425">
        <f t="shared" si="3"/>
        <v>0</v>
      </c>
      <c r="P130" s="304"/>
      <c r="Q130" s="304"/>
      <c r="R130" s="275" t="str">
        <f>IF(ISBLANK($B130),"",VLOOKUP($B130,Listen!$A$2:$C$44,2,FALSE))</f>
        <v/>
      </c>
      <c r="S130" s="275" t="str">
        <f>IF(ISBLANK($B130),"",VLOOKUP($B130,Listen!$A$2:$C$44,3,FALSE))</f>
        <v/>
      </c>
      <c r="T130" s="260"/>
      <c r="U130" s="260"/>
      <c r="V130" s="260"/>
      <c r="W130" s="260"/>
      <c r="X130" s="260"/>
      <c r="Y130" s="260"/>
      <c r="Z130" s="260"/>
      <c r="AA130" s="260"/>
      <c r="AB130" s="260"/>
      <c r="AC130" s="260"/>
      <c r="AD130" s="260"/>
      <c r="AE130" s="260"/>
    </row>
    <row r="131" spans="1:31" s="224" customFormat="1">
      <c r="A131" s="186"/>
      <c r="B131" s="186"/>
      <c r="C131" s="226"/>
      <c r="D131" s="304"/>
      <c r="E131" s="304"/>
      <c r="F131" s="304"/>
      <c r="G131" s="304"/>
      <c r="H131" s="304"/>
      <c r="I131" s="304"/>
      <c r="J131" s="304"/>
      <c r="K131" s="304"/>
      <c r="L131" s="425">
        <f t="shared" si="2"/>
        <v>0</v>
      </c>
      <c r="M131" s="304"/>
      <c r="N131" s="304"/>
      <c r="O131" s="425">
        <f t="shared" si="3"/>
        <v>0</v>
      </c>
      <c r="P131" s="304"/>
      <c r="Q131" s="304"/>
      <c r="R131" s="275" t="str">
        <f>IF(ISBLANK($B131),"",VLOOKUP($B131,Listen!$A$2:$C$44,2,FALSE))</f>
        <v/>
      </c>
      <c r="S131" s="275" t="str">
        <f>IF(ISBLANK($B131),"",VLOOKUP($B131,Listen!$A$2:$C$44,3,FALSE))</f>
        <v/>
      </c>
      <c r="T131" s="260"/>
      <c r="U131" s="260"/>
      <c r="V131" s="260"/>
      <c r="W131" s="260"/>
      <c r="X131" s="260"/>
      <c r="Y131" s="260"/>
      <c r="Z131" s="260"/>
      <c r="AA131" s="260"/>
      <c r="AB131" s="260"/>
      <c r="AC131" s="260"/>
      <c r="AD131" s="260"/>
      <c r="AE131" s="260"/>
    </row>
    <row r="132" spans="1:31" s="224" customFormat="1">
      <c r="A132" s="186"/>
      <c r="B132" s="186"/>
      <c r="C132" s="226"/>
      <c r="D132" s="304"/>
      <c r="E132" s="304"/>
      <c r="F132" s="304"/>
      <c r="G132" s="304"/>
      <c r="H132" s="304"/>
      <c r="I132" s="304"/>
      <c r="J132" s="304"/>
      <c r="K132" s="304"/>
      <c r="L132" s="425">
        <f t="shared" si="2"/>
        <v>0</v>
      </c>
      <c r="M132" s="304"/>
      <c r="N132" s="304"/>
      <c r="O132" s="425">
        <f t="shared" si="3"/>
        <v>0</v>
      </c>
      <c r="P132" s="304"/>
      <c r="Q132" s="304"/>
      <c r="R132" s="275" t="str">
        <f>IF(ISBLANK($B132),"",VLOOKUP($B132,Listen!$A$2:$C$44,2,FALSE))</f>
        <v/>
      </c>
      <c r="S132" s="275" t="str">
        <f>IF(ISBLANK($B132),"",VLOOKUP($B132,Listen!$A$2:$C$44,3,FALSE))</f>
        <v/>
      </c>
      <c r="T132" s="260"/>
      <c r="U132" s="260"/>
      <c r="V132" s="260"/>
      <c r="W132" s="260"/>
      <c r="X132" s="260"/>
      <c r="Y132" s="260"/>
      <c r="Z132" s="260"/>
      <c r="AA132" s="260"/>
      <c r="AB132" s="260"/>
      <c r="AC132" s="260"/>
      <c r="AD132" s="260"/>
      <c r="AE132" s="260"/>
    </row>
    <row r="133" spans="1:31" s="224" customFormat="1">
      <c r="A133" s="186"/>
      <c r="B133" s="186"/>
      <c r="C133" s="226"/>
      <c r="D133" s="304"/>
      <c r="E133" s="304"/>
      <c r="F133" s="304"/>
      <c r="G133" s="304"/>
      <c r="H133" s="304"/>
      <c r="I133" s="304"/>
      <c r="J133" s="304"/>
      <c r="K133" s="304"/>
      <c r="L133" s="425">
        <f t="shared" ref="L133:L196" si="4">D133+E133+G133+H133+J133-F133-I133-K133</f>
        <v>0</v>
      </c>
      <c r="M133" s="304"/>
      <c r="N133" s="304"/>
      <c r="O133" s="425">
        <f t="shared" ref="O133:O196" si="5">L133-M133-N133</f>
        <v>0</v>
      </c>
      <c r="P133" s="304"/>
      <c r="Q133" s="304"/>
      <c r="R133" s="275" t="str">
        <f>IF(ISBLANK($B133),"",VLOOKUP($B133,Listen!$A$2:$C$44,2,FALSE))</f>
        <v/>
      </c>
      <c r="S133" s="275" t="str">
        <f>IF(ISBLANK($B133),"",VLOOKUP($B133,Listen!$A$2:$C$44,3,FALSE))</f>
        <v/>
      </c>
      <c r="T133" s="260"/>
      <c r="U133" s="260"/>
      <c r="V133" s="260"/>
      <c r="W133" s="260"/>
      <c r="X133" s="260"/>
      <c r="Y133" s="260"/>
      <c r="Z133" s="260"/>
      <c r="AA133" s="260"/>
      <c r="AB133" s="260"/>
      <c r="AC133" s="260"/>
      <c r="AD133" s="260"/>
      <c r="AE133" s="260"/>
    </row>
    <row r="134" spans="1:31" s="224" customFormat="1">
      <c r="A134" s="186"/>
      <c r="B134" s="186"/>
      <c r="C134" s="226"/>
      <c r="D134" s="304"/>
      <c r="E134" s="304"/>
      <c r="F134" s="304"/>
      <c r="G134" s="304"/>
      <c r="H134" s="304"/>
      <c r="I134" s="304"/>
      <c r="J134" s="304"/>
      <c r="K134" s="304"/>
      <c r="L134" s="425">
        <f t="shared" si="4"/>
        <v>0</v>
      </c>
      <c r="M134" s="304"/>
      <c r="N134" s="304"/>
      <c r="O134" s="425">
        <f t="shared" si="5"/>
        <v>0</v>
      </c>
      <c r="P134" s="304"/>
      <c r="Q134" s="304"/>
      <c r="R134" s="275" t="str">
        <f>IF(ISBLANK($B134),"",VLOOKUP($B134,Listen!$A$2:$C$44,2,FALSE))</f>
        <v/>
      </c>
      <c r="S134" s="275" t="str">
        <f>IF(ISBLANK($B134),"",VLOOKUP($B134,Listen!$A$2:$C$44,3,FALSE))</f>
        <v/>
      </c>
      <c r="T134" s="260"/>
      <c r="U134" s="260"/>
      <c r="V134" s="260"/>
      <c r="W134" s="260"/>
      <c r="X134" s="260"/>
      <c r="Y134" s="260"/>
      <c r="Z134" s="260"/>
      <c r="AA134" s="260"/>
      <c r="AB134" s="260"/>
      <c r="AC134" s="260"/>
      <c r="AD134" s="260"/>
      <c r="AE134" s="260"/>
    </row>
    <row r="135" spans="1:31" s="224" customFormat="1">
      <c r="A135" s="186"/>
      <c r="B135" s="186"/>
      <c r="C135" s="226"/>
      <c r="D135" s="304"/>
      <c r="E135" s="304"/>
      <c r="F135" s="304"/>
      <c r="G135" s="304"/>
      <c r="H135" s="304"/>
      <c r="I135" s="304"/>
      <c r="J135" s="304"/>
      <c r="K135" s="304"/>
      <c r="L135" s="425">
        <f t="shared" si="4"/>
        <v>0</v>
      </c>
      <c r="M135" s="304"/>
      <c r="N135" s="304"/>
      <c r="O135" s="425">
        <f t="shared" si="5"/>
        <v>0</v>
      </c>
      <c r="P135" s="304"/>
      <c r="Q135" s="304"/>
      <c r="R135" s="275" t="str">
        <f>IF(ISBLANK($B135),"",VLOOKUP($B135,Listen!$A$2:$C$44,2,FALSE))</f>
        <v/>
      </c>
      <c r="S135" s="275" t="str">
        <f>IF(ISBLANK($B135),"",VLOOKUP($B135,Listen!$A$2:$C$44,3,FALSE))</f>
        <v/>
      </c>
      <c r="T135" s="260"/>
      <c r="U135" s="260"/>
      <c r="V135" s="260"/>
      <c r="W135" s="260"/>
      <c r="X135" s="260"/>
      <c r="Y135" s="260"/>
      <c r="Z135" s="260"/>
      <c r="AA135" s="260"/>
      <c r="AB135" s="260"/>
      <c r="AC135" s="260"/>
      <c r="AD135" s="260"/>
      <c r="AE135" s="260"/>
    </row>
    <row r="136" spans="1:31" s="224" customFormat="1">
      <c r="A136" s="186"/>
      <c r="B136" s="186"/>
      <c r="C136" s="226"/>
      <c r="D136" s="304"/>
      <c r="E136" s="304"/>
      <c r="F136" s="304"/>
      <c r="G136" s="304"/>
      <c r="H136" s="304"/>
      <c r="I136" s="304"/>
      <c r="J136" s="304"/>
      <c r="K136" s="304"/>
      <c r="L136" s="425">
        <f t="shared" si="4"/>
        <v>0</v>
      </c>
      <c r="M136" s="304"/>
      <c r="N136" s="304"/>
      <c r="O136" s="425">
        <f t="shared" si="5"/>
        <v>0</v>
      </c>
      <c r="P136" s="304"/>
      <c r="Q136" s="304"/>
      <c r="R136" s="275" t="str">
        <f>IF(ISBLANK($B136),"",VLOOKUP($B136,Listen!$A$2:$C$44,2,FALSE))</f>
        <v/>
      </c>
      <c r="S136" s="275" t="str">
        <f>IF(ISBLANK($B136),"",VLOOKUP($B136,Listen!$A$2:$C$44,3,FALSE))</f>
        <v/>
      </c>
      <c r="T136" s="260"/>
      <c r="U136" s="260"/>
      <c r="V136" s="260"/>
      <c r="W136" s="260"/>
      <c r="X136" s="260"/>
      <c r="Y136" s="260"/>
      <c r="Z136" s="260"/>
      <c r="AA136" s="260"/>
      <c r="AB136" s="260"/>
      <c r="AC136" s="260"/>
      <c r="AD136" s="260"/>
      <c r="AE136" s="260"/>
    </row>
    <row r="137" spans="1:31" s="224" customFormat="1">
      <c r="A137" s="186"/>
      <c r="B137" s="186"/>
      <c r="C137" s="226"/>
      <c r="D137" s="304"/>
      <c r="E137" s="304"/>
      <c r="F137" s="304"/>
      <c r="G137" s="304"/>
      <c r="H137" s="304"/>
      <c r="I137" s="304"/>
      <c r="J137" s="304"/>
      <c r="K137" s="304"/>
      <c r="L137" s="425">
        <f t="shared" si="4"/>
        <v>0</v>
      </c>
      <c r="M137" s="304"/>
      <c r="N137" s="304"/>
      <c r="O137" s="425">
        <f t="shared" si="5"/>
        <v>0</v>
      </c>
      <c r="P137" s="304"/>
      <c r="Q137" s="304"/>
      <c r="R137" s="275" t="str">
        <f>IF(ISBLANK($B137),"",VLOOKUP($B137,Listen!$A$2:$C$44,2,FALSE))</f>
        <v/>
      </c>
      <c r="S137" s="275" t="str">
        <f>IF(ISBLANK($B137),"",VLOOKUP($B137,Listen!$A$2:$C$44,3,FALSE))</f>
        <v/>
      </c>
      <c r="T137" s="260"/>
      <c r="U137" s="260"/>
      <c r="V137" s="260"/>
      <c r="W137" s="260"/>
      <c r="X137" s="260"/>
      <c r="Y137" s="260"/>
      <c r="Z137" s="260"/>
      <c r="AA137" s="260"/>
      <c r="AB137" s="260"/>
      <c r="AC137" s="260"/>
      <c r="AD137" s="260"/>
      <c r="AE137" s="260"/>
    </row>
    <row r="138" spans="1:31" s="224" customFormat="1">
      <c r="A138" s="186"/>
      <c r="B138" s="186"/>
      <c r="C138" s="226"/>
      <c r="D138" s="304"/>
      <c r="E138" s="304"/>
      <c r="F138" s="304"/>
      <c r="G138" s="304"/>
      <c r="H138" s="304"/>
      <c r="I138" s="304"/>
      <c r="J138" s="304"/>
      <c r="K138" s="304"/>
      <c r="L138" s="425">
        <f t="shared" si="4"/>
        <v>0</v>
      </c>
      <c r="M138" s="304"/>
      <c r="N138" s="304"/>
      <c r="O138" s="425">
        <f t="shared" si="5"/>
        <v>0</v>
      </c>
      <c r="P138" s="304"/>
      <c r="Q138" s="304"/>
      <c r="R138" s="275" t="str">
        <f>IF(ISBLANK($B138),"",VLOOKUP($B138,Listen!$A$2:$C$44,2,FALSE))</f>
        <v/>
      </c>
      <c r="S138" s="275" t="str">
        <f>IF(ISBLANK($B138),"",VLOOKUP($B138,Listen!$A$2:$C$44,3,FALSE))</f>
        <v/>
      </c>
      <c r="T138" s="260"/>
      <c r="U138" s="260"/>
      <c r="V138" s="260"/>
      <c r="W138" s="260"/>
      <c r="X138" s="260"/>
      <c r="Y138" s="260"/>
      <c r="Z138" s="260"/>
      <c r="AA138" s="260"/>
      <c r="AB138" s="260"/>
      <c r="AC138" s="260"/>
      <c r="AD138" s="260"/>
      <c r="AE138" s="260"/>
    </row>
    <row r="139" spans="1:31" s="224" customFormat="1">
      <c r="A139" s="186"/>
      <c r="B139" s="186"/>
      <c r="C139" s="226"/>
      <c r="D139" s="304"/>
      <c r="E139" s="304"/>
      <c r="F139" s="304"/>
      <c r="G139" s="304"/>
      <c r="H139" s="304"/>
      <c r="I139" s="304"/>
      <c r="J139" s="304"/>
      <c r="K139" s="304"/>
      <c r="L139" s="425">
        <f t="shared" si="4"/>
        <v>0</v>
      </c>
      <c r="M139" s="304"/>
      <c r="N139" s="304"/>
      <c r="O139" s="425">
        <f t="shared" si="5"/>
        <v>0</v>
      </c>
      <c r="P139" s="304"/>
      <c r="Q139" s="304"/>
      <c r="R139" s="275" t="str">
        <f>IF(ISBLANK($B139),"",VLOOKUP($B139,Listen!$A$2:$C$44,2,FALSE))</f>
        <v/>
      </c>
      <c r="S139" s="275" t="str">
        <f>IF(ISBLANK($B139),"",VLOOKUP($B139,Listen!$A$2:$C$44,3,FALSE))</f>
        <v/>
      </c>
      <c r="T139" s="260"/>
      <c r="U139" s="260"/>
      <c r="V139" s="260"/>
      <c r="W139" s="260"/>
      <c r="X139" s="260"/>
      <c r="Y139" s="260"/>
      <c r="Z139" s="260"/>
      <c r="AA139" s="260"/>
      <c r="AB139" s="260"/>
      <c r="AC139" s="260"/>
      <c r="AD139" s="260"/>
      <c r="AE139" s="260"/>
    </row>
    <row r="140" spans="1:31" s="224" customFormat="1">
      <c r="A140" s="186"/>
      <c r="B140" s="186"/>
      <c r="C140" s="226"/>
      <c r="D140" s="304"/>
      <c r="E140" s="304"/>
      <c r="F140" s="304"/>
      <c r="G140" s="304"/>
      <c r="H140" s="304"/>
      <c r="I140" s="304"/>
      <c r="J140" s="304"/>
      <c r="K140" s="304"/>
      <c r="L140" s="425">
        <f t="shared" si="4"/>
        <v>0</v>
      </c>
      <c r="M140" s="304"/>
      <c r="N140" s="304"/>
      <c r="O140" s="425">
        <f t="shared" si="5"/>
        <v>0</v>
      </c>
      <c r="P140" s="304"/>
      <c r="Q140" s="304"/>
      <c r="R140" s="275" t="str">
        <f>IF(ISBLANK($B140),"",VLOOKUP($B140,Listen!$A$2:$C$44,2,FALSE))</f>
        <v/>
      </c>
      <c r="S140" s="275" t="str">
        <f>IF(ISBLANK($B140),"",VLOOKUP($B140,Listen!$A$2:$C$44,3,FALSE))</f>
        <v/>
      </c>
      <c r="T140" s="260"/>
      <c r="U140" s="260"/>
      <c r="V140" s="260"/>
      <c r="W140" s="260"/>
      <c r="X140" s="260"/>
      <c r="Y140" s="260"/>
      <c r="Z140" s="260"/>
      <c r="AA140" s="260"/>
      <c r="AB140" s="260"/>
      <c r="AC140" s="260"/>
      <c r="AD140" s="260"/>
      <c r="AE140" s="260"/>
    </row>
    <row r="141" spans="1:31" s="224" customFormat="1">
      <c r="A141" s="186"/>
      <c r="B141" s="186"/>
      <c r="C141" s="226"/>
      <c r="D141" s="304"/>
      <c r="E141" s="304"/>
      <c r="F141" s="304"/>
      <c r="G141" s="304"/>
      <c r="H141" s="304"/>
      <c r="I141" s="304"/>
      <c r="J141" s="304"/>
      <c r="K141" s="304"/>
      <c r="L141" s="425">
        <f t="shared" si="4"/>
        <v>0</v>
      </c>
      <c r="M141" s="304"/>
      <c r="N141" s="304"/>
      <c r="O141" s="425">
        <f t="shared" si="5"/>
        <v>0</v>
      </c>
      <c r="P141" s="304"/>
      <c r="Q141" s="304"/>
      <c r="R141" s="275" t="str">
        <f>IF(ISBLANK($B141),"",VLOOKUP($B141,Listen!$A$2:$C$44,2,FALSE))</f>
        <v/>
      </c>
      <c r="S141" s="275" t="str">
        <f>IF(ISBLANK($B141),"",VLOOKUP($B141,Listen!$A$2:$C$44,3,FALSE))</f>
        <v/>
      </c>
      <c r="T141" s="260"/>
      <c r="U141" s="260"/>
      <c r="V141" s="260"/>
      <c r="W141" s="260"/>
      <c r="X141" s="260"/>
      <c r="Y141" s="260"/>
      <c r="Z141" s="260"/>
      <c r="AA141" s="260"/>
      <c r="AB141" s="260"/>
      <c r="AC141" s="260"/>
      <c r="AD141" s="260"/>
      <c r="AE141" s="260"/>
    </row>
    <row r="142" spans="1:31" s="224" customFormat="1">
      <c r="A142" s="186"/>
      <c r="B142" s="186"/>
      <c r="C142" s="226"/>
      <c r="D142" s="304"/>
      <c r="E142" s="304"/>
      <c r="F142" s="304"/>
      <c r="G142" s="304"/>
      <c r="H142" s="304"/>
      <c r="I142" s="304"/>
      <c r="J142" s="304"/>
      <c r="K142" s="304"/>
      <c r="L142" s="425">
        <f t="shared" si="4"/>
        <v>0</v>
      </c>
      <c r="M142" s="304"/>
      <c r="N142" s="304"/>
      <c r="O142" s="425">
        <f t="shared" si="5"/>
        <v>0</v>
      </c>
      <c r="P142" s="304"/>
      <c r="Q142" s="304"/>
      <c r="R142" s="275" t="str">
        <f>IF(ISBLANK($B142),"",VLOOKUP($B142,Listen!$A$2:$C$44,2,FALSE))</f>
        <v/>
      </c>
      <c r="S142" s="275" t="str">
        <f>IF(ISBLANK($B142),"",VLOOKUP($B142,Listen!$A$2:$C$44,3,FALSE))</f>
        <v/>
      </c>
      <c r="T142" s="260"/>
      <c r="U142" s="260"/>
      <c r="V142" s="260"/>
      <c r="W142" s="260"/>
      <c r="X142" s="260"/>
      <c r="Y142" s="260"/>
      <c r="Z142" s="260"/>
      <c r="AA142" s="260"/>
      <c r="AB142" s="260"/>
      <c r="AC142" s="260"/>
      <c r="AD142" s="260"/>
      <c r="AE142" s="260"/>
    </row>
    <row r="143" spans="1:31" s="224" customFormat="1">
      <c r="A143" s="186"/>
      <c r="B143" s="186"/>
      <c r="C143" s="226"/>
      <c r="D143" s="304"/>
      <c r="E143" s="304"/>
      <c r="F143" s="304"/>
      <c r="G143" s="304"/>
      <c r="H143" s="304"/>
      <c r="I143" s="304"/>
      <c r="J143" s="304"/>
      <c r="K143" s="304"/>
      <c r="L143" s="425">
        <f t="shared" si="4"/>
        <v>0</v>
      </c>
      <c r="M143" s="304"/>
      <c r="N143" s="304"/>
      <c r="O143" s="425">
        <f t="shared" si="5"/>
        <v>0</v>
      </c>
      <c r="P143" s="304"/>
      <c r="Q143" s="304"/>
      <c r="R143" s="275" t="str">
        <f>IF(ISBLANK($B143),"",VLOOKUP($B143,Listen!$A$2:$C$44,2,FALSE))</f>
        <v/>
      </c>
      <c r="S143" s="275" t="str">
        <f>IF(ISBLANK($B143),"",VLOOKUP($B143,Listen!$A$2:$C$44,3,FALSE))</f>
        <v/>
      </c>
      <c r="T143" s="260"/>
      <c r="U143" s="260"/>
      <c r="V143" s="260"/>
      <c r="W143" s="260"/>
      <c r="X143" s="260"/>
      <c r="Y143" s="260"/>
      <c r="Z143" s="260"/>
      <c r="AA143" s="260"/>
      <c r="AB143" s="260"/>
      <c r="AC143" s="260"/>
      <c r="AD143" s="260"/>
      <c r="AE143" s="260"/>
    </row>
    <row r="144" spans="1:31" s="224" customFormat="1">
      <c r="A144" s="186"/>
      <c r="B144" s="186"/>
      <c r="C144" s="226"/>
      <c r="D144" s="304"/>
      <c r="E144" s="304"/>
      <c r="F144" s="304"/>
      <c r="G144" s="304"/>
      <c r="H144" s="304"/>
      <c r="I144" s="304"/>
      <c r="J144" s="304"/>
      <c r="K144" s="304"/>
      <c r="L144" s="425">
        <f t="shared" si="4"/>
        <v>0</v>
      </c>
      <c r="M144" s="304"/>
      <c r="N144" s="304"/>
      <c r="O144" s="425">
        <f t="shared" si="5"/>
        <v>0</v>
      </c>
      <c r="P144" s="304"/>
      <c r="Q144" s="304"/>
      <c r="R144" s="275" t="str">
        <f>IF(ISBLANK($B144),"",VLOOKUP($B144,Listen!$A$2:$C$44,2,FALSE))</f>
        <v/>
      </c>
      <c r="S144" s="275" t="str">
        <f>IF(ISBLANK($B144),"",VLOOKUP($B144,Listen!$A$2:$C$44,3,FALSE))</f>
        <v/>
      </c>
      <c r="T144" s="260"/>
      <c r="U144" s="260"/>
      <c r="V144" s="260"/>
      <c r="W144" s="260"/>
      <c r="X144" s="260"/>
      <c r="Y144" s="260"/>
      <c r="Z144" s="260"/>
      <c r="AA144" s="260"/>
      <c r="AB144" s="260"/>
      <c r="AC144" s="260"/>
      <c r="AD144" s="260"/>
      <c r="AE144" s="260"/>
    </row>
    <row r="145" spans="1:31" s="224" customFormat="1">
      <c r="A145" s="186"/>
      <c r="B145" s="186"/>
      <c r="C145" s="226"/>
      <c r="D145" s="304"/>
      <c r="E145" s="304"/>
      <c r="F145" s="304"/>
      <c r="G145" s="304"/>
      <c r="H145" s="304"/>
      <c r="I145" s="304"/>
      <c r="J145" s="304"/>
      <c r="K145" s="304"/>
      <c r="L145" s="425">
        <f t="shared" si="4"/>
        <v>0</v>
      </c>
      <c r="M145" s="304"/>
      <c r="N145" s="304"/>
      <c r="O145" s="425">
        <f t="shared" si="5"/>
        <v>0</v>
      </c>
      <c r="P145" s="304"/>
      <c r="Q145" s="304"/>
      <c r="R145" s="275" t="str">
        <f>IF(ISBLANK($B145),"",VLOOKUP($B145,Listen!$A$2:$C$44,2,FALSE))</f>
        <v/>
      </c>
      <c r="S145" s="275" t="str">
        <f>IF(ISBLANK($B145),"",VLOOKUP($B145,Listen!$A$2:$C$44,3,FALSE))</f>
        <v/>
      </c>
      <c r="T145" s="260"/>
      <c r="U145" s="260"/>
      <c r="V145" s="260"/>
      <c r="W145" s="260"/>
      <c r="X145" s="260"/>
      <c r="Y145" s="260"/>
      <c r="Z145" s="260"/>
      <c r="AA145" s="260"/>
      <c r="AB145" s="260"/>
      <c r="AC145" s="260"/>
      <c r="AD145" s="260"/>
      <c r="AE145" s="260"/>
    </row>
    <row r="146" spans="1:31" s="224" customFormat="1">
      <c r="A146" s="186"/>
      <c r="B146" s="186"/>
      <c r="C146" s="226"/>
      <c r="D146" s="304"/>
      <c r="E146" s="304"/>
      <c r="F146" s="304"/>
      <c r="G146" s="304"/>
      <c r="H146" s="304"/>
      <c r="I146" s="304"/>
      <c r="J146" s="304"/>
      <c r="K146" s="304"/>
      <c r="L146" s="425">
        <f t="shared" si="4"/>
        <v>0</v>
      </c>
      <c r="M146" s="304"/>
      <c r="N146" s="304"/>
      <c r="O146" s="425">
        <f t="shared" si="5"/>
        <v>0</v>
      </c>
      <c r="P146" s="304"/>
      <c r="Q146" s="304"/>
      <c r="R146" s="275" t="str">
        <f>IF(ISBLANK($B146),"",VLOOKUP($B146,Listen!$A$2:$C$44,2,FALSE))</f>
        <v/>
      </c>
      <c r="S146" s="275" t="str">
        <f>IF(ISBLANK($B146),"",VLOOKUP($B146,Listen!$A$2:$C$44,3,FALSE))</f>
        <v/>
      </c>
      <c r="T146" s="260"/>
      <c r="U146" s="260"/>
      <c r="V146" s="260"/>
      <c r="W146" s="260"/>
      <c r="X146" s="260"/>
      <c r="Y146" s="260"/>
      <c r="Z146" s="260"/>
      <c r="AA146" s="260"/>
      <c r="AB146" s="260"/>
      <c r="AC146" s="260"/>
      <c r="AD146" s="260"/>
      <c r="AE146" s="260"/>
    </row>
    <row r="147" spans="1:31" s="224" customFormat="1">
      <c r="A147" s="186"/>
      <c r="B147" s="186"/>
      <c r="C147" s="226"/>
      <c r="D147" s="304"/>
      <c r="E147" s="304"/>
      <c r="F147" s="304"/>
      <c r="G147" s="304"/>
      <c r="H147" s="304"/>
      <c r="I147" s="304"/>
      <c r="J147" s="304"/>
      <c r="K147" s="304"/>
      <c r="L147" s="425">
        <f t="shared" si="4"/>
        <v>0</v>
      </c>
      <c r="M147" s="304"/>
      <c r="N147" s="304"/>
      <c r="O147" s="425">
        <f t="shared" si="5"/>
        <v>0</v>
      </c>
      <c r="P147" s="304"/>
      <c r="Q147" s="304"/>
      <c r="R147" s="275" t="str">
        <f>IF(ISBLANK($B147),"",VLOOKUP($B147,Listen!$A$2:$C$44,2,FALSE))</f>
        <v/>
      </c>
      <c r="S147" s="275" t="str">
        <f>IF(ISBLANK($B147),"",VLOOKUP($B147,Listen!$A$2:$C$44,3,FALSE))</f>
        <v/>
      </c>
      <c r="T147" s="260"/>
      <c r="U147" s="260"/>
      <c r="V147" s="260"/>
      <c r="W147" s="260"/>
      <c r="X147" s="260"/>
      <c r="Y147" s="260"/>
      <c r="Z147" s="260"/>
      <c r="AA147" s="260"/>
      <c r="AB147" s="260"/>
      <c r="AC147" s="260"/>
      <c r="AD147" s="260"/>
      <c r="AE147" s="260"/>
    </row>
    <row r="148" spans="1:31" s="224" customFormat="1">
      <c r="A148" s="186"/>
      <c r="B148" s="186"/>
      <c r="C148" s="226"/>
      <c r="D148" s="304"/>
      <c r="E148" s="304"/>
      <c r="F148" s="304"/>
      <c r="G148" s="304"/>
      <c r="H148" s="304"/>
      <c r="I148" s="304"/>
      <c r="J148" s="304"/>
      <c r="K148" s="304"/>
      <c r="L148" s="425">
        <f t="shared" si="4"/>
        <v>0</v>
      </c>
      <c r="M148" s="304"/>
      <c r="N148" s="304"/>
      <c r="O148" s="425">
        <f t="shared" si="5"/>
        <v>0</v>
      </c>
      <c r="P148" s="304"/>
      <c r="Q148" s="304"/>
      <c r="R148" s="275" t="str">
        <f>IF(ISBLANK($B148),"",VLOOKUP($B148,Listen!$A$2:$C$44,2,FALSE))</f>
        <v/>
      </c>
      <c r="S148" s="275" t="str">
        <f>IF(ISBLANK($B148),"",VLOOKUP($B148,Listen!$A$2:$C$44,3,FALSE))</f>
        <v/>
      </c>
      <c r="T148" s="260"/>
      <c r="U148" s="260"/>
      <c r="V148" s="260"/>
      <c r="W148" s="260"/>
      <c r="X148" s="260"/>
      <c r="Y148" s="260"/>
      <c r="Z148" s="260"/>
      <c r="AA148" s="260"/>
      <c r="AB148" s="260"/>
      <c r="AC148" s="260"/>
      <c r="AD148" s="260"/>
      <c r="AE148" s="260"/>
    </row>
    <row r="149" spans="1:31" s="224" customFormat="1">
      <c r="A149" s="186"/>
      <c r="B149" s="186"/>
      <c r="C149" s="226"/>
      <c r="D149" s="304"/>
      <c r="E149" s="304"/>
      <c r="F149" s="304"/>
      <c r="G149" s="304"/>
      <c r="H149" s="304"/>
      <c r="I149" s="304"/>
      <c r="J149" s="304"/>
      <c r="K149" s="304"/>
      <c r="L149" s="425">
        <f t="shared" si="4"/>
        <v>0</v>
      </c>
      <c r="M149" s="304"/>
      <c r="N149" s="304"/>
      <c r="O149" s="425">
        <f t="shared" si="5"/>
        <v>0</v>
      </c>
      <c r="P149" s="304"/>
      <c r="Q149" s="304"/>
      <c r="R149" s="275" t="str">
        <f>IF(ISBLANK($B149),"",VLOOKUP($B149,Listen!$A$2:$C$44,2,FALSE))</f>
        <v/>
      </c>
      <c r="S149" s="275" t="str">
        <f>IF(ISBLANK($B149),"",VLOOKUP($B149,Listen!$A$2:$C$44,3,FALSE))</f>
        <v/>
      </c>
      <c r="T149" s="260"/>
      <c r="U149" s="260"/>
      <c r="V149" s="260"/>
      <c r="W149" s="260"/>
      <c r="X149" s="260"/>
      <c r="Y149" s="260"/>
      <c r="Z149" s="260"/>
      <c r="AA149" s="260"/>
      <c r="AB149" s="260"/>
      <c r="AC149" s="260"/>
      <c r="AD149" s="260"/>
      <c r="AE149" s="260"/>
    </row>
    <row r="150" spans="1:31" s="224" customFormat="1">
      <c r="A150" s="186"/>
      <c r="B150" s="186"/>
      <c r="C150" s="226"/>
      <c r="D150" s="304"/>
      <c r="E150" s="304"/>
      <c r="F150" s="304"/>
      <c r="G150" s="304"/>
      <c r="H150" s="304"/>
      <c r="I150" s="304"/>
      <c r="J150" s="304"/>
      <c r="K150" s="304"/>
      <c r="L150" s="425">
        <f t="shared" si="4"/>
        <v>0</v>
      </c>
      <c r="M150" s="304"/>
      <c r="N150" s="304"/>
      <c r="O150" s="425">
        <f t="shared" si="5"/>
        <v>0</v>
      </c>
      <c r="P150" s="304"/>
      <c r="Q150" s="304"/>
      <c r="R150" s="275" t="str">
        <f>IF(ISBLANK($B150),"",VLOOKUP($B150,Listen!$A$2:$C$44,2,FALSE))</f>
        <v/>
      </c>
      <c r="S150" s="275" t="str">
        <f>IF(ISBLANK($B150),"",VLOOKUP($B150,Listen!$A$2:$C$44,3,FALSE))</f>
        <v/>
      </c>
      <c r="T150" s="260"/>
      <c r="U150" s="260"/>
      <c r="V150" s="260"/>
      <c r="W150" s="260"/>
      <c r="X150" s="260"/>
      <c r="Y150" s="260"/>
      <c r="Z150" s="260"/>
      <c r="AA150" s="260"/>
      <c r="AB150" s="260"/>
      <c r="AC150" s="260"/>
      <c r="AD150" s="260"/>
      <c r="AE150" s="260"/>
    </row>
    <row r="151" spans="1:31" s="224" customFormat="1">
      <c r="A151" s="186"/>
      <c r="B151" s="186"/>
      <c r="C151" s="226"/>
      <c r="D151" s="304"/>
      <c r="E151" s="304"/>
      <c r="F151" s="304"/>
      <c r="G151" s="304"/>
      <c r="H151" s="304"/>
      <c r="I151" s="304"/>
      <c r="J151" s="304"/>
      <c r="K151" s="304"/>
      <c r="L151" s="425">
        <f t="shared" si="4"/>
        <v>0</v>
      </c>
      <c r="M151" s="304"/>
      <c r="N151" s="304"/>
      <c r="O151" s="425">
        <f t="shared" si="5"/>
        <v>0</v>
      </c>
      <c r="P151" s="304"/>
      <c r="Q151" s="304"/>
      <c r="R151" s="275" t="str">
        <f>IF(ISBLANK($B151),"",VLOOKUP($B151,Listen!$A$2:$C$44,2,FALSE))</f>
        <v/>
      </c>
      <c r="S151" s="275" t="str">
        <f>IF(ISBLANK($B151),"",VLOOKUP($B151,Listen!$A$2:$C$44,3,FALSE))</f>
        <v/>
      </c>
      <c r="T151" s="260"/>
      <c r="U151" s="260"/>
      <c r="V151" s="260"/>
      <c r="W151" s="260"/>
      <c r="X151" s="260"/>
      <c r="Y151" s="260"/>
      <c r="Z151" s="260"/>
      <c r="AA151" s="260"/>
      <c r="AB151" s="260"/>
      <c r="AC151" s="260"/>
      <c r="AD151" s="260"/>
      <c r="AE151" s="260"/>
    </row>
    <row r="152" spans="1:31" s="224" customFormat="1">
      <c r="A152" s="186"/>
      <c r="B152" s="186"/>
      <c r="C152" s="226"/>
      <c r="D152" s="304"/>
      <c r="E152" s="304"/>
      <c r="F152" s="304"/>
      <c r="G152" s="304"/>
      <c r="H152" s="304"/>
      <c r="I152" s="304"/>
      <c r="J152" s="304"/>
      <c r="K152" s="304"/>
      <c r="L152" s="425">
        <f t="shared" si="4"/>
        <v>0</v>
      </c>
      <c r="M152" s="304"/>
      <c r="N152" s="304"/>
      <c r="O152" s="425">
        <f t="shared" si="5"/>
        <v>0</v>
      </c>
      <c r="P152" s="304"/>
      <c r="Q152" s="304"/>
      <c r="R152" s="275" t="str">
        <f>IF(ISBLANK($B152),"",VLOOKUP($B152,Listen!$A$2:$C$44,2,FALSE))</f>
        <v/>
      </c>
      <c r="S152" s="275" t="str">
        <f>IF(ISBLANK($B152),"",VLOOKUP($B152,Listen!$A$2:$C$44,3,FALSE))</f>
        <v/>
      </c>
      <c r="T152" s="260"/>
      <c r="U152" s="260"/>
      <c r="V152" s="260"/>
      <c r="W152" s="260"/>
      <c r="X152" s="260"/>
      <c r="Y152" s="260"/>
      <c r="Z152" s="260"/>
      <c r="AA152" s="260"/>
      <c r="AB152" s="260"/>
      <c r="AC152" s="260"/>
      <c r="AD152" s="260"/>
      <c r="AE152" s="260"/>
    </row>
    <row r="153" spans="1:31" s="224" customFormat="1">
      <c r="A153" s="186"/>
      <c r="B153" s="186"/>
      <c r="C153" s="226"/>
      <c r="D153" s="304"/>
      <c r="E153" s="304"/>
      <c r="F153" s="304"/>
      <c r="G153" s="304"/>
      <c r="H153" s="304"/>
      <c r="I153" s="304"/>
      <c r="J153" s="304"/>
      <c r="K153" s="304"/>
      <c r="L153" s="425">
        <f t="shared" si="4"/>
        <v>0</v>
      </c>
      <c r="M153" s="304"/>
      <c r="N153" s="304"/>
      <c r="O153" s="425">
        <f t="shared" si="5"/>
        <v>0</v>
      </c>
      <c r="P153" s="304"/>
      <c r="Q153" s="304"/>
      <c r="R153" s="275" t="str">
        <f>IF(ISBLANK($B153),"",VLOOKUP($B153,Listen!$A$2:$C$44,2,FALSE))</f>
        <v/>
      </c>
      <c r="S153" s="275" t="str">
        <f>IF(ISBLANK($B153),"",VLOOKUP($B153,Listen!$A$2:$C$44,3,FALSE))</f>
        <v/>
      </c>
      <c r="T153" s="260"/>
      <c r="U153" s="260"/>
      <c r="V153" s="260"/>
      <c r="W153" s="260"/>
      <c r="X153" s="260"/>
      <c r="Y153" s="260"/>
      <c r="Z153" s="260"/>
      <c r="AA153" s="260"/>
      <c r="AB153" s="260"/>
      <c r="AC153" s="260"/>
      <c r="AD153" s="260"/>
      <c r="AE153" s="260"/>
    </row>
    <row r="154" spans="1:31" s="224" customFormat="1">
      <c r="A154" s="186"/>
      <c r="B154" s="186"/>
      <c r="C154" s="226"/>
      <c r="D154" s="304"/>
      <c r="E154" s="304"/>
      <c r="F154" s="304"/>
      <c r="G154" s="304"/>
      <c r="H154" s="304"/>
      <c r="I154" s="304"/>
      <c r="J154" s="304"/>
      <c r="K154" s="304"/>
      <c r="L154" s="425">
        <f t="shared" si="4"/>
        <v>0</v>
      </c>
      <c r="M154" s="304"/>
      <c r="N154" s="304"/>
      <c r="O154" s="425">
        <f t="shared" si="5"/>
        <v>0</v>
      </c>
      <c r="P154" s="304"/>
      <c r="Q154" s="304"/>
      <c r="R154" s="275" t="str">
        <f>IF(ISBLANK($B154),"",VLOOKUP($B154,Listen!$A$2:$C$44,2,FALSE))</f>
        <v/>
      </c>
      <c r="S154" s="275" t="str">
        <f>IF(ISBLANK($B154),"",VLOOKUP($B154,Listen!$A$2:$C$44,3,FALSE))</f>
        <v/>
      </c>
      <c r="T154" s="260"/>
      <c r="U154" s="260"/>
      <c r="V154" s="260"/>
      <c r="W154" s="260"/>
      <c r="X154" s="260"/>
      <c r="Y154" s="260"/>
      <c r="Z154" s="260"/>
      <c r="AA154" s="260"/>
      <c r="AB154" s="260"/>
      <c r="AC154" s="260"/>
      <c r="AD154" s="260"/>
      <c r="AE154" s="260"/>
    </row>
    <row r="155" spans="1:31" s="224" customFormat="1">
      <c r="A155" s="186"/>
      <c r="B155" s="186"/>
      <c r="C155" s="226"/>
      <c r="D155" s="304"/>
      <c r="E155" s="304"/>
      <c r="F155" s="304"/>
      <c r="G155" s="304"/>
      <c r="H155" s="304"/>
      <c r="I155" s="304"/>
      <c r="J155" s="304"/>
      <c r="K155" s="304"/>
      <c r="L155" s="425">
        <f t="shared" si="4"/>
        <v>0</v>
      </c>
      <c r="M155" s="304"/>
      <c r="N155" s="304"/>
      <c r="O155" s="425">
        <f t="shared" si="5"/>
        <v>0</v>
      </c>
      <c r="P155" s="304"/>
      <c r="Q155" s="304"/>
      <c r="R155" s="275" t="str">
        <f>IF(ISBLANK($B155),"",VLOOKUP($B155,Listen!$A$2:$C$44,2,FALSE))</f>
        <v/>
      </c>
      <c r="S155" s="275" t="str">
        <f>IF(ISBLANK($B155),"",VLOOKUP($B155,Listen!$A$2:$C$44,3,FALSE))</f>
        <v/>
      </c>
      <c r="T155" s="260"/>
      <c r="U155" s="260"/>
      <c r="V155" s="260"/>
      <c r="W155" s="260"/>
      <c r="X155" s="260"/>
      <c r="Y155" s="260"/>
      <c r="Z155" s="260"/>
      <c r="AA155" s="260"/>
      <c r="AB155" s="260"/>
      <c r="AC155" s="260"/>
      <c r="AD155" s="260"/>
      <c r="AE155" s="260"/>
    </row>
    <row r="156" spans="1:31" s="224" customFormat="1">
      <c r="A156" s="186"/>
      <c r="B156" s="186"/>
      <c r="C156" s="226"/>
      <c r="D156" s="304"/>
      <c r="E156" s="304"/>
      <c r="F156" s="304"/>
      <c r="G156" s="304"/>
      <c r="H156" s="304"/>
      <c r="I156" s="304"/>
      <c r="J156" s="304"/>
      <c r="K156" s="304"/>
      <c r="L156" s="425">
        <f t="shared" si="4"/>
        <v>0</v>
      </c>
      <c r="M156" s="304"/>
      <c r="N156" s="304"/>
      <c r="O156" s="425">
        <f t="shared" si="5"/>
        <v>0</v>
      </c>
      <c r="P156" s="304"/>
      <c r="Q156" s="304"/>
      <c r="R156" s="275" t="str">
        <f>IF(ISBLANK($B156),"",VLOOKUP($B156,Listen!$A$2:$C$44,2,FALSE))</f>
        <v/>
      </c>
      <c r="S156" s="275" t="str">
        <f>IF(ISBLANK($B156),"",VLOOKUP($B156,Listen!$A$2:$C$44,3,FALSE))</f>
        <v/>
      </c>
      <c r="T156" s="260"/>
      <c r="U156" s="260"/>
      <c r="V156" s="260"/>
      <c r="W156" s="260"/>
      <c r="X156" s="260"/>
      <c r="Y156" s="260"/>
      <c r="Z156" s="260"/>
      <c r="AA156" s="260"/>
      <c r="AB156" s="260"/>
      <c r="AC156" s="260"/>
      <c r="AD156" s="260"/>
      <c r="AE156" s="260"/>
    </row>
    <row r="157" spans="1:31" s="224" customFormat="1">
      <c r="A157" s="186"/>
      <c r="B157" s="186"/>
      <c r="C157" s="226"/>
      <c r="D157" s="304"/>
      <c r="E157" s="304"/>
      <c r="F157" s="304"/>
      <c r="G157" s="304"/>
      <c r="H157" s="304"/>
      <c r="I157" s="304"/>
      <c r="J157" s="304"/>
      <c r="K157" s="304"/>
      <c r="L157" s="425">
        <f t="shared" si="4"/>
        <v>0</v>
      </c>
      <c r="M157" s="304"/>
      <c r="N157" s="304"/>
      <c r="O157" s="425">
        <f t="shared" si="5"/>
        <v>0</v>
      </c>
      <c r="P157" s="304"/>
      <c r="Q157" s="304"/>
      <c r="R157" s="275" t="str">
        <f>IF(ISBLANK($B157),"",VLOOKUP($B157,Listen!$A$2:$C$44,2,FALSE))</f>
        <v/>
      </c>
      <c r="S157" s="275" t="str">
        <f>IF(ISBLANK($B157),"",VLOOKUP($B157,Listen!$A$2:$C$44,3,FALSE))</f>
        <v/>
      </c>
      <c r="T157" s="260"/>
      <c r="U157" s="260"/>
      <c r="V157" s="260"/>
      <c r="W157" s="260"/>
      <c r="X157" s="260"/>
      <c r="Y157" s="260"/>
      <c r="Z157" s="260"/>
      <c r="AA157" s="260"/>
      <c r="AB157" s="260"/>
      <c r="AC157" s="260"/>
      <c r="AD157" s="260"/>
      <c r="AE157" s="260"/>
    </row>
    <row r="158" spans="1:31" s="224" customFormat="1">
      <c r="A158" s="186"/>
      <c r="B158" s="186"/>
      <c r="C158" s="226"/>
      <c r="D158" s="304"/>
      <c r="E158" s="304"/>
      <c r="F158" s="304"/>
      <c r="G158" s="304"/>
      <c r="H158" s="304"/>
      <c r="I158" s="304"/>
      <c r="J158" s="304"/>
      <c r="K158" s="304"/>
      <c r="L158" s="425">
        <f t="shared" si="4"/>
        <v>0</v>
      </c>
      <c r="M158" s="304"/>
      <c r="N158" s="304"/>
      <c r="O158" s="425">
        <f t="shared" si="5"/>
        <v>0</v>
      </c>
      <c r="P158" s="304"/>
      <c r="Q158" s="304"/>
      <c r="R158" s="275" t="str">
        <f>IF(ISBLANK($B158),"",VLOOKUP($B158,Listen!$A$2:$C$44,2,FALSE))</f>
        <v/>
      </c>
      <c r="S158" s="275" t="str">
        <f>IF(ISBLANK($B158),"",VLOOKUP($B158,Listen!$A$2:$C$44,3,FALSE))</f>
        <v/>
      </c>
      <c r="T158" s="260"/>
      <c r="U158" s="260"/>
      <c r="V158" s="260"/>
      <c r="W158" s="260"/>
      <c r="X158" s="260"/>
      <c r="Y158" s="260"/>
      <c r="Z158" s="260"/>
      <c r="AA158" s="260"/>
      <c r="AB158" s="260"/>
      <c r="AC158" s="260"/>
      <c r="AD158" s="260"/>
      <c r="AE158" s="260"/>
    </row>
    <row r="159" spans="1:31" s="224" customFormat="1">
      <c r="A159" s="186"/>
      <c r="B159" s="186"/>
      <c r="C159" s="226"/>
      <c r="D159" s="304"/>
      <c r="E159" s="304"/>
      <c r="F159" s="304"/>
      <c r="G159" s="304"/>
      <c r="H159" s="304"/>
      <c r="I159" s="304"/>
      <c r="J159" s="304"/>
      <c r="K159" s="304"/>
      <c r="L159" s="425">
        <f t="shared" si="4"/>
        <v>0</v>
      </c>
      <c r="M159" s="304"/>
      <c r="N159" s="304"/>
      <c r="O159" s="425">
        <f t="shared" si="5"/>
        <v>0</v>
      </c>
      <c r="P159" s="304"/>
      <c r="Q159" s="304"/>
      <c r="R159" s="275" t="str">
        <f>IF(ISBLANK($B159),"",VLOOKUP($B159,Listen!$A$2:$C$44,2,FALSE))</f>
        <v/>
      </c>
      <c r="S159" s="275" t="str">
        <f>IF(ISBLANK($B159),"",VLOOKUP($B159,Listen!$A$2:$C$44,3,FALSE))</f>
        <v/>
      </c>
      <c r="T159" s="260"/>
      <c r="U159" s="260"/>
      <c r="V159" s="260"/>
      <c r="W159" s="260"/>
      <c r="X159" s="260"/>
      <c r="Y159" s="260"/>
      <c r="Z159" s="260"/>
      <c r="AA159" s="260"/>
      <c r="AB159" s="260"/>
      <c r="AC159" s="260"/>
      <c r="AD159" s="260"/>
      <c r="AE159" s="260"/>
    </row>
    <row r="160" spans="1:31" s="224" customFormat="1">
      <c r="A160" s="186"/>
      <c r="B160" s="186"/>
      <c r="C160" s="226"/>
      <c r="D160" s="304"/>
      <c r="E160" s="304"/>
      <c r="F160" s="304"/>
      <c r="G160" s="304"/>
      <c r="H160" s="304"/>
      <c r="I160" s="304"/>
      <c r="J160" s="304"/>
      <c r="K160" s="304"/>
      <c r="L160" s="425">
        <f t="shared" si="4"/>
        <v>0</v>
      </c>
      <c r="M160" s="304"/>
      <c r="N160" s="304"/>
      <c r="O160" s="425">
        <f t="shared" si="5"/>
        <v>0</v>
      </c>
      <c r="P160" s="304"/>
      <c r="Q160" s="304"/>
      <c r="R160" s="275" t="str">
        <f>IF(ISBLANK($B160),"",VLOOKUP($B160,Listen!$A$2:$C$44,2,FALSE))</f>
        <v/>
      </c>
      <c r="S160" s="275" t="str">
        <f>IF(ISBLANK($B160),"",VLOOKUP($B160,Listen!$A$2:$C$44,3,FALSE))</f>
        <v/>
      </c>
      <c r="T160" s="260"/>
      <c r="U160" s="260"/>
      <c r="V160" s="260"/>
      <c r="W160" s="260"/>
      <c r="X160" s="260"/>
      <c r="Y160" s="260"/>
      <c r="Z160" s="260"/>
      <c r="AA160" s="260"/>
      <c r="AB160" s="260"/>
      <c r="AC160" s="260"/>
      <c r="AD160" s="260"/>
      <c r="AE160" s="260"/>
    </row>
    <row r="161" spans="1:31" s="224" customFormat="1">
      <c r="A161" s="186"/>
      <c r="B161" s="186"/>
      <c r="C161" s="226"/>
      <c r="D161" s="304"/>
      <c r="E161" s="304"/>
      <c r="F161" s="304"/>
      <c r="G161" s="304"/>
      <c r="H161" s="304"/>
      <c r="I161" s="304"/>
      <c r="J161" s="304"/>
      <c r="K161" s="304"/>
      <c r="L161" s="425">
        <f t="shared" si="4"/>
        <v>0</v>
      </c>
      <c r="M161" s="304"/>
      <c r="N161" s="304"/>
      <c r="O161" s="425">
        <f t="shared" si="5"/>
        <v>0</v>
      </c>
      <c r="P161" s="304"/>
      <c r="Q161" s="304"/>
      <c r="R161" s="275" t="str">
        <f>IF(ISBLANK($B161),"",VLOOKUP($B161,Listen!$A$2:$C$44,2,FALSE))</f>
        <v/>
      </c>
      <c r="S161" s="275" t="str">
        <f>IF(ISBLANK($B161),"",VLOOKUP($B161,Listen!$A$2:$C$44,3,FALSE))</f>
        <v/>
      </c>
      <c r="T161" s="260"/>
      <c r="U161" s="260"/>
      <c r="V161" s="260"/>
      <c r="W161" s="260"/>
      <c r="X161" s="260"/>
      <c r="Y161" s="260"/>
      <c r="Z161" s="260"/>
      <c r="AA161" s="260"/>
      <c r="AB161" s="260"/>
      <c r="AC161" s="260"/>
      <c r="AD161" s="260"/>
      <c r="AE161" s="260"/>
    </row>
    <row r="162" spans="1:31" s="224" customFormat="1">
      <c r="A162" s="186"/>
      <c r="B162" s="186"/>
      <c r="C162" s="226"/>
      <c r="D162" s="304"/>
      <c r="E162" s="304"/>
      <c r="F162" s="304"/>
      <c r="G162" s="304"/>
      <c r="H162" s="304"/>
      <c r="I162" s="304"/>
      <c r="J162" s="304"/>
      <c r="K162" s="304"/>
      <c r="L162" s="425">
        <f t="shared" si="4"/>
        <v>0</v>
      </c>
      <c r="M162" s="304"/>
      <c r="N162" s="304"/>
      <c r="O162" s="425">
        <f t="shared" si="5"/>
        <v>0</v>
      </c>
      <c r="P162" s="304"/>
      <c r="Q162" s="304"/>
      <c r="R162" s="275" t="str">
        <f>IF(ISBLANK($B162),"",VLOOKUP($B162,Listen!$A$2:$C$44,2,FALSE))</f>
        <v/>
      </c>
      <c r="S162" s="275" t="str">
        <f>IF(ISBLANK($B162),"",VLOOKUP($B162,Listen!$A$2:$C$44,3,FALSE))</f>
        <v/>
      </c>
      <c r="T162" s="260"/>
      <c r="U162" s="260"/>
      <c r="V162" s="260"/>
      <c r="W162" s="260"/>
      <c r="X162" s="260"/>
      <c r="Y162" s="260"/>
      <c r="Z162" s="260"/>
      <c r="AA162" s="260"/>
      <c r="AB162" s="260"/>
      <c r="AC162" s="260"/>
      <c r="AD162" s="260"/>
      <c r="AE162" s="260"/>
    </row>
    <row r="163" spans="1:31" s="224" customFormat="1">
      <c r="A163" s="186"/>
      <c r="B163" s="186"/>
      <c r="C163" s="226"/>
      <c r="D163" s="304"/>
      <c r="E163" s="304"/>
      <c r="F163" s="304"/>
      <c r="G163" s="304"/>
      <c r="H163" s="304"/>
      <c r="I163" s="304"/>
      <c r="J163" s="304"/>
      <c r="K163" s="304"/>
      <c r="L163" s="425">
        <f t="shared" si="4"/>
        <v>0</v>
      </c>
      <c r="M163" s="304"/>
      <c r="N163" s="304"/>
      <c r="O163" s="425">
        <f t="shared" si="5"/>
        <v>0</v>
      </c>
      <c r="P163" s="304"/>
      <c r="Q163" s="304"/>
      <c r="R163" s="275" t="str">
        <f>IF(ISBLANK($B163),"",VLOOKUP($B163,Listen!$A$2:$C$44,2,FALSE))</f>
        <v/>
      </c>
      <c r="S163" s="275" t="str">
        <f>IF(ISBLANK($B163),"",VLOOKUP($B163,Listen!$A$2:$C$44,3,FALSE))</f>
        <v/>
      </c>
      <c r="T163" s="260"/>
      <c r="U163" s="260"/>
      <c r="V163" s="260"/>
      <c r="W163" s="260"/>
      <c r="X163" s="260"/>
      <c r="Y163" s="260"/>
      <c r="Z163" s="260"/>
      <c r="AA163" s="260"/>
      <c r="AB163" s="260"/>
      <c r="AC163" s="260"/>
      <c r="AD163" s="260"/>
      <c r="AE163" s="260"/>
    </row>
    <row r="164" spans="1:31" s="224" customFormat="1">
      <c r="A164" s="186"/>
      <c r="B164" s="186"/>
      <c r="C164" s="226"/>
      <c r="D164" s="304"/>
      <c r="E164" s="304"/>
      <c r="F164" s="304"/>
      <c r="G164" s="304"/>
      <c r="H164" s="304"/>
      <c r="I164" s="304"/>
      <c r="J164" s="304"/>
      <c r="K164" s="304"/>
      <c r="L164" s="425">
        <f t="shared" si="4"/>
        <v>0</v>
      </c>
      <c r="M164" s="304"/>
      <c r="N164" s="304"/>
      <c r="O164" s="425">
        <f t="shared" si="5"/>
        <v>0</v>
      </c>
      <c r="P164" s="304"/>
      <c r="Q164" s="304"/>
      <c r="R164" s="275" t="str">
        <f>IF(ISBLANK($B164),"",VLOOKUP($B164,Listen!$A$2:$C$44,2,FALSE))</f>
        <v/>
      </c>
      <c r="S164" s="275" t="str">
        <f>IF(ISBLANK($B164),"",VLOOKUP($B164,Listen!$A$2:$C$44,3,FALSE))</f>
        <v/>
      </c>
      <c r="T164" s="260"/>
      <c r="U164" s="260"/>
      <c r="V164" s="260"/>
      <c r="W164" s="260"/>
      <c r="X164" s="260"/>
      <c r="Y164" s="260"/>
      <c r="Z164" s="260"/>
      <c r="AA164" s="260"/>
      <c r="AB164" s="260"/>
      <c r="AC164" s="260"/>
      <c r="AD164" s="260"/>
      <c r="AE164" s="260"/>
    </row>
    <row r="165" spans="1:31" s="224" customFormat="1">
      <c r="A165" s="186"/>
      <c r="B165" s="186"/>
      <c r="C165" s="226"/>
      <c r="D165" s="304"/>
      <c r="E165" s="304"/>
      <c r="F165" s="304"/>
      <c r="G165" s="304"/>
      <c r="H165" s="304"/>
      <c r="I165" s="304"/>
      <c r="J165" s="304"/>
      <c r="K165" s="304"/>
      <c r="L165" s="425">
        <f t="shared" si="4"/>
        <v>0</v>
      </c>
      <c r="M165" s="304"/>
      <c r="N165" s="304"/>
      <c r="O165" s="425">
        <f t="shared" si="5"/>
        <v>0</v>
      </c>
      <c r="P165" s="304"/>
      <c r="Q165" s="304"/>
      <c r="R165" s="275" t="str">
        <f>IF(ISBLANK($B165),"",VLOOKUP($B165,Listen!$A$2:$C$44,2,FALSE))</f>
        <v/>
      </c>
      <c r="S165" s="275" t="str">
        <f>IF(ISBLANK($B165),"",VLOOKUP($B165,Listen!$A$2:$C$44,3,FALSE))</f>
        <v/>
      </c>
      <c r="T165" s="260"/>
      <c r="U165" s="260"/>
      <c r="V165" s="260"/>
      <c r="W165" s="260"/>
      <c r="X165" s="260"/>
      <c r="Y165" s="260"/>
      <c r="Z165" s="260"/>
      <c r="AA165" s="260"/>
      <c r="AB165" s="260"/>
      <c r="AC165" s="260"/>
      <c r="AD165" s="260"/>
      <c r="AE165" s="260"/>
    </row>
    <row r="166" spans="1:31" s="224" customFormat="1">
      <c r="A166" s="186"/>
      <c r="B166" s="186"/>
      <c r="C166" s="226"/>
      <c r="D166" s="304"/>
      <c r="E166" s="304"/>
      <c r="F166" s="304"/>
      <c r="G166" s="304"/>
      <c r="H166" s="304"/>
      <c r="I166" s="304"/>
      <c r="J166" s="304"/>
      <c r="K166" s="304"/>
      <c r="L166" s="425">
        <f t="shared" si="4"/>
        <v>0</v>
      </c>
      <c r="M166" s="304"/>
      <c r="N166" s="304"/>
      <c r="O166" s="425">
        <f t="shared" si="5"/>
        <v>0</v>
      </c>
      <c r="P166" s="304"/>
      <c r="Q166" s="304"/>
      <c r="R166" s="275" t="str">
        <f>IF(ISBLANK($B166),"",VLOOKUP($B166,Listen!$A$2:$C$44,2,FALSE))</f>
        <v/>
      </c>
      <c r="S166" s="275" t="str">
        <f>IF(ISBLANK($B166),"",VLOOKUP($B166,Listen!$A$2:$C$44,3,FALSE))</f>
        <v/>
      </c>
      <c r="T166" s="260"/>
      <c r="U166" s="260"/>
      <c r="V166" s="260"/>
      <c r="W166" s="260"/>
      <c r="X166" s="260"/>
      <c r="Y166" s="260"/>
      <c r="Z166" s="260"/>
      <c r="AA166" s="260"/>
      <c r="AB166" s="260"/>
      <c r="AC166" s="260"/>
      <c r="AD166" s="260"/>
      <c r="AE166" s="260"/>
    </row>
    <row r="167" spans="1:31" s="224" customFormat="1">
      <c r="A167" s="186"/>
      <c r="B167" s="186"/>
      <c r="C167" s="226"/>
      <c r="D167" s="304"/>
      <c r="E167" s="304"/>
      <c r="F167" s="304"/>
      <c r="G167" s="304"/>
      <c r="H167" s="304"/>
      <c r="I167" s="304"/>
      <c r="J167" s="304"/>
      <c r="K167" s="304"/>
      <c r="L167" s="425">
        <f t="shared" si="4"/>
        <v>0</v>
      </c>
      <c r="M167" s="304"/>
      <c r="N167" s="304"/>
      <c r="O167" s="425">
        <f t="shared" si="5"/>
        <v>0</v>
      </c>
      <c r="P167" s="304"/>
      <c r="Q167" s="304"/>
      <c r="R167" s="275" t="str">
        <f>IF(ISBLANK($B167),"",VLOOKUP($B167,Listen!$A$2:$C$44,2,FALSE))</f>
        <v/>
      </c>
      <c r="S167" s="275" t="str">
        <f>IF(ISBLANK($B167),"",VLOOKUP($B167,Listen!$A$2:$C$44,3,FALSE))</f>
        <v/>
      </c>
      <c r="T167" s="260"/>
      <c r="U167" s="260"/>
      <c r="V167" s="260"/>
      <c r="W167" s="260"/>
      <c r="X167" s="260"/>
      <c r="Y167" s="260"/>
      <c r="Z167" s="260"/>
      <c r="AA167" s="260"/>
      <c r="AB167" s="260"/>
      <c r="AC167" s="260"/>
      <c r="AD167" s="260"/>
      <c r="AE167" s="260"/>
    </row>
    <row r="168" spans="1:31" s="224" customFormat="1">
      <c r="A168" s="186"/>
      <c r="B168" s="186"/>
      <c r="C168" s="226"/>
      <c r="D168" s="304"/>
      <c r="E168" s="304"/>
      <c r="F168" s="304"/>
      <c r="G168" s="304"/>
      <c r="H168" s="304"/>
      <c r="I168" s="304"/>
      <c r="J168" s="304"/>
      <c r="K168" s="304"/>
      <c r="L168" s="425">
        <f t="shared" si="4"/>
        <v>0</v>
      </c>
      <c r="M168" s="304"/>
      <c r="N168" s="304"/>
      <c r="O168" s="425">
        <f t="shared" si="5"/>
        <v>0</v>
      </c>
      <c r="P168" s="304"/>
      <c r="Q168" s="304"/>
      <c r="R168" s="275" t="str">
        <f>IF(ISBLANK($B168),"",VLOOKUP($B168,Listen!$A$2:$C$44,2,FALSE))</f>
        <v/>
      </c>
      <c r="S168" s="275" t="str">
        <f>IF(ISBLANK($B168),"",VLOOKUP($B168,Listen!$A$2:$C$44,3,FALSE))</f>
        <v/>
      </c>
      <c r="T168" s="260"/>
      <c r="U168" s="260"/>
      <c r="V168" s="260"/>
      <c r="W168" s="260"/>
      <c r="X168" s="260"/>
      <c r="Y168" s="260"/>
      <c r="Z168" s="260"/>
      <c r="AA168" s="260"/>
      <c r="AB168" s="260"/>
      <c r="AC168" s="260"/>
      <c r="AD168" s="260"/>
      <c r="AE168" s="260"/>
    </row>
    <row r="169" spans="1:31" s="224" customFormat="1">
      <c r="A169" s="186"/>
      <c r="B169" s="186"/>
      <c r="C169" s="226"/>
      <c r="D169" s="304"/>
      <c r="E169" s="304"/>
      <c r="F169" s="304"/>
      <c r="G169" s="304"/>
      <c r="H169" s="304"/>
      <c r="I169" s="304"/>
      <c r="J169" s="304"/>
      <c r="K169" s="304"/>
      <c r="L169" s="425">
        <f t="shared" si="4"/>
        <v>0</v>
      </c>
      <c r="M169" s="304"/>
      <c r="N169" s="304"/>
      <c r="O169" s="425">
        <f t="shared" si="5"/>
        <v>0</v>
      </c>
      <c r="P169" s="304"/>
      <c r="Q169" s="304"/>
      <c r="R169" s="275" t="str">
        <f>IF(ISBLANK($B169),"",VLOOKUP($B169,Listen!$A$2:$C$44,2,FALSE))</f>
        <v/>
      </c>
      <c r="S169" s="275" t="str">
        <f>IF(ISBLANK($B169),"",VLOOKUP($B169,Listen!$A$2:$C$44,3,FALSE))</f>
        <v/>
      </c>
      <c r="T169" s="260"/>
      <c r="U169" s="260"/>
      <c r="V169" s="260"/>
      <c r="W169" s="260"/>
      <c r="X169" s="260"/>
      <c r="Y169" s="260"/>
      <c r="Z169" s="260"/>
      <c r="AA169" s="260"/>
      <c r="AB169" s="260"/>
      <c r="AC169" s="260"/>
      <c r="AD169" s="260"/>
      <c r="AE169" s="260"/>
    </row>
    <row r="170" spans="1:31" s="224" customFormat="1">
      <c r="A170" s="186"/>
      <c r="B170" s="186"/>
      <c r="C170" s="226"/>
      <c r="D170" s="304"/>
      <c r="E170" s="304"/>
      <c r="F170" s="304"/>
      <c r="G170" s="304"/>
      <c r="H170" s="304"/>
      <c r="I170" s="304"/>
      <c r="J170" s="304"/>
      <c r="K170" s="304"/>
      <c r="L170" s="425">
        <f t="shared" si="4"/>
        <v>0</v>
      </c>
      <c r="M170" s="304"/>
      <c r="N170" s="304"/>
      <c r="O170" s="425">
        <f t="shared" si="5"/>
        <v>0</v>
      </c>
      <c r="P170" s="304"/>
      <c r="Q170" s="304"/>
      <c r="R170" s="275" t="str">
        <f>IF(ISBLANK($B170),"",VLOOKUP($B170,Listen!$A$2:$C$44,2,FALSE))</f>
        <v/>
      </c>
      <c r="S170" s="275" t="str">
        <f>IF(ISBLANK($B170),"",VLOOKUP($B170,Listen!$A$2:$C$44,3,FALSE))</f>
        <v/>
      </c>
      <c r="T170" s="260"/>
      <c r="U170" s="260"/>
      <c r="V170" s="260"/>
      <c r="W170" s="260"/>
      <c r="X170" s="260"/>
      <c r="Y170" s="260"/>
      <c r="Z170" s="260"/>
      <c r="AA170" s="260"/>
      <c r="AB170" s="260"/>
      <c r="AC170" s="260"/>
      <c r="AD170" s="260"/>
      <c r="AE170" s="260"/>
    </row>
    <row r="171" spans="1:31" s="224" customFormat="1">
      <c r="A171" s="186"/>
      <c r="B171" s="186"/>
      <c r="C171" s="226"/>
      <c r="D171" s="304"/>
      <c r="E171" s="304"/>
      <c r="F171" s="304"/>
      <c r="G171" s="304"/>
      <c r="H171" s="304"/>
      <c r="I171" s="304"/>
      <c r="J171" s="304"/>
      <c r="K171" s="304"/>
      <c r="L171" s="425">
        <f t="shared" si="4"/>
        <v>0</v>
      </c>
      <c r="M171" s="304"/>
      <c r="N171" s="304"/>
      <c r="O171" s="425">
        <f t="shared" si="5"/>
        <v>0</v>
      </c>
      <c r="P171" s="304"/>
      <c r="Q171" s="304"/>
      <c r="R171" s="275" t="str">
        <f>IF(ISBLANK($B171),"",VLOOKUP($B171,Listen!$A$2:$C$44,2,FALSE))</f>
        <v/>
      </c>
      <c r="S171" s="275" t="str">
        <f>IF(ISBLANK($B171),"",VLOOKUP($B171,Listen!$A$2:$C$44,3,FALSE))</f>
        <v/>
      </c>
      <c r="T171" s="260"/>
      <c r="U171" s="260"/>
      <c r="V171" s="260"/>
      <c r="W171" s="260"/>
      <c r="X171" s="260"/>
      <c r="Y171" s="260"/>
      <c r="Z171" s="260"/>
      <c r="AA171" s="260"/>
      <c r="AB171" s="260"/>
      <c r="AC171" s="260"/>
      <c r="AD171" s="260"/>
      <c r="AE171" s="260"/>
    </row>
    <row r="172" spans="1:31" s="224" customFormat="1">
      <c r="A172" s="186"/>
      <c r="B172" s="186"/>
      <c r="C172" s="226"/>
      <c r="D172" s="304"/>
      <c r="E172" s="304"/>
      <c r="F172" s="304"/>
      <c r="G172" s="304"/>
      <c r="H172" s="304"/>
      <c r="I172" s="304"/>
      <c r="J172" s="304"/>
      <c r="K172" s="304"/>
      <c r="L172" s="425">
        <f t="shared" si="4"/>
        <v>0</v>
      </c>
      <c r="M172" s="304"/>
      <c r="N172" s="304"/>
      <c r="O172" s="425">
        <f t="shared" si="5"/>
        <v>0</v>
      </c>
      <c r="P172" s="304"/>
      <c r="Q172" s="304"/>
      <c r="R172" s="275" t="str">
        <f>IF(ISBLANK($B172),"",VLOOKUP($B172,Listen!$A$2:$C$44,2,FALSE))</f>
        <v/>
      </c>
      <c r="S172" s="275" t="str">
        <f>IF(ISBLANK($B172),"",VLOOKUP($B172,Listen!$A$2:$C$44,3,FALSE))</f>
        <v/>
      </c>
      <c r="T172" s="260"/>
      <c r="U172" s="260"/>
      <c r="V172" s="260"/>
      <c r="W172" s="260"/>
      <c r="X172" s="260"/>
      <c r="Y172" s="260"/>
      <c r="Z172" s="260"/>
      <c r="AA172" s="260"/>
      <c r="AB172" s="260"/>
      <c r="AC172" s="260"/>
      <c r="AD172" s="260"/>
      <c r="AE172" s="260"/>
    </row>
    <row r="173" spans="1:31" s="224" customFormat="1">
      <c r="A173" s="186"/>
      <c r="B173" s="186"/>
      <c r="C173" s="226"/>
      <c r="D173" s="304"/>
      <c r="E173" s="304"/>
      <c r="F173" s="304"/>
      <c r="G173" s="304"/>
      <c r="H173" s="304"/>
      <c r="I173" s="304"/>
      <c r="J173" s="304"/>
      <c r="K173" s="304"/>
      <c r="L173" s="425">
        <f t="shared" si="4"/>
        <v>0</v>
      </c>
      <c r="M173" s="304"/>
      <c r="N173" s="304"/>
      <c r="O173" s="425">
        <f t="shared" si="5"/>
        <v>0</v>
      </c>
      <c r="P173" s="304"/>
      <c r="Q173" s="304"/>
      <c r="R173" s="275" t="str">
        <f>IF(ISBLANK($B173),"",VLOOKUP($B173,Listen!$A$2:$C$44,2,FALSE))</f>
        <v/>
      </c>
      <c r="S173" s="275" t="str">
        <f>IF(ISBLANK($B173),"",VLOOKUP($B173,Listen!$A$2:$C$44,3,FALSE))</f>
        <v/>
      </c>
      <c r="T173" s="260"/>
      <c r="U173" s="260"/>
      <c r="V173" s="260"/>
      <c r="W173" s="260"/>
      <c r="X173" s="260"/>
      <c r="Y173" s="260"/>
      <c r="Z173" s="260"/>
      <c r="AA173" s="260"/>
      <c r="AB173" s="260"/>
      <c r="AC173" s="260"/>
      <c r="AD173" s="260"/>
      <c r="AE173" s="260"/>
    </row>
    <row r="174" spans="1:31" s="224" customFormat="1">
      <c r="A174" s="186"/>
      <c r="B174" s="186"/>
      <c r="C174" s="226"/>
      <c r="D174" s="304"/>
      <c r="E174" s="304"/>
      <c r="F174" s="304"/>
      <c r="G174" s="304"/>
      <c r="H174" s="304"/>
      <c r="I174" s="304"/>
      <c r="J174" s="304"/>
      <c r="K174" s="304"/>
      <c r="L174" s="425">
        <f t="shared" si="4"/>
        <v>0</v>
      </c>
      <c r="M174" s="304"/>
      <c r="N174" s="304"/>
      <c r="O174" s="425">
        <f t="shared" si="5"/>
        <v>0</v>
      </c>
      <c r="P174" s="304"/>
      <c r="Q174" s="304"/>
      <c r="R174" s="275" t="str">
        <f>IF(ISBLANK($B174),"",VLOOKUP($B174,Listen!$A$2:$C$44,2,FALSE))</f>
        <v/>
      </c>
      <c r="S174" s="275" t="str">
        <f>IF(ISBLANK($B174),"",VLOOKUP($B174,Listen!$A$2:$C$44,3,FALSE))</f>
        <v/>
      </c>
      <c r="T174" s="260"/>
      <c r="U174" s="260"/>
      <c r="V174" s="260"/>
      <c r="W174" s="260"/>
      <c r="X174" s="260"/>
      <c r="Y174" s="260"/>
      <c r="Z174" s="260"/>
      <c r="AA174" s="260"/>
      <c r="AB174" s="260"/>
      <c r="AC174" s="260"/>
      <c r="AD174" s="260"/>
      <c r="AE174" s="260"/>
    </row>
    <row r="175" spans="1:31" s="224" customFormat="1">
      <c r="A175" s="186"/>
      <c r="B175" s="186"/>
      <c r="C175" s="226"/>
      <c r="D175" s="304"/>
      <c r="E175" s="304"/>
      <c r="F175" s="304"/>
      <c r="G175" s="304"/>
      <c r="H175" s="304"/>
      <c r="I175" s="304"/>
      <c r="J175" s="304"/>
      <c r="K175" s="304"/>
      <c r="L175" s="425">
        <f t="shared" si="4"/>
        <v>0</v>
      </c>
      <c r="M175" s="304"/>
      <c r="N175" s="304"/>
      <c r="O175" s="425">
        <f t="shared" si="5"/>
        <v>0</v>
      </c>
      <c r="P175" s="304"/>
      <c r="Q175" s="304"/>
      <c r="R175" s="275" t="str">
        <f>IF(ISBLANK($B175),"",VLOOKUP($B175,Listen!$A$2:$C$44,2,FALSE))</f>
        <v/>
      </c>
      <c r="S175" s="275" t="str">
        <f>IF(ISBLANK($B175),"",VLOOKUP($B175,Listen!$A$2:$C$44,3,FALSE))</f>
        <v/>
      </c>
      <c r="T175" s="260"/>
      <c r="U175" s="260"/>
      <c r="V175" s="260"/>
      <c r="W175" s="260"/>
      <c r="X175" s="260"/>
      <c r="Y175" s="260"/>
      <c r="Z175" s="260"/>
      <c r="AA175" s="260"/>
      <c r="AB175" s="260"/>
      <c r="AC175" s="260"/>
      <c r="AD175" s="260"/>
      <c r="AE175" s="260"/>
    </row>
    <row r="176" spans="1:31" s="224" customFormat="1">
      <c r="A176" s="186"/>
      <c r="B176" s="186"/>
      <c r="C176" s="226"/>
      <c r="D176" s="304"/>
      <c r="E176" s="304"/>
      <c r="F176" s="304"/>
      <c r="G176" s="304"/>
      <c r="H176" s="304"/>
      <c r="I176" s="304"/>
      <c r="J176" s="304"/>
      <c r="K176" s="304"/>
      <c r="L176" s="425">
        <f t="shared" si="4"/>
        <v>0</v>
      </c>
      <c r="M176" s="304"/>
      <c r="N176" s="304"/>
      <c r="O176" s="425">
        <f t="shared" si="5"/>
        <v>0</v>
      </c>
      <c r="P176" s="304"/>
      <c r="Q176" s="304"/>
      <c r="R176" s="275" t="str">
        <f>IF(ISBLANK($B176),"",VLOOKUP($B176,Listen!$A$2:$C$44,2,FALSE))</f>
        <v/>
      </c>
      <c r="S176" s="275" t="str">
        <f>IF(ISBLANK($B176),"",VLOOKUP($B176,Listen!$A$2:$C$44,3,FALSE))</f>
        <v/>
      </c>
      <c r="T176" s="260"/>
      <c r="U176" s="260"/>
      <c r="V176" s="260"/>
      <c r="W176" s="260"/>
      <c r="X176" s="260"/>
      <c r="Y176" s="260"/>
      <c r="Z176" s="260"/>
      <c r="AA176" s="260"/>
      <c r="AB176" s="260"/>
      <c r="AC176" s="260"/>
      <c r="AD176" s="260"/>
      <c r="AE176" s="260"/>
    </row>
    <row r="177" spans="1:31" s="224" customFormat="1">
      <c r="A177" s="186"/>
      <c r="B177" s="186"/>
      <c r="C177" s="226"/>
      <c r="D177" s="304"/>
      <c r="E177" s="304"/>
      <c r="F177" s="304"/>
      <c r="G177" s="304"/>
      <c r="H177" s="304"/>
      <c r="I177" s="304"/>
      <c r="J177" s="304"/>
      <c r="K177" s="304"/>
      <c r="L177" s="425">
        <f t="shared" si="4"/>
        <v>0</v>
      </c>
      <c r="M177" s="304"/>
      <c r="N177" s="304"/>
      <c r="O177" s="425">
        <f t="shared" si="5"/>
        <v>0</v>
      </c>
      <c r="P177" s="304"/>
      <c r="Q177" s="304"/>
      <c r="R177" s="275" t="str">
        <f>IF(ISBLANK($B177),"",VLOOKUP($B177,Listen!$A$2:$C$44,2,FALSE))</f>
        <v/>
      </c>
      <c r="S177" s="275" t="str">
        <f>IF(ISBLANK($B177),"",VLOOKUP($B177,Listen!$A$2:$C$44,3,FALSE))</f>
        <v/>
      </c>
      <c r="T177" s="260"/>
      <c r="U177" s="260"/>
      <c r="V177" s="260"/>
      <c r="W177" s="260"/>
      <c r="X177" s="260"/>
      <c r="Y177" s="260"/>
      <c r="Z177" s="260"/>
      <c r="AA177" s="260"/>
      <c r="AB177" s="260"/>
      <c r="AC177" s="260"/>
      <c r="AD177" s="260"/>
      <c r="AE177" s="260"/>
    </row>
    <row r="178" spans="1:31" s="224" customFormat="1">
      <c r="A178" s="186"/>
      <c r="B178" s="186"/>
      <c r="C178" s="226"/>
      <c r="D178" s="304"/>
      <c r="E178" s="304"/>
      <c r="F178" s="304"/>
      <c r="G178" s="304"/>
      <c r="H178" s="304"/>
      <c r="I178" s="304"/>
      <c r="J178" s="304"/>
      <c r="K178" s="304"/>
      <c r="L178" s="425">
        <f t="shared" si="4"/>
        <v>0</v>
      </c>
      <c r="M178" s="304"/>
      <c r="N178" s="304"/>
      <c r="O178" s="425">
        <f t="shared" si="5"/>
        <v>0</v>
      </c>
      <c r="P178" s="304"/>
      <c r="Q178" s="304"/>
      <c r="R178" s="275" t="str">
        <f>IF(ISBLANK($B178),"",VLOOKUP($B178,Listen!$A$2:$C$44,2,FALSE))</f>
        <v/>
      </c>
      <c r="S178" s="275" t="str">
        <f>IF(ISBLANK($B178),"",VLOOKUP($B178,Listen!$A$2:$C$44,3,FALSE))</f>
        <v/>
      </c>
      <c r="T178" s="260"/>
      <c r="U178" s="260"/>
      <c r="V178" s="260"/>
      <c r="W178" s="260"/>
      <c r="X178" s="260"/>
      <c r="Y178" s="260"/>
      <c r="Z178" s="260"/>
      <c r="AA178" s="260"/>
      <c r="AB178" s="260"/>
      <c r="AC178" s="260"/>
      <c r="AD178" s="260"/>
      <c r="AE178" s="260"/>
    </row>
    <row r="179" spans="1:31" s="224" customFormat="1">
      <c r="A179" s="186"/>
      <c r="B179" s="186"/>
      <c r="C179" s="226"/>
      <c r="D179" s="304"/>
      <c r="E179" s="304"/>
      <c r="F179" s="304"/>
      <c r="G179" s="304"/>
      <c r="H179" s="304"/>
      <c r="I179" s="304"/>
      <c r="J179" s="304"/>
      <c r="K179" s="304"/>
      <c r="L179" s="425">
        <f t="shared" si="4"/>
        <v>0</v>
      </c>
      <c r="M179" s="304"/>
      <c r="N179" s="304"/>
      <c r="O179" s="425">
        <f t="shared" si="5"/>
        <v>0</v>
      </c>
      <c r="P179" s="304"/>
      <c r="Q179" s="304"/>
      <c r="R179" s="275" t="str">
        <f>IF(ISBLANK($B179),"",VLOOKUP($B179,Listen!$A$2:$C$44,2,FALSE))</f>
        <v/>
      </c>
      <c r="S179" s="275" t="str">
        <f>IF(ISBLANK($B179),"",VLOOKUP($B179,Listen!$A$2:$C$44,3,FALSE))</f>
        <v/>
      </c>
      <c r="T179" s="260"/>
      <c r="U179" s="260"/>
      <c r="V179" s="260"/>
      <c r="W179" s="260"/>
      <c r="X179" s="260"/>
      <c r="Y179" s="260"/>
      <c r="Z179" s="260"/>
      <c r="AA179" s="260"/>
      <c r="AB179" s="260"/>
      <c r="AC179" s="260"/>
      <c r="AD179" s="260"/>
      <c r="AE179" s="260"/>
    </row>
    <row r="180" spans="1:31" s="224" customFormat="1">
      <c r="A180" s="186"/>
      <c r="B180" s="186"/>
      <c r="C180" s="226"/>
      <c r="D180" s="304"/>
      <c r="E180" s="304"/>
      <c r="F180" s="304"/>
      <c r="G180" s="304"/>
      <c r="H180" s="304"/>
      <c r="I180" s="304"/>
      <c r="J180" s="304"/>
      <c r="K180" s="304"/>
      <c r="L180" s="425">
        <f t="shared" si="4"/>
        <v>0</v>
      </c>
      <c r="M180" s="304"/>
      <c r="N180" s="304"/>
      <c r="O180" s="425">
        <f t="shared" si="5"/>
        <v>0</v>
      </c>
      <c r="P180" s="304"/>
      <c r="Q180" s="304"/>
      <c r="R180" s="275" t="str">
        <f>IF(ISBLANK($B180),"",VLOOKUP($B180,Listen!$A$2:$C$44,2,FALSE))</f>
        <v/>
      </c>
      <c r="S180" s="275" t="str">
        <f>IF(ISBLANK($B180),"",VLOOKUP($B180,Listen!$A$2:$C$44,3,FALSE))</f>
        <v/>
      </c>
      <c r="T180" s="260"/>
      <c r="U180" s="260"/>
      <c r="V180" s="260"/>
      <c r="W180" s="260"/>
      <c r="X180" s="260"/>
      <c r="Y180" s="260"/>
      <c r="Z180" s="260"/>
      <c r="AA180" s="260"/>
      <c r="AB180" s="260"/>
      <c r="AC180" s="260"/>
      <c r="AD180" s="260"/>
      <c r="AE180" s="260"/>
    </row>
    <row r="181" spans="1:31" s="224" customFormat="1">
      <c r="A181" s="186"/>
      <c r="B181" s="186"/>
      <c r="C181" s="226"/>
      <c r="D181" s="304"/>
      <c r="E181" s="304"/>
      <c r="F181" s="304"/>
      <c r="G181" s="304"/>
      <c r="H181" s="304"/>
      <c r="I181" s="304"/>
      <c r="J181" s="304"/>
      <c r="K181" s="304"/>
      <c r="L181" s="425">
        <f t="shared" si="4"/>
        <v>0</v>
      </c>
      <c r="M181" s="304"/>
      <c r="N181" s="304"/>
      <c r="O181" s="425">
        <f t="shared" si="5"/>
        <v>0</v>
      </c>
      <c r="P181" s="304"/>
      <c r="Q181" s="304"/>
      <c r="R181" s="275" t="str">
        <f>IF(ISBLANK($B181),"",VLOOKUP($B181,Listen!$A$2:$C$44,2,FALSE))</f>
        <v/>
      </c>
      <c r="S181" s="275" t="str">
        <f>IF(ISBLANK($B181),"",VLOOKUP($B181,Listen!$A$2:$C$44,3,FALSE))</f>
        <v/>
      </c>
      <c r="T181" s="260"/>
      <c r="U181" s="260"/>
      <c r="V181" s="260"/>
      <c r="W181" s="260"/>
      <c r="X181" s="260"/>
      <c r="Y181" s="260"/>
      <c r="Z181" s="260"/>
      <c r="AA181" s="260"/>
      <c r="AB181" s="260"/>
      <c r="AC181" s="260"/>
      <c r="AD181" s="260"/>
      <c r="AE181" s="260"/>
    </row>
    <row r="182" spans="1:31" s="224" customFormat="1">
      <c r="A182" s="186"/>
      <c r="B182" s="186"/>
      <c r="C182" s="226"/>
      <c r="D182" s="304"/>
      <c r="E182" s="304"/>
      <c r="F182" s="304"/>
      <c r="G182" s="304"/>
      <c r="H182" s="304"/>
      <c r="I182" s="304"/>
      <c r="J182" s="304"/>
      <c r="K182" s="304"/>
      <c r="L182" s="425">
        <f t="shared" si="4"/>
        <v>0</v>
      </c>
      <c r="M182" s="304"/>
      <c r="N182" s="304"/>
      <c r="O182" s="425">
        <f t="shared" si="5"/>
        <v>0</v>
      </c>
      <c r="P182" s="304"/>
      <c r="Q182" s="304"/>
      <c r="R182" s="275" t="str">
        <f>IF(ISBLANK($B182),"",VLOOKUP($B182,Listen!$A$2:$C$44,2,FALSE))</f>
        <v/>
      </c>
      <c r="S182" s="275" t="str">
        <f>IF(ISBLANK($B182),"",VLOOKUP($B182,Listen!$A$2:$C$44,3,FALSE))</f>
        <v/>
      </c>
      <c r="T182" s="260"/>
      <c r="U182" s="260"/>
      <c r="V182" s="260"/>
      <c r="W182" s="260"/>
      <c r="X182" s="260"/>
      <c r="Y182" s="260"/>
      <c r="Z182" s="260"/>
      <c r="AA182" s="260"/>
      <c r="AB182" s="260"/>
      <c r="AC182" s="260"/>
      <c r="AD182" s="260"/>
      <c r="AE182" s="260"/>
    </row>
    <row r="183" spans="1:31" s="224" customFormat="1">
      <c r="A183" s="186"/>
      <c r="B183" s="186"/>
      <c r="C183" s="226"/>
      <c r="D183" s="304"/>
      <c r="E183" s="304"/>
      <c r="F183" s="304"/>
      <c r="G183" s="304"/>
      <c r="H183" s="304"/>
      <c r="I183" s="304"/>
      <c r="J183" s="304"/>
      <c r="K183" s="304"/>
      <c r="L183" s="425">
        <f t="shared" si="4"/>
        <v>0</v>
      </c>
      <c r="M183" s="304"/>
      <c r="N183" s="304"/>
      <c r="O183" s="425">
        <f t="shared" si="5"/>
        <v>0</v>
      </c>
      <c r="P183" s="304"/>
      <c r="Q183" s="304"/>
      <c r="R183" s="275" t="str">
        <f>IF(ISBLANK($B183),"",VLOOKUP($B183,Listen!$A$2:$C$44,2,FALSE))</f>
        <v/>
      </c>
      <c r="S183" s="275" t="str">
        <f>IF(ISBLANK($B183),"",VLOOKUP($B183,Listen!$A$2:$C$44,3,FALSE))</f>
        <v/>
      </c>
      <c r="T183" s="260"/>
      <c r="U183" s="260"/>
      <c r="V183" s="260"/>
      <c r="W183" s="260"/>
      <c r="X183" s="260"/>
      <c r="Y183" s="260"/>
      <c r="Z183" s="260"/>
      <c r="AA183" s="260"/>
      <c r="AB183" s="260"/>
      <c r="AC183" s="260"/>
      <c r="AD183" s="260"/>
      <c r="AE183" s="260"/>
    </row>
    <row r="184" spans="1:31" s="224" customFormat="1">
      <c r="A184" s="186"/>
      <c r="B184" s="186"/>
      <c r="C184" s="226"/>
      <c r="D184" s="304"/>
      <c r="E184" s="304"/>
      <c r="F184" s="304"/>
      <c r="G184" s="304"/>
      <c r="H184" s="304"/>
      <c r="I184" s="304"/>
      <c r="J184" s="304"/>
      <c r="K184" s="304"/>
      <c r="L184" s="425">
        <f t="shared" si="4"/>
        <v>0</v>
      </c>
      <c r="M184" s="304"/>
      <c r="N184" s="304"/>
      <c r="O184" s="425">
        <f t="shared" si="5"/>
        <v>0</v>
      </c>
      <c r="P184" s="304"/>
      <c r="Q184" s="304"/>
      <c r="R184" s="275" t="str">
        <f>IF(ISBLANK($B184),"",VLOOKUP($B184,Listen!$A$2:$C$44,2,FALSE))</f>
        <v/>
      </c>
      <c r="S184" s="275" t="str">
        <f>IF(ISBLANK($B184),"",VLOOKUP($B184,Listen!$A$2:$C$44,3,FALSE))</f>
        <v/>
      </c>
      <c r="T184" s="260"/>
      <c r="U184" s="260"/>
      <c r="V184" s="260"/>
      <c r="W184" s="260"/>
      <c r="X184" s="260"/>
      <c r="Y184" s="260"/>
      <c r="Z184" s="260"/>
      <c r="AA184" s="260"/>
      <c r="AB184" s="260"/>
      <c r="AC184" s="260"/>
      <c r="AD184" s="260"/>
      <c r="AE184" s="260"/>
    </row>
    <row r="185" spans="1:31" s="224" customFormat="1">
      <c r="A185" s="186"/>
      <c r="B185" s="186"/>
      <c r="C185" s="226"/>
      <c r="D185" s="304"/>
      <c r="E185" s="304"/>
      <c r="F185" s="304"/>
      <c r="G185" s="304"/>
      <c r="H185" s="304"/>
      <c r="I185" s="304"/>
      <c r="J185" s="304"/>
      <c r="K185" s="304"/>
      <c r="L185" s="425">
        <f t="shared" si="4"/>
        <v>0</v>
      </c>
      <c r="M185" s="304"/>
      <c r="N185" s="304"/>
      <c r="O185" s="425">
        <f t="shared" si="5"/>
        <v>0</v>
      </c>
      <c r="P185" s="304"/>
      <c r="Q185" s="304"/>
      <c r="R185" s="275" t="str">
        <f>IF(ISBLANK($B185),"",VLOOKUP($B185,Listen!$A$2:$C$44,2,FALSE))</f>
        <v/>
      </c>
      <c r="S185" s="275" t="str">
        <f>IF(ISBLANK($B185),"",VLOOKUP($B185,Listen!$A$2:$C$44,3,FALSE))</f>
        <v/>
      </c>
      <c r="T185" s="260"/>
      <c r="U185" s="260"/>
      <c r="V185" s="260"/>
      <c r="W185" s="260"/>
      <c r="X185" s="260"/>
      <c r="Y185" s="260"/>
      <c r="Z185" s="260"/>
      <c r="AA185" s="260"/>
      <c r="AB185" s="260"/>
      <c r="AC185" s="260"/>
      <c r="AD185" s="260"/>
      <c r="AE185" s="260"/>
    </row>
    <row r="186" spans="1:31" s="224" customFormat="1">
      <c r="A186" s="186"/>
      <c r="B186" s="186"/>
      <c r="C186" s="226"/>
      <c r="D186" s="304"/>
      <c r="E186" s="304"/>
      <c r="F186" s="304"/>
      <c r="G186" s="304"/>
      <c r="H186" s="304"/>
      <c r="I186" s="304"/>
      <c r="J186" s="304"/>
      <c r="K186" s="304"/>
      <c r="L186" s="425">
        <f t="shared" si="4"/>
        <v>0</v>
      </c>
      <c r="M186" s="304"/>
      <c r="N186" s="304"/>
      <c r="O186" s="425">
        <f t="shared" si="5"/>
        <v>0</v>
      </c>
      <c r="P186" s="304"/>
      <c r="Q186" s="304"/>
      <c r="R186" s="275" t="str">
        <f>IF(ISBLANK($B186),"",VLOOKUP($B186,Listen!$A$2:$C$44,2,FALSE))</f>
        <v/>
      </c>
      <c r="S186" s="275" t="str">
        <f>IF(ISBLANK($B186),"",VLOOKUP($B186,Listen!$A$2:$C$44,3,FALSE))</f>
        <v/>
      </c>
      <c r="T186" s="260"/>
      <c r="U186" s="260"/>
      <c r="V186" s="260"/>
      <c r="W186" s="260"/>
      <c r="X186" s="260"/>
      <c r="Y186" s="260"/>
      <c r="Z186" s="260"/>
      <c r="AA186" s="260"/>
      <c r="AB186" s="260"/>
      <c r="AC186" s="260"/>
      <c r="AD186" s="260"/>
      <c r="AE186" s="260"/>
    </row>
    <row r="187" spans="1:31" s="224" customFormat="1">
      <c r="A187" s="186"/>
      <c r="B187" s="186"/>
      <c r="C187" s="226"/>
      <c r="D187" s="304"/>
      <c r="E187" s="304"/>
      <c r="F187" s="304"/>
      <c r="G187" s="304"/>
      <c r="H187" s="304"/>
      <c r="I187" s="304"/>
      <c r="J187" s="304"/>
      <c r="K187" s="304"/>
      <c r="L187" s="425">
        <f t="shared" si="4"/>
        <v>0</v>
      </c>
      <c r="M187" s="304"/>
      <c r="N187" s="304"/>
      <c r="O187" s="425">
        <f t="shared" si="5"/>
        <v>0</v>
      </c>
      <c r="P187" s="304"/>
      <c r="Q187" s="304"/>
      <c r="R187" s="275" t="str">
        <f>IF(ISBLANK($B187),"",VLOOKUP($B187,Listen!$A$2:$C$44,2,FALSE))</f>
        <v/>
      </c>
      <c r="S187" s="275" t="str">
        <f>IF(ISBLANK($B187),"",VLOOKUP($B187,Listen!$A$2:$C$44,3,FALSE))</f>
        <v/>
      </c>
      <c r="T187" s="260"/>
      <c r="U187" s="260"/>
      <c r="V187" s="260"/>
      <c r="W187" s="260"/>
      <c r="X187" s="260"/>
      <c r="Y187" s="260"/>
      <c r="Z187" s="260"/>
      <c r="AA187" s="260"/>
      <c r="AB187" s="260"/>
      <c r="AC187" s="260"/>
      <c r="AD187" s="260"/>
      <c r="AE187" s="260"/>
    </row>
    <row r="188" spans="1:31" s="224" customFormat="1">
      <c r="A188" s="186"/>
      <c r="B188" s="186"/>
      <c r="C188" s="226"/>
      <c r="D188" s="304"/>
      <c r="E188" s="304"/>
      <c r="F188" s="304"/>
      <c r="G188" s="304"/>
      <c r="H188" s="304"/>
      <c r="I188" s="304"/>
      <c r="J188" s="304"/>
      <c r="K188" s="304"/>
      <c r="L188" s="425">
        <f t="shared" si="4"/>
        <v>0</v>
      </c>
      <c r="M188" s="304"/>
      <c r="N188" s="304"/>
      <c r="O188" s="425">
        <f t="shared" si="5"/>
        <v>0</v>
      </c>
      <c r="P188" s="304"/>
      <c r="Q188" s="304"/>
      <c r="R188" s="275" t="str">
        <f>IF(ISBLANK($B188),"",VLOOKUP($B188,Listen!$A$2:$C$44,2,FALSE))</f>
        <v/>
      </c>
      <c r="S188" s="275" t="str">
        <f>IF(ISBLANK($B188),"",VLOOKUP($B188,Listen!$A$2:$C$44,3,FALSE))</f>
        <v/>
      </c>
      <c r="T188" s="260"/>
      <c r="U188" s="260"/>
      <c r="V188" s="260"/>
      <c r="W188" s="260"/>
      <c r="X188" s="260"/>
      <c r="Y188" s="260"/>
      <c r="Z188" s="260"/>
      <c r="AA188" s="260"/>
      <c r="AB188" s="260"/>
      <c r="AC188" s="260"/>
      <c r="AD188" s="260"/>
      <c r="AE188" s="260"/>
    </row>
    <row r="189" spans="1:31">
      <c r="A189" s="186"/>
      <c r="B189" s="186"/>
      <c r="C189" s="226"/>
      <c r="D189" s="304"/>
      <c r="E189" s="304"/>
      <c r="F189" s="304"/>
      <c r="G189" s="304"/>
      <c r="H189" s="304"/>
      <c r="I189" s="304"/>
      <c r="J189" s="304"/>
      <c r="K189" s="304"/>
      <c r="L189" s="425">
        <f t="shared" si="4"/>
        <v>0</v>
      </c>
      <c r="M189" s="304"/>
      <c r="N189" s="304"/>
      <c r="O189" s="425">
        <f t="shared" si="5"/>
        <v>0</v>
      </c>
      <c r="P189" s="304"/>
      <c r="Q189" s="304"/>
      <c r="R189" s="275" t="str">
        <f>IF(ISBLANK($B189),"",VLOOKUP($B189,Listen!$A$2:$C$44,2,FALSE))</f>
        <v/>
      </c>
      <c r="S189" s="275" t="str">
        <f>IF(ISBLANK($B189),"",VLOOKUP($B189,Listen!$A$2:$C$44,3,FALSE))</f>
        <v/>
      </c>
      <c r="T189" s="260"/>
      <c r="U189" s="260"/>
      <c r="V189" s="260"/>
      <c r="W189" s="260"/>
      <c r="X189" s="260"/>
      <c r="Y189" s="260"/>
      <c r="Z189" s="260"/>
      <c r="AA189" s="260"/>
      <c r="AB189" s="260"/>
      <c r="AC189" s="260"/>
      <c r="AD189" s="260"/>
      <c r="AE189" s="260"/>
    </row>
    <row r="190" spans="1:31">
      <c r="A190" s="186"/>
      <c r="B190" s="186"/>
      <c r="C190" s="226"/>
      <c r="D190" s="304"/>
      <c r="E190" s="304"/>
      <c r="F190" s="304"/>
      <c r="G190" s="304"/>
      <c r="H190" s="304"/>
      <c r="I190" s="304"/>
      <c r="J190" s="304"/>
      <c r="K190" s="304"/>
      <c r="L190" s="425">
        <f t="shared" si="4"/>
        <v>0</v>
      </c>
      <c r="M190" s="304"/>
      <c r="N190" s="304"/>
      <c r="O190" s="425">
        <f t="shared" si="5"/>
        <v>0</v>
      </c>
      <c r="P190" s="304"/>
      <c r="Q190" s="304"/>
      <c r="R190" s="275" t="str">
        <f>IF(ISBLANK($B190),"",VLOOKUP($B190,Listen!$A$2:$C$44,2,FALSE))</f>
        <v/>
      </c>
      <c r="S190" s="275" t="str">
        <f>IF(ISBLANK($B190),"",VLOOKUP($B190,Listen!$A$2:$C$44,3,FALSE))</f>
        <v/>
      </c>
      <c r="T190" s="260"/>
      <c r="U190" s="260"/>
      <c r="V190" s="260"/>
      <c r="W190" s="260"/>
      <c r="X190" s="260"/>
      <c r="Y190" s="260"/>
      <c r="Z190" s="260"/>
      <c r="AA190" s="260"/>
      <c r="AB190" s="260"/>
      <c r="AC190" s="260"/>
      <c r="AD190" s="260"/>
      <c r="AE190" s="260"/>
    </row>
    <row r="191" spans="1:31">
      <c r="A191" s="186"/>
      <c r="B191" s="186"/>
      <c r="C191" s="226"/>
      <c r="D191" s="304"/>
      <c r="E191" s="304"/>
      <c r="F191" s="304"/>
      <c r="G191" s="304"/>
      <c r="H191" s="304"/>
      <c r="I191" s="304"/>
      <c r="J191" s="304"/>
      <c r="K191" s="304"/>
      <c r="L191" s="425">
        <f t="shared" si="4"/>
        <v>0</v>
      </c>
      <c r="M191" s="304"/>
      <c r="N191" s="304"/>
      <c r="O191" s="425">
        <f t="shared" si="5"/>
        <v>0</v>
      </c>
      <c r="P191" s="304"/>
      <c r="Q191" s="304"/>
      <c r="R191" s="275" t="str">
        <f>IF(ISBLANK($B191),"",VLOOKUP($B191,Listen!$A$2:$C$44,2,FALSE))</f>
        <v/>
      </c>
      <c r="S191" s="275" t="str">
        <f>IF(ISBLANK($B191),"",VLOOKUP($B191,Listen!$A$2:$C$44,3,FALSE))</f>
        <v/>
      </c>
      <c r="T191" s="260"/>
      <c r="U191" s="260"/>
      <c r="V191" s="260"/>
      <c r="W191" s="260"/>
      <c r="X191" s="260"/>
      <c r="Y191" s="260"/>
      <c r="Z191" s="260"/>
      <c r="AA191" s="260"/>
      <c r="AB191" s="260"/>
      <c r="AC191" s="260"/>
      <c r="AD191" s="260"/>
      <c r="AE191" s="260"/>
    </row>
    <row r="192" spans="1:31">
      <c r="A192" s="186"/>
      <c r="B192" s="186"/>
      <c r="C192" s="226"/>
      <c r="D192" s="304"/>
      <c r="E192" s="304"/>
      <c r="F192" s="304"/>
      <c r="G192" s="304"/>
      <c r="H192" s="304"/>
      <c r="I192" s="304"/>
      <c r="J192" s="304"/>
      <c r="K192" s="304"/>
      <c r="L192" s="425">
        <f t="shared" si="4"/>
        <v>0</v>
      </c>
      <c r="M192" s="304"/>
      <c r="N192" s="304"/>
      <c r="O192" s="425">
        <f t="shared" si="5"/>
        <v>0</v>
      </c>
      <c r="P192" s="304"/>
      <c r="Q192" s="304"/>
      <c r="R192" s="275" t="str">
        <f>IF(ISBLANK($B192),"",VLOOKUP($B192,Listen!$A$2:$C$44,2,FALSE))</f>
        <v/>
      </c>
      <c r="S192" s="275" t="str">
        <f>IF(ISBLANK($B192),"",VLOOKUP($B192,Listen!$A$2:$C$44,3,FALSE))</f>
        <v/>
      </c>
      <c r="T192" s="260"/>
      <c r="U192" s="260"/>
      <c r="V192" s="260"/>
      <c r="W192" s="260"/>
      <c r="X192" s="260"/>
      <c r="Y192" s="260"/>
      <c r="Z192" s="260"/>
      <c r="AA192" s="260"/>
      <c r="AB192" s="260"/>
      <c r="AC192" s="260"/>
      <c r="AD192" s="260"/>
      <c r="AE192" s="260"/>
    </row>
    <row r="193" spans="1:31">
      <c r="A193" s="186"/>
      <c r="B193" s="186"/>
      <c r="C193" s="226"/>
      <c r="D193" s="304"/>
      <c r="E193" s="304"/>
      <c r="F193" s="304"/>
      <c r="G193" s="304"/>
      <c r="H193" s="304"/>
      <c r="I193" s="304"/>
      <c r="J193" s="304"/>
      <c r="K193" s="304"/>
      <c r="L193" s="425">
        <f t="shared" si="4"/>
        <v>0</v>
      </c>
      <c r="M193" s="304"/>
      <c r="N193" s="304"/>
      <c r="O193" s="425">
        <f t="shared" si="5"/>
        <v>0</v>
      </c>
      <c r="P193" s="304"/>
      <c r="Q193" s="304"/>
      <c r="R193" s="275" t="str">
        <f>IF(ISBLANK($B193),"",VLOOKUP($B193,Listen!$A$2:$C$44,2,FALSE))</f>
        <v/>
      </c>
      <c r="S193" s="275" t="str">
        <f>IF(ISBLANK($B193),"",VLOOKUP($B193,Listen!$A$2:$C$44,3,FALSE))</f>
        <v/>
      </c>
      <c r="T193" s="260"/>
      <c r="U193" s="260"/>
      <c r="V193" s="260"/>
      <c r="W193" s="260"/>
      <c r="X193" s="260"/>
      <c r="Y193" s="260"/>
      <c r="Z193" s="260"/>
      <c r="AA193" s="260"/>
      <c r="AB193" s="260"/>
      <c r="AC193" s="260"/>
      <c r="AD193" s="260"/>
      <c r="AE193" s="260"/>
    </row>
    <row r="194" spans="1:31">
      <c r="A194" s="186"/>
      <c r="B194" s="186"/>
      <c r="C194" s="226"/>
      <c r="D194" s="304"/>
      <c r="E194" s="304"/>
      <c r="F194" s="304"/>
      <c r="G194" s="304"/>
      <c r="H194" s="304"/>
      <c r="I194" s="304"/>
      <c r="J194" s="304"/>
      <c r="K194" s="304"/>
      <c r="L194" s="425">
        <f t="shared" si="4"/>
        <v>0</v>
      </c>
      <c r="M194" s="304"/>
      <c r="N194" s="304"/>
      <c r="O194" s="425">
        <f t="shared" si="5"/>
        <v>0</v>
      </c>
      <c r="P194" s="304"/>
      <c r="Q194" s="304"/>
      <c r="R194" s="275" t="str">
        <f>IF(ISBLANK($B194),"",VLOOKUP($B194,Listen!$A$2:$C$44,2,FALSE))</f>
        <v/>
      </c>
      <c r="S194" s="275" t="str">
        <f>IF(ISBLANK($B194),"",VLOOKUP($B194,Listen!$A$2:$C$44,3,FALSE))</f>
        <v/>
      </c>
      <c r="T194" s="260"/>
      <c r="U194" s="260"/>
      <c r="V194" s="260"/>
      <c r="W194" s="260"/>
      <c r="X194" s="260"/>
      <c r="Y194" s="260"/>
      <c r="Z194" s="260"/>
      <c r="AA194" s="260"/>
      <c r="AB194" s="260"/>
      <c r="AC194" s="260"/>
      <c r="AD194" s="260"/>
      <c r="AE194" s="260"/>
    </row>
    <row r="195" spans="1:31">
      <c r="A195" s="186"/>
      <c r="B195" s="186"/>
      <c r="C195" s="226"/>
      <c r="D195" s="304"/>
      <c r="E195" s="304"/>
      <c r="F195" s="304"/>
      <c r="G195" s="304"/>
      <c r="H195" s="304"/>
      <c r="I195" s="304"/>
      <c r="J195" s="304"/>
      <c r="K195" s="304"/>
      <c r="L195" s="425">
        <f t="shared" si="4"/>
        <v>0</v>
      </c>
      <c r="M195" s="304"/>
      <c r="N195" s="304"/>
      <c r="O195" s="425">
        <f t="shared" si="5"/>
        <v>0</v>
      </c>
      <c r="P195" s="304"/>
      <c r="Q195" s="304"/>
      <c r="R195" s="275" t="str">
        <f>IF(ISBLANK($B195),"",VLOOKUP($B195,Listen!$A$2:$C$44,2,FALSE))</f>
        <v/>
      </c>
      <c r="S195" s="275" t="str">
        <f>IF(ISBLANK($B195),"",VLOOKUP($B195,Listen!$A$2:$C$44,3,FALSE))</f>
        <v/>
      </c>
      <c r="T195" s="260"/>
      <c r="U195" s="260"/>
      <c r="V195" s="260"/>
      <c r="W195" s="260"/>
      <c r="X195" s="260"/>
      <c r="Y195" s="260"/>
      <c r="Z195" s="260"/>
      <c r="AA195" s="260"/>
      <c r="AB195" s="260"/>
      <c r="AC195" s="260"/>
      <c r="AD195" s="260"/>
      <c r="AE195" s="260"/>
    </row>
    <row r="196" spans="1:31">
      <c r="A196" s="186"/>
      <c r="B196" s="186"/>
      <c r="C196" s="226"/>
      <c r="D196" s="304"/>
      <c r="E196" s="304"/>
      <c r="F196" s="304"/>
      <c r="G196" s="304"/>
      <c r="H196" s="304"/>
      <c r="I196" s="304"/>
      <c r="J196" s="304"/>
      <c r="K196" s="304"/>
      <c r="L196" s="425">
        <f t="shared" si="4"/>
        <v>0</v>
      </c>
      <c r="M196" s="304"/>
      <c r="N196" s="304"/>
      <c r="O196" s="425">
        <f t="shared" si="5"/>
        <v>0</v>
      </c>
      <c r="P196" s="304"/>
      <c r="Q196" s="304"/>
      <c r="R196" s="275" t="str">
        <f>IF(ISBLANK($B196),"",VLOOKUP($B196,Listen!$A$2:$C$44,2,FALSE))</f>
        <v/>
      </c>
      <c r="S196" s="275" t="str">
        <f>IF(ISBLANK($B196),"",VLOOKUP($B196,Listen!$A$2:$C$44,3,FALSE))</f>
        <v/>
      </c>
      <c r="T196" s="260"/>
      <c r="U196" s="260"/>
      <c r="V196" s="260"/>
      <c r="W196" s="260"/>
      <c r="X196" s="260"/>
      <c r="Y196" s="260"/>
      <c r="Z196" s="260"/>
      <c r="AA196" s="260"/>
      <c r="AB196" s="260"/>
      <c r="AC196" s="260"/>
      <c r="AD196" s="260"/>
      <c r="AE196" s="260"/>
    </row>
    <row r="197" spans="1:31">
      <c r="A197" s="186"/>
      <c r="B197" s="186"/>
      <c r="C197" s="226"/>
      <c r="D197" s="304"/>
      <c r="E197" s="304"/>
      <c r="F197" s="304"/>
      <c r="G197" s="304"/>
      <c r="H197" s="304"/>
      <c r="I197" s="304"/>
      <c r="J197" s="304"/>
      <c r="K197" s="304"/>
      <c r="L197" s="425">
        <f t="shared" ref="L197:L260" si="6">D197+E197+G197+H197+J197-F197-I197-K197</f>
        <v>0</v>
      </c>
      <c r="M197" s="304"/>
      <c r="N197" s="304"/>
      <c r="O197" s="425">
        <f t="shared" ref="O197:O260" si="7">L197-M197-N197</f>
        <v>0</v>
      </c>
      <c r="P197" s="304"/>
      <c r="Q197" s="304"/>
      <c r="R197" s="275" t="str">
        <f>IF(ISBLANK($B197),"",VLOOKUP($B197,Listen!$A$2:$C$44,2,FALSE))</f>
        <v/>
      </c>
      <c r="S197" s="275" t="str">
        <f>IF(ISBLANK($B197),"",VLOOKUP($B197,Listen!$A$2:$C$44,3,FALSE))</f>
        <v/>
      </c>
      <c r="T197" s="260"/>
      <c r="U197" s="260"/>
      <c r="V197" s="260"/>
      <c r="W197" s="260"/>
      <c r="X197" s="260"/>
      <c r="Y197" s="260"/>
      <c r="Z197" s="260"/>
      <c r="AA197" s="260"/>
      <c r="AB197" s="260"/>
      <c r="AC197" s="260"/>
      <c r="AD197" s="260"/>
      <c r="AE197" s="260"/>
    </row>
    <row r="198" spans="1:31">
      <c r="A198" s="186"/>
      <c r="B198" s="186"/>
      <c r="C198" s="226"/>
      <c r="D198" s="304"/>
      <c r="E198" s="304"/>
      <c r="F198" s="304"/>
      <c r="G198" s="304"/>
      <c r="H198" s="304"/>
      <c r="I198" s="304"/>
      <c r="J198" s="304"/>
      <c r="K198" s="304"/>
      <c r="L198" s="425">
        <f t="shared" si="6"/>
        <v>0</v>
      </c>
      <c r="M198" s="304"/>
      <c r="N198" s="304"/>
      <c r="O198" s="425">
        <f t="shared" si="7"/>
        <v>0</v>
      </c>
      <c r="P198" s="304"/>
      <c r="Q198" s="304"/>
      <c r="R198" s="275" t="str">
        <f>IF(ISBLANK($B198),"",VLOOKUP($B198,Listen!$A$2:$C$44,2,FALSE))</f>
        <v/>
      </c>
      <c r="S198" s="275" t="str">
        <f>IF(ISBLANK($B198),"",VLOOKUP($B198,Listen!$A$2:$C$44,3,FALSE))</f>
        <v/>
      </c>
      <c r="T198" s="260"/>
      <c r="U198" s="260"/>
      <c r="V198" s="260"/>
      <c r="W198" s="260"/>
      <c r="X198" s="260"/>
      <c r="Y198" s="260"/>
      <c r="Z198" s="260"/>
      <c r="AA198" s="260"/>
      <c r="AB198" s="260"/>
      <c r="AC198" s="260"/>
      <c r="AD198" s="260"/>
      <c r="AE198" s="260"/>
    </row>
    <row r="199" spans="1:31">
      <c r="A199" s="186"/>
      <c r="B199" s="186"/>
      <c r="C199" s="226"/>
      <c r="D199" s="304"/>
      <c r="E199" s="304"/>
      <c r="F199" s="304"/>
      <c r="G199" s="304"/>
      <c r="H199" s="304"/>
      <c r="I199" s="304"/>
      <c r="J199" s="304"/>
      <c r="K199" s="304"/>
      <c r="L199" s="425">
        <f t="shared" si="6"/>
        <v>0</v>
      </c>
      <c r="M199" s="304"/>
      <c r="N199" s="304"/>
      <c r="O199" s="425">
        <f t="shared" si="7"/>
        <v>0</v>
      </c>
      <c r="P199" s="304"/>
      <c r="Q199" s="304"/>
      <c r="R199" s="275" t="str">
        <f>IF(ISBLANK($B199),"",VLOOKUP($B199,Listen!$A$2:$C$44,2,FALSE))</f>
        <v/>
      </c>
      <c r="S199" s="275" t="str">
        <f>IF(ISBLANK($B199),"",VLOOKUP($B199,Listen!$A$2:$C$44,3,FALSE))</f>
        <v/>
      </c>
      <c r="T199" s="260"/>
      <c r="U199" s="260"/>
      <c r="V199" s="260"/>
      <c r="W199" s="260"/>
      <c r="X199" s="260"/>
      <c r="Y199" s="260"/>
      <c r="Z199" s="260"/>
      <c r="AA199" s="260"/>
      <c r="AB199" s="260"/>
      <c r="AC199" s="260"/>
      <c r="AD199" s="260"/>
      <c r="AE199" s="260"/>
    </row>
    <row r="200" spans="1:31">
      <c r="A200" s="186"/>
      <c r="B200" s="186"/>
      <c r="C200" s="226"/>
      <c r="D200" s="304"/>
      <c r="E200" s="304"/>
      <c r="F200" s="304"/>
      <c r="G200" s="304"/>
      <c r="H200" s="304"/>
      <c r="I200" s="304"/>
      <c r="J200" s="304"/>
      <c r="K200" s="304"/>
      <c r="L200" s="425">
        <f t="shared" si="6"/>
        <v>0</v>
      </c>
      <c r="M200" s="304"/>
      <c r="N200" s="304"/>
      <c r="O200" s="425">
        <f t="shared" si="7"/>
        <v>0</v>
      </c>
      <c r="P200" s="304"/>
      <c r="Q200" s="304"/>
      <c r="R200" s="275" t="str">
        <f>IF(ISBLANK($B200),"",VLOOKUP($B200,Listen!$A$2:$C$44,2,FALSE))</f>
        <v/>
      </c>
      <c r="S200" s="275" t="str">
        <f>IF(ISBLANK($B200),"",VLOOKUP($B200,Listen!$A$2:$C$44,3,FALSE))</f>
        <v/>
      </c>
      <c r="T200" s="260"/>
      <c r="U200" s="260"/>
      <c r="V200" s="260"/>
      <c r="W200" s="260"/>
      <c r="X200" s="260"/>
      <c r="Y200" s="260"/>
      <c r="Z200" s="260"/>
      <c r="AA200" s="260"/>
      <c r="AB200" s="260"/>
      <c r="AC200" s="260"/>
      <c r="AD200" s="260"/>
      <c r="AE200" s="260"/>
    </row>
    <row r="201" spans="1:31">
      <c r="A201" s="186"/>
      <c r="B201" s="186"/>
      <c r="C201" s="226"/>
      <c r="D201" s="304"/>
      <c r="E201" s="304"/>
      <c r="F201" s="304"/>
      <c r="G201" s="304"/>
      <c r="H201" s="304"/>
      <c r="I201" s="304"/>
      <c r="J201" s="304"/>
      <c r="K201" s="304"/>
      <c r="L201" s="425">
        <f t="shared" si="6"/>
        <v>0</v>
      </c>
      <c r="M201" s="304"/>
      <c r="N201" s="304"/>
      <c r="O201" s="425">
        <f t="shared" si="7"/>
        <v>0</v>
      </c>
      <c r="P201" s="304"/>
      <c r="Q201" s="304"/>
      <c r="R201" s="275" t="str">
        <f>IF(ISBLANK($B201),"",VLOOKUP($B201,Listen!$A$2:$C$44,2,FALSE))</f>
        <v/>
      </c>
      <c r="S201" s="275" t="str">
        <f>IF(ISBLANK($B201),"",VLOOKUP($B201,Listen!$A$2:$C$44,3,FALSE))</f>
        <v/>
      </c>
      <c r="T201" s="260"/>
      <c r="U201" s="260"/>
      <c r="V201" s="260"/>
      <c r="W201" s="260"/>
      <c r="X201" s="260"/>
      <c r="Y201" s="260"/>
      <c r="Z201" s="260"/>
      <c r="AA201" s="260"/>
      <c r="AB201" s="260"/>
      <c r="AC201" s="260"/>
      <c r="AD201" s="260"/>
      <c r="AE201" s="260"/>
    </row>
    <row r="202" spans="1:31">
      <c r="A202" s="186"/>
      <c r="B202" s="186"/>
      <c r="C202" s="226"/>
      <c r="D202" s="304"/>
      <c r="E202" s="304"/>
      <c r="F202" s="304"/>
      <c r="G202" s="304"/>
      <c r="H202" s="304"/>
      <c r="I202" s="304"/>
      <c r="J202" s="304"/>
      <c r="K202" s="304"/>
      <c r="L202" s="425">
        <f t="shared" si="6"/>
        <v>0</v>
      </c>
      <c r="M202" s="304"/>
      <c r="N202" s="304"/>
      <c r="O202" s="425">
        <f t="shared" si="7"/>
        <v>0</v>
      </c>
      <c r="P202" s="304"/>
      <c r="Q202" s="304"/>
      <c r="R202" s="275" t="str">
        <f>IF(ISBLANK($B202),"",VLOOKUP($B202,Listen!$A$2:$C$44,2,FALSE))</f>
        <v/>
      </c>
      <c r="S202" s="275" t="str">
        <f>IF(ISBLANK($B202),"",VLOOKUP($B202,Listen!$A$2:$C$44,3,FALSE))</f>
        <v/>
      </c>
      <c r="T202" s="260"/>
      <c r="U202" s="260"/>
      <c r="V202" s="260"/>
      <c r="W202" s="260"/>
      <c r="X202" s="260"/>
      <c r="Y202" s="260"/>
      <c r="Z202" s="260"/>
      <c r="AA202" s="260"/>
      <c r="AB202" s="260"/>
      <c r="AC202" s="260"/>
      <c r="AD202" s="260"/>
      <c r="AE202" s="260"/>
    </row>
    <row r="203" spans="1:31">
      <c r="A203" s="186"/>
      <c r="B203" s="186"/>
      <c r="C203" s="226"/>
      <c r="D203" s="304"/>
      <c r="E203" s="304"/>
      <c r="F203" s="304"/>
      <c r="G203" s="304"/>
      <c r="H203" s="304"/>
      <c r="I203" s="304"/>
      <c r="J203" s="304"/>
      <c r="K203" s="304"/>
      <c r="L203" s="425">
        <f t="shared" si="6"/>
        <v>0</v>
      </c>
      <c r="M203" s="304"/>
      <c r="N203" s="304"/>
      <c r="O203" s="425">
        <f t="shared" si="7"/>
        <v>0</v>
      </c>
      <c r="P203" s="304"/>
      <c r="Q203" s="304"/>
      <c r="R203" s="275" t="str">
        <f>IF(ISBLANK($B203),"",VLOOKUP($B203,Listen!$A$2:$C$44,2,FALSE))</f>
        <v/>
      </c>
      <c r="S203" s="275" t="str">
        <f>IF(ISBLANK($B203),"",VLOOKUP($B203,Listen!$A$2:$C$44,3,FALSE))</f>
        <v/>
      </c>
      <c r="T203" s="260"/>
      <c r="U203" s="260"/>
      <c r="V203" s="260"/>
      <c r="W203" s="260"/>
      <c r="X203" s="260"/>
      <c r="Y203" s="260"/>
      <c r="Z203" s="260"/>
      <c r="AA203" s="260"/>
      <c r="AB203" s="260"/>
      <c r="AC203" s="260"/>
      <c r="AD203" s="260"/>
      <c r="AE203" s="260"/>
    </row>
    <row r="204" spans="1:31">
      <c r="A204" s="186"/>
      <c r="B204" s="186"/>
      <c r="C204" s="226"/>
      <c r="D204" s="304"/>
      <c r="E204" s="304"/>
      <c r="F204" s="304"/>
      <c r="G204" s="304"/>
      <c r="H204" s="304"/>
      <c r="I204" s="304"/>
      <c r="J204" s="304"/>
      <c r="K204" s="304"/>
      <c r="L204" s="425">
        <f t="shared" si="6"/>
        <v>0</v>
      </c>
      <c r="M204" s="304"/>
      <c r="N204" s="304"/>
      <c r="O204" s="425">
        <f t="shared" si="7"/>
        <v>0</v>
      </c>
      <c r="P204" s="304"/>
      <c r="Q204" s="304"/>
      <c r="R204" s="275" t="str">
        <f>IF(ISBLANK($B204),"",VLOOKUP($B204,Listen!$A$2:$C$44,2,FALSE))</f>
        <v/>
      </c>
      <c r="S204" s="275" t="str">
        <f>IF(ISBLANK($B204),"",VLOOKUP($B204,Listen!$A$2:$C$44,3,FALSE))</f>
        <v/>
      </c>
      <c r="T204" s="260"/>
      <c r="U204" s="260"/>
      <c r="V204" s="260"/>
      <c r="W204" s="260"/>
      <c r="X204" s="260"/>
      <c r="Y204" s="260"/>
      <c r="Z204" s="260"/>
      <c r="AA204" s="260"/>
      <c r="AB204" s="260"/>
      <c r="AC204" s="260"/>
      <c r="AD204" s="260"/>
      <c r="AE204" s="260"/>
    </row>
    <row r="205" spans="1:31">
      <c r="A205" s="186"/>
      <c r="B205" s="186"/>
      <c r="C205" s="226"/>
      <c r="D205" s="304"/>
      <c r="E205" s="304"/>
      <c r="F205" s="304"/>
      <c r="G205" s="304"/>
      <c r="H205" s="304"/>
      <c r="I205" s="304"/>
      <c r="J205" s="304"/>
      <c r="K205" s="304"/>
      <c r="L205" s="425">
        <f t="shared" si="6"/>
        <v>0</v>
      </c>
      <c r="M205" s="304"/>
      <c r="N205" s="304"/>
      <c r="O205" s="425">
        <f t="shared" si="7"/>
        <v>0</v>
      </c>
      <c r="P205" s="304"/>
      <c r="Q205" s="304"/>
      <c r="R205" s="275" t="str">
        <f>IF(ISBLANK($B205),"",VLOOKUP($B205,Listen!$A$2:$C$44,2,FALSE))</f>
        <v/>
      </c>
      <c r="S205" s="275" t="str">
        <f>IF(ISBLANK($B205),"",VLOOKUP($B205,Listen!$A$2:$C$44,3,FALSE))</f>
        <v/>
      </c>
      <c r="T205" s="260"/>
      <c r="U205" s="260"/>
      <c r="V205" s="260"/>
      <c r="W205" s="260"/>
      <c r="X205" s="260"/>
      <c r="Y205" s="260"/>
      <c r="Z205" s="260"/>
      <c r="AA205" s="260"/>
      <c r="AB205" s="260"/>
      <c r="AC205" s="260"/>
      <c r="AD205" s="260"/>
      <c r="AE205" s="260"/>
    </row>
    <row r="206" spans="1:31">
      <c r="A206" s="186"/>
      <c r="B206" s="186"/>
      <c r="C206" s="226"/>
      <c r="D206" s="304"/>
      <c r="E206" s="304"/>
      <c r="F206" s="304"/>
      <c r="G206" s="304"/>
      <c r="H206" s="304"/>
      <c r="I206" s="304"/>
      <c r="J206" s="304"/>
      <c r="K206" s="304"/>
      <c r="L206" s="425">
        <f t="shared" si="6"/>
        <v>0</v>
      </c>
      <c r="M206" s="304"/>
      <c r="N206" s="304"/>
      <c r="O206" s="425">
        <f t="shared" si="7"/>
        <v>0</v>
      </c>
      <c r="P206" s="304"/>
      <c r="Q206" s="304"/>
      <c r="R206" s="275" t="str">
        <f>IF(ISBLANK($B206),"",VLOOKUP($B206,Listen!$A$2:$C$44,2,FALSE))</f>
        <v/>
      </c>
      <c r="S206" s="275" t="str">
        <f>IF(ISBLANK($B206),"",VLOOKUP($B206,Listen!$A$2:$C$44,3,FALSE))</f>
        <v/>
      </c>
      <c r="T206" s="260"/>
      <c r="U206" s="260"/>
      <c r="V206" s="260"/>
      <c r="W206" s="260"/>
      <c r="X206" s="260"/>
      <c r="Y206" s="260"/>
      <c r="Z206" s="260"/>
      <c r="AA206" s="260"/>
      <c r="AB206" s="260"/>
      <c r="AC206" s="260"/>
      <c r="AD206" s="260"/>
      <c r="AE206" s="260"/>
    </row>
    <row r="207" spans="1:31">
      <c r="A207" s="186"/>
      <c r="B207" s="186"/>
      <c r="C207" s="226"/>
      <c r="D207" s="304"/>
      <c r="E207" s="304"/>
      <c r="F207" s="304"/>
      <c r="G207" s="304"/>
      <c r="H207" s="304"/>
      <c r="I207" s="304"/>
      <c r="J207" s="304"/>
      <c r="K207" s="304"/>
      <c r="L207" s="425">
        <f t="shared" si="6"/>
        <v>0</v>
      </c>
      <c r="M207" s="304"/>
      <c r="N207" s="304"/>
      <c r="O207" s="425">
        <f t="shared" si="7"/>
        <v>0</v>
      </c>
      <c r="P207" s="304"/>
      <c r="Q207" s="304"/>
      <c r="R207" s="275" t="str">
        <f>IF(ISBLANK($B207),"",VLOOKUP($B207,Listen!$A$2:$C$44,2,FALSE))</f>
        <v/>
      </c>
      <c r="S207" s="275" t="str">
        <f>IF(ISBLANK($B207),"",VLOOKUP($B207,Listen!$A$2:$C$44,3,FALSE))</f>
        <v/>
      </c>
      <c r="T207" s="260"/>
      <c r="U207" s="260"/>
      <c r="V207" s="260"/>
      <c r="W207" s="260"/>
      <c r="X207" s="260"/>
      <c r="Y207" s="260"/>
      <c r="Z207" s="260"/>
      <c r="AA207" s="260"/>
      <c r="AB207" s="260"/>
      <c r="AC207" s="260"/>
      <c r="AD207" s="260"/>
      <c r="AE207" s="260"/>
    </row>
    <row r="208" spans="1:31">
      <c r="A208" s="186"/>
      <c r="B208" s="186"/>
      <c r="C208" s="226"/>
      <c r="D208" s="304"/>
      <c r="E208" s="304"/>
      <c r="F208" s="304"/>
      <c r="G208" s="304"/>
      <c r="H208" s="304"/>
      <c r="I208" s="304"/>
      <c r="J208" s="304"/>
      <c r="K208" s="304"/>
      <c r="L208" s="425">
        <f t="shared" si="6"/>
        <v>0</v>
      </c>
      <c r="M208" s="304"/>
      <c r="N208" s="304"/>
      <c r="O208" s="425">
        <f t="shared" si="7"/>
        <v>0</v>
      </c>
      <c r="P208" s="304"/>
      <c r="Q208" s="304"/>
      <c r="R208" s="275" t="str">
        <f>IF(ISBLANK($B208),"",VLOOKUP($B208,Listen!$A$2:$C$44,2,FALSE))</f>
        <v/>
      </c>
      <c r="S208" s="275" t="str">
        <f>IF(ISBLANK($B208),"",VLOOKUP($B208,Listen!$A$2:$C$44,3,FALSE))</f>
        <v/>
      </c>
      <c r="T208" s="260"/>
      <c r="U208" s="260"/>
      <c r="V208" s="260"/>
      <c r="W208" s="260"/>
      <c r="X208" s="260"/>
      <c r="Y208" s="260"/>
      <c r="Z208" s="260"/>
      <c r="AA208" s="260"/>
      <c r="AB208" s="260"/>
      <c r="AC208" s="260"/>
      <c r="AD208" s="260"/>
      <c r="AE208" s="260"/>
    </row>
    <row r="209" spans="1:31">
      <c r="A209" s="186"/>
      <c r="B209" s="186"/>
      <c r="C209" s="226"/>
      <c r="D209" s="304"/>
      <c r="E209" s="304"/>
      <c r="F209" s="304"/>
      <c r="G209" s="304"/>
      <c r="H209" s="304"/>
      <c r="I209" s="304"/>
      <c r="J209" s="304"/>
      <c r="K209" s="304"/>
      <c r="L209" s="425">
        <f t="shared" si="6"/>
        <v>0</v>
      </c>
      <c r="M209" s="304"/>
      <c r="N209" s="304"/>
      <c r="O209" s="425">
        <f t="shared" si="7"/>
        <v>0</v>
      </c>
      <c r="P209" s="304"/>
      <c r="Q209" s="304"/>
      <c r="R209" s="275" t="str">
        <f>IF(ISBLANK($B209),"",VLOOKUP($B209,Listen!$A$2:$C$44,2,FALSE))</f>
        <v/>
      </c>
      <c r="S209" s="275" t="str">
        <f>IF(ISBLANK($B209),"",VLOOKUP($B209,Listen!$A$2:$C$44,3,FALSE))</f>
        <v/>
      </c>
      <c r="T209" s="260"/>
      <c r="U209" s="260"/>
      <c r="V209" s="260"/>
      <c r="W209" s="260"/>
      <c r="X209" s="260"/>
      <c r="Y209" s="260"/>
      <c r="Z209" s="260"/>
      <c r="AA209" s="260"/>
      <c r="AB209" s="260"/>
      <c r="AC209" s="260"/>
      <c r="AD209" s="260"/>
      <c r="AE209" s="260"/>
    </row>
    <row r="210" spans="1:31">
      <c r="A210" s="186"/>
      <c r="B210" s="186"/>
      <c r="C210" s="226"/>
      <c r="D210" s="304"/>
      <c r="E210" s="304"/>
      <c r="F210" s="304"/>
      <c r="G210" s="304"/>
      <c r="H210" s="304"/>
      <c r="I210" s="304"/>
      <c r="J210" s="304"/>
      <c r="K210" s="304"/>
      <c r="L210" s="425">
        <f t="shared" si="6"/>
        <v>0</v>
      </c>
      <c r="M210" s="304"/>
      <c r="N210" s="304"/>
      <c r="O210" s="425">
        <f t="shared" si="7"/>
        <v>0</v>
      </c>
      <c r="P210" s="304"/>
      <c r="Q210" s="304"/>
      <c r="R210" s="275" t="str">
        <f>IF(ISBLANK($B210),"",VLOOKUP($B210,Listen!$A$2:$C$44,2,FALSE))</f>
        <v/>
      </c>
      <c r="S210" s="275" t="str">
        <f>IF(ISBLANK($B210),"",VLOOKUP($B210,Listen!$A$2:$C$44,3,FALSE))</f>
        <v/>
      </c>
      <c r="T210" s="260"/>
      <c r="U210" s="260"/>
      <c r="V210" s="260"/>
      <c r="W210" s="260"/>
      <c r="X210" s="260"/>
      <c r="Y210" s="260"/>
      <c r="Z210" s="260"/>
      <c r="AA210" s="260"/>
      <c r="AB210" s="260"/>
      <c r="AC210" s="260"/>
      <c r="AD210" s="260"/>
      <c r="AE210" s="260"/>
    </row>
    <row r="211" spans="1:31">
      <c r="A211" s="186"/>
      <c r="B211" s="186"/>
      <c r="C211" s="226"/>
      <c r="D211" s="304"/>
      <c r="E211" s="304"/>
      <c r="F211" s="304"/>
      <c r="G211" s="304"/>
      <c r="H211" s="304"/>
      <c r="I211" s="304"/>
      <c r="J211" s="304"/>
      <c r="K211" s="304"/>
      <c r="L211" s="425">
        <f t="shared" si="6"/>
        <v>0</v>
      </c>
      <c r="M211" s="304"/>
      <c r="N211" s="304"/>
      <c r="O211" s="425">
        <f t="shared" si="7"/>
        <v>0</v>
      </c>
      <c r="P211" s="304"/>
      <c r="Q211" s="304"/>
      <c r="R211" s="275" t="str">
        <f>IF(ISBLANK($B211),"",VLOOKUP($B211,Listen!$A$2:$C$44,2,FALSE))</f>
        <v/>
      </c>
      <c r="S211" s="275" t="str">
        <f>IF(ISBLANK($B211),"",VLOOKUP($B211,Listen!$A$2:$C$44,3,FALSE))</f>
        <v/>
      </c>
      <c r="T211" s="260"/>
      <c r="U211" s="260"/>
      <c r="V211" s="260"/>
      <c r="W211" s="260"/>
      <c r="X211" s="260"/>
      <c r="Y211" s="260"/>
      <c r="Z211" s="260"/>
      <c r="AA211" s="260"/>
      <c r="AB211" s="260"/>
      <c r="AC211" s="260"/>
      <c r="AD211" s="260"/>
      <c r="AE211" s="260"/>
    </row>
    <row r="212" spans="1:31">
      <c r="A212" s="186"/>
      <c r="B212" s="186"/>
      <c r="C212" s="226"/>
      <c r="D212" s="304"/>
      <c r="E212" s="304"/>
      <c r="F212" s="304"/>
      <c r="G212" s="304"/>
      <c r="H212" s="304"/>
      <c r="I212" s="304"/>
      <c r="J212" s="304"/>
      <c r="K212" s="304"/>
      <c r="L212" s="425">
        <f t="shared" si="6"/>
        <v>0</v>
      </c>
      <c r="M212" s="304"/>
      <c r="N212" s="304"/>
      <c r="O212" s="425">
        <f t="shared" si="7"/>
        <v>0</v>
      </c>
      <c r="P212" s="304"/>
      <c r="Q212" s="304"/>
      <c r="R212" s="275" t="str">
        <f>IF(ISBLANK($B212),"",VLOOKUP($B212,Listen!$A$2:$C$44,2,FALSE))</f>
        <v/>
      </c>
      <c r="S212" s="275" t="str">
        <f>IF(ISBLANK($B212),"",VLOOKUP($B212,Listen!$A$2:$C$44,3,FALSE))</f>
        <v/>
      </c>
      <c r="T212" s="260"/>
      <c r="U212" s="260"/>
      <c r="V212" s="260"/>
      <c r="W212" s="260"/>
      <c r="X212" s="260"/>
      <c r="Y212" s="260"/>
      <c r="Z212" s="260"/>
      <c r="AA212" s="260"/>
      <c r="AB212" s="260"/>
      <c r="AC212" s="260"/>
      <c r="AD212" s="260"/>
      <c r="AE212" s="260"/>
    </row>
    <row r="213" spans="1:31">
      <c r="A213" s="186"/>
      <c r="B213" s="186"/>
      <c r="C213" s="226"/>
      <c r="D213" s="304"/>
      <c r="E213" s="304"/>
      <c r="F213" s="304"/>
      <c r="G213" s="304"/>
      <c r="H213" s="304"/>
      <c r="I213" s="304"/>
      <c r="J213" s="304"/>
      <c r="K213" s="304"/>
      <c r="L213" s="425">
        <f t="shared" si="6"/>
        <v>0</v>
      </c>
      <c r="M213" s="304"/>
      <c r="N213" s="304"/>
      <c r="O213" s="425">
        <f t="shared" si="7"/>
        <v>0</v>
      </c>
      <c r="P213" s="304"/>
      <c r="Q213" s="304"/>
      <c r="R213" s="275" t="str">
        <f>IF(ISBLANK($B213),"",VLOOKUP($B213,Listen!$A$2:$C$44,2,FALSE))</f>
        <v/>
      </c>
      <c r="S213" s="275" t="str">
        <f>IF(ISBLANK($B213),"",VLOOKUP($B213,Listen!$A$2:$C$44,3,FALSE))</f>
        <v/>
      </c>
      <c r="T213" s="260"/>
      <c r="U213" s="260"/>
      <c r="V213" s="260"/>
      <c r="W213" s="260"/>
      <c r="X213" s="260"/>
      <c r="Y213" s="260"/>
      <c r="Z213" s="260"/>
      <c r="AA213" s="260"/>
      <c r="AB213" s="260"/>
      <c r="AC213" s="260"/>
      <c r="AD213" s="260"/>
      <c r="AE213" s="260"/>
    </row>
    <row r="214" spans="1:31">
      <c r="A214" s="186"/>
      <c r="B214" s="186"/>
      <c r="C214" s="226"/>
      <c r="D214" s="304"/>
      <c r="E214" s="304"/>
      <c r="F214" s="304"/>
      <c r="G214" s="304"/>
      <c r="H214" s="304"/>
      <c r="I214" s="304"/>
      <c r="J214" s="304"/>
      <c r="K214" s="304"/>
      <c r="L214" s="425">
        <f t="shared" si="6"/>
        <v>0</v>
      </c>
      <c r="M214" s="304"/>
      <c r="N214" s="304"/>
      <c r="O214" s="425">
        <f t="shared" si="7"/>
        <v>0</v>
      </c>
      <c r="P214" s="304"/>
      <c r="Q214" s="304"/>
      <c r="R214" s="275" t="str">
        <f>IF(ISBLANK($B214),"",VLOOKUP($B214,Listen!$A$2:$C$44,2,FALSE))</f>
        <v/>
      </c>
      <c r="S214" s="275" t="str">
        <f>IF(ISBLANK($B214),"",VLOOKUP($B214,Listen!$A$2:$C$44,3,FALSE))</f>
        <v/>
      </c>
      <c r="T214" s="260"/>
      <c r="U214" s="260"/>
      <c r="V214" s="260"/>
      <c r="W214" s="260"/>
      <c r="X214" s="260"/>
      <c r="Y214" s="260"/>
      <c r="Z214" s="260"/>
      <c r="AA214" s="260"/>
      <c r="AB214" s="260"/>
      <c r="AC214" s="260"/>
      <c r="AD214" s="260"/>
      <c r="AE214" s="260"/>
    </row>
    <row r="215" spans="1:31">
      <c r="A215" s="186"/>
      <c r="B215" s="186"/>
      <c r="C215" s="226"/>
      <c r="D215" s="304"/>
      <c r="E215" s="304"/>
      <c r="F215" s="304"/>
      <c r="G215" s="304"/>
      <c r="H215" s="304"/>
      <c r="I215" s="304"/>
      <c r="J215" s="304"/>
      <c r="K215" s="304"/>
      <c r="L215" s="425">
        <f t="shared" si="6"/>
        <v>0</v>
      </c>
      <c r="M215" s="304"/>
      <c r="N215" s="304"/>
      <c r="O215" s="425">
        <f t="shared" si="7"/>
        <v>0</v>
      </c>
      <c r="P215" s="304"/>
      <c r="Q215" s="304"/>
      <c r="R215" s="275" t="str">
        <f>IF(ISBLANK($B215),"",VLOOKUP($B215,Listen!$A$2:$C$44,2,FALSE))</f>
        <v/>
      </c>
      <c r="S215" s="275" t="str">
        <f>IF(ISBLANK($B215),"",VLOOKUP($B215,Listen!$A$2:$C$44,3,FALSE))</f>
        <v/>
      </c>
      <c r="T215" s="260"/>
      <c r="U215" s="260"/>
      <c r="V215" s="260"/>
      <c r="W215" s="260"/>
      <c r="X215" s="260"/>
      <c r="Y215" s="260"/>
      <c r="Z215" s="260"/>
      <c r="AA215" s="260"/>
      <c r="AB215" s="260"/>
      <c r="AC215" s="260"/>
      <c r="AD215" s="260"/>
      <c r="AE215" s="260"/>
    </row>
    <row r="216" spans="1:31">
      <c r="A216" s="186"/>
      <c r="B216" s="186"/>
      <c r="C216" s="226"/>
      <c r="D216" s="304"/>
      <c r="E216" s="304"/>
      <c r="F216" s="304"/>
      <c r="G216" s="304"/>
      <c r="H216" s="304"/>
      <c r="I216" s="304"/>
      <c r="J216" s="304"/>
      <c r="K216" s="304"/>
      <c r="L216" s="425">
        <f t="shared" si="6"/>
        <v>0</v>
      </c>
      <c r="M216" s="304"/>
      <c r="N216" s="304"/>
      <c r="O216" s="425">
        <f t="shared" si="7"/>
        <v>0</v>
      </c>
      <c r="P216" s="304"/>
      <c r="Q216" s="304"/>
      <c r="R216" s="275" t="str">
        <f>IF(ISBLANK($B216),"",VLOOKUP($B216,Listen!$A$2:$C$44,2,FALSE))</f>
        <v/>
      </c>
      <c r="S216" s="275" t="str">
        <f>IF(ISBLANK($B216),"",VLOOKUP($B216,Listen!$A$2:$C$44,3,FALSE))</f>
        <v/>
      </c>
      <c r="T216" s="260"/>
      <c r="U216" s="260"/>
      <c r="V216" s="260"/>
      <c r="W216" s="260"/>
      <c r="X216" s="260"/>
      <c r="Y216" s="260"/>
      <c r="Z216" s="260"/>
      <c r="AA216" s="260"/>
      <c r="AB216" s="260"/>
      <c r="AC216" s="260"/>
      <c r="AD216" s="260"/>
      <c r="AE216" s="260"/>
    </row>
    <row r="217" spans="1:31">
      <c r="A217" s="186"/>
      <c r="B217" s="186"/>
      <c r="C217" s="226"/>
      <c r="D217" s="304"/>
      <c r="E217" s="304"/>
      <c r="F217" s="304"/>
      <c r="G217" s="304"/>
      <c r="H217" s="304"/>
      <c r="I217" s="304"/>
      <c r="J217" s="304"/>
      <c r="K217" s="304"/>
      <c r="L217" s="425">
        <f t="shared" si="6"/>
        <v>0</v>
      </c>
      <c r="M217" s="304"/>
      <c r="N217" s="304"/>
      <c r="O217" s="425">
        <f t="shared" si="7"/>
        <v>0</v>
      </c>
      <c r="P217" s="304"/>
      <c r="Q217" s="304"/>
      <c r="R217" s="275" t="str">
        <f>IF(ISBLANK($B217),"",VLOOKUP($B217,Listen!$A$2:$C$44,2,FALSE))</f>
        <v/>
      </c>
      <c r="S217" s="275" t="str">
        <f>IF(ISBLANK($B217),"",VLOOKUP($B217,Listen!$A$2:$C$44,3,FALSE))</f>
        <v/>
      </c>
      <c r="T217" s="260"/>
      <c r="U217" s="260"/>
      <c r="V217" s="260"/>
      <c r="W217" s="260"/>
      <c r="X217" s="260"/>
      <c r="Y217" s="260"/>
      <c r="Z217" s="260"/>
      <c r="AA217" s="260"/>
      <c r="AB217" s="260"/>
      <c r="AC217" s="260"/>
      <c r="AD217" s="260"/>
      <c r="AE217" s="260"/>
    </row>
    <row r="218" spans="1:31">
      <c r="A218" s="186"/>
      <c r="B218" s="186"/>
      <c r="C218" s="226"/>
      <c r="D218" s="304"/>
      <c r="E218" s="304"/>
      <c r="F218" s="304"/>
      <c r="G218" s="304"/>
      <c r="H218" s="304"/>
      <c r="I218" s="304"/>
      <c r="J218" s="304"/>
      <c r="K218" s="304"/>
      <c r="L218" s="425">
        <f t="shared" si="6"/>
        <v>0</v>
      </c>
      <c r="M218" s="304"/>
      <c r="N218" s="304"/>
      <c r="O218" s="425">
        <f t="shared" si="7"/>
        <v>0</v>
      </c>
      <c r="P218" s="304"/>
      <c r="Q218" s="304"/>
      <c r="R218" s="275" t="str">
        <f>IF(ISBLANK($B218),"",VLOOKUP($B218,Listen!$A$2:$C$44,2,FALSE))</f>
        <v/>
      </c>
      <c r="S218" s="275" t="str">
        <f>IF(ISBLANK($B218),"",VLOOKUP($B218,Listen!$A$2:$C$44,3,FALSE))</f>
        <v/>
      </c>
      <c r="T218" s="260"/>
      <c r="U218" s="260"/>
      <c r="V218" s="260"/>
      <c r="W218" s="260"/>
      <c r="X218" s="260"/>
      <c r="Y218" s="260"/>
      <c r="Z218" s="260"/>
      <c r="AA218" s="260"/>
      <c r="AB218" s="260"/>
      <c r="AC218" s="260"/>
      <c r="AD218" s="260"/>
      <c r="AE218" s="260"/>
    </row>
    <row r="219" spans="1:31">
      <c r="A219" s="186"/>
      <c r="B219" s="186"/>
      <c r="C219" s="226"/>
      <c r="D219" s="304"/>
      <c r="E219" s="304"/>
      <c r="F219" s="304"/>
      <c r="G219" s="304"/>
      <c r="H219" s="304"/>
      <c r="I219" s="304"/>
      <c r="J219" s="304"/>
      <c r="K219" s="304"/>
      <c r="L219" s="425">
        <f t="shared" si="6"/>
        <v>0</v>
      </c>
      <c r="M219" s="304"/>
      <c r="N219" s="304"/>
      <c r="O219" s="425">
        <f t="shared" si="7"/>
        <v>0</v>
      </c>
      <c r="P219" s="304"/>
      <c r="Q219" s="304"/>
      <c r="R219" s="275" t="str">
        <f>IF(ISBLANK($B219),"",VLOOKUP($B219,Listen!$A$2:$C$44,2,FALSE))</f>
        <v/>
      </c>
      <c r="S219" s="275" t="str">
        <f>IF(ISBLANK($B219),"",VLOOKUP($B219,Listen!$A$2:$C$44,3,FALSE))</f>
        <v/>
      </c>
      <c r="T219" s="260"/>
      <c r="U219" s="260"/>
      <c r="V219" s="260"/>
      <c r="W219" s="260"/>
      <c r="X219" s="260"/>
      <c r="Y219" s="260"/>
      <c r="Z219" s="260"/>
      <c r="AA219" s="260"/>
      <c r="AB219" s="260"/>
      <c r="AC219" s="260"/>
      <c r="AD219" s="260"/>
      <c r="AE219" s="260"/>
    </row>
    <row r="220" spans="1:31">
      <c r="A220" s="186"/>
      <c r="B220" s="186"/>
      <c r="C220" s="226"/>
      <c r="D220" s="304"/>
      <c r="E220" s="304"/>
      <c r="F220" s="304"/>
      <c r="G220" s="304"/>
      <c r="H220" s="304"/>
      <c r="I220" s="304"/>
      <c r="J220" s="304"/>
      <c r="K220" s="304"/>
      <c r="L220" s="425">
        <f t="shared" si="6"/>
        <v>0</v>
      </c>
      <c r="M220" s="304"/>
      <c r="N220" s="304"/>
      <c r="O220" s="425">
        <f t="shared" si="7"/>
        <v>0</v>
      </c>
      <c r="P220" s="304"/>
      <c r="Q220" s="304"/>
      <c r="R220" s="275" t="str">
        <f>IF(ISBLANK($B220),"",VLOOKUP($B220,Listen!$A$2:$C$44,2,FALSE))</f>
        <v/>
      </c>
      <c r="S220" s="275" t="str">
        <f>IF(ISBLANK($B220),"",VLOOKUP($B220,Listen!$A$2:$C$44,3,FALSE))</f>
        <v/>
      </c>
      <c r="T220" s="260"/>
      <c r="U220" s="260"/>
      <c r="V220" s="260"/>
      <c r="W220" s="260"/>
      <c r="X220" s="260"/>
      <c r="Y220" s="260"/>
      <c r="Z220" s="260"/>
      <c r="AA220" s="260"/>
      <c r="AB220" s="260"/>
      <c r="AC220" s="260"/>
      <c r="AD220" s="260"/>
      <c r="AE220" s="260"/>
    </row>
    <row r="221" spans="1:31">
      <c r="A221" s="186"/>
      <c r="B221" s="186"/>
      <c r="C221" s="226"/>
      <c r="D221" s="304"/>
      <c r="E221" s="304"/>
      <c r="F221" s="304"/>
      <c r="G221" s="304"/>
      <c r="H221" s="304"/>
      <c r="I221" s="304"/>
      <c r="J221" s="304"/>
      <c r="K221" s="304"/>
      <c r="L221" s="425">
        <f t="shared" si="6"/>
        <v>0</v>
      </c>
      <c r="M221" s="304"/>
      <c r="N221" s="304"/>
      <c r="O221" s="425">
        <f t="shared" si="7"/>
        <v>0</v>
      </c>
      <c r="P221" s="304"/>
      <c r="Q221" s="304"/>
      <c r="R221" s="275" t="str">
        <f>IF(ISBLANK($B221),"",VLOOKUP($B221,Listen!$A$2:$C$44,2,FALSE))</f>
        <v/>
      </c>
      <c r="S221" s="275" t="str">
        <f>IF(ISBLANK($B221),"",VLOOKUP($B221,Listen!$A$2:$C$44,3,FALSE))</f>
        <v/>
      </c>
      <c r="T221" s="260"/>
      <c r="U221" s="260"/>
      <c r="V221" s="260"/>
      <c r="W221" s="260"/>
      <c r="X221" s="260"/>
      <c r="Y221" s="260"/>
      <c r="Z221" s="260"/>
      <c r="AA221" s="260"/>
      <c r="AB221" s="260"/>
      <c r="AC221" s="260"/>
      <c r="AD221" s="260"/>
      <c r="AE221" s="260"/>
    </row>
    <row r="222" spans="1:31">
      <c r="A222" s="186"/>
      <c r="B222" s="186"/>
      <c r="C222" s="226"/>
      <c r="D222" s="304"/>
      <c r="E222" s="304"/>
      <c r="F222" s="304"/>
      <c r="G222" s="304"/>
      <c r="H222" s="304"/>
      <c r="I222" s="304"/>
      <c r="J222" s="304"/>
      <c r="K222" s="304"/>
      <c r="L222" s="425">
        <f t="shared" si="6"/>
        <v>0</v>
      </c>
      <c r="M222" s="304"/>
      <c r="N222" s="304"/>
      <c r="O222" s="425">
        <f t="shared" si="7"/>
        <v>0</v>
      </c>
      <c r="P222" s="304"/>
      <c r="Q222" s="304"/>
      <c r="R222" s="275" t="str">
        <f>IF(ISBLANK($B222),"",VLOOKUP($B222,Listen!$A$2:$C$44,2,FALSE))</f>
        <v/>
      </c>
      <c r="S222" s="275" t="str">
        <f>IF(ISBLANK($B222),"",VLOOKUP($B222,Listen!$A$2:$C$44,3,FALSE))</f>
        <v/>
      </c>
      <c r="T222" s="260"/>
      <c r="U222" s="260"/>
      <c r="V222" s="260"/>
      <c r="W222" s="260"/>
      <c r="X222" s="260"/>
      <c r="Y222" s="260"/>
      <c r="Z222" s="260"/>
      <c r="AA222" s="260"/>
      <c r="AB222" s="260"/>
      <c r="AC222" s="260"/>
      <c r="AD222" s="260"/>
      <c r="AE222" s="260"/>
    </row>
    <row r="223" spans="1:31">
      <c r="A223" s="186"/>
      <c r="B223" s="186"/>
      <c r="C223" s="226"/>
      <c r="D223" s="304"/>
      <c r="E223" s="304"/>
      <c r="F223" s="304"/>
      <c r="G223" s="304"/>
      <c r="H223" s="304"/>
      <c r="I223" s="304"/>
      <c r="J223" s="304"/>
      <c r="K223" s="304"/>
      <c r="L223" s="425">
        <f t="shared" si="6"/>
        <v>0</v>
      </c>
      <c r="M223" s="304"/>
      <c r="N223" s="304"/>
      <c r="O223" s="425">
        <f t="shared" si="7"/>
        <v>0</v>
      </c>
      <c r="P223" s="304"/>
      <c r="Q223" s="304"/>
      <c r="R223" s="275" t="str">
        <f>IF(ISBLANK($B223),"",VLOOKUP($B223,Listen!$A$2:$C$44,2,FALSE))</f>
        <v/>
      </c>
      <c r="S223" s="275" t="str">
        <f>IF(ISBLANK($B223),"",VLOOKUP($B223,Listen!$A$2:$C$44,3,FALSE))</f>
        <v/>
      </c>
      <c r="T223" s="260"/>
      <c r="U223" s="260"/>
      <c r="V223" s="260"/>
      <c r="W223" s="260"/>
      <c r="X223" s="260"/>
      <c r="Y223" s="260"/>
      <c r="Z223" s="260"/>
      <c r="AA223" s="260"/>
      <c r="AB223" s="260"/>
      <c r="AC223" s="260"/>
      <c r="AD223" s="260"/>
      <c r="AE223" s="260"/>
    </row>
    <row r="224" spans="1:31">
      <c r="A224" s="186"/>
      <c r="B224" s="186"/>
      <c r="C224" s="226"/>
      <c r="D224" s="304"/>
      <c r="E224" s="304"/>
      <c r="F224" s="304"/>
      <c r="G224" s="304"/>
      <c r="H224" s="304"/>
      <c r="I224" s="304"/>
      <c r="J224" s="304"/>
      <c r="K224" s="304"/>
      <c r="L224" s="425">
        <f t="shared" si="6"/>
        <v>0</v>
      </c>
      <c r="M224" s="304"/>
      <c r="N224" s="304"/>
      <c r="O224" s="425">
        <f t="shared" si="7"/>
        <v>0</v>
      </c>
      <c r="P224" s="304"/>
      <c r="Q224" s="304"/>
      <c r="R224" s="275" t="str">
        <f>IF(ISBLANK($B224),"",VLOOKUP($B224,Listen!$A$2:$C$44,2,FALSE))</f>
        <v/>
      </c>
      <c r="S224" s="275" t="str">
        <f>IF(ISBLANK($B224),"",VLOOKUP($B224,Listen!$A$2:$C$44,3,FALSE))</f>
        <v/>
      </c>
      <c r="T224" s="260"/>
      <c r="U224" s="260"/>
      <c r="V224" s="260"/>
      <c r="W224" s="260"/>
      <c r="X224" s="260"/>
      <c r="Y224" s="260"/>
      <c r="Z224" s="260"/>
      <c r="AA224" s="260"/>
      <c r="AB224" s="260"/>
      <c r="AC224" s="260"/>
      <c r="AD224" s="260"/>
      <c r="AE224" s="260"/>
    </row>
    <row r="225" spans="1:31">
      <c r="A225" s="186"/>
      <c r="B225" s="186"/>
      <c r="C225" s="226"/>
      <c r="D225" s="304"/>
      <c r="E225" s="304"/>
      <c r="F225" s="304"/>
      <c r="G225" s="304"/>
      <c r="H225" s="304"/>
      <c r="I225" s="304"/>
      <c r="J225" s="304"/>
      <c r="K225" s="304"/>
      <c r="L225" s="425">
        <f t="shared" si="6"/>
        <v>0</v>
      </c>
      <c r="M225" s="304"/>
      <c r="N225" s="304"/>
      <c r="O225" s="425">
        <f t="shared" si="7"/>
        <v>0</v>
      </c>
      <c r="P225" s="304"/>
      <c r="Q225" s="304"/>
      <c r="R225" s="275" t="str">
        <f>IF(ISBLANK($B225),"",VLOOKUP($B225,Listen!$A$2:$C$44,2,FALSE))</f>
        <v/>
      </c>
      <c r="S225" s="275" t="str">
        <f>IF(ISBLANK($B225),"",VLOOKUP($B225,Listen!$A$2:$C$44,3,FALSE))</f>
        <v/>
      </c>
      <c r="T225" s="260"/>
      <c r="U225" s="260"/>
      <c r="V225" s="260"/>
      <c r="W225" s="260"/>
      <c r="X225" s="260"/>
      <c r="Y225" s="260"/>
      <c r="Z225" s="260"/>
      <c r="AA225" s="260"/>
      <c r="AB225" s="260"/>
      <c r="AC225" s="260"/>
      <c r="AD225" s="260"/>
      <c r="AE225" s="260"/>
    </row>
    <row r="226" spans="1:31">
      <c r="A226" s="186"/>
      <c r="B226" s="186"/>
      <c r="C226" s="226"/>
      <c r="D226" s="304"/>
      <c r="E226" s="304"/>
      <c r="F226" s="304"/>
      <c r="G226" s="304"/>
      <c r="H226" s="304"/>
      <c r="I226" s="304"/>
      <c r="J226" s="304"/>
      <c r="K226" s="304"/>
      <c r="L226" s="425">
        <f t="shared" si="6"/>
        <v>0</v>
      </c>
      <c r="M226" s="304"/>
      <c r="N226" s="304"/>
      <c r="O226" s="425">
        <f t="shared" si="7"/>
        <v>0</v>
      </c>
      <c r="P226" s="304"/>
      <c r="Q226" s="304"/>
      <c r="R226" s="275" t="str">
        <f>IF(ISBLANK($B226),"",VLOOKUP($B226,Listen!$A$2:$C$44,2,FALSE))</f>
        <v/>
      </c>
      <c r="S226" s="275" t="str">
        <f>IF(ISBLANK($B226),"",VLOOKUP($B226,Listen!$A$2:$C$44,3,FALSE))</f>
        <v/>
      </c>
      <c r="T226" s="260"/>
      <c r="U226" s="260"/>
      <c r="V226" s="260"/>
      <c r="W226" s="260"/>
      <c r="X226" s="260"/>
      <c r="Y226" s="260"/>
      <c r="Z226" s="260"/>
      <c r="AA226" s="260"/>
      <c r="AB226" s="260"/>
      <c r="AC226" s="260"/>
      <c r="AD226" s="260"/>
      <c r="AE226" s="260"/>
    </row>
    <row r="227" spans="1:31">
      <c r="A227" s="186"/>
      <c r="B227" s="186"/>
      <c r="C227" s="226"/>
      <c r="D227" s="304"/>
      <c r="E227" s="304"/>
      <c r="F227" s="304"/>
      <c r="G227" s="304"/>
      <c r="H227" s="304"/>
      <c r="I227" s="304"/>
      <c r="J227" s="304"/>
      <c r="K227" s="304"/>
      <c r="L227" s="425">
        <f t="shared" si="6"/>
        <v>0</v>
      </c>
      <c r="M227" s="304"/>
      <c r="N227" s="304"/>
      <c r="O227" s="425">
        <f t="shared" si="7"/>
        <v>0</v>
      </c>
      <c r="P227" s="304"/>
      <c r="Q227" s="304"/>
      <c r="R227" s="275" t="str">
        <f>IF(ISBLANK($B227),"",VLOOKUP($B227,Listen!$A$2:$C$44,2,FALSE))</f>
        <v/>
      </c>
      <c r="S227" s="275" t="str">
        <f>IF(ISBLANK($B227),"",VLOOKUP($B227,Listen!$A$2:$C$44,3,FALSE))</f>
        <v/>
      </c>
      <c r="T227" s="260"/>
      <c r="U227" s="260"/>
      <c r="V227" s="260"/>
      <c r="W227" s="260"/>
      <c r="X227" s="260"/>
      <c r="Y227" s="260"/>
      <c r="Z227" s="260"/>
      <c r="AA227" s="260"/>
      <c r="AB227" s="260"/>
      <c r="AC227" s="260"/>
      <c r="AD227" s="260"/>
      <c r="AE227" s="260"/>
    </row>
    <row r="228" spans="1:31">
      <c r="A228" s="186"/>
      <c r="B228" s="186"/>
      <c r="C228" s="226"/>
      <c r="D228" s="304"/>
      <c r="E228" s="304"/>
      <c r="F228" s="304"/>
      <c r="G228" s="304"/>
      <c r="H228" s="304"/>
      <c r="I228" s="304"/>
      <c r="J228" s="304"/>
      <c r="K228" s="304"/>
      <c r="L228" s="425">
        <f t="shared" si="6"/>
        <v>0</v>
      </c>
      <c r="M228" s="304"/>
      <c r="N228" s="304"/>
      <c r="O228" s="425">
        <f t="shared" si="7"/>
        <v>0</v>
      </c>
      <c r="P228" s="304"/>
      <c r="Q228" s="304"/>
      <c r="R228" s="275" t="str">
        <f>IF(ISBLANK($B228),"",VLOOKUP($B228,Listen!$A$2:$C$44,2,FALSE))</f>
        <v/>
      </c>
      <c r="S228" s="275" t="str">
        <f>IF(ISBLANK($B228),"",VLOOKUP($B228,Listen!$A$2:$C$44,3,FALSE))</f>
        <v/>
      </c>
      <c r="T228" s="260"/>
      <c r="U228" s="260"/>
      <c r="V228" s="260"/>
      <c r="W228" s="260"/>
      <c r="X228" s="260"/>
      <c r="Y228" s="260"/>
      <c r="Z228" s="260"/>
      <c r="AA228" s="260"/>
      <c r="AB228" s="260"/>
      <c r="AC228" s="260"/>
      <c r="AD228" s="260"/>
      <c r="AE228" s="260"/>
    </row>
    <row r="229" spans="1:31">
      <c r="A229" s="186"/>
      <c r="B229" s="186"/>
      <c r="C229" s="226"/>
      <c r="D229" s="304"/>
      <c r="E229" s="304"/>
      <c r="F229" s="304"/>
      <c r="G229" s="304"/>
      <c r="H229" s="304"/>
      <c r="I229" s="304"/>
      <c r="J229" s="304"/>
      <c r="K229" s="304"/>
      <c r="L229" s="425">
        <f t="shared" si="6"/>
        <v>0</v>
      </c>
      <c r="M229" s="304"/>
      <c r="N229" s="304"/>
      <c r="O229" s="425">
        <f t="shared" si="7"/>
        <v>0</v>
      </c>
      <c r="P229" s="304"/>
      <c r="Q229" s="304"/>
      <c r="R229" s="275" t="str">
        <f>IF(ISBLANK($B229),"",VLOOKUP($B229,Listen!$A$2:$C$44,2,FALSE))</f>
        <v/>
      </c>
      <c r="S229" s="275" t="str">
        <f>IF(ISBLANK($B229),"",VLOOKUP($B229,Listen!$A$2:$C$44,3,FALSE))</f>
        <v/>
      </c>
      <c r="T229" s="260"/>
      <c r="U229" s="260"/>
      <c r="V229" s="260"/>
      <c r="W229" s="260"/>
      <c r="X229" s="260"/>
      <c r="Y229" s="260"/>
      <c r="Z229" s="260"/>
      <c r="AA229" s="260"/>
      <c r="AB229" s="260"/>
      <c r="AC229" s="260"/>
      <c r="AD229" s="260"/>
      <c r="AE229" s="260"/>
    </row>
    <row r="230" spans="1:31">
      <c r="A230" s="186"/>
      <c r="B230" s="186"/>
      <c r="C230" s="226"/>
      <c r="D230" s="304"/>
      <c r="E230" s="304"/>
      <c r="F230" s="304"/>
      <c r="G230" s="304"/>
      <c r="H230" s="304"/>
      <c r="I230" s="304"/>
      <c r="J230" s="304"/>
      <c r="K230" s="304"/>
      <c r="L230" s="425">
        <f t="shared" si="6"/>
        <v>0</v>
      </c>
      <c r="M230" s="304"/>
      <c r="N230" s="304"/>
      <c r="O230" s="425">
        <f t="shared" si="7"/>
        <v>0</v>
      </c>
      <c r="P230" s="304"/>
      <c r="Q230" s="304"/>
      <c r="R230" s="275" t="str">
        <f>IF(ISBLANK($B230),"",VLOOKUP($B230,Listen!$A$2:$C$44,2,FALSE))</f>
        <v/>
      </c>
      <c r="S230" s="275" t="str">
        <f>IF(ISBLANK($B230),"",VLOOKUP($B230,Listen!$A$2:$C$44,3,FALSE))</f>
        <v/>
      </c>
      <c r="T230" s="260"/>
      <c r="U230" s="260"/>
      <c r="V230" s="260"/>
      <c r="W230" s="260"/>
      <c r="X230" s="260"/>
      <c r="Y230" s="260"/>
      <c r="Z230" s="260"/>
      <c r="AA230" s="260"/>
      <c r="AB230" s="260"/>
      <c r="AC230" s="260"/>
      <c r="AD230" s="260"/>
      <c r="AE230" s="260"/>
    </row>
    <row r="231" spans="1:31">
      <c r="A231" s="186"/>
      <c r="B231" s="186"/>
      <c r="C231" s="226"/>
      <c r="D231" s="304"/>
      <c r="E231" s="304"/>
      <c r="F231" s="304"/>
      <c r="G231" s="304"/>
      <c r="H231" s="304"/>
      <c r="I231" s="304"/>
      <c r="J231" s="304"/>
      <c r="K231" s="304"/>
      <c r="L231" s="425">
        <f t="shared" si="6"/>
        <v>0</v>
      </c>
      <c r="M231" s="304"/>
      <c r="N231" s="304"/>
      <c r="O231" s="425">
        <f t="shared" si="7"/>
        <v>0</v>
      </c>
      <c r="P231" s="304"/>
      <c r="Q231" s="304"/>
      <c r="R231" s="275" t="str">
        <f>IF(ISBLANK($B231),"",VLOOKUP($B231,Listen!$A$2:$C$44,2,FALSE))</f>
        <v/>
      </c>
      <c r="S231" s="275" t="str">
        <f>IF(ISBLANK($B231),"",VLOOKUP($B231,Listen!$A$2:$C$44,3,FALSE))</f>
        <v/>
      </c>
      <c r="T231" s="260"/>
      <c r="U231" s="260"/>
      <c r="V231" s="260"/>
      <c r="W231" s="260"/>
      <c r="X231" s="260"/>
      <c r="Y231" s="260"/>
      <c r="Z231" s="260"/>
      <c r="AA231" s="260"/>
      <c r="AB231" s="260"/>
      <c r="AC231" s="260"/>
      <c r="AD231" s="260"/>
      <c r="AE231" s="260"/>
    </row>
    <row r="232" spans="1:31">
      <c r="A232" s="186"/>
      <c r="B232" s="186"/>
      <c r="C232" s="226"/>
      <c r="D232" s="304"/>
      <c r="E232" s="304"/>
      <c r="F232" s="304"/>
      <c r="G232" s="304"/>
      <c r="H232" s="304"/>
      <c r="I232" s="304"/>
      <c r="J232" s="304"/>
      <c r="K232" s="304"/>
      <c r="L232" s="425">
        <f t="shared" si="6"/>
        <v>0</v>
      </c>
      <c r="M232" s="304"/>
      <c r="N232" s="304"/>
      <c r="O232" s="425">
        <f t="shared" si="7"/>
        <v>0</v>
      </c>
      <c r="P232" s="304"/>
      <c r="Q232" s="304"/>
      <c r="R232" s="275" t="str">
        <f>IF(ISBLANK($B232),"",VLOOKUP($B232,Listen!$A$2:$C$44,2,FALSE))</f>
        <v/>
      </c>
      <c r="S232" s="275" t="str">
        <f>IF(ISBLANK($B232),"",VLOOKUP($B232,Listen!$A$2:$C$44,3,FALSE))</f>
        <v/>
      </c>
      <c r="T232" s="260"/>
      <c r="U232" s="260"/>
      <c r="V232" s="260"/>
      <c r="W232" s="260"/>
      <c r="X232" s="260"/>
      <c r="Y232" s="260"/>
      <c r="Z232" s="260"/>
      <c r="AA232" s="260"/>
      <c r="AB232" s="260"/>
      <c r="AC232" s="260"/>
      <c r="AD232" s="260"/>
      <c r="AE232" s="260"/>
    </row>
    <row r="233" spans="1:31">
      <c r="A233" s="186"/>
      <c r="B233" s="186"/>
      <c r="C233" s="226"/>
      <c r="D233" s="304"/>
      <c r="E233" s="304"/>
      <c r="F233" s="304"/>
      <c r="G233" s="304"/>
      <c r="H233" s="304"/>
      <c r="I233" s="304"/>
      <c r="J233" s="304"/>
      <c r="K233" s="304"/>
      <c r="L233" s="425">
        <f t="shared" si="6"/>
        <v>0</v>
      </c>
      <c r="M233" s="304"/>
      <c r="N233" s="304"/>
      <c r="O233" s="425">
        <f t="shared" si="7"/>
        <v>0</v>
      </c>
      <c r="P233" s="304"/>
      <c r="Q233" s="304"/>
      <c r="R233" s="275" t="str">
        <f>IF(ISBLANK($B233),"",VLOOKUP($B233,Listen!$A$2:$C$44,2,FALSE))</f>
        <v/>
      </c>
      <c r="S233" s="275" t="str">
        <f>IF(ISBLANK($B233),"",VLOOKUP($B233,Listen!$A$2:$C$44,3,FALSE))</f>
        <v/>
      </c>
      <c r="T233" s="260"/>
      <c r="U233" s="260"/>
      <c r="V233" s="260"/>
      <c r="W233" s="260"/>
      <c r="X233" s="260"/>
      <c r="Y233" s="260"/>
      <c r="Z233" s="260"/>
      <c r="AA233" s="260"/>
      <c r="AB233" s="260"/>
      <c r="AC233" s="260"/>
      <c r="AD233" s="260"/>
      <c r="AE233" s="260"/>
    </row>
    <row r="234" spans="1:31">
      <c r="A234" s="186"/>
      <c r="B234" s="186"/>
      <c r="C234" s="226"/>
      <c r="D234" s="304"/>
      <c r="E234" s="304"/>
      <c r="F234" s="304"/>
      <c r="G234" s="304"/>
      <c r="H234" s="304"/>
      <c r="I234" s="304"/>
      <c r="J234" s="304"/>
      <c r="K234" s="304"/>
      <c r="L234" s="425">
        <f t="shared" si="6"/>
        <v>0</v>
      </c>
      <c r="M234" s="304"/>
      <c r="N234" s="304"/>
      <c r="O234" s="425">
        <f t="shared" si="7"/>
        <v>0</v>
      </c>
      <c r="P234" s="304"/>
      <c r="Q234" s="304"/>
      <c r="R234" s="275" t="str">
        <f>IF(ISBLANK($B234),"",VLOOKUP($B234,Listen!$A$2:$C$44,2,FALSE))</f>
        <v/>
      </c>
      <c r="S234" s="275" t="str">
        <f>IF(ISBLANK($B234),"",VLOOKUP($B234,Listen!$A$2:$C$44,3,FALSE))</f>
        <v/>
      </c>
      <c r="T234" s="260"/>
      <c r="U234" s="260"/>
      <c r="V234" s="260"/>
      <c r="W234" s="260"/>
      <c r="X234" s="260"/>
      <c r="Y234" s="260"/>
      <c r="Z234" s="260"/>
      <c r="AA234" s="260"/>
      <c r="AB234" s="260"/>
      <c r="AC234" s="260"/>
      <c r="AD234" s="260"/>
      <c r="AE234" s="260"/>
    </row>
    <row r="235" spans="1:31">
      <c r="A235" s="186"/>
      <c r="B235" s="186"/>
      <c r="C235" s="226"/>
      <c r="D235" s="304"/>
      <c r="E235" s="304"/>
      <c r="F235" s="304"/>
      <c r="G235" s="304"/>
      <c r="H235" s="304"/>
      <c r="I235" s="304"/>
      <c r="J235" s="304"/>
      <c r="K235" s="304"/>
      <c r="L235" s="425">
        <f t="shared" si="6"/>
        <v>0</v>
      </c>
      <c r="M235" s="304"/>
      <c r="N235" s="304"/>
      <c r="O235" s="425">
        <f t="shared" si="7"/>
        <v>0</v>
      </c>
      <c r="P235" s="304"/>
      <c r="Q235" s="304"/>
      <c r="R235" s="275" t="str">
        <f>IF(ISBLANK($B235),"",VLOOKUP($B235,Listen!$A$2:$C$44,2,FALSE))</f>
        <v/>
      </c>
      <c r="S235" s="275" t="str">
        <f>IF(ISBLANK($B235),"",VLOOKUP($B235,Listen!$A$2:$C$44,3,FALSE))</f>
        <v/>
      </c>
      <c r="T235" s="260"/>
      <c r="U235" s="260"/>
      <c r="V235" s="260"/>
      <c r="W235" s="260"/>
      <c r="X235" s="260"/>
      <c r="Y235" s="260"/>
      <c r="Z235" s="260"/>
      <c r="AA235" s="260"/>
      <c r="AB235" s="260"/>
      <c r="AC235" s="260"/>
      <c r="AD235" s="260"/>
      <c r="AE235" s="260"/>
    </row>
    <row r="236" spans="1:31">
      <c r="A236" s="186"/>
      <c r="B236" s="186"/>
      <c r="C236" s="226"/>
      <c r="D236" s="304"/>
      <c r="E236" s="304"/>
      <c r="F236" s="304"/>
      <c r="G236" s="304"/>
      <c r="H236" s="304"/>
      <c r="I236" s="304"/>
      <c r="J236" s="304"/>
      <c r="K236" s="304"/>
      <c r="L236" s="425">
        <f t="shared" si="6"/>
        <v>0</v>
      </c>
      <c r="M236" s="304"/>
      <c r="N236" s="304"/>
      <c r="O236" s="425">
        <f t="shared" si="7"/>
        <v>0</v>
      </c>
      <c r="P236" s="304"/>
      <c r="Q236" s="304"/>
      <c r="R236" s="275" t="str">
        <f>IF(ISBLANK($B236),"",VLOOKUP($B236,Listen!$A$2:$C$44,2,FALSE))</f>
        <v/>
      </c>
      <c r="S236" s="275" t="str">
        <f>IF(ISBLANK($B236),"",VLOOKUP($B236,Listen!$A$2:$C$44,3,FALSE))</f>
        <v/>
      </c>
      <c r="T236" s="260"/>
      <c r="U236" s="260"/>
      <c r="V236" s="260"/>
      <c r="W236" s="260"/>
      <c r="X236" s="260"/>
      <c r="Y236" s="260"/>
      <c r="Z236" s="260"/>
      <c r="AA236" s="260"/>
      <c r="AB236" s="260"/>
      <c r="AC236" s="260"/>
      <c r="AD236" s="260"/>
      <c r="AE236" s="260"/>
    </row>
    <row r="237" spans="1:31">
      <c r="A237" s="186"/>
      <c r="B237" s="186"/>
      <c r="C237" s="226"/>
      <c r="D237" s="304"/>
      <c r="E237" s="304"/>
      <c r="F237" s="304"/>
      <c r="G237" s="304"/>
      <c r="H237" s="304"/>
      <c r="I237" s="304"/>
      <c r="J237" s="304"/>
      <c r="K237" s="304"/>
      <c r="L237" s="425">
        <f t="shared" si="6"/>
        <v>0</v>
      </c>
      <c r="M237" s="304"/>
      <c r="N237" s="304"/>
      <c r="O237" s="425">
        <f t="shared" si="7"/>
        <v>0</v>
      </c>
      <c r="P237" s="304"/>
      <c r="Q237" s="304"/>
      <c r="R237" s="275" t="str">
        <f>IF(ISBLANK($B237),"",VLOOKUP($B237,Listen!$A$2:$C$44,2,FALSE))</f>
        <v/>
      </c>
      <c r="S237" s="275" t="str">
        <f>IF(ISBLANK($B237),"",VLOOKUP($B237,Listen!$A$2:$C$44,3,FALSE))</f>
        <v/>
      </c>
      <c r="T237" s="260"/>
      <c r="U237" s="260"/>
      <c r="V237" s="260"/>
      <c r="W237" s="260"/>
      <c r="X237" s="260"/>
      <c r="Y237" s="260"/>
      <c r="Z237" s="260"/>
      <c r="AA237" s="260"/>
      <c r="AB237" s="260"/>
      <c r="AC237" s="260"/>
      <c r="AD237" s="260"/>
      <c r="AE237" s="260"/>
    </row>
    <row r="238" spans="1:31">
      <c r="A238" s="186"/>
      <c r="B238" s="186"/>
      <c r="C238" s="226"/>
      <c r="D238" s="304"/>
      <c r="E238" s="304"/>
      <c r="F238" s="304"/>
      <c r="G238" s="304"/>
      <c r="H238" s="304"/>
      <c r="I238" s="304"/>
      <c r="J238" s="304"/>
      <c r="K238" s="304"/>
      <c r="L238" s="425">
        <f t="shared" si="6"/>
        <v>0</v>
      </c>
      <c r="M238" s="304"/>
      <c r="N238" s="304"/>
      <c r="O238" s="425">
        <f t="shared" si="7"/>
        <v>0</v>
      </c>
      <c r="P238" s="304"/>
      <c r="Q238" s="304"/>
      <c r="R238" s="275" t="str">
        <f>IF(ISBLANK($B238),"",VLOOKUP($B238,Listen!$A$2:$C$44,2,FALSE))</f>
        <v/>
      </c>
      <c r="S238" s="275" t="str">
        <f>IF(ISBLANK($B238),"",VLOOKUP($B238,Listen!$A$2:$C$44,3,FALSE))</f>
        <v/>
      </c>
      <c r="T238" s="260"/>
      <c r="U238" s="260"/>
      <c r="V238" s="260"/>
      <c r="W238" s="260"/>
      <c r="X238" s="260"/>
      <c r="Y238" s="260"/>
      <c r="Z238" s="260"/>
      <c r="AA238" s="260"/>
      <c r="AB238" s="260"/>
      <c r="AC238" s="260"/>
      <c r="AD238" s="260"/>
      <c r="AE238" s="260"/>
    </row>
    <row r="239" spans="1:31">
      <c r="A239" s="186"/>
      <c r="B239" s="186"/>
      <c r="C239" s="226"/>
      <c r="D239" s="304"/>
      <c r="E239" s="304"/>
      <c r="F239" s="304"/>
      <c r="G239" s="304"/>
      <c r="H239" s="304"/>
      <c r="I239" s="304"/>
      <c r="J239" s="304"/>
      <c r="K239" s="304"/>
      <c r="L239" s="425">
        <f t="shared" si="6"/>
        <v>0</v>
      </c>
      <c r="M239" s="304"/>
      <c r="N239" s="304"/>
      <c r="O239" s="425">
        <f t="shared" si="7"/>
        <v>0</v>
      </c>
      <c r="P239" s="304"/>
      <c r="Q239" s="304"/>
      <c r="R239" s="275" t="str">
        <f>IF(ISBLANK($B239),"",VLOOKUP($B239,Listen!$A$2:$C$44,2,FALSE))</f>
        <v/>
      </c>
      <c r="S239" s="275" t="str">
        <f>IF(ISBLANK($B239),"",VLOOKUP($B239,Listen!$A$2:$C$44,3,FALSE))</f>
        <v/>
      </c>
      <c r="T239" s="260"/>
      <c r="U239" s="260"/>
      <c r="V239" s="260"/>
      <c r="W239" s="260"/>
      <c r="X239" s="260"/>
      <c r="Y239" s="260"/>
      <c r="Z239" s="260"/>
      <c r="AA239" s="260"/>
      <c r="AB239" s="260"/>
      <c r="AC239" s="260"/>
      <c r="AD239" s="260"/>
      <c r="AE239" s="260"/>
    </row>
    <row r="240" spans="1:31">
      <c r="A240" s="186"/>
      <c r="B240" s="186"/>
      <c r="C240" s="226"/>
      <c r="D240" s="304"/>
      <c r="E240" s="304"/>
      <c r="F240" s="304"/>
      <c r="G240" s="304"/>
      <c r="H240" s="304"/>
      <c r="I240" s="304"/>
      <c r="J240" s="304"/>
      <c r="K240" s="304"/>
      <c r="L240" s="425">
        <f t="shared" si="6"/>
        <v>0</v>
      </c>
      <c r="M240" s="304"/>
      <c r="N240" s="304"/>
      <c r="O240" s="425">
        <f t="shared" si="7"/>
        <v>0</v>
      </c>
      <c r="P240" s="304"/>
      <c r="Q240" s="304"/>
      <c r="R240" s="275" t="str">
        <f>IF(ISBLANK($B240),"",VLOOKUP($B240,Listen!$A$2:$C$44,2,FALSE))</f>
        <v/>
      </c>
      <c r="S240" s="275" t="str">
        <f>IF(ISBLANK($B240),"",VLOOKUP($B240,Listen!$A$2:$C$44,3,FALSE))</f>
        <v/>
      </c>
      <c r="T240" s="260"/>
      <c r="U240" s="260"/>
      <c r="V240" s="260"/>
      <c r="W240" s="260"/>
      <c r="X240" s="260"/>
      <c r="Y240" s="260"/>
      <c r="Z240" s="260"/>
      <c r="AA240" s="260"/>
      <c r="AB240" s="260"/>
      <c r="AC240" s="260"/>
      <c r="AD240" s="260"/>
      <c r="AE240" s="260"/>
    </row>
    <row r="241" spans="1:31">
      <c r="A241" s="186"/>
      <c r="B241" s="186"/>
      <c r="C241" s="226"/>
      <c r="D241" s="304"/>
      <c r="E241" s="304"/>
      <c r="F241" s="304"/>
      <c r="G241" s="304"/>
      <c r="H241" s="304"/>
      <c r="I241" s="304"/>
      <c r="J241" s="304"/>
      <c r="K241" s="304"/>
      <c r="L241" s="425">
        <f t="shared" si="6"/>
        <v>0</v>
      </c>
      <c r="M241" s="304"/>
      <c r="N241" s="304"/>
      <c r="O241" s="425">
        <f t="shared" si="7"/>
        <v>0</v>
      </c>
      <c r="P241" s="304"/>
      <c r="Q241" s="304"/>
      <c r="R241" s="275" t="str">
        <f>IF(ISBLANK($B241),"",VLOOKUP($B241,Listen!$A$2:$C$44,2,FALSE))</f>
        <v/>
      </c>
      <c r="S241" s="275" t="str">
        <f>IF(ISBLANK($B241),"",VLOOKUP($B241,Listen!$A$2:$C$44,3,FALSE))</f>
        <v/>
      </c>
      <c r="T241" s="260"/>
      <c r="U241" s="260"/>
      <c r="V241" s="260"/>
      <c r="W241" s="260"/>
      <c r="X241" s="260"/>
      <c r="Y241" s="260"/>
      <c r="Z241" s="260"/>
      <c r="AA241" s="260"/>
      <c r="AB241" s="260"/>
      <c r="AC241" s="260"/>
      <c r="AD241" s="260"/>
      <c r="AE241" s="260"/>
    </row>
    <row r="242" spans="1:31">
      <c r="A242" s="186"/>
      <c r="B242" s="186"/>
      <c r="C242" s="226"/>
      <c r="D242" s="304"/>
      <c r="E242" s="304"/>
      <c r="F242" s="304"/>
      <c r="G242" s="304"/>
      <c r="H242" s="304"/>
      <c r="I242" s="304"/>
      <c r="J242" s="304"/>
      <c r="K242" s="304"/>
      <c r="L242" s="425">
        <f t="shared" si="6"/>
        <v>0</v>
      </c>
      <c r="M242" s="304"/>
      <c r="N242" s="304"/>
      <c r="O242" s="425">
        <f t="shared" si="7"/>
        <v>0</v>
      </c>
      <c r="P242" s="304"/>
      <c r="Q242" s="304"/>
      <c r="R242" s="275" t="str">
        <f>IF(ISBLANK($B242),"",VLOOKUP($B242,Listen!$A$2:$C$44,2,FALSE))</f>
        <v/>
      </c>
      <c r="S242" s="275" t="str">
        <f>IF(ISBLANK($B242),"",VLOOKUP($B242,Listen!$A$2:$C$44,3,FALSE))</f>
        <v/>
      </c>
      <c r="T242" s="260"/>
      <c r="U242" s="260"/>
      <c r="V242" s="260"/>
      <c r="W242" s="260"/>
      <c r="X242" s="260"/>
      <c r="Y242" s="260"/>
      <c r="Z242" s="260"/>
      <c r="AA242" s="260"/>
      <c r="AB242" s="260"/>
      <c r="AC242" s="260"/>
      <c r="AD242" s="260"/>
      <c r="AE242" s="260"/>
    </row>
    <row r="243" spans="1:31">
      <c r="A243" s="186"/>
      <c r="B243" s="186"/>
      <c r="C243" s="226"/>
      <c r="D243" s="304"/>
      <c r="E243" s="304"/>
      <c r="F243" s="304"/>
      <c r="G243" s="304"/>
      <c r="H243" s="304"/>
      <c r="I243" s="304"/>
      <c r="J243" s="304"/>
      <c r="K243" s="304"/>
      <c r="L243" s="425">
        <f t="shared" si="6"/>
        <v>0</v>
      </c>
      <c r="M243" s="304"/>
      <c r="N243" s="304"/>
      <c r="O243" s="425">
        <f t="shared" si="7"/>
        <v>0</v>
      </c>
      <c r="P243" s="304"/>
      <c r="Q243" s="304"/>
      <c r="R243" s="275" t="str">
        <f>IF(ISBLANK($B243),"",VLOOKUP($B243,Listen!$A$2:$C$44,2,FALSE))</f>
        <v/>
      </c>
      <c r="S243" s="275" t="str">
        <f>IF(ISBLANK($B243),"",VLOOKUP($B243,Listen!$A$2:$C$44,3,FALSE))</f>
        <v/>
      </c>
      <c r="T243" s="260"/>
      <c r="U243" s="260"/>
      <c r="V243" s="260"/>
      <c r="W243" s="260"/>
      <c r="X243" s="260"/>
      <c r="Y243" s="260"/>
      <c r="Z243" s="260"/>
      <c r="AA243" s="260"/>
      <c r="AB243" s="260"/>
      <c r="AC243" s="260"/>
      <c r="AD243" s="260"/>
      <c r="AE243" s="260"/>
    </row>
    <row r="244" spans="1:31">
      <c r="A244" s="186"/>
      <c r="B244" s="186"/>
      <c r="C244" s="226"/>
      <c r="D244" s="304"/>
      <c r="E244" s="304"/>
      <c r="F244" s="304"/>
      <c r="G244" s="304"/>
      <c r="H244" s="304"/>
      <c r="I244" s="304"/>
      <c r="J244" s="304"/>
      <c r="K244" s="304"/>
      <c r="L244" s="425">
        <f t="shared" si="6"/>
        <v>0</v>
      </c>
      <c r="M244" s="304"/>
      <c r="N244" s="304"/>
      <c r="O244" s="425">
        <f t="shared" si="7"/>
        <v>0</v>
      </c>
      <c r="P244" s="304"/>
      <c r="Q244" s="304"/>
      <c r="R244" s="275" t="str">
        <f>IF(ISBLANK($B244),"",VLOOKUP($B244,Listen!$A$2:$C$44,2,FALSE))</f>
        <v/>
      </c>
      <c r="S244" s="275" t="str">
        <f>IF(ISBLANK($B244),"",VLOOKUP($B244,Listen!$A$2:$C$44,3,FALSE))</f>
        <v/>
      </c>
      <c r="T244" s="260"/>
      <c r="U244" s="260"/>
      <c r="V244" s="260"/>
      <c r="W244" s="260"/>
      <c r="X244" s="260"/>
      <c r="Y244" s="260"/>
      <c r="Z244" s="260"/>
      <c r="AA244" s="260"/>
      <c r="AB244" s="260"/>
      <c r="AC244" s="260"/>
      <c r="AD244" s="260"/>
      <c r="AE244" s="260"/>
    </row>
    <row r="245" spans="1:31">
      <c r="A245" s="186"/>
      <c r="B245" s="186"/>
      <c r="C245" s="226"/>
      <c r="D245" s="304"/>
      <c r="E245" s="304"/>
      <c r="F245" s="304"/>
      <c r="G245" s="304"/>
      <c r="H245" s="304"/>
      <c r="I245" s="304"/>
      <c r="J245" s="304"/>
      <c r="K245" s="304"/>
      <c r="L245" s="425">
        <f t="shared" si="6"/>
        <v>0</v>
      </c>
      <c r="M245" s="304"/>
      <c r="N245" s="304"/>
      <c r="O245" s="425">
        <f t="shared" si="7"/>
        <v>0</v>
      </c>
      <c r="P245" s="304"/>
      <c r="Q245" s="304"/>
      <c r="R245" s="275" t="str">
        <f>IF(ISBLANK($B245),"",VLOOKUP($B245,Listen!$A$2:$C$44,2,FALSE))</f>
        <v/>
      </c>
      <c r="S245" s="275" t="str">
        <f>IF(ISBLANK($B245),"",VLOOKUP($B245,Listen!$A$2:$C$44,3,FALSE))</f>
        <v/>
      </c>
      <c r="T245" s="260"/>
      <c r="U245" s="260"/>
      <c r="V245" s="260"/>
      <c r="W245" s="260"/>
      <c r="X245" s="260"/>
      <c r="Y245" s="260"/>
      <c r="Z245" s="260"/>
      <c r="AA245" s="260"/>
      <c r="AB245" s="260"/>
      <c r="AC245" s="260"/>
      <c r="AD245" s="260"/>
      <c r="AE245" s="260"/>
    </row>
    <row r="246" spans="1:31">
      <c r="A246" s="186"/>
      <c r="B246" s="186"/>
      <c r="C246" s="226"/>
      <c r="D246" s="304"/>
      <c r="E246" s="304"/>
      <c r="F246" s="304"/>
      <c r="G246" s="304"/>
      <c r="H246" s="304"/>
      <c r="I246" s="304"/>
      <c r="J246" s="304"/>
      <c r="K246" s="304"/>
      <c r="L246" s="425">
        <f t="shared" si="6"/>
        <v>0</v>
      </c>
      <c r="M246" s="304"/>
      <c r="N246" s="304"/>
      <c r="O246" s="425">
        <f t="shared" si="7"/>
        <v>0</v>
      </c>
      <c r="P246" s="304"/>
      <c r="Q246" s="304"/>
      <c r="R246" s="275" t="str">
        <f>IF(ISBLANK($B246),"",VLOOKUP($B246,Listen!$A$2:$C$44,2,FALSE))</f>
        <v/>
      </c>
      <c r="S246" s="275" t="str">
        <f>IF(ISBLANK($B246),"",VLOOKUP($B246,Listen!$A$2:$C$44,3,FALSE))</f>
        <v/>
      </c>
      <c r="T246" s="260"/>
      <c r="U246" s="260"/>
      <c r="V246" s="260"/>
      <c r="W246" s="260"/>
      <c r="X246" s="260"/>
      <c r="Y246" s="260"/>
      <c r="Z246" s="260"/>
      <c r="AA246" s="260"/>
      <c r="AB246" s="260"/>
      <c r="AC246" s="260"/>
      <c r="AD246" s="260"/>
      <c r="AE246" s="260"/>
    </row>
    <row r="247" spans="1:31">
      <c r="A247" s="186"/>
      <c r="B247" s="186"/>
      <c r="C247" s="226"/>
      <c r="D247" s="304"/>
      <c r="E247" s="304"/>
      <c r="F247" s="304"/>
      <c r="G247" s="304"/>
      <c r="H247" s="304"/>
      <c r="I247" s="304"/>
      <c r="J247" s="304"/>
      <c r="K247" s="304"/>
      <c r="L247" s="425">
        <f t="shared" si="6"/>
        <v>0</v>
      </c>
      <c r="M247" s="304"/>
      <c r="N247" s="304"/>
      <c r="O247" s="425">
        <f t="shared" si="7"/>
        <v>0</v>
      </c>
      <c r="P247" s="304"/>
      <c r="Q247" s="304"/>
      <c r="R247" s="275" t="str">
        <f>IF(ISBLANK($B247),"",VLOOKUP($B247,Listen!$A$2:$C$44,2,FALSE))</f>
        <v/>
      </c>
      <c r="S247" s="275" t="str">
        <f>IF(ISBLANK($B247),"",VLOOKUP($B247,Listen!$A$2:$C$44,3,FALSE))</f>
        <v/>
      </c>
      <c r="T247" s="260"/>
      <c r="U247" s="260"/>
      <c r="V247" s="260"/>
      <c r="W247" s="260"/>
      <c r="X247" s="260"/>
      <c r="Y247" s="260"/>
      <c r="Z247" s="260"/>
      <c r="AA247" s="260"/>
      <c r="AB247" s="260"/>
      <c r="AC247" s="260"/>
      <c r="AD247" s="260"/>
      <c r="AE247" s="260"/>
    </row>
    <row r="248" spans="1:31">
      <c r="A248" s="186"/>
      <c r="B248" s="186"/>
      <c r="C248" s="226"/>
      <c r="D248" s="304"/>
      <c r="E248" s="304"/>
      <c r="F248" s="304"/>
      <c r="G248" s="304"/>
      <c r="H248" s="304"/>
      <c r="I248" s="304"/>
      <c r="J248" s="304"/>
      <c r="K248" s="304"/>
      <c r="L248" s="425">
        <f t="shared" si="6"/>
        <v>0</v>
      </c>
      <c r="M248" s="304"/>
      <c r="N248" s="304"/>
      <c r="O248" s="425">
        <f t="shared" si="7"/>
        <v>0</v>
      </c>
      <c r="P248" s="304"/>
      <c r="Q248" s="304"/>
      <c r="R248" s="275" t="str">
        <f>IF(ISBLANK($B248),"",VLOOKUP($B248,Listen!$A$2:$C$44,2,FALSE))</f>
        <v/>
      </c>
      <c r="S248" s="275" t="str">
        <f>IF(ISBLANK($B248),"",VLOOKUP($B248,Listen!$A$2:$C$44,3,FALSE))</f>
        <v/>
      </c>
      <c r="T248" s="260"/>
      <c r="U248" s="260"/>
      <c r="V248" s="260"/>
      <c r="W248" s="260"/>
      <c r="X248" s="260"/>
      <c r="Y248" s="260"/>
      <c r="Z248" s="260"/>
      <c r="AA248" s="260"/>
      <c r="AB248" s="260"/>
      <c r="AC248" s="260"/>
      <c r="AD248" s="260"/>
      <c r="AE248" s="260"/>
    </row>
    <row r="249" spans="1:31">
      <c r="A249" s="186"/>
      <c r="B249" s="186"/>
      <c r="C249" s="226"/>
      <c r="D249" s="304"/>
      <c r="E249" s="304"/>
      <c r="F249" s="304"/>
      <c r="G249" s="304"/>
      <c r="H249" s="304"/>
      <c r="I249" s="304"/>
      <c r="J249" s="304"/>
      <c r="K249" s="304"/>
      <c r="L249" s="425">
        <f t="shared" si="6"/>
        <v>0</v>
      </c>
      <c r="M249" s="304"/>
      <c r="N249" s="304"/>
      <c r="O249" s="425">
        <f t="shared" si="7"/>
        <v>0</v>
      </c>
      <c r="P249" s="304"/>
      <c r="Q249" s="304"/>
      <c r="R249" s="275" t="str">
        <f>IF(ISBLANK($B249),"",VLOOKUP($B249,Listen!$A$2:$C$44,2,FALSE))</f>
        <v/>
      </c>
      <c r="S249" s="275" t="str">
        <f>IF(ISBLANK($B249),"",VLOOKUP($B249,Listen!$A$2:$C$44,3,FALSE))</f>
        <v/>
      </c>
      <c r="T249" s="260"/>
      <c r="U249" s="260"/>
      <c r="V249" s="260"/>
      <c r="W249" s="260"/>
      <c r="X249" s="260"/>
      <c r="Y249" s="260"/>
      <c r="Z249" s="260"/>
      <c r="AA249" s="260"/>
      <c r="AB249" s="260"/>
      <c r="AC249" s="260"/>
      <c r="AD249" s="260"/>
      <c r="AE249" s="260"/>
    </row>
    <row r="250" spans="1:31">
      <c r="A250" s="186"/>
      <c r="B250" s="186"/>
      <c r="C250" s="226"/>
      <c r="D250" s="304"/>
      <c r="E250" s="304"/>
      <c r="F250" s="304"/>
      <c r="G250" s="304"/>
      <c r="H250" s="304"/>
      <c r="I250" s="304"/>
      <c r="J250" s="304"/>
      <c r="K250" s="304"/>
      <c r="L250" s="425">
        <f t="shared" si="6"/>
        <v>0</v>
      </c>
      <c r="M250" s="304"/>
      <c r="N250" s="304"/>
      <c r="O250" s="425">
        <f t="shared" si="7"/>
        <v>0</v>
      </c>
      <c r="P250" s="304"/>
      <c r="Q250" s="304"/>
      <c r="R250" s="275" t="str">
        <f>IF(ISBLANK($B250),"",VLOOKUP($B250,Listen!$A$2:$C$44,2,FALSE))</f>
        <v/>
      </c>
      <c r="S250" s="275" t="str">
        <f>IF(ISBLANK($B250),"",VLOOKUP($B250,Listen!$A$2:$C$44,3,FALSE))</f>
        <v/>
      </c>
      <c r="T250" s="260"/>
      <c r="U250" s="260"/>
      <c r="V250" s="260"/>
      <c r="W250" s="260"/>
      <c r="X250" s="260"/>
      <c r="Y250" s="260"/>
      <c r="Z250" s="260"/>
      <c r="AA250" s="260"/>
      <c r="AB250" s="260"/>
      <c r="AC250" s="260"/>
      <c r="AD250" s="260"/>
      <c r="AE250" s="260"/>
    </row>
    <row r="251" spans="1:31">
      <c r="A251" s="186"/>
      <c r="B251" s="186"/>
      <c r="C251" s="226"/>
      <c r="D251" s="304"/>
      <c r="E251" s="304"/>
      <c r="F251" s="304"/>
      <c r="G251" s="304"/>
      <c r="H251" s="304"/>
      <c r="I251" s="304"/>
      <c r="J251" s="304"/>
      <c r="K251" s="304"/>
      <c r="L251" s="425">
        <f t="shared" si="6"/>
        <v>0</v>
      </c>
      <c r="M251" s="304"/>
      <c r="N251" s="304"/>
      <c r="O251" s="425">
        <f t="shared" si="7"/>
        <v>0</v>
      </c>
      <c r="P251" s="304"/>
      <c r="Q251" s="304"/>
      <c r="R251" s="275" t="str">
        <f>IF(ISBLANK($B251),"",VLOOKUP($B251,Listen!$A$2:$C$44,2,FALSE))</f>
        <v/>
      </c>
      <c r="S251" s="275" t="str">
        <f>IF(ISBLANK($B251),"",VLOOKUP($B251,Listen!$A$2:$C$44,3,FALSE))</f>
        <v/>
      </c>
      <c r="T251" s="260"/>
      <c r="U251" s="260"/>
      <c r="V251" s="260"/>
      <c r="W251" s="260"/>
      <c r="X251" s="260"/>
      <c r="Y251" s="260"/>
      <c r="Z251" s="260"/>
      <c r="AA251" s="260"/>
      <c r="AB251" s="260"/>
      <c r="AC251" s="260"/>
      <c r="AD251" s="260"/>
      <c r="AE251" s="260"/>
    </row>
    <row r="252" spans="1:31">
      <c r="A252" s="186"/>
      <c r="B252" s="186"/>
      <c r="C252" s="226"/>
      <c r="D252" s="304"/>
      <c r="E252" s="304"/>
      <c r="F252" s="304"/>
      <c r="G252" s="304"/>
      <c r="H252" s="304"/>
      <c r="I252" s="304"/>
      <c r="J252" s="304"/>
      <c r="K252" s="304"/>
      <c r="L252" s="425">
        <f t="shared" si="6"/>
        <v>0</v>
      </c>
      <c r="M252" s="304"/>
      <c r="N252" s="304"/>
      <c r="O252" s="425">
        <f t="shared" si="7"/>
        <v>0</v>
      </c>
      <c r="P252" s="304"/>
      <c r="Q252" s="304"/>
      <c r="R252" s="275" t="str">
        <f>IF(ISBLANK($B252),"",VLOOKUP($B252,Listen!$A$2:$C$44,2,FALSE))</f>
        <v/>
      </c>
      <c r="S252" s="275" t="str">
        <f>IF(ISBLANK($B252),"",VLOOKUP($B252,Listen!$A$2:$C$44,3,FALSE))</f>
        <v/>
      </c>
      <c r="T252" s="260"/>
      <c r="U252" s="260"/>
      <c r="V252" s="260"/>
      <c r="W252" s="260"/>
      <c r="X252" s="260"/>
      <c r="Y252" s="260"/>
      <c r="Z252" s="260"/>
      <c r="AA252" s="260"/>
      <c r="AB252" s="260"/>
      <c r="AC252" s="260"/>
      <c r="AD252" s="260"/>
      <c r="AE252" s="260"/>
    </row>
    <row r="253" spans="1:31">
      <c r="A253" s="186"/>
      <c r="B253" s="186"/>
      <c r="C253" s="226"/>
      <c r="D253" s="304"/>
      <c r="E253" s="304"/>
      <c r="F253" s="304"/>
      <c r="G253" s="304"/>
      <c r="H253" s="304"/>
      <c r="I253" s="304"/>
      <c r="J253" s="304"/>
      <c r="K253" s="304"/>
      <c r="L253" s="425">
        <f t="shared" si="6"/>
        <v>0</v>
      </c>
      <c r="M253" s="304"/>
      <c r="N253" s="304"/>
      <c r="O253" s="425">
        <f t="shared" si="7"/>
        <v>0</v>
      </c>
      <c r="P253" s="304"/>
      <c r="Q253" s="304"/>
      <c r="R253" s="275" t="str">
        <f>IF(ISBLANK($B253),"",VLOOKUP($B253,Listen!$A$2:$C$44,2,FALSE))</f>
        <v/>
      </c>
      <c r="S253" s="275" t="str">
        <f>IF(ISBLANK($B253),"",VLOOKUP($B253,Listen!$A$2:$C$44,3,FALSE))</f>
        <v/>
      </c>
      <c r="T253" s="260"/>
      <c r="U253" s="260"/>
      <c r="V253" s="260"/>
      <c r="W253" s="260"/>
      <c r="X253" s="260"/>
      <c r="Y253" s="260"/>
      <c r="Z253" s="260"/>
      <c r="AA253" s="260"/>
      <c r="AB253" s="260"/>
      <c r="AC253" s="260"/>
      <c r="AD253" s="260"/>
      <c r="AE253" s="260"/>
    </row>
    <row r="254" spans="1:31">
      <c r="A254" s="186"/>
      <c r="B254" s="186"/>
      <c r="C254" s="226"/>
      <c r="D254" s="304"/>
      <c r="E254" s="304"/>
      <c r="F254" s="304"/>
      <c r="G254" s="304"/>
      <c r="H254" s="304"/>
      <c r="I254" s="304"/>
      <c r="J254" s="304"/>
      <c r="K254" s="304"/>
      <c r="L254" s="425">
        <f t="shared" si="6"/>
        <v>0</v>
      </c>
      <c r="M254" s="304"/>
      <c r="N254" s="304"/>
      <c r="O254" s="425">
        <f t="shared" si="7"/>
        <v>0</v>
      </c>
      <c r="P254" s="304"/>
      <c r="Q254" s="304"/>
      <c r="R254" s="275" t="str">
        <f>IF(ISBLANK($B254),"",VLOOKUP($B254,Listen!$A$2:$C$44,2,FALSE))</f>
        <v/>
      </c>
      <c r="S254" s="275" t="str">
        <f>IF(ISBLANK($B254),"",VLOOKUP($B254,Listen!$A$2:$C$44,3,FALSE))</f>
        <v/>
      </c>
      <c r="T254" s="260"/>
      <c r="U254" s="260"/>
      <c r="V254" s="260"/>
      <c r="W254" s="260"/>
      <c r="X254" s="260"/>
      <c r="Y254" s="260"/>
      <c r="Z254" s="260"/>
      <c r="AA254" s="260"/>
      <c r="AB254" s="260"/>
      <c r="AC254" s="260"/>
      <c r="AD254" s="260"/>
      <c r="AE254" s="260"/>
    </row>
    <row r="255" spans="1:31">
      <c r="A255" s="186"/>
      <c r="B255" s="186"/>
      <c r="C255" s="226"/>
      <c r="D255" s="304"/>
      <c r="E255" s="304"/>
      <c r="F255" s="304"/>
      <c r="G255" s="304"/>
      <c r="H255" s="304"/>
      <c r="I255" s="304"/>
      <c r="J255" s="304"/>
      <c r="K255" s="304"/>
      <c r="L255" s="425">
        <f t="shared" si="6"/>
        <v>0</v>
      </c>
      <c r="M255" s="304"/>
      <c r="N255" s="304"/>
      <c r="O255" s="425">
        <f t="shared" si="7"/>
        <v>0</v>
      </c>
      <c r="P255" s="304"/>
      <c r="Q255" s="304"/>
      <c r="R255" s="275" t="str">
        <f>IF(ISBLANK($B255),"",VLOOKUP($B255,Listen!$A$2:$C$44,2,FALSE))</f>
        <v/>
      </c>
      <c r="S255" s="275" t="str">
        <f>IF(ISBLANK($B255),"",VLOOKUP($B255,Listen!$A$2:$C$44,3,FALSE))</f>
        <v/>
      </c>
      <c r="T255" s="260"/>
      <c r="U255" s="260"/>
      <c r="V255" s="260"/>
      <c r="W255" s="260"/>
      <c r="X255" s="260"/>
      <c r="Y255" s="260"/>
      <c r="Z255" s="260"/>
      <c r="AA255" s="260"/>
      <c r="AB255" s="260"/>
      <c r="AC255" s="260"/>
      <c r="AD255" s="260"/>
      <c r="AE255" s="260"/>
    </row>
    <row r="256" spans="1:31">
      <c r="A256" s="186"/>
      <c r="B256" s="186"/>
      <c r="C256" s="226"/>
      <c r="D256" s="304"/>
      <c r="E256" s="304"/>
      <c r="F256" s="304"/>
      <c r="G256" s="304"/>
      <c r="H256" s="304"/>
      <c r="I256" s="304"/>
      <c r="J256" s="304"/>
      <c r="K256" s="304"/>
      <c r="L256" s="425">
        <f t="shared" si="6"/>
        <v>0</v>
      </c>
      <c r="M256" s="304"/>
      <c r="N256" s="304"/>
      <c r="O256" s="425">
        <f t="shared" si="7"/>
        <v>0</v>
      </c>
      <c r="P256" s="304"/>
      <c r="Q256" s="304"/>
      <c r="R256" s="275" t="str">
        <f>IF(ISBLANK($B256),"",VLOOKUP($B256,Listen!$A$2:$C$44,2,FALSE))</f>
        <v/>
      </c>
      <c r="S256" s="275" t="str">
        <f>IF(ISBLANK($B256),"",VLOOKUP($B256,Listen!$A$2:$C$44,3,FALSE))</f>
        <v/>
      </c>
      <c r="T256" s="260"/>
      <c r="U256" s="260"/>
      <c r="V256" s="260"/>
      <c r="W256" s="260"/>
      <c r="X256" s="260"/>
      <c r="Y256" s="260"/>
      <c r="Z256" s="260"/>
      <c r="AA256" s="260"/>
      <c r="AB256" s="260"/>
      <c r="AC256" s="260"/>
      <c r="AD256" s="260"/>
      <c r="AE256" s="260"/>
    </row>
    <row r="257" spans="1:31">
      <c r="A257" s="186"/>
      <c r="B257" s="186"/>
      <c r="C257" s="226"/>
      <c r="D257" s="304"/>
      <c r="E257" s="304"/>
      <c r="F257" s="304"/>
      <c r="G257" s="304"/>
      <c r="H257" s="304"/>
      <c r="I257" s="304"/>
      <c r="J257" s="304"/>
      <c r="K257" s="304"/>
      <c r="L257" s="425">
        <f t="shared" si="6"/>
        <v>0</v>
      </c>
      <c r="M257" s="304"/>
      <c r="N257" s="304"/>
      <c r="O257" s="425">
        <f t="shared" si="7"/>
        <v>0</v>
      </c>
      <c r="P257" s="304"/>
      <c r="Q257" s="304"/>
      <c r="R257" s="275" t="str">
        <f>IF(ISBLANK($B257),"",VLOOKUP($B257,Listen!$A$2:$C$44,2,FALSE))</f>
        <v/>
      </c>
      <c r="S257" s="275" t="str">
        <f>IF(ISBLANK($B257),"",VLOOKUP($B257,Listen!$A$2:$C$44,3,FALSE))</f>
        <v/>
      </c>
      <c r="T257" s="260"/>
      <c r="U257" s="260"/>
      <c r="V257" s="260"/>
      <c r="W257" s="260"/>
      <c r="X257" s="260"/>
      <c r="Y257" s="260"/>
      <c r="Z257" s="260"/>
      <c r="AA257" s="260"/>
      <c r="AB257" s="260"/>
      <c r="AC257" s="260"/>
      <c r="AD257" s="260"/>
      <c r="AE257" s="260"/>
    </row>
    <row r="258" spans="1:31">
      <c r="A258" s="186"/>
      <c r="B258" s="186"/>
      <c r="C258" s="226"/>
      <c r="D258" s="304"/>
      <c r="E258" s="304"/>
      <c r="F258" s="304"/>
      <c r="G258" s="304"/>
      <c r="H258" s="304"/>
      <c r="I258" s="304"/>
      <c r="J258" s="304"/>
      <c r="K258" s="304"/>
      <c r="L258" s="425">
        <f t="shared" si="6"/>
        <v>0</v>
      </c>
      <c r="M258" s="304"/>
      <c r="N258" s="304"/>
      <c r="O258" s="425">
        <f t="shared" si="7"/>
        <v>0</v>
      </c>
      <c r="P258" s="304"/>
      <c r="Q258" s="304"/>
      <c r="R258" s="275" t="str">
        <f>IF(ISBLANK($B258),"",VLOOKUP($B258,Listen!$A$2:$C$44,2,FALSE))</f>
        <v/>
      </c>
      <c r="S258" s="275" t="str">
        <f>IF(ISBLANK($B258),"",VLOOKUP($B258,Listen!$A$2:$C$44,3,FALSE))</f>
        <v/>
      </c>
      <c r="T258" s="260"/>
      <c r="U258" s="260"/>
      <c r="V258" s="260"/>
      <c r="W258" s="260"/>
      <c r="X258" s="260"/>
      <c r="Y258" s="260"/>
      <c r="Z258" s="260"/>
      <c r="AA258" s="260"/>
      <c r="AB258" s="260"/>
      <c r="AC258" s="260"/>
      <c r="AD258" s="260"/>
      <c r="AE258" s="260"/>
    </row>
    <row r="259" spans="1:31">
      <c r="A259" s="186"/>
      <c r="B259" s="186"/>
      <c r="C259" s="226"/>
      <c r="D259" s="304"/>
      <c r="E259" s="304"/>
      <c r="F259" s="304"/>
      <c r="G259" s="304"/>
      <c r="H259" s="304"/>
      <c r="I259" s="304"/>
      <c r="J259" s="304"/>
      <c r="K259" s="304"/>
      <c r="L259" s="425">
        <f t="shared" si="6"/>
        <v>0</v>
      </c>
      <c r="M259" s="304"/>
      <c r="N259" s="304"/>
      <c r="O259" s="425">
        <f t="shared" si="7"/>
        <v>0</v>
      </c>
      <c r="P259" s="304"/>
      <c r="Q259" s="304"/>
      <c r="R259" s="275" t="str">
        <f>IF(ISBLANK($B259),"",VLOOKUP($B259,Listen!$A$2:$C$44,2,FALSE))</f>
        <v/>
      </c>
      <c r="S259" s="275" t="str">
        <f>IF(ISBLANK($B259),"",VLOOKUP($B259,Listen!$A$2:$C$44,3,FALSE))</f>
        <v/>
      </c>
      <c r="T259" s="260"/>
      <c r="U259" s="260"/>
      <c r="V259" s="260"/>
      <c r="W259" s="260"/>
      <c r="X259" s="260"/>
      <c r="Y259" s="260"/>
      <c r="Z259" s="260"/>
      <c r="AA259" s="260"/>
      <c r="AB259" s="260"/>
      <c r="AC259" s="260"/>
      <c r="AD259" s="260"/>
      <c r="AE259" s="260"/>
    </row>
    <row r="260" spans="1:31">
      <c r="A260" s="186"/>
      <c r="B260" s="186"/>
      <c r="C260" s="226"/>
      <c r="D260" s="304"/>
      <c r="E260" s="304"/>
      <c r="F260" s="304"/>
      <c r="G260" s="304"/>
      <c r="H260" s="304"/>
      <c r="I260" s="304"/>
      <c r="J260" s="304"/>
      <c r="K260" s="304"/>
      <c r="L260" s="425">
        <f t="shared" si="6"/>
        <v>0</v>
      </c>
      <c r="M260" s="304"/>
      <c r="N260" s="304"/>
      <c r="O260" s="425">
        <f t="shared" si="7"/>
        <v>0</v>
      </c>
      <c r="P260" s="304"/>
      <c r="Q260" s="304"/>
      <c r="R260" s="275" t="str">
        <f>IF(ISBLANK($B260),"",VLOOKUP($B260,Listen!$A$2:$C$44,2,FALSE))</f>
        <v/>
      </c>
      <c r="S260" s="275" t="str">
        <f>IF(ISBLANK($B260),"",VLOOKUP($B260,Listen!$A$2:$C$44,3,FALSE))</f>
        <v/>
      </c>
      <c r="T260" s="260"/>
      <c r="U260" s="260"/>
      <c r="V260" s="260"/>
      <c r="W260" s="260"/>
      <c r="X260" s="260"/>
      <c r="Y260" s="260"/>
      <c r="Z260" s="260"/>
      <c r="AA260" s="260"/>
      <c r="AB260" s="260"/>
      <c r="AC260" s="260"/>
      <c r="AD260" s="260"/>
      <c r="AE260" s="260"/>
    </row>
    <row r="261" spans="1:31">
      <c r="A261" s="186"/>
      <c r="B261" s="186"/>
      <c r="C261" s="226"/>
      <c r="D261" s="304"/>
      <c r="E261" s="304"/>
      <c r="F261" s="304"/>
      <c r="G261" s="304"/>
      <c r="H261" s="304"/>
      <c r="I261" s="304"/>
      <c r="J261" s="304"/>
      <c r="K261" s="304"/>
      <c r="L261" s="425">
        <f t="shared" ref="L261:L324" si="8">D261+E261+G261+H261+J261-F261-I261-K261</f>
        <v>0</v>
      </c>
      <c r="M261" s="304"/>
      <c r="N261" s="304"/>
      <c r="O261" s="425">
        <f t="shared" ref="O261:O324" si="9">L261-M261-N261</f>
        <v>0</v>
      </c>
      <c r="P261" s="304"/>
      <c r="Q261" s="304"/>
      <c r="R261" s="275" t="str">
        <f>IF(ISBLANK($B261),"",VLOOKUP($B261,Listen!$A$2:$C$44,2,FALSE))</f>
        <v/>
      </c>
      <c r="S261" s="275" t="str">
        <f>IF(ISBLANK($B261),"",VLOOKUP($B261,Listen!$A$2:$C$44,3,FALSE))</f>
        <v/>
      </c>
      <c r="T261" s="260"/>
      <c r="U261" s="260"/>
      <c r="V261" s="260"/>
      <c r="W261" s="260"/>
      <c r="X261" s="260"/>
      <c r="Y261" s="260"/>
      <c r="Z261" s="260"/>
      <c r="AA261" s="260"/>
      <c r="AB261" s="260"/>
      <c r="AC261" s="260"/>
      <c r="AD261" s="260"/>
      <c r="AE261" s="260"/>
    </row>
    <row r="262" spans="1:31">
      <c r="A262" s="186"/>
      <c r="B262" s="186"/>
      <c r="C262" s="226"/>
      <c r="D262" s="304"/>
      <c r="E262" s="304"/>
      <c r="F262" s="304"/>
      <c r="G262" s="304"/>
      <c r="H262" s="304"/>
      <c r="I262" s="304"/>
      <c r="J262" s="304"/>
      <c r="K262" s="304"/>
      <c r="L262" s="425">
        <f t="shared" si="8"/>
        <v>0</v>
      </c>
      <c r="M262" s="304"/>
      <c r="N262" s="304"/>
      <c r="O262" s="425">
        <f t="shared" si="9"/>
        <v>0</v>
      </c>
      <c r="P262" s="304"/>
      <c r="Q262" s="304"/>
      <c r="R262" s="275" t="str">
        <f>IF(ISBLANK($B262),"",VLOOKUP($B262,Listen!$A$2:$C$44,2,FALSE))</f>
        <v/>
      </c>
      <c r="S262" s="275" t="str">
        <f>IF(ISBLANK($B262),"",VLOOKUP($B262,Listen!$A$2:$C$44,3,FALSE))</f>
        <v/>
      </c>
      <c r="T262" s="260"/>
      <c r="U262" s="260"/>
      <c r="V262" s="260"/>
      <c r="W262" s="260"/>
      <c r="X262" s="260"/>
      <c r="Y262" s="260"/>
      <c r="Z262" s="260"/>
      <c r="AA262" s="260"/>
      <c r="AB262" s="260"/>
      <c r="AC262" s="260"/>
      <c r="AD262" s="260"/>
      <c r="AE262" s="260"/>
    </row>
    <row r="263" spans="1:31">
      <c r="A263" s="186"/>
      <c r="B263" s="186"/>
      <c r="C263" s="226"/>
      <c r="D263" s="304"/>
      <c r="E263" s="304"/>
      <c r="F263" s="304"/>
      <c r="G263" s="304"/>
      <c r="H263" s="304"/>
      <c r="I263" s="304"/>
      <c r="J263" s="304"/>
      <c r="K263" s="304"/>
      <c r="L263" s="425">
        <f t="shared" si="8"/>
        <v>0</v>
      </c>
      <c r="M263" s="304"/>
      <c r="N263" s="304"/>
      <c r="O263" s="425">
        <f t="shared" si="9"/>
        <v>0</v>
      </c>
      <c r="P263" s="304"/>
      <c r="Q263" s="304"/>
      <c r="R263" s="275" t="str">
        <f>IF(ISBLANK($B263),"",VLOOKUP($B263,Listen!$A$2:$C$44,2,FALSE))</f>
        <v/>
      </c>
      <c r="S263" s="275" t="str">
        <f>IF(ISBLANK($B263),"",VLOOKUP($B263,Listen!$A$2:$C$44,3,FALSE))</f>
        <v/>
      </c>
      <c r="T263" s="260"/>
      <c r="U263" s="260"/>
      <c r="V263" s="260"/>
      <c r="W263" s="260"/>
      <c r="X263" s="260"/>
      <c r="Y263" s="260"/>
      <c r="Z263" s="260"/>
      <c r="AA263" s="260"/>
      <c r="AB263" s="260"/>
      <c r="AC263" s="260"/>
      <c r="AD263" s="260"/>
      <c r="AE263" s="260"/>
    </row>
    <row r="264" spans="1:31">
      <c r="A264" s="186"/>
      <c r="B264" s="186"/>
      <c r="C264" s="226"/>
      <c r="D264" s="304"/>
      <c r="E264" s="304"/>
      <c r="F264" s="304"/>
      <c r="G264" s="304"/>
      <c r="H264" s="304"/>
      <c r="I264" s="304"/>
      <c r="J264" s="304"/>
      <c r="K264" s="304"/>
      <c r="L264" s="425">
        <f t="shared" si="8"/>
        <v>0</v>
      </c>
      <c r="M264" s="304"/>
      <c r="N264" s="304"/>
      <c r="O264" s="425">
        <f t="shared" si="9"/>
        <v>0</v>
      </c>
      <c r="P264" s="304"/>
      <c r="Q264" s="304"/>
      <c r="R264" s="275" t="str">
        <f>IF(ISBLANK($B264),"",VLOOKUP($B264,Listen!$A$2:$C$44,2,FALSE))</f>
        <v/>
      </c>
      <c r="S264" s="275" t="str">
        <f>IF(ISBLANK($B264),"",VLOOKUP($B264,Listen!$A$2:$C$44,3,FALSE))</f>
        <v/>
      </c>
      <c r="T264" s="260"/>
      <c r="U264" s="260"/>
      <c r="V264" s="260"/>
      <c r="W264" s="260"/>
      <c r="X264" s="260"/>
      <c r="Y264" s="260"/>
      <c r="Z264" s="260"/>
      <c r="AA264" s="260"/>
      <c r="AB264" s="260"/>
      <c r="AC264" s="260"/>
      <c r="AD264" s="260"/>
      <c r="AE264" s="260"/>
    </row>
    <row r="265" spans="1:31">
      <c r="A265" s="186"/>
      <c r="B265" s="186"/>
      <c r="C265" s="226"/>
      <c r="D265" s="304"/>
      <c r="E265" s="304"/>
      <c r="F265" s="304"/>
      <c r="G265" s="304"/>
      <c r="H265" s="304"/>
      <c r="I265" s="304"/>
      <c r="J265" s="304"/>
      <c r="K265" s="304"/>
      <c r="L265" s="425">
        <f t="shared" si="8"/>
        <v>0</v>
      </c>
      <c r="M265" s="304"/>
      <c r="N265" s="304"/>
      <c r="O265" s="425">
        <f t="shared" si="9"/>
        <v>0</v>
      </c>
      <c r="P265" s="304"/>
      <c r="Q265" s="304"/>
      <c r="R265" s="275" t="str">
        <f>IF(ISBLANK($B265),"",VLOOKUP($B265,Listen!$A$2:$C$44,2,FALSE))</f>
        <v/>
      </c>
      <c r="S265" s="275" t="str">
        <f>IF(ISBLANK($B265),"",VLOOKUP($B265,Listen!$A$2:$C$44,3,FALSE))</f>
        <v/>
      </c>
      <c r="T265" s="260"/>
      <c r="U265" s="260"/>
      <c r="V265" s="260"/>
      <c r="W265" s="260"/>
      <c r="X265" s="260"/>
      <c r="Y265" s="260"/>
      <c r="Z265" s="260"/>
      <c r="AA265" s="260"/>
      <c r="AB265" s="260"/>
      <c r="AC265" s="260"/>
      <c r="AD265" s="260"/>
      <c r="AE265" s="260"/>
    </row>
    <row r="266" spans="1:31">
      <c r="A266" s="186"/>
      <c r="B266" s="186"/>
      <c r="C266" s="226"/>
      <c r="D266" s="304"/>
      <c r="E266" s="304"/>
      <c r="F266" s="304"/>
      <c r="G266" s="304"/>
      <c r="H266" s="304"/>
      <c r="I266" s="304"/>
      <c r="J266" s="304"/>
      <c r="K266" s="304"/>
      <c r="L266" s="425">
        <f t="shared" si="8"/>
        <v>0</v>
      </c>
      <c r="M266" s="304"/>
      <c r="N266" s="304"/>
      <c r="O266" s="425">
        <f t="shared" si="9"/>
        <v>0</v>
      </c>
      <c r="P266" s="304"/>
      <c r="Q266" s="304"/>
      <c r="R266" s="275" t="str">
        <f>IF(ISBLANK($B266),"",VLOOKUP($B266,Listen!$A$2:$C$44,2,FALSE))</f>
        <v/>
      </c>
      <c r="S266" s="275" t="str">
        <f>IF(ISBLANK($B266),"",VLOOKUP($B266,Listen!$A$2:$C$44,3,FALSE))</f>
        <v/>
      </c>
      <c r="T266" s="260"/>
      <c r="U266" s="260"/>
      <c r="V266" s="260"/>
      <c r="W266" s="260"/>
      <c r="X266" s="260"/>
      <c r="Y266" s="260"/>
      <c r="Z266" s="260"/>
      <c r="AA266" s="260"/>
      <c r="AB266" s="260"/>
      <c r="AC266" s="260"/>
      <c r="AD266" s="260"/>
      <c r="AE266" s="260"/>
    </row>
    <row r="267" spans="1:31">
      <c r="A267" s="186"/>
      <c r="B267" s="186"/>
      <c r="C267" s="226"/>
      <c r="D267" s="304"/>
      <c r="E267" s="304"/>
      <c r="F267" s="304"/>
      <c r="G267" s="304"/>
      <c r="H267" s="304"/>
      <c r="I267" s="304"/>
      <c r="J267" s="304"/>
      <c r="K267" s="304"/>
      <c r="L267" s="425">
        <f t="shared" si="8"/>
        <v>0</v>
      </c>
      <c r="M267" s="304"/>
      <c r="N267" s="304"/>
      <c r="O267" s="425">
        <f t="shared" si="9"/>
        <v>0</v>
      </c>
      <c r="P267" s="304"/>
      <c r="Q267" s="304"/>
      <c r="R267" s="275" t="str">
        <f>IF(ISBLANK($B267),"",VLOOKUP($B267,Listen!$A$2:$C$44,2,FALSE))</f>
        <v/>
      </c>
      <c r="S267" s="275" t="str">
        <f>IF(ISBLANK($B267),"",VLOOKUP($B267,Listen!$A$2:$C$44,3,FALSE))</f>
        <v/>
      </c>
      <c r="T267" s="260"/>
      <c r="U267" s="260"/>
      <c r="V267" s="260"/>
      <c r="W267" s="260"/>
      <c r="X267" s="260"/>
      <c r="Y267" s="260"/>
      <c r="Z267" s="260"/>
      <c r="AA267" s="260"/>
      <c r="AB267" s="260"/>
      <c r="AC267" s="260"/>
      <c r="AD267" s="260"/>
      <c r="AE267" s="260"/>
    </row>
    <row r="268" spans="1:31">
      <c r="A268" s="186"/>
      <c r="B268" s="186"/>
      <c r="C268" s="226"/>
      <c r="D268" s="304"/>
      <c r="E268" s="304"/>
      <c r="F268" s="304"/>
      <c r="G268" s="304"/>
      <c r="H268" s="304"/>
      <c r="I268" s="304"/>
      <c r="J268" s="304"/>
      <c r="K268" s="304"/>
      <c r="L268" s="425">
        <f t="shared" si="8"/>
        <v>0</v>
      </c>
      <c r="M268" s="304"/>
      <c r="N268" s="304"/>
      <c r="O268" s="425">
        <f t="shared" si="9"/>
        <v>0</v>
      </c>
      <c r="P268" s="304"/>
      <c r="Q268" s="304"/>
      <c r="R268" s="275" t="str">
        <f>IF(ISBLANK($B268),"",VLOOKUP($B268,Listen!$A$2:$C$44,2,FALSE))</f>
        <v/>
      </c>
      <c r="S268" s="275" t="str">
        <f>IF(ISBLANK($B268),"",VLOOKUP($B268,Listen!$A$2:$C$44,3,FALSE))</f>
        <v/>
      </c>
      <c r="T268" s="260"/>
      <c r="U268" s="260"/>
      <c r="V268" s="260"/>
      <c r="W268" s="260"/>
      <c r="X268" s="260"/>
      <c r="Y268" s="260"/>
      <c r="Z268" s="260"/>
      <c r="AA268" s="260"/>
      <c r="AB268" s="260"/>
      <c r="AC268" s="260"/>
      <c r="AD268" s="260"/>
      <c r="AE268" s="260"/>
    </row>
    <row r="269" spans="1:31">
      <c r="A269" s="186"/>
      <c r="B269" s="186"/>
      <c r="C269" s="226"/>
      <c r="D269" s="304"/>
      <c r="E269" s="304"/>
      <c r="F269" s="304"/>
      <c r="G269" s="304"/>
      <c r="H269" s="304"/>
      <c r="I269" s="304"/>
      <c r="J269" s="304"/>
      <c r="K269" s="304"/>
      <c r="L269" s="425">
        <f t="shared" si="8"/>
        <v>0</v>
      </c>
      <c r="M269" s="304"/>
      <c r="N269" s="304"/>
      <c r="O269" s="425">
        <f t="shared" si="9"/>
        <v>0</v>
      </c>
      <c r="P269" s="304"/>
      <c r="Q269" s="304"/>
      <c r="R269" s="275" t="str">
        <f>IF(ISBLANK($B269),"",VLOOKUP($B269,Listen!$A$2:$C$44,2,FALSE))</f>
        <v/>
      </c>
      <c r="S269" s="275" t="str">
        <f>IF(ISBLANK($B269),"",VLOOKUP($B269,Listen!$A$2:$C$44,3,FALSE))</f>
        <v/>
      </c>
      <c r="T269" s="260"/>
      <c r="U269" s="260"/>
      <c r="V269" s="260"/>
      <c r="W269" s="260"/>
      <c r="X269" s="260"/>
      <c r="Y269" s="260"/>
      <c r="Z269" s="260"/>
      <c r="AA269" s="260"/>
      <c r="AB269" s="260"/>
      <c r="AC269" s="260"/>
      <c r="AD269" s="260"/>
      <c r="AE269" s="260"/>
    </row>
    <row r="270" spans="1:31">
      <c r="A270" s="186"/>
      <c r="B270" s="186"/>
      <c r="C270" s="226"/>
      <c r="D270" s="304"/>
      <c r="E270" s="304"/>
      <c r="F270" s="304"/>
      <c r="G270" s="304"/>
      <c r="H270" s="304"/>
      <c r="I270" s="304"/>
      <c r="J270" s="304"/>
      <c r="K270" s="304"/>
      <c r="L270" s="425">
        <f t="shared" si="8"/>
        <v>0</v>
      </c>
      <c r="M270" s="304"/>
      <c r="N270" s="304"/>
      <c r="O270" s="425">
        <f t="shared" si="9"/>
        <v>0</v>
      </c>
      <c r="P270" s="304"/>
      <c r="Q270" s="304"/>
      <c r="R270" s="275" t="str">
        <f>IF(ISBLANK($B270),"",VLOOKUP($B270,Listen!$A$2:$C$44,2,FALSE))</f>
        <v/>
      </c>
      <c r="S270" s="275" t="str">
        <f>IF(ISBLANK($B270),"",VLOOKUP($B270,Listen!$A$2:$C$44,3,FALSE))</f>
        <v/>
      </c>
      <c r="T270" s="260"/>
      <c r="U270" s="260"/>
      <c r="V270" s="260"/>
      <c r="W270" s="260"/>
      <c r="X270" s="260"/>
      <c r="Y270" s="260"/>
      <c r="Z270" s="260"/>
      <c r="AA270" s="260"/>
      <c r="AB270" s="260"/>
      <c r="AC270" s="260"/>
      <c r="AD270" s="260"/>
      <c r="AE270" s="260"/>
    </row>
    <row r="271" spans="1:31">
      <c r="A271" s="186"/>
      <c r="B271" s="186"/>
      <c r="C271" s="226"/>
      <c r="D271" s="304"/>
      <c r="E271" s="304"/>
      <c r="F271" s="304"/>
      <c r="G271" s="304"/>
      <c r="H271" s="304"/>
      <c r="I271" s="304"/>
      <c r="J271" s="304"/>
      <c r="K271" s="304"/>
      <c r="L271" s="425">
        <f t="shared" si="8"/>
        <v>0</v>
      </c>
      <c r="M271" s="304"/>
      <c r="N271" s="304"/>
      <c r="O271" s="425">
        <f t="shared" si="9"/>
        <v>0</v>
      </c>
      <c r="P271" s="304"/>
      <c r="Q271" s="304"/>
      <c r="R271" s="275" t="str">
        <f>IF(ISBLANK($B271),"",VLOOKUP($B271,Listen!$A$2:$C$44,2,FALSE))</f>
        <v/>
      </c>
      <c r="S271" s="275" t="str">
        <f>IF(ISBLANK($B271),"",VLOOKUP($B271,Listen!$A$2:$C$44,3,FALSE))</f>
        <v/>
      </c>
      <c r="T271" s="260"/>
      <c r="U271" s="260"/>
      <c r="V271" s="260"/>
      <c r="W271" s="260"/>
      <c r="X271" s="260"/>
      <c r="Y271" s="260"/>
      <c r="Z271" s="260"/>
      <c r="AA271" s="260"/>
      <c r="AB271" s="260"/>
      <c r="AC271" s="260"/>
      <c r="AD271" s="260"/>
      <c r="AE271" s="260"/>
    </row>
    <row r="272" spans="1:31">
      <c r="A272" s="186"/>
      <c r="B272" s="186"/>
      <c r="C272" s="226"/>
      <c r="D272" s="304"/>
      <c r="E272" s="304"/>
      <c r="F272" s="304"/>
      <c r="G272" s="304"/>
      <c r="H272" s="304"/>
      <c r="I272" s="304"/>
      <c r="J272" s="304"/>
      <c r="K272" s="304"/>
      <c r="L272" s="425">
        <f t="shared" si="8"/>
        <v>0</v>
      </c>
      <c r="M272" s="304"/>
      <c r="N272" s="304"/>
      <c r="O272" s="425">
        <f t="shared" si="9"/>
        <v>0</v>
      </c>
      <c r="P272" s="304"/>
      <c r="Q272" s="304"/>
      <c r="R272" s="275" t="str">
        <f>IF(ISBLANK($B272),"",VLOOKUP($B272,Listen!$A$2:$C$44,2,FALSE))</f>
        <v/>
      </c>
      <c r="S272" s="275" t="str">
        <f>IF(ISBLANK($B272),"",VLOOKUP($B272,Listen!$A$2:$C$44,3,FALSE))</f>
        <v/>
      </c>
      <c r="T272" s="260"/>
      <c r="U272" s="260"/>
      <c r="V272" s="260"/>
      <c r="W272" s="260"/>
      <c r="X272" s="260"/>
      <c r="Y272" s="260"/>
      <c r="Z272" s="260"/>
      <c r="AA272" s="260"/>
      <c r="AB272" s="260"/>
      <c r="AC272" s="260"/>
      <c r="AD272" s="260"/>
      <c r="AE272" s="260"/>
    </row>
    <row r="273" spans="1:31">
      <c r="A273" s="186"/>
      <c r="B273" s="186"/>
      <c r="C273" s="226"/>
      <c r="D273" s="304"/>
      <c r="E273" s="304"/>
      <c r="F273" s="304"/>
      <c r="G273" s="304"/>
      <c r="H273" s="304"/>
      <c r="I273" s="304"/>
      <c r="J273" s="304"/>
      <c r="K273" s="304"/>
      <c r="L273" s="425">
        <f t="shared" si="8"/>
        <v>0</v>
      </c>
      <c r="M273" s="304"/>
      <c r="N273" s="304"/>
      <c r="O273" s="425">
        <f t="shared" si="9"/>
        <v>0</v>
      </c>
      <c r="P273" s="304"/>
      <c r="Q273" s="304"/>
      <c r="R273" s="275" t="str">
        <f>IF(ISBLANK($B273),"",VLOOKUP($B273,Listen!$A$2:$C$44,2,FALSE))</f>
        <v/>
      </c>
      <c r="S273" s="275" t="str">
        <f>IF(ISBLANK($B273),"",VLOOKUP($B273,Listen!$A$2:$C$44,3,FALSE))</f>
        <v/>
      </c>
      <c r="T273" s="260"/>
      <c r="U273" s="260"/>
      <c r="V273" s="260"/>
      <c r="W273" s="260"/>
      <c r="X273" s="260"/>
      <c r="Y273" s="260"/>
      <c r="Z273" s="260"/>
      <c r="AA273" s="260"/>
      <c r="AB273" s="260"/>
      <c r="AC273" s="260"/>
      <c r="AD273" s="260"/>
      <c r="AE273" s="260"/>
    </row>
    <row r="274" spans="1:31">
      <c r="A274" s="186"/>
      <c r="B274" s="186"/>
      <c r="C274" s="226"/>
      <c r="D274" s="304"/>
      <c r="E274" s="304"/>
      <c r="F274" s="304"/>
      <c r="G274" s="304"/>
      <c r="H274" s="304"/>
      <c r="I274" s="304"/>
      <c r="J274" s="304"/>
      <c r="K274" s="304"/>
      <c r="L274" s="425">
        <f t="shared" si="8"/>
        <v>0</v>
      </c>
      <c r="M274" s="304"/>
      <c r="N274" s="304"/>
      <c r="O274" s="425">
        <f t="shared" si="9"/>
        <v>0</v>
      </c>
      <c r="P274" s="304"/>
      <c r="Q274" s="304"/>
      <c r="R274" s="275" t="str">
        <f>IF(ISBLANK($B274),"",VLOOKUP($B274,Listen!$A$2:$C$44,2,FALSE))</f>
        <v/>
      </c>
      <c r="S274" s="275" t="str">
        <f>IF(ISBLANK($B274),"",VLOOKUP($B274,Listen!$A$2:$C$44,3,FALSE))</f>
        <v/>
      </c>
      <c r="T274" s="260"/>
      <c r="U274" s="260"/>
      <c r="V274" s="260"/>
      <c r="W274" s="260"/>
      <c r="X274" s="260"/>
      <c r="Y274" s="260"/>
      <c r="Z274" s="260"/>
      <c r="AA274" s="260"/>
      <c r="AB274" s="260"/>
      <c r="AC274" s="260"/>
      <c r="AD274" s="260"/>
      <c r="AE274" s="260"/>
    </row>
    <row r="275" spans="1:31">
      <c r="A275" s="186"/>
      <c r="B275" s="186"/>
      <c r="C275" s="226"/>
      <c r="D275" s="304"/>
      <c r="E275" s="304"/>
      <c r="F275" s="304"/>
      <c r="G275" s="304"/>
      <c r="H275" s="304"/>
      <c r="I275" s="304"/>
      <c r="J275" s="304"/>
      <c r="K275" s="304"/>
      <c r="L275" s="425">
        <f t="shared" si="8"/>
        <v>0</v>
      </c>
      <c r="M275" s="304"/>
      <c r="N275" s="304"/>
      <c r="O275" s="425">
        <f t="shared" si="9"/>
        <v>0</v>
      </c>
      <c r="P275" s="304"/>
      <c r="Q275" s="304"/>
      <c r="R275" s="275" t="str">
        <f>IF(ISBLANK($B275),"",VLOOKUP($B275,Listen!$A$2:$C$44,2,FALSE))</f>
        <v/>
      </c>
      <c r="S275" s="275" t="str">
        <f>IF(ISBLANK($B275),"",VLOOKUP($B275,Listen!$A$2:$C$44,3,FALSE))</f>
        <v/>
      </c>
      <c r="T275" s="260"/>
      <c r="U275" s="260"/>
      <c r="V275" s="260"/>
      <c r="W275" s="260"/>
      <c r="X275" s="260"/>
      <c r="Y275" s="260"/>
      <c r="Z275" s="260"/>
      <c r="AA275" s="260"/>
      <c r="AB275" s="260"/>
      <c r="AC275" s="260"/>
      <c r="AD275" s="260"/>
      <c r="AE275" s="260"/>
    </row>
    <row r="276" spans="1:31">
      <c r="A276" s="186"/>
      <c r="B276" s="186"/>
      <c r="C276" s="226"/>
      <c r="D276" s="304"/>
      <c r="E276" s="304"/>
      <c r="F276" s="304"/>
      <c r="G276" s="304"/>
      <c r="H276" s="304"/>
      <c r="I276" s="304"/>
      <c r="J276" s="304"/>
      <c r="K276" s="304"/>
      <c r="L276" s="425">
        <f t="shared" si="8"/>
        <v>0</v>
      </c>
      <c r="M276" s="304"/>
      <c r="N276" s="304"/>
      <c r="O276" s="425">
        <f t="shared" si="9"/>
        <v>0</v>
      </c>
      <c r="P276" s="304"/>
      <c r="Q276" s="304"/>
      <c r="R276" s="275" t="str">
        <f>IF(ISBLANK($B276),"",VLOOKUP($B276,Listen!$A$2:$C$44,2,FALSE))</f>
        <v/>
      </c>
      <c r="S276" s="275" t="str">
        <f>IF(ISBLANK($B276),"",VLOOKUP($B276,Listen!$A$2:$C$44,3,FALSE))</f>
        <v/>
      </c>
      <c r="T276" s="260"/>
      <c r="U276" s="260"/>
      <c r="V276" s="260"/>
      <c r="W276" s="260"/>
      <c r="X276" s="260"/>
      <c r="Y276" s="260"/>
      <c r="Z276" s="260"/>
      <c r="AA276" s="260"/>
      <c r="AB276" s="260"/>
      <c r="AC276" s="260"/>
      <c r="AD276" s="260"/>
      <c r="AE276" s="260"/>
    </row>
    <row r="277" spans="1:31">
      <c r="A277" s="186"/>
      <c r="B277" s="186"/>
      <c r="C277" s="226"/>
      <c r="D277" s="304"/>
      <c r="E277" s="304"/>
      <c r="F277" s="304"/>
      <c r="G277" s="304"/>
      <c r="H277" s="304"/>
      <c r="I277" s="304"/>
      <c r="J277" s="304"/>
      <c r="K277" s="304"/>
      <c r="L277" s="425">
        <f t="shared" si="8"/>
        <v>0</v>
      </c>
      <c r="M277" s="304"/>
      <c r="N277" s="304"/>
      <c r="O277" s="425">
        <f t="shared" si="9"/>
        <v>0</v>
      </c>
      <c r="P277" s="304"/>
      <c r="Q277" s="304"/>
      <c r="R277" s="275" t="str">
        <f>IF(ISBLANK($B277),"",VLOOKUP($B277,Listen!$A$2:$C$44,2,FALSE))</f>
        <v/>
      </c>
      <c r="S277" s="275" t="str">
        <f>IF(ISBLANK($B277),"",VLOOKUP($B277,Listen!$A$2:$C$44,3,FALSE))</f>
        <v/>
      </c>
      <c r="T277" s="260"/>
      <c r="U277" s="260"/>
      <c r="V277" s="260"/>
      <c r="W277" s="260"/>
      <c r="X277" s="260"/>
      <c r="Y277" s="260"/>
      <c r="Z277" s="260"/>
      <c r="AA277" s="260"/>
      <c r="AB277" s="260"/>
      <c r="AC277" s="260"/>
      <c r="AD277" s="260"/>
      <c r="AE277" s="260"/>
    </row>
    <row r="278" spans="1:31">
      <c r="A278" s="186"/>
      <c r="B278" s="186"/>
      <c r="C278" s="226"/>
      <c r="D278" s="304"/>
      <c r="E278" s="304"/>
      <c r="F278" s="304"/>
      <c r="G278" s="304"/>
      <c r="H278" s="304"/>
      <c r="I278" s="304"/>
      <c r="J278" s="304"/>
      <c r="K278" s="304"/>
      <c r="L278" s="425">
        <f t="shared" si="8"/>
        <v>0</v>
      </c>
      <c r="M278" s="304"/>
      <c r="N278" s="304"/>
      <c r="O278" s="425">
        <f t="shared" si="9"/>
        <v>0</v>
      </c>
      <c r="P278" s="304"/>
      <c r="Q278" s="304"/>
      <c r="R278" s="275" t="str">
        <f>IF(ISBLANK($B278),"",VLOOKUP($B278,Listen!$A$2:$C$44,2,FALSE))</f>
        <v/>
      </c>
      <c r="S278" s="275" t="str">
        <f>IF(ISBLANK($B278),"",VLOOKUP($B278,Listen!$A$2:$C$44,3,FALSE))</f>
        <v/>
      </c>
      <c r="T278" s="260"/>
      <c r="U278" s="260"/>
      <c r="V278" s="260"/>
      <c r="W278" s="260"/>
      <c r="X278" s="260"/>
      <c r="Y278" s="260"/>
      <c r="Z278" s="260"/>
      <c r="AA278" s="260"/>
      <c r="AB278" s="260"/>
      <c r="AC278" s="260"/>
      <c r="AD278" s="260"/>
      <c r="AE278" s="260"/>
    </row>
    <row r="279" spans="1:31">
      <c r="A279" s="186"/>
      <c r="B279" s="186"/>
      <c r="C279" s="226"/>
      <c r="D279" s="304"/>
      <c r="E279" s="304"/>
      <c r="F279" s="304"/>
      <c r="G279" s="304"/>
      <c r="H279" s="304"/>
      <c r="I279" s="304"/>
      <c r="J279" s="304"/>
      <c r="K279" s="304"/>
      <c r="L279" s="425">
        <f t="shared" si="8"/>
        <v>0</v>
      </c>
      <c r="M279" s="304"/>
      <c r="N279" s="304"/>
      <c r="O279" s="425">
        <f t="shared" si="9"/>
        <v>0</v>
      </c>
      <c r="P279" s="304"/>
      <c r="Q279" s="304"/>
      <c r="R279" s="275" t="str">
        <f>IF(ISBLANK($B279),"",VLOOKUP($B279,Listen!$A$2:$C$44,2,FALSE))</f>
        <v/>
      </c>
      <c r="S279" s="275" t="str">
        <f>IF(ISBLANK($B279),"",VLOOKUP($B279,Listen!$A$2:$C$44,3,FALSE))</f>
        <v/>
      </c>
      <c r="T279" s="260"/>
      <c r="U279" s="260"/>
      <c r="V279" s="260"/>
      <c r="W279" s="260"/>
      <c r="X279" s="260"/>
      <c r="Y279" s="260"/>
      <c r="Z279" s="260"/>
      <c r="AA279" s="260"/>
      <c r="AB279" s="260"/>
      <c r="AC279" s="260"/>
      <c r="AD279" s="260"/>
      <c r="AE279" s="260"/>
    </row>
    <row r="280" spans="1:31">
      <c r="A280" s="186"/>
      <c r="B280" s="186"/>
      <c r="C280" s="226"/>
      <c r="D280" s="304"/>
      <c r="E280" s="304"/>
      <c r="F280" s="304"/>
      <c r="G280" s="304"/>
      <c r="H280" s="304"/>
      <c r="I280" s="304"/>
      <c r="J280" s="304"/>
      <c r="K280" s="304"/>
      <c r="L280" s="425">
        <f t="shared" si="8"/>
        <v>0</v>
      </c>
      <c r="M280" s="304"/>
      <c r="N280" s="304"/>
      <c r="O280" s="425">
        <f t="shared" si="9"/>
        <v>0</v>
      </c>
      <c r="P280" s="304"/>
      <c r="Q280" s="304"/>
      <c r="R280" s="275" t="str">
        <f>IF(ISBLANK($B280),"",VLOOKUP($B280,Listen!$A$2:$C$44,2,FALSE))</f>
        <v/>
      </c>
      <c r="S280" s="275" t="str">
        <f>IF(ISBLANK($B280),"",VLOOKUP($B280,Listen!$A$2:$C$44,3,FALSE))</f>
        <v/>
      </c>
      <c r="T280" s="260"/>
      <c r="U280" s="260"/>
      <c r="V280" s="260"/>
      <c r="W280" s="260"/>
      <c r="X280" s="260"/>
      <c r="Y280" s="260"/>
      <c r="Z280" s="260"/>
      <c r="AA280" s="260"/>
      <c r="AB280" s="260"/>
      <c r="AC280" s="260"/>
      <c r="AD280" s="260"/>
      <c r="AE280" s="260"/>
    </row>
    <row r="281" spans="1:31">
      <c r="A281" s="186"/>
      <c r="B281" s="186"/>
      <c r="C281" s="226"/>
      <c r="D281" s="304"/>
      <c r="E281" s="304"/>
      <c r="F281" s="304"/>
      <c r="G281" s="304"/>
      <c r="H281" s="304"/>
      <c r="I281" s="304"/>
      <c r="J281" s="304"/>
      <c r="K281" s="304"/>
      <c r="L281" s="425">
        <f t="shared" si="8"/>
        <v>0</v>
      </c>
      <c r="M281" s="304"/>
      <c r="N281" s="304"/>
      <c r="O281" s="425">
        <f t="shared" si="9"/>
        <v>0</v>
      </c>
      <c r="P281" s="304"/>
      <c r="Q281" s="304"/>
      <c r="R281" s="275" t="str">
        <f>IF(ISBLANK($B281),"",VLOOKUP($B281,Listen!$A$2:$C$44,2,FALSE))</f>
        <v/>
      </c>
      <c r="S281" s="275" t="str">
        <f>IF(ISBLANK($B281),"",VLOOKUP($B281,Listen!$A$2:$C$44,3,FALSE))</f>
        <v/>
      </c>
      <c r="T281" s="260"/>
      <c r="U281" s="260"/>
      <c r="V281" s="260"/>
      <c r="W281" s="260"/>
      <c r="X281" s="260"/>
      <c r="Y281" s="260"/>
      <c r="Z281" s="260"/>
      <c r="AA281" s="260"/>
      <c r="AB281" s="260"/>
      <c r="AC281" s="260"/>
      <c r="AD281" s="260"/>
      <c r="AE281" s="260"/>
    </row>
    <row r="282" spans="1:31">
      <c r="A282" s="186"/>
      <c r="B282" s="186"/>
      <c r="C282" s="226"/>
      <c r="D282" s="304"/>
      <c r="E282" s="304"/>
      <c r="F282" s="304"/>
      <c r="G282" s="304"/>
      <c r="H282" s="304"/>
      <c r="I282" s="304"/>
      <c r="J282" s="304"/>
      <c r="K282" s="304"/>
      <c r="L282" s="425">
        <f t="shared" si="8"/>
        <v>0</v>
      </c>
      <c r="M282" s="304"/>
      <c r="N282" s="304"/>
      <c r="O282" s="425">
        <f t="shared" si="9"/>
        <v>0</v>
      </c>
      <c r="P282" s="304"/>
      <c r="Q282" s="304"/>
      <c r="R282" s="275" t="str">
        <f>IF(ISBLANK($B282),"",VLOOKUP($B282,Listen!$A$2:$C$44,2,FALSE))</f>
        <v/>
      </c>
      <c r="S282" s="275" t="str">
        <f>IF(ISBLANK($B282),"",VLOOKUP($B282,Listen!$A$2:$C$44,3,FALSE))</f>
        <v/>
      </c>
      <c r="T282" s="260"/>
      <c r="U282" s="260"/>
      <c r="V282" s="260"/>
      <c r="W282" s="260"/>
      <c r="X282" s="260"/>
      <c r="Y282" s="260"/>
      <c r="Z282" s="260"/>
      <c r="AA282" s="260"/>
      <c r="AB282" s="260"/>
      <c r="AC282" s="260"/>
      <c r="AD282" s="260"/>
      <c r="AE282" s="260"/>
    </row>
    <row r="283" spans="1:31">
      <c r="A283" s="186"/>
      <c r="B283" s="186"/>
      <c r="C283" s="226"/>
      <c r="D283" s="304"/>
      <c r="E283" s="304"/>
      <c r="F283" s="304"/>
      <c r="G283" s="304"/>
      <c r="H283" s="304"/>
      <c r="I283" s="304"/>
      <c r="J283" s="304"/>
      <c r="K283" s="304"/>
      <c r="L283" s="425">
        <f t="shared" si="8"/>
        <v>0</v>
      </c>
      <c r="M283" s="304"/>
      <c r="N283" s="304"/>
      <c r="O283" s="425">
        <f t="shared" si="9"/>
        <v>0</v>
      </c>
      <c r="P283" s="304"/>
      <c r="Q283" s="304"/>
      <c r="R283" s="275" t="str">
        <f>IF(ISBLANK($B283),"",VLOOKUP($B283,Listen!$A$2:$C$44,2,FALSE))</f>
        <v/>
      </c>
      <c r="S283" s="275" t="str">
        <f>IF(ISBLANK($B283),"",VLOOKUP($B283,Listen!$A$2:$C$44,3,FALSE))</f>
        <v/>
      </c>
      <c r="T283" s="260"/>
      <c r="U283" s="260"/>
      <c r="V283" s="260"/>
      <c r="W283" s="260"/>
      <c r="X283" s="260"/>
      <c r="Y283" s="260"/>
      <c r="Z283" s="260"/>
      <c r="AA283" s="260"/>
      <c r="AB283" s="260"/>
      <c r="AC283" s="260"/>
      <c r="AD283" s="260"/>
      <c r="AE283" s="260"/>
    </row>
    <row r="284" spans="1:31">
      <c r="A284" s="186"/>
      <c r="B284" s="186"/>
      <c r="C284" s="226"/>
      <c r="D284" s="304"/>
      <c r="E284" s="304"/>
      <c r="F284" s="304"/>
      <c r="G284" s="304"/>
      <c r="H284" s="304"/>
      <c r="I284" s="304"/>
      <c r="J284" s="304"/>
      <c r="K284" s="304"/>
      <c r="L284" s="425">
        <f t="shared" si="8"/>
        <v>0</v>
      </c>
      <c r="M284" s="304"/>
      <c r="N284" s="304"/>
      <c r="O284" s="425">
        <f t="shared" si="9"/>
        <v>0</v>
      </c>
      <c r="P284" s="304"/>
      <c r="Q284" s="304"/>
      <c r="R284" s="275" t="str">
        <f>IF(ISBLANK($B284),"",VLOOKUP($B284,Listen!$A$2:$C$44,2,FALSE))</f>
        <v/>
      </c>
      <c r="S284" s="275" t="str">
        <f>IF(ISBLANK($B284),"",VLOOKUP($B284,Listen!$A$2:$C$44,3,FALSE))</f>
        <v/>
      </c>
      <c r="T284" s="260"/>
      <c r="U284" s="260"/>
      <c r="V284" s="260"/>
      <c r="W284" s="260"/>
      <c r="X284" s="260"/>
      <c r="Y284" s="260"/>
      <c r="Z284" s="260"/>
      <c r="AA284" s="260"/>
      <c r="AB284" s="260"/>
      <c r="AC284" s="260"/>
      <c r="AD284" s="260"/>
      <c r="AE284" s="260"/>
    </row>
    <row r="285" spans="1:31">
      <c r="A285" s="186"/>
      <c r="B285" s="186"/>
      <c r="C285" s="226"/>
      <c r="D285" s="304"/>
      <c r="E285" s="304"/>
      <c r="F285" s="304"/>
      <c r="G285" s="304"/>
      <c r="H285" s="304"/>
      <c r="I285" s="304"/>
      <c r="J285" s="304"/>
      <c r="K285" s="304"/>
      <c r="L285" s="425">
        <f t="shared" si="8"/>
        <v>0</v>
      </c>
      <c r="M285" s="304"/>
      <c r="N285" s="304"/>
      <c r="O285" s="425">
        <f t="shared" si="9"/>
        <v>0</v>
      </c>
      <c r="P285" s="304"/>
      <c r="Q285" s="304"/>
      <c r="R285" s="275" t="str">
        <f>IF(ISBLANK($B285),"",VLOOKUP($B285,Listen!$A$2:$C$44,2,FALSE))</f>
        <v/>
      </c>
      <c r="S285" s="275" t="str">
        <f>IF(ISBLANK($B285),"",VLOOKUP($B285,Listen!$A$2:$C$44,3,FALSE))</f>
        <v/>
      </c>
      <c r="T285" s="260"/>
      <c r="U285" s="260"/>
      <c r="V285" s="260"/>
      <c r="W285" s="260"/>
      <c r="X285" s="260"/>
      <c r="Y285" s="260"/>
      <c r="Z285" s="260"/>
      <c r="AA285" s="260"/>
      <c r="AB285" s="260"/>
      <c r="AC285" s="260"/>
      <c r="AD285" s="260"/>
      <c r="AE285" s="260"/>
    </row>
    <row r="286" spans="1:31">
      <c r="A286" s="186"/>
      <c r="B286" s="186"/>
      <c r="C286" s="226"/>
      <c r="D286" s="304"/>
      <c r="E286" s="304"/>
      <c r="F286" s="304"/>
      <c r="G286" s="304"/>
      <c r="H286" s="304"/>
      <c r="I286" s="304"/>
      <c r="J286" s="304"/>
      <c r="K286" s="304"/>
      <c r="L286" s="425">
        <f t="shared" si="8"/>
        <v>0</v>
      </c>
      <c r="M286" s="304"/>
      <c r="N286" s="304"/>
      <c r="O286" s="425">
        <f t="shared" si="9"/>
        <v>0</v>
      </c>
      <c r="P286" s="304"/>
      <c r="Q286" s="304"/>
      <c r="R286" s="275" t="str">
        <f>IF(ISBLANK($B286),"",VLOOKUP($B286,Listen!$A$2:$C$44,2,FALSE))</f>
        <v/>
      </c>
      <c r="S286" s="275" t="str">
        <f>IF(ISBLANK($B286),"",VLOOKUP($B286,Listen!$A$2:$C$44,3,FALSE))</f>
        <v/>
      </c>
      <c r="T286" s="260"/>
      <c r="U286" s="260"/>
      <c r="V286" s="260"/>
      <c r="W286" s="260"/>
      <c r="X286" s="260"/>
      <c r="Y286" s="260"/>
      <c r="Z286" s="260"/>
      <c r="AA286" s="260"/>
      <c r="AB286" s="260"/>
      <c r="AC286" s="260"/>
      <c r="AD286" s="260"/>
      <c r="AE286" s="260"/>
    </row>
    <row r="287" spans="1:31">
      <c r="A287" s="186"/>
      <c r="B287" s="186"/>
      <c r="C287" s="226"/>
      <c r="D287" s="304"/>
      <c r="E287" s="304"/>
      <c r="F287" s="304"/>
      <c r="G287" s="304"/>
      <c r="H287" s="304"/>
      <c r="I287" s="304"/>
      <c r="J287" s="304"/>
      <c r="K287" s="304"/>
      <c r="L287" s="425">
        <f t="shared" si="8"/>
        <v>0</v>
      </c>
      <c r="M287" s="304"/>
      <c r="N287" s="304"/>
      <c r="O287" s="425">
        <f t="shared" si="9"/>
        <v>0</v>
      </c>
      <c r="P287" s="304"/>
      <c r="Q287" s="304"/>
      <c r="R287" s="275" t="str">
        <f>IF(ISBLANK($B287),"",VLOOKUP($B287,Listen!$A$2:$C$44,2,FALSE))</f>
        <v/>
      </c>
      <c r="S287" s="275" t="str">
        <f>IF(ISBLANK($B287),"",VLOOKUP($B287,Listen!$A$2:$C$44,3,FALSE))</f>
        <v/>
      </c>
      <c r="T287" s="260"/>
      <c r="U287" s="260"/>
      <c r="V287" s="260"/>
      <c r="W287" s="260"/>
      <c r="X287" s="260"/>
      <c r="Y287" s="260"/>
      <c r="Z287" s="260"/>
      <c r="AA287" s="260"/>
      <c r="AB287" s="260"/>
      <c r="AC287" s="260"/>
      <c r="AD287" s="260"/>
      <c r="AE287" s="260"/>
    </row>
    <row r="288" spans="1:31">
      <c r="A288" s="186"/>
      <c r="B288" s="186"/>
      <c r="C288" s="226"/>
      <c r="D288" s="304"/>
      <c r="E288" s="304"/>
      <c r="F288" s="304"/>
      <c r="G288" s="304"/>
      <c r="H288" s="304"/>
      <c r="I288" s="304"/>
      <c r="J288" s="304"/>
      <c r="K288" s="304"/>
      <c r="L288" s="425">
        <f t="shared" si="8"/>
        <v>0</v>
      </c>
      <c r="M288" s="304"/>
      <c r="N288" s="304"/>
      <c r="O288" s="425">
        <f t="shared" si="9"/>
        <v>0</v>
      </c>
      <c r="P288" s="304"/>
      <c r="Q288" s="304"/>
      <c r="R288" s="275" t="str">
        <f>IF(ISBLANK($B288),"",VLOOKUP($B288,Listen!$A$2:$C$44,2,FALSE))</f>
        <v/>
      </c>
      <c r="S288" s="275" t="str">
        <f>IF(ISBLANK($B288),"",VLOOKUP($B288,Listen!$A$2:$C$44,3,FALSE))</f>
        <v/>
      </c>
      <c r="T288" s="260"/>
      <c r="U288" s="260"/>
      <c r="V288" s="260"/>
      <c r="W288" s="260"/>
      <c r="X288" s="260"/>
      <c r="Y288" s="260"/>
      <c r="Z288" s="260"/>
      <c r="AA288" s="260"/>
      <c r="AB288" s="260"/>
      <c r="AC288" s="260"/>
      <c r="AD288" s="260"/>
      <c r="AE288" s="260"/>
    </row>
    <row r="289" spans="1:31">
      <c r="A289" s="186"/>
      <c r="B289" s="186"/>
      <c r="C289" s="226"/>
      <c r="D289" s="304"/>
      <c r="E289" s="304"/>
      <c r="F289" s="304"/>
      <c r="G289" s="304"/>
      <c r="H289" s="304"/>
      <c r="I289" s="304"/>
      <c r="J289" s="304"/>
      <c r="K289" s="304"/>
      <c r="L289" s="425">
        <f t="shared" si="8"/>
        <v>0</v>
      </c>
      <c r="M289" s="304"/>
      <c r="N289" s="304"/>
      <c r="O289" s="425">
        <f t="shared" si="9"/>
        <v>0</v>
      </c>
      <c r="P289" s="304"/>
      <c r="Q289" s="304"/>
      <c r="R289" s="275" t="str">
        <f>IF(ISBLANK($B289),"",VLOOKUP($B289,Listen!$A$2:$C$44,2,FALSE))</f>
        <v/>
      </c>
      <c r="S289" s="275" t="str">
        <f>IF(ISBLANK($B289),"",VLOOKUP($B289,Listen!$A$2:$C$44,3,FALSE))</f>
        <v/>
      </c>
      <c r="T289" s="260"/>
      <c r="U289" s="260"/>
      <c r="V289" s="260"/>
      <c r="W289" s="260"/>
      <c r="X289" s="260"/>
      <c r="Y289" s="260"/>
      <c r="Z289" s="260"/>
      <c r="AA289" s="260"/>
      <c r="AB289" s="260"/>
      <c r="AC289" s="260"/>
      <c r="AD289" s="260"/>
      <c r="AE289" s="260"/>
    </row>
    <row r="290" spans="1:31">
      <c r="A290" s="186"/>
      <c r="B290" s="186"/>
      <c r="C290" s="226"/>
      <c r="D290" s="304"/>
      <c r="E290" s="304"/>
      <c r="F290" s="304"/>
      <c r="G290" s="304"/>
      <c r="H290" s="304"/>
      <c r="I290" s="304"/>
      <c r="J290" s="304"/>
      <c r="K290" s="304"/>
      <c r="L290" s="425">
        <f t="shared" si="8"/>
        <v>0</v>
      </c>
      <c r="M290" s="304"/>
      <c r="N290" s="304"/>
      <c r="O290" s="425">
        <f t="shared" si="9"/>
        <v>0</v>
      </c>
      <c r="P290" s="304"/>
      <c r="Q290" s="304"/>
      <c r="R290" s="275" t="str">
        <f>IF(ISBLANK($B290),"",VLOOKUP($B290,Listen!$A$2:$C$44,2,FALSE))</f>
        <v/>
      </c>
      <c r="S290" s="275" t="str">
        <f>IF(ISBLANK($B290),"",VLOOKUP($B290,Listen!$A$2:$C$44,3,FALSE))</f>
        <v/>
      </c>
      <c r="T290" s="260"/>
      <c r="U290" s="260"/>
      <c r="V290" s="260"/>
      <c r="W290" s="260"/>
      <c r="X290" s="260"/>
      <c r="Y290" s="260"/>
      <c r="Z290" s="260"/>
      <c r="AA290" s="260"/>
      <c r="AB290" s="260"/>
      <c r="AC290" s="260"/>
      <c r="AD290" s="260"/>
      <c r="AE290" s="260"/>
    </row>
    <row r="291" spans="1:31">
      <c r="A291" s="186"/>
      <c r="B291" s="186"/>
      <c r="C291" s="226"/>
      <c r="D291" s="304"/>
      <c r="E291" s="304"/>
      <c r="F291" s="304"/>
      <c r="G291" s="304"/>
      <c r="H291" s="304"/>
      <c r="I291" s="304"/>
      <c r="J291" s="304"/>
      <c r="K291" s="304"/>
      <c r="L291" s="425">
        <f t="shared" si="8"/>
        <v>0</v>
      </c>
      <c r="M291" s="304"/>
      <c r="N291" s="304"/>
      <c r="O291" s="425">
        <f t="shared" si="9"/>
        <v>0</v>
      </c>
      <c r="P291" s="304"/>
      <c r="Q291" s="304"/>
      <c r="R291" s="275" t="str">
        <f>IF(ISBLANK($B291),"",VLOOKUP($B291,Listen!$A$2:$C$44,2,FALSE))</f>
        <v/>
      </c>
      <c r="S291" s="275" t="str">
        <f>IF(ISBLANK($B291),"",VLOOKUP($B291,Listen!$A$2:$C$44,3,FALSE))</f>
        <v/>
      </c>
      <c r="T291" s="260"/>
      <c r="U291" s="260"/>
      <c r="V291" s="260"/>
      <c r="W291" s="260"/>
      <c r="X291" s="260"/>
      <c r="Y291" s="260"/>
      <c r="Z291" s="260"/>
      <c r="AA291" s="260"/>
      <c r="AB291" s="260"/>
      <c r="AC291" s="260"/>
      <c r="AD291" s="260"/>
      <c r="AE291" s="260"/>
    </row>
    <row r="292" spans="1:31">
      <c r="A292" s="186"/>
      <c r="B292" s="186"/>
      <c r="C292" s="226"/>
      <c r="D292" s="304"/>
      <c r="E292" s="304"/>
      <c r="F292" s="304"/>
      <c r="G292" s="304"/>
      <c r="H292" s="304"/>
      <c r="I292" s="304"/>
      <c r="J292" s="304"/>
      <c r="K292" s="304"/>
      <c r="L292" s="425">
        <f t="shared" si="8"/>
        <v>0</v>
      </c>
      <c r="M292" s="304"/>
      <c r="N292" s="304"/>
      <c r="O292" s="425">
        <f t="shared" si="9"/>
        <v>0</v>
      </c>
      <c r="P292" s="304"/>
      <c r="Q292" s="304"/>
      <c r="R292" s="275" t="str">
        <f>IF(ISBLANK($B292),"",VLOOKUP($B292,Listen!$A$2:$C$44,2,FALSE))</f>
        <v/>
      </c>
      <c r="S292" s="275" t="str">
        <f>IF(ISBLANK($B292),"",VLOOKUP($B292,Listen!$A$2:$C$44,3,FALSE))</f>
        <v/>
      </c>
      <c r="T292" s="260"/>
      <c r="U292" s="260"/>
      <c r="V292" s="260"/>
      <c r="W292" s="260"/>
      <c r="X292" s="260"/>
      <c r="Y292" s="260"/>
      <c r="Z292" s="260"/>
      <c r="AA292" s="260"/>
      <c r="AB292" s="260"/>
      <c r="AC292" s="260"/>
      <c r="AD292" s="260"/>
      <c r="AE292" s="260"/>
    </row>
    <row r="293" spans="1:31">
      <c r="A293" s="186"/>
      <c r="B293" s="186"/>
      <c r="C293" s="226"/>
      <c r="D293" s="304"/>
      <c r="E293" s="304"/>
      <c r="F293" s="304"/>
      <c r="G293" s="304"/>
      <c r="H293" s="304"/>
      <c r="I293" s="304"/>
      <c r="J293" s="304"/>
      <c r="K293" s="304"/>
      <c r="L293" s="425">
        <f t="shared" si="8"/>
        <v>0</v>
      </c>
      <c r="M293" s="304"/>
      <c r="N293" s="304"/>
      <c r="O293" s="425">
        <f t="shared" si="9"/>
        <v>0</v>
      </c>
      <c r="P293" s="304"/>
      <c r="Q293" s="304"/>
      <c r="R293" s="275" t="str">
        <f>IF(ISBLANK($B293),"",VLOOKUP($B293,Listen!$A$2:$C$44,2,FALSE))</f>
        <v/>
      </c>
      <c r="S293" s="275" t="str">
        <f>IF(ISBLANK($B293),"",VLOOKUP($B293,Listen!$A$2:$C$44,3,FALSE))</f>
        <v/>
      </c>
      <c r="T293" s="260"/>
      <c r="U293" s="260"/>
      <c r="V293" s="260"/>
      <c r="W293" s="260"/>
      <c r="X293" s="260"/>
      <c r="Y293" s="260"/>
      <c r="Z293" s="260"/>
      <c r="AA293" s="260"/>
      <c r="AB293" s="260"/>
      <c r="AC293" s="260"/>
      <c r="AD293" s="260"/>
      <c r="AE293" s="260"/>
    </row>
    <row r="294" spans="1:31">
      <c r="A294" s="186"/>
      <c r="B294" s="186"/>
      <c r="C294" s="226"/>
      <c r="D294" s="304"/>
      <c r="E294" s="304"/>
      <c r="F294" s="304"/>
      <c r="G294" s="304"/>
      <c r="H294" s="304"/>
      <c r="I294" s="304"/>
      <c r="J294" s="304"/>
      <c r="K294" s="304"/>
      <c r="L294" s="425">
        <f t="shared" si="8"/>
        <v>0</v>
      </c>
      <c r="M294" s="304"/>
      <c r="N294" s="304"/>
      <c r="O294" s="425">
        <f t="shared" si="9"/>
        <v>0</v>
      </c>
      <c r="P294" s="304"/>
      <c r="Q294" s="304"/>
      <c r="R294" s="275" t="str">
        <f>IF(ISBLANK($B294),"",VLOOKUP($B294,Listen!$A$2:$C$44,2,FALSE))</f>
        <v/>
      </c>
      <c r="S294" s="275" t="str">
        <f>IF(ISBLANK($B294),"",VLOOKUP($B294,Listen!$A$2:$C$44,3,FALSE))</f>
        <v/>
      </c>
      <c r="T294" s="260"/>
      <c r="U294" s="260"/>
      <c r="V294" s="260"/>
      <c r="W294" s="260"/>
      <c r="X294" s="260"/>
      <c r="Y294" s="260"/>
      <c r="Z294" s="260"/>
      <c r="AA294" s="260"/>
      <c r="AB294" s="260"/>
      <c r="AC294" s="260"/>
      <c r="AD294" s="260"/>
      <c r="AE294" s="260"/>
    </row>
    <row r="295" spans="1:31">
      <c r="A295" s="186"/>
      <c r="B295" s="186"/>
      <c r="C295" s="226"/>
      <c r="D295" s="304"/>
      <c r="E295" s="304"/>
      <c r="F295" s="304"/>
      <c r="G295" s="304"/>
      <c r="H295" s="304"/>
      <c r="I295" s="304"/>
      <c r="J295" s="304"/>
      <c r="K295" s="304"/>
      <c r="L295" s="425">
        <f t="shared" si="8"/>
        <v>0</v>
      </c>
      <c r="M295" s="304"/>
      <c r="N295" s="304"/>
      <c r="O295" s="425">
        <f t="shared" si="9"/>
        <v>0</v>
      </c>
      <c r="P295" s="304"/>
      <c r="Q295" s="304"/>
      <c r="R295" s="275" t="str">
        <f>IF(ISBLANK($B295),"",VLOOKUP($B295,Listen!$A$2:$C$44,2,FALSE))</f>
        <v/>
      </c>
      <c r="S295" s="275" t="str">
        <f>IF(ISBLANK($B295),"",VLOOKUP($B295,Listen!$A$2:$C$44,3,FALSE))</f>
        <v/>
      </c>
      <c r="T295" s="260"/>
      <c r="U295" s="260"/>
      <c r="V295" s="260"/>
      <c r="W295" s="260"/>
      <c r="X295" s="260"/>
      <c r="Y295" s="260"/>
      <c r="Z295" s="260"/>
      <c r="AA295" s="260"/>
      <c r="AB295" s="260"/>
      <c r="AC295" s="260"/>
      <c r="AD295" s="260"/>
      <c r="AE295" s="260"/>
    </row>
    <row r="296" spans="1:31">
      <c r="A296" s="186"/>
      <c r="B296" s="186"/>
      <c r="C296" s="226"/>
      <c r="D296" s="304"/>
      <c r="E296" s="304"/>
      <c r="F296" s="304"/>
      <c r="G296" s="304"/>
      <c r="H296" s="304"/>
      <c r="I296" s="304"/>
      <c r="J296" s="304"/>
      <c r="K296" s="304"/>
      <c r="L296" s="425">
        <f t="shared" si="8"/>
        <v>0</v>
      </c>
      <c r="M296" s="304"/>
      <c r="N296" s="304"/>
      <c r="O296" s="425">
        <f t="shared" si="9"/>
        <v>0</v>
      </c>
      <c r="P296" s="304"/>
      <c r="Q296" s="304"/>
      <c r="R296" s="275" t="str">
        <f>IF(ISBLANK($B296),"",VLOOKUP($B296,Listen!$A$2:$C$44,2,FALSE))</f>
        <v/>
      </c>
      <c r="S296" s="275" t="str">
        <f>IF(ISBLANK($B296),"",VLOOKUP($B296,Listen!$A$2:$C$44,3,FALSE))</f>
        <v/>
      </c>
      <c r="T296" s="260"/>
      <c r="U296" s="260"/>
      <c r="V296" s="260"/>
      <c r="W296" s="260"/>
      <c r="X296" s="260"/>
      <c r="Y296" s="260"/>
      <c r="Z296" s="260"/>
      <c r="AA296" s="260"/>
      <c r="AB296" s="260"/>
      <c r="AC296" s="260"/>
      <c r="AD296" s="260"/>
      <c r="AE296" s="260"/>
    </row>
    <row r="297" spans="1:31">
      <c r="A297" s="186"/>
      <c r="B297" s="186"/>
      <c r="C297" s="226"/>
      <c r="D297" s="304"/>
      <c r="E297" s="304"/>
      <c r="F297" s="304"/>
      <c r="G297" s="304"/>
      <c r="H297" s="304"/>
      <c r="I297" s="304"/>
      <c r="J297" s="304"/>
      <c r="K297" s="304"/>
      <c r="L297" s="425">
        <f t="shared" si="8"/>
        <v>0</v>
      </c>
      <c r="M297" s="304"/>
      <c r="N297" s="304"/>
      <c r="O297" s="425">
        <f t="shared" si="9"/>
        <v>0</v>
      </c>
      <c r="P297" s="304"/>
      <c r="Q297" s="304"/>
      <c r="R297" s="275" t="str">
        <f>IF(ISBLANK($B297),"",VLOOKUP($B297,Listen!$A$2:$C$44,2,FALSE))</f>
        <v/>
      </c>
      <c r="S297" s="275" t="str">
        <f>IF(ISBLANK($B297),"",VLOOKUP($B297,Listen!$A$2:$C$44,3,FALSE))</f>
        <v/>
      </c>
      <c r="T297" s="260"/>
      <c r="U297" s="260"/>
      <c r="V297" s="260"/>
      <c r="W297" s="260"/>
      <c r="X297" s="260"/>
      <c r="Y297" s="260"/>
      <c r="Z297" s="260"/>
      <c r="AA297" s="260"/>
      <c r="AB297" s="260"/>
      <c r="AC297" s="260"/>
      <c r="AD297" s="260"/>
      <c r="AE297" s="260"/>
    </row>
    <row r="298" spans="1:31">
      <c r="A298" s="186"/>
      <c r="B298" s="186"/>
      <c r="C298" s="226"/>
      <c r="D298" s="304"/>
      <c r="E298" s="304"/>
      <c r="F298" s="304"/>
      <c r="G298" s="304"/>
      <c r="H298" s="304"/>
      <c r="I298" s="304"/>
      <c r="J298" s="304"/>
      <c r="K298" s="304"/>
      <c r="L298" s="425">
        <f t="shared" si="8"/>
        <v>0</v>
      </c>
      <c r="M298" s="304"/>
      <c r="N298" s="304"/>
      <c r="O298" s="425">
        <f t="shared" si="9"/>
        <v>0</v>
      </c>
      <c r="P298" s="304"/>
      <c r="Q298" s="304"/>
      <c r="R298" s="275" t="str">
        <f>IF(ISBLANK($B298),"",VLOOKUP($B298,Listen!$A$2:$C$44,2,FALSE))</f>
        <v/>
      </c>
      <c r="S298" s="275" t="str">
        <f>IF(ISBLANK($B298),"",VLOOKUP($B298,Listen!$A$2:$C$44,3,FALSE))</f>
        <v/>
      </c>
      <c r="T298" s="260"/>
      <c r="U298" s="260"/>
      <c r="V298" s="260"/>
      <c r="W298" s="260"/>
      <c r="X298" s="260"/>
      <c r="Y298" s="260"/>
      <c r="Z298" s="260"/>
      <c r="AA298" s="260"/>
      <c r="AB298" s="260"/>
      <c r="AC298" s="260"/>
      <c r="AD298" s="260"/>
      <c r="AE298" s="260"/>
    </row>
    <row r="299" spans="1:31">
      <c r="A299" s="186"/>
      <c r="B299" s="186"/>
      <c r="C299" s="226"/>
      <c r="D299" s="304"/>
      <c r="E299" s="304"/>
      <c r="F299" s="304"/>
      <c r="G299" s="304"/>
      <c r="H299" s="304"/>
      <c r="I299" s="304"/>
      <c r="J299" s="304"/>
      <c r="K299" s="304"/>
      <c r="L299" s="425">
        <f t="shared" si="8"/>
        <v>0</v>
      </c>
      <c r="M299" s="304"/>
      <c r="N299" s="304"/>
      <c r="O299" s="425">
        <f t="shared" si="9"/>
        <v>0</v>
      </c>
      <c r="P299" s="304"/>
      <c r="Q299" s="304"/>
      <c r="R299" s="275" t="str">
        <f>IF(ISBLANK($B299),"",VLOOKUP($B299,Listen!$A$2:$C$44,2,FALSE))</f>
        <v/>
      </c>
      <c r="S299" s="275" t="str">
        <f>IF(ISBLANK($B299),"",VLOOKUP($B299,Listen!$A$2:$C$44,3,FALSE))</f>
        <v/>
      </c>
      <c r="T299" s="260"/>
      <c r="U299" s="260"/>
      <c r="V299" s="260"/>
      <c r="W299" s="260"/>
      <c r="X299" s="260"/>
      <c r="Y299" s="260"/>
      <c r="Z299" s="260"/>
      <c r="AA299" s="260"/>
      <c r="AB299" s="260"/>
      <c r="AC299" s="260"/>
      <c r="AD299" s="260"/>
      <c r="AE299" s="260"/>
    </row>
    <row r="300" spans="1:31">
      <c r="A300" s="186"/>
      <c r="B300" s="186"/>
      <c r="C300" s="226"/>
      <c r="D300" s="304"/>
      <c r="E300" s="304"/>
      <c r="F300" s="304"/>
      <c r="G300" s="304"/>
      <c r="H300" s="304"/>
      <c r="I300" s="304"/>
      <c r="J300" s="304"/>
      <c r="K300" s="304"/>
      <c r="L300" s="425">
        <f t="shared" si="8"/>
        <v>0</v>
      </c>
      <c r="M300" s="304"/>
      <c r="N300" s="304"/>
      <c r="O300" s="425">
        <f t="shared" si="9"/>
        <v>0</v>
      </c>
      <c r="P300" s="304"/>
      <c r="Q300" s="304"/>
      <c r="R300" s="275" t="str">
        <f>IF(ISBLANK($B300),"",VLOOKUP($B300,Listen!$A$2:$C$44,2,FALSE))</f>
        <v/>
      </c>
      <c r="S300" s="275" t="str">
        <f>IF(ISBLANK($B300),"",VLOOKUP($B300,Listen!$A$2:$C$44,3,FALSE))</f>
        <v/>
      </c>
      <c r="T300" s="260"/>
      <c r="U300" s="260"/>
      <c r="V300" s="260"/>
      <c r="W300" s="260"/>
      <c r="X300" s="260"/>
      <c r="Y300" s="260"/>
      <c r="Z300" s="260"/>
      <c r="AA300" s="260"/>
      <c r="AB300" s="260"/>
      <c r="AC300" s="260"/>
      <c r="AD300" s="260"/>
      <c r="AE300" s="260"/>
    </row>
    <row r="301" spans="1:31">
      <c r="A301" s="186"/>
      <c r="B301" s="186"/>
      <c r="C301" s="226"/>
      <c r="D301" s="304"/>
      <c r="E301" s="304"/>
      <c r="F301" s="304"/>
      <c r="G301" s="304"/>
      <c r="H301" s="304"/>
      <c r="I301" s="304"/>
      <c r="J301" s="304"/>
      <c r="K301" s="304"/>
      <c r="L301" s="425">
        <f t="shared" si="8"/>
        <v>0</v>
      </c>
      <c r="M301" s="304"/>
      <c r="N301" s="304"/>
      <c r="O301" s="425">
        <f t="shared" si="9"/>
        <v>0</v>
      </c>
      <c r="P301" s="304"/>
      <c r="Q301" s="304"/>
      <c r="R301" s="275" t="str">
        <f>IF(ISBLANK($B301),"",VLOOKUP($B301,Listen!$A$2:$C$44,2,FALSE))</f>
        <v/>
      </c>
      <c r="S301" s="275" t="str">
        <f>IF(ISBLANK($B301),"",VLOOKUP($B301,Listen!$A$2:$C$44,3,FALSE))</f>
        <v/>
      </c>
      <c r="T301" s="260"/>
      <c r="U301" s="260"/>
      <c r="V301" s="260"/>
      <c r="W301" s="260"/>
      <c r="X301" s="260"/>
      <c r="Y301" s="260"/>
      <c r="Z301" s="260"/>
      <c r="AA301" s="260"/>
      <c r="AB301" s="260"/>
      <c r="AC301" s="260"/>
      <c r="AD301" s="260"/>
      <c r="AE301" s="260"/>
    </row>
    <row r="302" spans="1:31">
      <c r="A302" s="186"/>
      <c r="B302" s="186"/>
      <c r="C302" s="226"/>
      <c r="D302" s="304"/>
      <c r="E302" s="304"/>
      <c r="F302" s="304"/>
      <c r="G302" s="304"/>
      <c r="H302" s="304"/>
      <c r="I302" s="304"/>
      <c r="J302" s="304"/>
      <c r="K302" s="304"/>
      <c r="L302" s="425">
        <f t="shared" si="8"/>
        <v>0</v>
      </c>
      <c r="M302" s="304"/>
      <c r="N302" s="304"/>
      <c r="O302" s="425">
        <f t="shared" si="9"/>
        <v>0</v>
      </c>
      <c r="P302" s="304"/>
      <c r="Q302" s="304"/>
      <c r="R302" s="275" t="str">
        <f>IF(ISBLANK($B302),"",VLOOKUP($B302,Listen!$A$2:$C$44,2,FALSE))</f>
        <v/>
      </c>
      <c r="S302" s="275" t="str">
        <f>IF(ISBLANK($B302),"",VLOOKUP($B302,Listen!$A$2:$C$44,3,FALSE))</f>
        <v/>
      </c>
      <c r="T302" s="260"/>
      <c r="U302" s="260"/>
      <c r="V302" s="260"/>
      <c r="W302" s="260"/>
      <c r="X302" s="260"/>
      <c r="Y302" s="260"/>
      <c r="Z302" s="260"/>
      <c r="AA302" s="260"/>
      <c r="AB302" s="260"/>
      <c r="AC302" s="260"/>
      <c r="AD302" s="260"/>
      <c r="AE302" s="260"/>
    </row>
    <row r="303" spans="1:31">
      <c r="A303" s="186"/>
      <c r="B303" s="186"/>
      <c r="C303" s="226"/>
      <c r="D303" s="304"/>
      <c r="E303" s="304"/>
      <c r="F303" s="304"/>
      <c r="G303" s="304"/>
      <c r="H303" s="304"/>
      <c r="I303" s="304"/>
      <c r="J303" s="304"/>
      <c r="K303" s="304"/>
      <c r="L303" s="425">
        <f t="shared" si="8"/>
        <v>0</v>
      </c>
      <c r="M303" s="304"/>
      <c r="N303" s="304"/>
      <c r="O303" s="425">
        <f t="shared" si="9"/>
        <v>0</v>
      </c>
      <c r="P303" s="304"/>
      <c r="Q303" s="304"/>
      <c r="R303" s="275" t="str">
        <f>IF(ISBLANK($B303),"",VLOOKUP($B303,Listen!$A$2:$C$44,2,FALSE))</f>
        <v/>
      </c>
      <c r="S303" s="275" t="str">
        <f>IF(ISBLANK($B303),"",VLOOKUP($B303,Listen!$A$2:$C$44,3,FALSE))</f>
        <v/>
      </c>
      <c r="T303" s="260"/>
      <c r="U303" s="260"/>
      <c r="V303" s="260"/>
      <c r="W303" s="260"/>
      <c r="X303" s="260"/>
      <c r="Y303" s="260"/>
      <c r="Z303" s="260"/>
      <c r="AA303" s="260"/>
      <c r="AB303" s="260"/>
      <c r="AC303" s="260"/>
      <c r="AD303" s="260"/>
      <c r="AE303" s="260"/>
    </row>
    <row r="304" spans="1:31">
      <c r="A304" s="186"/>
      <c r="B304" s="186"/>
      <c r="C304" s="226"/>
      <c r="D304" s="304"/>
      <c r="E304" s="304"/>
      <c r="F304" s="304"/>
      <c r="G304" s="304"/>
      <c r="H304" s="304"/>
      <c r="I304" s="304"/>
      <c r="J304" s="304"/>
      <c r="K304" s="304"/>
      <c r="L304" s="425">
        <f t="shared" si="8"/>
        <v>0</v>
      </c>
      <c r="M304" s="304"/>
      <c r="N304" s="304"/>
      <c r="O304" s="425">
        <f t="shared" si="9"/>
        <v>0</v>
      </c>
      <c r="P304" s="304"/>
      <c r="Q304" s="304"/>
      <c r="R304" s="275" t="str">
        <f>IF(ISBLANK($B304),"",VLOOKUP($B304,Listen!$A$2:$C$44,2,FALSE))</f>
        <v/>
      </c>
      <c r="S304" s="275" t="str">
        <f>IF(ISBLANK($B304),"",VLOOKUP($B304,Listen!$A$2:$C$44,3,FALSE))</f>
        <v/>
      </c>
      <c r="T304" s="260"/>
      <c r="U304" s="260"/>
      <c r="V304" s="260"/>
      <c r="W304" s="260"/>
      <c r="X304" s="260"/>
      <c r="Y304" s="260"/>
      <c r="Z304" s="260"/>
      <c r="AA304" s="260"/>
      <c r="AB304" s="260"/>
      <c r="AC304" s="260"/>
      <c r="AD304" s="260"/>
      <c r="AE304" s="260"/>
    </row>
    <row r="305" spans="1:31">
      <c r="A305" s="186"/>
      <c r="B305" s="186"/>
      <c r="C305" s="226"/>
      <c r="D305" s="304"/>
      <c r="E305" s="304"/>
      <c r="F305" s="304"/>
      <c r="G305" s="304"/>
      <c r="H305" s="304"/>
      <c r="I305" s="304"/>
      <c r="J305" s="304"/>
      <c r="K305" s="304"/>
      <c r="L305" s="425">
        <f t="shared" si="8"/>
        <v>0</v>
      </c>
      <c r="M305" s="304"/>
      <c r="N305" s="304"/>
      <c r="O305" s="425">
        <f t="shared" si="9"/>
        <v>0</v>
      </c>
      <c r="P305" s="304"/>
      <c r="Q305" s="304"/>
      <c r="R305" s="275" t="str">
        <f>IF(ISBLANK($B305),"",VLOOKUP($B305,Listen!$A$2:$C$44,2,FALSE))</f>
        <v/>
      </c>
      <c r="S305" s="275" t="str">
        <f>IF(ISBLANK($B305),"",VLOOKUP($B305,Listen!$A$2:$C$44,3,FALSE))</f>
        <v/>
      </c>
      <c r="T305" s="260"/>
      <c r="U305" s="260"/>
      <c r="V305" s="260"/>
      <c r="W305" s="260"/>
      <c r="X305" s="260"/>
      <c r="Y305" s="260"/>
      <c r="Z305" s="260"/>
      <c r="AA305" s="260"/>
      <c r="AB305" s="260"/>
      <c r="AC305" s="260"/>
      <c r="AD305" s="260"/>
      <c r="AE305" s="260"/>
    </row>
    <row r="306" spans="1:31">
      <c r="A306" s="186"/>
      <c r="B306" s="186"/>
      <c r="C306" s="226"/>
      <c r="D306" s="304"/>
      <c r="E306" s="304"/>
      <c r="F306" s="304"/>
      <c r="G306" s="304"/>
      <c r="H306" s="304"/>
      <c r="I306" s="304"/>
      <c r="J306" s="304"/>
      <c r="K306" s="304"/>
      <c r="L306" s="425">
        <f t="shared" si="8"/>
        <v>0</v>
      </c>
      <c r="M306" s="304"/>
      <c r="N306" s="304"/>
      <c r="O306" s="425">
        <f t="shared" si="9"/>
        <v>0</v>
      </c>
      <c r="P306" s="304"/>
      <c r="Q306" s="304"/>
      <c r="R306" s="275" t="str">
        <f>IF(ISBLANK($B306),"",VLOOKUP($B306,Listen!$A$2:$C$44,2,FALSE))</f>
        <v/>
      </c>
      <c r="S306" s="275" t="str">
        <f>IF(ISBLANK($B306),"",VLOOKUP($B306,Listen!$A$2:$C$44,3,FALSE))</f>
        <v/>
      </c>
      <c r="T306" s="260"/>
      <c r="U306" s="260"/>
      <c r="V306" s="260"/>
      <c r="W306" s="260"/>
      <c r="X306" s="260"/>
      <c r="Y306" s="260"/>
      <c r="Z306" s="260"/>
      <c r="AA306" s="260"/>
      <c r="AB306" s="260"/>
      <c r="AC306" s="260"/>
      <c r="AD306" s="260"/>
      <c r="AE306" s="260"/>
    </row>
    <row r="307" spans="1:31">
      <c r="A307" s="186"/>
      <c r="B307" s="186"/>
      <c r="C307" s="226"/>
      <c r="D307" s="304"/>
      <c r="E307" s="304"/>
      <c r="F307" s="304"/>
      <c r="G307" s="304"/>
      <c r="H307" s="304"/>
      <c r="I307" s="304"/>
      <c r="J307" s="304"/>
      <c r="K307" s="304"/>
      <c r="L307" s="425">
        <f t="shared" si="8"/>
        <v>0</v>
      </c>
      <c r="M307" s="304"/>
      <c r="N307" s="304"/>
      <c r="O307" s="425">
        <f t="shared" si="9"/>
        <v>0</v>
      </c>
      <c r="P307" s="304"/>
      <c r="Q307" s="304"/>
      <c r="R307" s="275" t="str">
        <f>IF(ISBLANK($B307),"",VLOOKUP($B307,Listen!$A$2:$C$44,2,FALSE))</f>
        <v/>
      </c>
      <c r="S307" s="275" t="str">
        <f>IF(ISBLANK($B307),"",VLOOKUP($B307,Listen!$A$2:$C$44,3,FALSE))</f>
        <v/>
      </c>
      <c r="T307" s="260"/>
      <c r="U307" s="260"/>
      <c r="V307" s="260"/>
      <c r="W307" s="260"/>
      <c r="X307" s="260"/>
      <c r="Y307" s="260"/>
      <c r="Z307" s="260"/>
      <c r="AA307" s="260"/>
      <c r="AB307" s="260"/>
      <c r="AC307" s="260"/>
      <c r="AD307" s="260"/>
      <c r="AE307" s="260"/>
    </row>
    <row r="308" spans="1:31">
      <c r="A308" s="186"/>
      <c r="B308" s="186"/>
      <c r="C308" s="226"/>
      <c r="D308" s="304"/>
      <c r="E308" s="304"/>
      <c r="F308" s="304"/>
      <c r="G308" s="304"/>
      <c r="H308" s="304"/>
      <c r="I308" s="304"/>
      <c r="J308" s="304"/>
      <c r="K308" s="304"/>
      <c r="L308" s="425">
        <f t="shared" si="8"/>
        <v>0</v>
      </c>
      <c r="M308" s="304"/>
      <c r="N308" s="304"/>
      <c r="O308" s="425">
        <f t="shared" si="9"/>
        <v>0</v>
      </c>
      <c r="P308" s="304"/>
      <c r="Q308" s="304"/>
      <c r="R308" s="275" t="str">
        <f>IF(ISBLANK($B308),"",VLOOKUP($B308,Listen!$A$2:$C$44,2,FALSE))</f>
        <v/>
      </c>
      <c r="S308" s="275" t="str">
        <f>IF(ISBLANK($B308),"",VLOOKUP($B308,Listen!$A$2:$C$44,3,FALSE))</f>
        <v/>
      </c>
      <c r="T308" s="260"/>
      <c r="U308" s="260"/>
      <c r="V308" s="260"/>
      <c r="W308" s="260"/>
      <c r="X308" s="260"/>
      <c r="Y308" s="260"/>
      <c r="Z308" s="260"/>
      <c r="AA308" s="260"/>
      <c r="AB308" s="260"/>
      <c r="AC308" s="260"/>
      <c r="AD308" s="260"/>
      <c r="AE308" s="260"/>
    </row>
    <row r="309" spans="1:31">
      <c r="A309" s="186"/>
      <c r="B309" s="186"/>
      <c r="C309" s="226"/>
      <c r="D309" s="304"/>
      <c r="E309" s="304"/>
      <c r="F309" s="304"/>
      <c r="G309" s="304"/>
      <c r="H309" s="304"/>
      <c r="I309" s="304"/>
      <c r="J309" s="304"/>
      <c r="K309" s="304"/>
      <c r="L309" s="425">
        <f t="shared" si="8"/>
        <v>0</v>
      </c>
      <c r="M309" s="304"/>
      <c r="N309" s="304"/>
      <c r="O309" s="425">
        <f t="shared" si="9"/>
        <v>0</v>
      </c>
      <c r="P309" s="304"/>
      <c r="Q309" s="304"/>
      <c r="R309" s="275" t="str">
        <f>IF(ISBLANK($B309),"",VLOOKUP($B309,Listen!$A$2:$C$44,2,FALSE))</f>
        <v/>
      </c>
      <c r="S309" s="275" t="str">
        <f>IF(ISBLANK($B309),"",VLOOKUP($B309,Listen!$A$2:$C$44,3,FALSE))</f>
        <v/>
      </c>
      <c r="T309" s="260"/>
      <c r="U309" s="260"/>
      <c r="V309" s="260"/>
      <c r="W309" s="260"/>
      <c r="X309" s="260"/>
      <c r="Y309" s="260"/>
      <c r="Z309" s="260"/>
      <c r="AA309" s="260"/>
      <c r="AB309" s="260"/>
      <c r="AC309" s="260"/>
      <c r="AD309" s="260"/>
      <c r="AE309" s="260"/>
    </row>
    <row r="310" spans="1:31">
      <c r="A310" s="186"/>
      <c r="B310" s="186"/>
      <c r="C310" s="226"/>
      <c r="D310" s="304"/>
      <c r="E310" s="304"/>
      <c r="F310" s="304"/>
      <c r="G310" s="304"/>
      <c r="H310" s="304"/>
      <c r="I310" s="304"/>
      <c r="J310" s="304"/>
      <c r="K310" s="304"/>
      <c r="L310" s="425">
        <f t="shared" si="8"/>
        <v>0</v>
      </c>
      <c r="M310" s="304"/>
      <c r="N310" s="304"/>
      <c r="O310" s="425">
        <f t="shared" si="9"/>
        <v>0</v>
      </c>
      <c r="P310" s="304"/>
      <c r="Q310" s="304"/>
      <c r="R310" s="275" t="str">
        <f>IF(ISBLANK($B310),"",VLOOKUP($B310,Listen!$A$2:$C$44,2,FALSE))</f>
        <v/>
      </c>
      <c r="S310" s="275" t="str">
        <f>IF(ISBLANK($B310),"",VLOOKUP($B310,Listen!$A$2:$C$44,3,FALSE))</f>
        <v/>
      </c>
      <c r="T310" s="260"/>
      <c r="U310" s="260"/>
      <c r="V310" s="260"/>
      <c r="W310" s="260"/>
      <c r="X310" s="260"/>
      <c r="Y310" s="260"/>
      <c r="Z310" s="260"/>
      <c r="AA310" s="260"/>
      <c r="AB310" s="260"/>
      <c r="AC310" s="260"/>
      <c r="AD310" s="260"/>
      <c r="AE310" s="260"/>
    </row>
    <row r="311" spans="1:31">
      <c r="A311" s="186"/>
      <c r="B311" s="186"/>
      <c r="C311" s="226"/>
      <c r="D311" s="304"/>
      <c r="E311" s="304"/>
      <c r="F311" s="304"/>
      <c r="G311" s="304"/>
      <c r="H311" s="304"/>
      <c r="I311" s="304"/>
      <c r="J311" s="304"/>
      <c r="K311" s="304"/>
      <c r="L311" s="425">
        <f t="shared" si="8"/>
        <v>0</v>
      </c>
      <c r="M311" s="304"/>
      <c r="N311" s="304"/>
      <c r="O311" s="425">
        <f t="shared" si="9"/>
        <v>0</v>
      </c>
      <c r="P311" s="304"/>
      <c r="Q311" s="304"/>
      <c r="R311" s="275" t="str">
        <f>IF(ISBLANK($B311),"",VLOOKUP($B311,Listen!$A$2:$C$44,2,FALSE))</f>
        <v/>
      </c>
      <c r="S311" s="275" t="str">
        <f>IF(ISBLANK($B311),"",VLOOKUP($B311,Listen!$A$2:$C$44,3,FALSE))</f>
        <v/>
      </c>
      <c r="T311" s="260"/>
      <c r="U311" s="260"/>
      <c r="V311" s="260"/>
      <c r="W311" s="260"/>
      <c r="X311" s="260"/>
      <c r="Y311" s="260"/>
      <c r="Z311" s="260"/>
      <c r="AA311" s="260"/>
      <c r="AB311" s="260"/>
      <c r="AC311" s="260"/>
      <c r="AD311" s="260"/>
      <c r="AE311" s="260"/>
    </row>
    <row r="312" spans="1:31">
      <c r="A312" s="186"/>
      <c r="B312" s="186"/>
      <c r="C312" s="226"/>
      <c r="D312" s="304"/>
      <c r="E312" s="304"/>
      <c r="F312" s="304"/>
      <c r="G312" s="304"/>
      <c r="H312" s="304"/>
      <c r="I312" s="304"/>
      <c r="J312" s="304"/>
      <c r="K312" s="304"/>
      <c r="L312" s="425">
        <f t="shared" si="8"/>
        <v>0</v>
      </c>
      <c r="M312" s="304"/>
      <c r="N312" s="304"/>
      <c r="O312" s="425">
        <f t="shared" si="9"/>
        <v>0</v>
      </c>
      <c r="P312" s="304"/>
      <c r="Q312" s="304"/>
      <c r="R312" s="275" t="str">
        <f>IF(ISBLANK($B312),"",VLOOKUP($B312,Listen!$A$2:$C$44,2,FALSE))</f>
        <v/>
      </c>
      <c r="S312" s="275" t="str">
        <f>IF(ISBLANK($B312),"",VLOOKUP($B312,Listen!$A$2:$C$44,3,FALSE))</f>
        <v/>
      </c>
      <c r="T312" s="260"/>
      <c r="U312" s="260"/>
      <c r="V312" s="260"/>
      <c r="W312" s="260"/>
      <c r="X312" s="260"/>
      <c r="Y312" s="260"/>
      <c r="Z312" s="260"/>
      <c r="AA312" s="260"/>
      <c r="AB312" s="260"/>
      <c r="AC312" s="260"/>
      <c r="AD312" s="260"/>
      <c r="AE312" s="260"/>
    </row>
    <row r="313" spans="1:31">
      <c r="A313" s="186"/>
      <c r="B313" s="186"/>
      <c r="C313" s="226"/>
      <c r="D313" s="304"/>
      <c r="E313" s="304"/>
      <c r="F313" s="304"/>
      <c r="G313" s="304"/>
      <c r="H313" s="304"/>
      <c r="I313" s="304"/>
      <c r="J313" s="304"/>
      <c r="K313" s="304"/>
      <c r="L313" s="425">
        <f t="shared" si="8"/>
        <v>0</v>
      </c>
      <c r="M313" s="304"/>
      <c r="N313" s="304"/>
      <c r="O313" s="425">
        <f t="shared" si="9"/>
        <v>0</v>
      </c>
      <c r="P313" s="304"/>
      <c r="Q313" s="304"/>
      <c r="R313" s="275" t="str">
        <f>IF(ISBLANK($B313),"",VLOOKUP($B313,Listen!$A$2:$C$44,2,FALSE))</f>
        <v/>
      </c>
      <c r="S313" s="275" t="str">
        <f>IF(ISBLANK($B313),"",VLOOKUP($B313,Listen!$A$2:$C$44,3,FALSE))</f>
        <v/>
      </c>
      <c r="T313" s="260"/>
      <c r="U313" s="260"/>
      <c r="V313" s="260"/>
      <c r="W313" s="260"/>
      <c r="X313" s="260"/>
      <c r="Y313" s="260"/>
      <c r="Z313" s="260"/>
      <c r="AA313" s="260"/>
      <c r="AB313" s="260"/>
      <c r="AC313" s="260"/>
      <c r="AD313" s="260"/>
      <c r="AE313" s="260"/>
    </row>
    <row r="314" spans="1:31">
      <c r="A314" s="186"/>
      <c r="B314" s="186"/>
      <c r="C314" s="226"/>
      <c r="D314" s="304"/>
      <c r="E314" s="304"/>
      <c r="F314" s="304"/>
      <c r="G314" s="304"/>
      <c r="H314" s="304"/>
      <c r="I314" s="304"/>
      <c r="J314" s="304"/>
      <c r="K314" s="304"/>
      <c r="L314" s="425">
        <f t="shared" si="8"/>
        <v>0</v>
      </c>
      <c r="M314" s="304"/>
      <c r="N314" s="304"/>
      <c r="O314" s="425">
        <f t="shared" si="9"/>
        <v>0</v>
      </c>
      <c r="P314" s="304"/>
      <c r="Q314" s="304"/>
      <c r="R314" s="275" t="str">
        <f>IF(ISBLANK($B314),"",VLOOKUP($B314,Listen!$A$2:$C$44,2,FALSE))</f>
        <v/>
      </c>
      <c r="S314" s="275" t="str">
        <f>IF(ISBLANK($B314),"",VLOOKUP($B314,Listen!$A$2:$C$44,3,FALSE))</f>
        <v/>
      </c>
      <c r="T314" s="260"/>
      <c r="U314" s="260"/>
      <c r="V314" s="260"/>
      <c r="W314" s="260"/>
      <c r="X314" s="260"/>
      <c r="Y314" s="260"/>
      <c r="Z314" s="260"/>
      <c r="AA314" s="260"/>
      <c r="AB314" s="260"/>
      <c r="AC314" s="260"/>
      <c r="AD314" s="260"/>
      <c r="AE314" s="260"/>
    </row>
    <row r="315" spans="1:31">
      <c r="A315" s="186"/>
      <c r="B315" s="186"/>
      <c r="C315" s="226"/>
      <c r="D315" s="304"/>
      <c r="E315" s="304"/>
      <c r="F315" s="304"/>
      <c r="G315" s="304"/>
      <c r="H315" s="304"/>
      <c r="I315" s="304"/>
      <c r="J315" s="304"/>
      <c r="K315" s="304"/>
      <c r="L315" s="425">
        <f t="shared" si="8"/>
        <v>0</v>
      </c>
      <c r="M315" s="304"/>
      <c r="N315" s="304"/>
      <c r="O315" s="425">
        <f t="shared" si="9"/>
        <v>0</v>
      </c>
      <c r="P315" s="304"/>
      <c r="Q315" s="304"/>
      <c r="R315" s="275" t="str">
        <f>IF(ISBLANK($B315),"",VLOOKUP($B315,Listen!$A$2:$C$44,2,FALSE))</f>
        <v/>
      </c>
      <c r="S315" s="275" t="str">
        <f>IF(ISBLANK($B315),"",VLOOKUP($B315,Listen!$A$2:$C$44,3,FALSE))</f>
        <v/>
      </c>
      <c r="T315" s="260"/>
      <c r="U315" s="260"/>
      <c r="V315" s="260"/>
      <c r="W315" s="260"/>
      <c r="X315" s="260"/>
      <c r="Y315" s="260"/>
      <c r="Z315" s="260"/>
      <c r="AA315" s="260"/>
      <c r="AB315" s="260"/>
      <c r="AC315" s="260"/>
      <c r="AD315" s="260"/>
      <c r="AE315" s="260"/>
    </row>
    <row r="316" spans="1:31">
      <c r="A316" s="186"/>
      <c r="B316" s="186"/>
      <c r="C316" s="226"/>
      <c r="D316" s="304"/>
      <c r="E316" s="304"/>
      <c r="F316" s="304"/>
      <c r="G316" s="304"/>
      <c r="H316" s="304"/>
      <c r="I316" s="304"/>
      <c r="J316" s="304"/>
      <c r="K316" s="304"/>
      <c r="L316" s="425">
        <f t="shared" si="8"/>
        <v>0</v>
      </c>
      <c r="M316" s="304"/>
      <c r="N316" s="304"/>
      <c r="O316" s="425">
        <f t="shared" si="9"/>
        <v>0</v>
      </c>
      <c r="P316" s="304"/>
      <c r="Q316" s="304"/>
      <c r="R316" s="275" t="str">
        <f>IF(ISBLANK($B316),"",VLOOKUP($B316,Listen!$A$2:$C$44,2,FALSE))</f>
        <v/>
      </c>
      <c r="S316" s="275" t="str">
        <f>IF(ISBLANK($B316),"",VLOOKUP($B316,Listen!$A$2:$C$44,3,FALSE))</f>
        <v/>
      </c>
      <c r="T316" s="260"/>
      <c r="U316" s="260"/>
      <c r="V316" s="260"/>
      <c r="W316" s="260"/>
      <c r="X316" s="260"/>
      <c r="Y316" s="260"/>
      <c r="Z316" s="260"/>
      <c r="AA316" s="260"/>
      <c r="AB316" s="260"/>
      <c r="AC316" s="260"/>
      <c r="AD316" s="260"/>
      <c r="AE316" s="260"/>
    </row>
    <row r="317" spans="1:31">
      <c r="A317" s="186"/>
      <c r="B317" s="186"/>
      <c r="C317" s="226"/>
      <c r="D317" s="304"/>
      <c r="E317" s="304"/>
      <c r="F317" s="304"/>
      <c r="G317" s="304"/>
      <c r="H317" s="304"/>
      <c r="I317" s="304"/>
      <c r="J317" s="304"/>
      <c r="K317" s="304"/>
      <c r="L317" s="425">
        <f t="shared" si="8"/>
        <v>0</v>
      </c>
      <c r="M317" s="304"/>
      <c r="N317" s="304"/>
      <c r="O317" s="425">
        <f t="shared" si="9"/>
        <v>0</v>
      </c>
      <c r="P317" s="304"/>
      <c r="Q317" s="304"/>
      <c r="R317" s="275" t="str">
        <f>IF(ISBLANK($B317),"",VLOOKUP($B317,Listen!$A$2:$C$44,2,FALSE))</f>
        <v/>
      </c>
      <c r="S317" s="275" t="str">
        <f>IF(ISBLANK($B317),"",VLOOKUP($B317,Listen!$A$2:$C$44,3,FALSE))</f>
        <v/>
      </c>
      <c r="T317" s="260"/>
      <c r="U317" s="260"/>
      <c r="V317" s="260"/>
      <c r="W317" s="260"/>
      <c r="X317" s="260"/>
      <c r="Y317" s="260"/>
      <c r="Z317" s="260"/>
      <c r="AA317" s="260"/>
      <c r="AB317" s="260"/>
      <c r="AC317" s="260"/>
      <c r="AD317" s="260"/>
      <c r="AE317" s="260"/>
    </row>
    <row r="318" spans="1:31">
      <c r="A318" s="186"/>
      <c r="B318" s="186"/>
      <c r="C318" s="226"/>
      <c r="D318" s="304"/>
      <c r="E318" s="304"/>
      <c r="F318" s="304"/>
      <c r="G318" s="304"/>
      <c r="H318" s="304"/>
      <c r="I318" s="304"/>
      <c r="J318" s="304"/>
      <c r="K318" s="304"/>
      <c r="L318" s="425">
        <f t="shared" si="8"/>
        <v>0</v>
      </c>
      <c r="M318" s="304"/>
      <c r="N318" s="304"/>
      <c r="O318" s="425">
        <f t="shared" si="9"/>
        <v>0</v>
      </c>
      <c r="P318" s="304"/>
      <c r="Q318" s="304"/>
      <c r="R318" s="275" t="str">
        <f>IF(ISBLANK($B318),"",VLOOKUP($B318,Listen!$A$2:$C$44,2,FALSE))</f>
        <v/>
      </c>
      <c r="S318" s="275" t="str">
        <f>IF(ISBLANK($B318),"",VLOOKUP($B318,Listen!$A$2:$C$44,3,FALSE))</f>
        <v/>
      </c>
      <c r="T318" s="260"/>
      <c r="U318" s="260"/>
      <c r="V318" s="260"/>
      <c r="W318" s="260"/>
      <c r="X318" s="260"/>
      <c r="Y318" s="260"/>
      <c r="Z318" s="260"/>
      <c r="AA318" s="260"/>
      <c r="AB318" s="260"/>
      <c r="AC318" s="260"/>
      <c r="AD318" s="260"/>
      <c r="AE318" s="260"/>
    </row>
    <row r="319" spans="1:31">
      <c r="A319" s="186"/>
      <c r="B319" s="186"/>
      <c r="C319" s="226"/>
      <c r="D319" s="304"/>
      <c r="E319" s="304"/>
      <c r="F319" s="304"/>
      <c r="G319" s="304"/>
      <c r="H319" s="304"/>
      <c r="I319" s="304"/>
      <c r="J319" s="304"/>
      <c r="K319" s="304"/>
      <c r="L319" s="425">
        <f t="shared" si="8"/>
        <v>0</v>
      </c>
      <c r="M319" s="304"/>
      <c r="N319" s="304"/>
      <c r="O319" s="425">
        <f t="shared" si="9"/>
        <v>0</v>
      </c>
      <c r="P319" s="304"/>
      <c r="Q319" s="304"/>
      <c r="R319" s="275" t="str">
        <f>IF(ISBLANK($B319),"",VLOOKUP($B319,Listen!$A$2:$C$44,2,FALSE))</f>
        <v/>
      </c>
      <c r="S319" s="275" t="str">
        <f>IF(ISBLANK($B319),"",VLOOKUP($B319,Listen!$A$2:$C$44,3,FALSE))</f>
        <v/>
      </c>
      <c r="T319" s="260"/>
      <c r="U319" s="260"/>
      <c r="V319" s="260"/>
      <c r="W319" s="260"/>
      <c r="X319" s="260"/>
      <c r="Y319" s="260"/>
      <c r="Z319" s="260"/>
      <c r="AA319" s="260"/>
      <c r="AB319" s="260"/>
      <c r="AC319" s="260"/>
      <c r="AD319" s="260"/>
      <c r="AE319" s="260"/>
    </row>
    <row r="320" spans="1:31">
      <c r="A320" s="186"/>
      <c r="B320" s="186"/>
      <c r="C320" s="226"/>
      <c r="D320" s="304"/>
      <c r="E320" s="304"/>
      <c r="F320" s="304"/>
      <c r="G320" s="304"/>
      <c r="H320" s="304"/>
      <c r="I320" s="304"/>
      <c r="J320" s="304"/>
      <c r="K320" s="304"/>
      <c r="L320" s="425">
        <f t="shared" si="8"/>
        <v>0</v>
      </c>
      <c r="M320" s="304"/>
      <c r="N320" s="304"/>
      <c r="O320" s="425">
        <f t="shared" si="9"/>
        <v>0</v>
      </c>
      <c r="P320" s="304"/>
      <c r="Q320" s="304"/>
      <c r="R320" s="275" t="str">
        <f>IF(ISBLANK($B320),"",VLOOKUP($B320,Listen!$A$2:$C$44,2,FALSE))</f>
        <v/>
      </c>
      <c r="S320" s="275" t="str">
        <f>IF(ISBLANK($B320),"",VLOOKUP($B320,Listen!$A$2:$C$44,3,FALSE))</f>
        <v/>
      </c>
      <c r="T320" s="260"/>
      <c r="U320" s="260"/>
      <c r="V320" s="260"/>
      <c r="W320" s="260"/>
      <c r="X320" s="260"/>
      <c r="Y320" s="260"/>
      <c r="Z320" s="260"/>
      <c r="AA320" s="260"/>
      <c r="AB320" s="260"/>
      <c r="AC320" s="260"/>
      <c r="AD320" s="260"/>
      <c r="AE320" s="260"/>
    </row>
    <row r="321" spans="1:31">
      <c r="A321" s="186"/>
      <c r="B321" s="186"/>
      <c r="C321" s="226"/>
      <c r="D321" s="304"/>
      <c r="E321" s="304"/>
      <c r="F321" s="304"/>
      <c r="G321" s="304"/>
      <c r="H321" s="304"/>
      <c r="I321" s="304"/>
      <c r="J321" s="304"/>
      <c r="K321" s="304"/>
      <c r="L321" s="425">
        <f t="shared" si="8"/>
        <v>0</v>
      </c>
      <c r="M321" s="304"/>
      <c r="N321" s="304"/>
      <c r="O321" s="425">
        <f t="shared" si="9"/>
        <v>0</v>
      </c>
      <c r="P321" s="304"/>
      <c r="Q321" s="304"/>
      <c r="R321" s="275" t="str">
        <f>IF(ISBLANK($B321),"",VLOOKUP($B321,Listen!$A$2:$C$44,2,FALSE))</f>
        <v/>
      </c>
      <c r="S321" s="275" t="str">
        <f>IF(ISBLANK($B321),"",VLOOKUP($B321,Listen!$A$2:$C$44,3,FALSE))</f>
        <v/>
      </c>
      <c r="T321" s="260"/>
      <c r="U321" s="260"/>
      <c r="V321" s="260"/>
      <c r="W321" s="260"/>
      <c r="X321" s="260"/>
      <c r="Y321" s="260"/>
      <c r="Z321" s="260"/>
      <c r="AA321" s="260"/>
      <c r="AB321" s="260"/>
      <c r="AC321" s="260"/>
      <c r="AD321" s="260"/>
      <c r="AE321" s="260"/>
    </row>
    <row r="322" spans="1:31">
      <c r="A322" s="186"/>
      <c r="B322" s="186"/>
      <c r="C322" s="226"/>
      <c r="D322" s="304"/>
      <c r="E322" s="304"/>
      <c r="F322" s="304"/>
      <c r="G322" s="304"/>
      <c r="H322" s="304"/>
      <c r="I322" s="304"/>
      <c r="J322" s="304"/>
      <c r="K322" s="304"/>
      <c r="L322" s="425">
        <f t="shared" si="8"/>
        <v>0</v>
      </c>
      <c r="M322" s="304"/>
      <c r="N322" s="304"/>
      <c r="O322" s="425">
        <f t="shared" si="9"/>
        <v>0</v>
      </c>
      <c r="P322" s="304"/>
      <c r="Q322" s="304"/>
      <c r="R322" s="275" t="str">
        <f>IF(ISBLANK($B322),"",VLOOKUP($B322,Listen!$A$2:$C$44,2,FALSE))</f>
        <v/>
      </c>
      <c r="S322" s="275" t="str">
        <f>IF(ISBLANK($B322),"",VLOOKUP($B322,Listen!$A$2:$C$44,3,FALSE))</f>
        <v/>
      </c>
      <c r="T322" s="260"/>
      <c r="U322" s="260"/>
      <c r="V322" s="260"/>
      <c r="W322" s="260"/>
      <c r="X322" s="260"/>
      <c r="Y322" s="260"/>
      <c r="Z322" s="260"/>
      <c r="AA322" s="260"/>
      <c r="AB322" s="260"/>
      <c r="AC322" s="260"/>
      <c r="AD322" s="260"/>
      <c r="AE322" s="260"/>
    </row>
    <row r="323" spans="1:31">
      <c r="A323" s="186"/>
      <c r="B323" s="186"/>
      <c r="C323" s="226"/>
      <c r="D323" s="304"/>
      <c r="E323" s="304"/>
      <c r="F323" s="304"/>
      <c r="G323" s="304"/>
      <c r="H323" s="304"/>
      <c r="I323" s="304"/>
      <c r="J323" s="304"/>
      <c r="K323" s="304"/>
      <c r="L323" s="425">
        <f t="shared" si="8"/>
        <v>0</v>
      </c>
      <c r="M323" s="304"/>
      <c r="N323" s="304"/>
      <c r="O323" s="425">
        <f t="shared" si="9"/>
        <v>0</v>
      </c>
      <c r="P323" s="304"/>
      <c r="Q323" s="304"/>
      <c r="R323" s="275" t="str">
        <f>IF(ISBLANK($B323),"",VLOOKUP($B323,Listen!$A$2:$C$44,2,FALSE))</f>
        <v/>
      </c>
      <c r="S323" s="275" t="str">
        <f>IF(ISBLANK($B323),"",VLOOKUP($B323,Listen!$A$2:$C$44,3,FALSE))</f>
        <v/>
      </c>
      <c r="T323" s="260"/>
      <c r="U323" s="260"/>
      <c r="V323" s="260"/>
      <c r="W323" s="260"/>
      <c r="X323" s="260"/>
      <c r="Y323" s="260"/>
      <c r="Z323" s="260"/>
      <c r="AA323" s="260"/>
      <c r="AB323" s="260"/>
      <c r="AC323" s="260"/>
      <c r="AD323" s="260"/>
      <c r="AE323" s="260"/>
    </row>
    <row r="324" spans="1:31">
      <c r="A324" s="186"/>
      <c r="B324" s="186"/>
      <c r="C324" s="226"/>
      <c r="D324" s="304"/>
      <c r="E324" s="304"/>
      <c r="F324" s="304"/>
      <c r="G324" s="304"/>
      <c r="H324" s="304"/>
      <c r="I324" s="304"/>
      <c r="J324" s="304"/>
      <c r="K324" s="304"/>
      <c r="L324" s="425">
        <f t="shared" si="8"/>
        <v>0</v>
      </c>
      <c r="M324" s="304"/>
      <c r="N324" s="304"/>
      <c r="O324" s="425">
        <f t="shared" si="9"/>
        <v>0</v>
      </c>
      <c r="P324" s="304"/>
      <c r="Q324" s="304"/>
      <c r="R324" s="275" t="str">
        <f>IF(ISBLANK($B324),"",VLOOKUP($B324,Listen!$A$2:$C$44,2,FALSE))</f>
        <v/>
      </c>
      <c r="S324" s="275" t="str">
        <f>IF(ISBLANK($B324),"",VLOOKUP($B324,Listen!$A$2:$C$44,3,FALSE))</f>
        <v/>
      </c>
      <c r="T324" s="260"/>
      <c r="U324" s="260"/>
      <c r="V324" s="260"/>
      <c r="W324" s="260"/>
      <c r="X324" s="260"/>
      <c r="Y324" s="260"/>
      <c r="Z324" s="260"/>
      <c r="AA324" s="260"/>
      <c r="AB324" s="260"/>
      <c r="AC324" s="260"/>
      <c r="AD324" s="260"/>
      <c r="AE324" s="260"/>
    </row>
    <row r="325" spans="1:31">
      <c r="A325" s="186"/>
      <c r="B325" s="186"/>
      <c r="C325" s="226"/>
      <c r="D325" s="304"/>
      <c r="E325" s="304"/>
      <c r="F325" s="304"/>
      <c r="G325" s="304"/>
      <c r="H325" s="304"/>
      <c r="I325" s="304"/>
      <c r="J325" s="304"/>
      <c r="K325" s="304"/>
      <c r="L325" s="425">
        <f t="shared" ref="L325:L388" si="10">D325+E325+G325+H325+J325-F325-I325-K325</f>
        <v>0</v>
      </c>
      <c r="M325" s="304"/>
      <c r="N325" s="304"/>
      <c r="O325" s="425">
        <f t="shared" ref="O325:O388" si="11">L325-M325-N325</f>
        <v>0</v>
      </c>
      <c r="P325" s="304"/>
      <c r="Q325" s="304"/>
      <c r="R325" s="275" t="str">
        <f>IF(ISBLANK($B325),"",VLOOKUP($B325,Listen!$A$2:$C$44,2,FALSE))</f>
        <v/>
      </c>
      <c r="S325" s="275" t="str">
        <f>IF(ISBLANK($B325),"",VLOOKUP($B325,Listen!$A$2:$C$44,3,FALSE))</f>
        <v/>
      </c>
      <c r="T325" s="260"/>
      <c r="U325" s="260"/>
      <c r="V325" s="260"/>
      <c r="W325" s="260"/>
      <c r="X325" s="260"/>
      <c r="Y325" s="260"/>
      <c r="Z325" s="260"/>
      <c r="AA325" s="260"/>
      <c r="AB325" s="260"/>
      <c r="AC325" s="260"/>
      <c r="AD325" s="260"/>
      <c r="AE325" s="260"/>
    </row>
    <row r="326" spans="1:31">
      <c r="A326" s="186"/>
      <c r="B326" s="186"/>
      <c r="C326" s="226"/>
      <c r="D326" s="304"/>
      <c r="E326" s="304"/>
      <c r="F326" s="304"/>
      <c r="G326" s="304"/>
      <c r="H326" s="304"/>
      <c r="I326" s="304"/>
      <c r="J326" s="304"/>
      <c r="K326" s="304"/>
      <c r="L326" s="425">
        <f t="shared" si="10"/>
        <v>0</v>
      </c>
      <c r="M326" s="304"/>
      <c r="N326" s="304"/>
      <c r="O326" s="425">
        <f t="shared" si="11"/>
        <v>0</v>
      </c>
      <c r="P326" s="304"/>
      <c r="Q326" s="304"/>
      <c r="R326" s="275" t="str">
        <f>IF(ISBLANK($B326),"",VLOOKUP($B326,Listen!$A$2:$C$44,2,FALSE))</f>
        <v/>
      </c>
      <c r="S326" s="275" t="str">
        <f>IF(ISBLANK($B326),"",VLOOKUP($B326,Listen!$A$2:$C$44,3,FALSE))</f>
        <v/>
      </c>
      <c r="T326" s="260"/>
      <c r="U326" s="260"/>
      <c r="V326" s="260"/>
      <c r="W326" s="260"/>
      <c r="X326" s="260"/>
      <c r="Y326" s="260"/>
      <c r="Z326" s="260"/>
      <c r="AA326" s="260"/>
      <c r="AB326" s="260"/>
      <c r="AC326" s="260"/>
      <c r="AD326" s="260"/>
      <c r="AE326" s="260"/>
    </row>
    <row r="327" spans="1:31">
      <c r="A327" s="186"/>
      <c r="B327" s="186"/>
      <c r="C327" s="226"/>
      <c r="D327" s="304"/>
      <c r="E327" s="304"/>
      <c r="F327" s="304"/>
      <c r="G327" s="304"/>
      <c r="H327" s="304"/>
      <c r="I327" s="304"/>
      <c r="J327" s="304"/>
      <c r="K327" s="304"/>
      <c r="L327" s="425">
        <f t="shared" si="10"/>
        <v>0</v>
      </c>
      <c r="M327" s="304"/>
      <c r="N327" s="304"/>
      <c r="O327" s="425">
        <f t="shared" si="11"/>
        <v>0</v>
      </c>
      <c r="P327" s="304"/>
      <c r="Q327" s="304"/>
      <c r="R327" s="275" t="str">
        <f>IF(ISBLANK($B327),"",VLOOKUP($B327,Listen!$A$2:$C$44,2,FALSE))</f>
        <v/>
      </c>
      <c r="S327" s="275" t="str">
        <f>IF(ISBLANK($B327),"",VLOOKUP($B327,Listen!$A$2:$C$44,3,FALSE))</f>
        <v/>
      </c>
      <c r="T327" s="260"/>
      <c r="U327" s="260"/>
      <c r="V327" s="260"/>
      <c r="W327" s="260"/>
      <c r="X327" s="260"/>
      <c r="Y327" s="260"/>
      <c r="Z327" s="260"/>
      <c r="AA327" s="260"/>
      <c r="AB327" s="260"/>
      <c r="AC327" s="260"/>
      <c r="AD327" s="260"/>
      <c r="AE327" s="260"/>
    </row>
    <row r="328" spans="1:31">
      <c r="A328" s="186"/>
      <c r="B328" s="186"/>
      <c r="C328" s="226"/>
      <c r="D328" s="304"/>
      <c r="E328" s="304"/>
      <c r="F328" s="304"/>
      <c r="G328" s="304"/>
      <c r="H328" s="304"/>
      <c r="I328" s="304"/>
      <c r="J328" s="304"/>
      <c r="K328" s="304"/>
      <c r="L328" s="425">
        <f t="shared" si="10"/>
        <v>0</v>
      </c>
      <c r="M328" s="304"/>
      <c r="N328" s="304"/>
      <c r="O328" s="425">
        <f t="shared" si="11"/>
        <v>0</v>
      </c>
      <c r="P328" s="304"/>
      <c r="Q328" s="304"/>
      <c r="R328" s="275" t="str">
        <f>IF(ISBLANK($B328),"",VLOOKUP($B328,Listen!$A$2:$C$44,2,FALSE))</f>
        <v/>
      </c>
      <c r="S328" s="275" t="str">
        <f>IF(ISBLANK($B328),"",VLOOKUP($B328,Listen!$A$2:$C$44,3,FALSE))</f>
        <v/>
      </c>
      <c r="T328" s="260"/>
      <c r="U328" s="260"/>
      <c r="V328" s="260"/>
      <c r="W328" s="260"/>
      <c r="X328" s="260"/>
      <c r="Y328" s="260"/>
      <c r="Z328" s="260"/>
      <c r="AA328" s="260"/>
      <c r="AB328" s="260"/>
      <c r="AC328" s="260"/>
      <c r="AD328" s="260"/>
      <c r="AE328" s="260"/>
    </row>
    <row r="329" spans="1:31">
      <c r="A329" s="186"/>
      <c r="B329" s="186"/>
      <c r="C329" s="226"/>
      <c r="D329" s="304"/>
      <c r="E329" s="304"/>
      <c r="F329" s="304"/>
      <c r="G329" s="304"/>
      <c r="H329" s="304"/>
      <c r="I329" s="304"/>
      <c r="J329" s="304"/>
      <c r="K329" s="304"/>
      <c r="L329" s="425">
        <f t="shared" si="10"/>
        <v>0</v>
      </c>
      <c r="M329" s="304"/>
      <c r="N329" s="304"/>
      <c r="O329" s="425">
        <f t="shared" si="11"/>
        <v>0</v>
      </c>
      <c r="P329" s="304"/>
      <c r="Q329" s="304"/>
      <c r="R329" s="275" t="str">
        <f>IF(ISBLANK($B329),"",VLOOKUP($B329,Listen!$A$2:$C$44,2,FALSE))</f>
        <v/>
      </c>
      <c r="S329" s="275" t="str">
        <f>IF(ISBLANK($B329),"",VLOOKUP($B329,Listen!$A$2:$C$44,3,FALSE))</f>
        <v/>
      </c>
      <c r="T329" s="260"/>
      <c r="U329" s="260"/>
      <c r="V329" s="260"/>
      <c r="W329" s="260"/>
      <c r="X329" s="260"/>
      <c r="Y329" s="260"/>
      <c r="Z329" s="260"/>
      <c r="AA329" s="260"/>
      <c r="AB329" s="260"/>
      <c r="AC329" s="260"/>
      <c r="AD329" s="260"/>
      <c r="AE329" s="260"/>
    </row>
    <row r="330" spans="1:31">
      <c r="A330" s="186"/>
      <c r="B330" s="186"/>
      <c r="C330" s="226"/>
      <c r="D330" s="304"/>
      <c r="E330" s="304"/>
      <c r="F330" s="304"/>
      <c r="G330" s="304"/>
      <c r="H330" s="304"/>
      <c r="I330" s="304"/>
      <c r="J330" s="304"/>
      <c r="K330" s="304"/>
      <c r="L330" s="425">
        <f t="shared" si="10"/>
        <v>0</v>
      </c>
      <c r="M330" s="304"/>
      <c r="N330" s="304"/>
      <c r="O330" s="425">
        <f t="shared" si="11"/>
        <v>0</v>
      </c>
      <c r="P330" s="304"/>
      <c r="Q330" s="304"/>
      <c r="R330" s="275" t="str">
        <f>IF(ISBLANK($B330),"",VLOOKUP($B330,Listen!$A$2:$C$44,2,FALSE))</f>
        <v/>
      </c>
      <c r="S330" s="275" t="str">
        <f>IF(ISBLANK($B330),"",VLOOKUP($B330,Listen!$A$2:$C$44,3,FALSE))</f>
        <v/>
      </c>
      <c r="T330" s="260"/>
      <c r="U330" s="260"/>
      <c r="V330" s="260"/>
      <c r="W330" s="260"/>
      <c r="X330" s="260"/>
      <c r="Y330" s="260"/>
      <c r="Z330" s="260"/>
      <c r="AA330" s="260"/>
      <c r="AB330" s="260"/>
      <c r="AC330" s="260"/>
      <c r="AD330" s="260"/>
      <c r="AE330" s="260"/>
    </row>
    <row r="331" spans="1:31">
      <c r="A331" s="186"/>
      <c r="B331" s="186"/>
      <c r="C331" s="226"/>
      <c r="D331" s="304"/>
      <c r="E331" s="304"/>
      <c r="F331" s="304"/>
      <c r="G331" s="304"/>
      <c r="H331" s="304"/>
      <c r="I331" s="304"/>
      <c r="J331" s="304"/>
      <c r="K331" s="304"/>
      <c r="L331" s="425">
        <f t="shared" si="10"/>
        <v>0</v>
      </c>
      <c r="M331" s="304"/>
      <c r="N331" s="304"/>
      <c r="O331" s="425">
        <f t="shared" si="11"/>
        <v>0</v>
      </c>
      <c r="P331" s="304"/>
      <c r="Q331" s="304"/>
      <c r="R331" s="275" t="str">
        <f>IF(ISBLANK($B331),"",VLOOKUP($B331,Listen!$A$2:$C$44,2,FALSE))</f>
        <v/>
      </c>
      <c r="S331" s="275" t="str">
        <f>IF(ISBLANK($B331),"",VLOOKUP($B331,Listen!$A$2:$C$44,3,FALSE))</f>
        <v/>
      </c>
      <c r="T331" s="260"/>
      <c r="U331" s="260"/>
      <c r="V331" s="260"/>
      <c r="W331" s="260"/>
      <c r="X331" s="260"/>
      <c r="Y331" s="260"/>
      <c r="Z331" s="260"/>
      <c r="AA331" s="260"/>
      <c r="AB331" s="260"/>
      <c r="AC331" s="260"/>
      <c r="AD331" s="260"/>
      <c r="AE331" s="260"/>
    </row>
    <row r="332" spans="1:31">
      <c r="A332" s="186"/>
      <c r="B332" s="186"/>
      <c r="C332" s="226"/>
      <c r="D332" s="304"/>
      <c r="E332" s="304"/>
      <c r="F332" s="304"/>
      <c r="G332" s="304"/>
      <c r="H332" s="304"/>
      <c r="I332" s="304"/>
      <c r="J332" s="304"/>
      <c r="K332" s="304"/>
      <c r="L332" s="425">
        <f t="shared" si="10"/>
        <v>0</v>
      </c>
      <c r="M332" s="304"/>
      <c r="N332" s="304"/>
      <c r="O332" s="425">
        <f t="shared" si="11"/>
        <v>0</v>
      </c>
      <c r="P332" s="304"/>
      <c r="Q332" s="304"/>
      <c r="R332" s="275" t="str">
        <f>IF(ISBLANK($B332),"",VLOOKUP($B332,Listen!$A$2:$C$44,2,FALSE))</f>
        <v/>
      </c>
      <c r="S332" s="275" t="str">
        <f>IF(ISBLANK($B332),"",VLOOKUP($B332,Listen!$A$2:$C$44,3,FALSE))</f>
        <v/>
      </c>
      <c r="T332" s="260"/>
      <c r="U332" s="260"/>
      <c r="V332" s="260"/>
      <c r="W332" s="260"/>
      <c r="X332" s="260"/>
      <c r="Y332" s="260"/>
      <c r="Z332" s="260"/>
      <c r="AA332" s="260"/>
      <c r="AB332" s="260"/>
      <c r="AC332" s="260"/>
      <c r="AD332" s="260"/>
      <c r="AE332" s="260"/>
    </row>
    <row r="333" spans="1:31">
      <c r="A333" s="186"/>
      <c r="B333" s="186"/>
      <c r="C333" s="226"/>
      <c r="D333" s="304"/>
      <c r="E333" s="304"/>
      <c r="F333" s="304"/>
      <c r="G333" s="304"/>
      <c r="H333" s="304"/>
      <c r="I333" s="304"/>
      <c r="J333" s="304"/>
      <c r="K333" s="304"/>
      <c r="L333" s="425">
        <f t="shared" si="10"/>
        <v>0</v>
      </c>
      <c r="M333" s="304"/>
      <c r="N333" s="304"/>
      <c r="O333" s="425">
        <f t="shared" si="11"/>
        <v>0</v>
      </c>
      <c r="P333" s="304"/>
      <c r="Q333" s="304"/>
      <c r="R333" s="275" t="str">
        <f>IF(ISBLANK($B333),"",VLOOKUP($B333,Listen!$A$2:$C$44,2,FALSE))</f>
        <v/>
      </c>
      <c r="S333" s="275" t="str">
        <f>IF(ISBLANK($B333),"",VLOOKUP($B333,Listen!$A$2:$C$44,3,FALSE))</f>
        <v/>
      </c>
      <c r="T333" s="260"/>
      <c r="U333" s="260"/>
      <c r="V333" s="260"/>
      <c r="W333" s="260"/>
      <c r="X333" s="260"/>
      <c r="Y333" s="260"/>
      <c r="Z333" s="260"/>
      <c r="AA333" s="260"/>
      <c r="AB333" s="260"/>
      <c r="AC333" s="260"/>
      <c r="AD333" s="260"/>
      <c r="AE333" s="260"/>
    </row>
    <row r="334" spans="1:31">
      <c r="A334" s="186"/>
      <c r="B334" s="186"/>
      <c r="C334" s="226"/>
      <c r="D334" s="304"/>
      <c r="E334" s="304"/>
      <c r="F334" s="304"/>
      <c r="G334" s="304"/>
      <c r="H334" s="304"/>
      <c r="I334" s="304"/>
      <c r="J334" s="304"/>
      <c r="K334" s="304"/>
      <c r="L334" s="425">
        <f t="shared" si="10"/>
        <v>0</v>
      </c>
      <c r="M334" s="304"/>
      <c r="N334" s="304"/>
      <c r="O334" s="425">
        <f t="shared" si="11"/>
        <v>0</v>
      </c>
      <c r="P334" s="304"/>
      <c r="Q334" s="304"/>
      <c r="R334" s="275" t="str">
        <f>IF(ISBLANK($B334),"",VLOOKUP($B334,Listen!$A$2:$C$44,2,FALSE))</f>
        <v/>
      </c>
      <c r="S334" s="275" t="str">
        <f>IF(ISBLANK($B334),"",VLOOKUP($B334,Listen!$A$2:$C$44,3,FALSE))</f>
        <v/>
      </c>
      <c r="T334" s="260"/>
      <c r="U334" s="260"/>
      <c r="V334" s="260"/>
      <c r="W334" s="260"/>
      <c r="X334" s="260"/>
      <c r="Y334" s="260"/>
      <c r="Z334" s="260"/>
      <c r="AA334" s="260"/>
      <c r="AB334" s="260"/>
      <c r="AC334" s="260"/>
      <c r="AD334" s="260"/>
      <c r="AE334" s="260"/>
    </row>
    <row r="335" spans="1:31">
      <c r="A335" s="186"/>
      <c r="B335" s="186"/>
      <c r="C335" s="226"/>
      <c r="D335" s="304"/>
      <c r="E335" s="304"/>
      <c r="F335" s="304"/>
      <c r="G335" s="304"/>
      <c r="H335" s="304"/>
      <c r="I335" s="304"/>
      <c r="J335" s="304"/>
      <c r="K335" s="304"/>
      <c r="L335" s="425">
        <f t="shared" si="10"/>
        <v>0</v>
      </c>
      <c r="M335" s="304"/>
      <c r="N335" s="304"/>
      <c r="O335" s="425">
        <f t="shared" si="11"/>
        <v>0</v>
      </c>
      <c r="P335" s="304"/>
      <c r="Q335" s="304"/>
      <c r="R335" s="275" t="str">
        <f>IF(ISBLANK($B335),"",VLOOKUP($B335,Listen!$A$2:$C$44,2,FALSE))</f>
        <v/>
      </c>
      <c r="S335" s="275" t="str">
        <f>IF(ISBLANK($B335),"",VLOOKUP($B335,Listen!$A$2:$C$44,3,FALSE))</f>
        <v/>
      </c>
      <c r="T335" s="260"/>
      <c r="U335" s="260"/>
      <c r="V335" s="260"/>
      <c r="W335" s="260"/>
      <c r="X335" s="260"/>
      <c r="Y335" s="260"/>
      <c r="Z335" s="260"/>
      <c r="AA335" s="260"/>
      <c r="AB335" s="260"/>
      <c r="AC335" s="260"/>
      <c r="AD335" s="260"/>
      <c r="AE335" s="260"/>
    </row>
    <row r="336" spans="1:31">
      <c r="A336" s="186"/>
      <c r="B336" s="186"/>
      <c r="C336" s="226"/>
      <c r="D336" s="304"/>
      <c r="E336" s="304"/>
      <c r="F336" s="304"/>
      <c r="G336" s="304"/>
      <c r="H336" s="304"/>
      <c r="I336" s="304"/>
      <c r="J336" s="304"/>
      <c r="K336" s="304"/>
      <c r="L336" s="425">
        <f t="shared" si="10"/>
        <v>0</v>
      </c>
      <c r="M336" s="304"/>
      <c r="N336" s="304"/>
      <c r="O336" s="425">
        <f t="shared" si="11"/>
        <v>0</v>
      </c>
      <c r="P336" s="304"/>
      <c r="Q336" s="304"/>
      <c r="R336" s="275" t="str">
        <f>IF(ISBLANK($B336),"",VLOOKUP($B336,Listen!$A$2:$C$44,2,FALSE))</f>
        <v/>
      </c>
      <c r="S336" s="275" t="str">
        <f>IF(ISBLANK($B336),"",VLOOKUP($B336,Listen!$A$2:$C$44,3,FALSE))</f>
        <v/>
      </c>
      <c r="T336" s="260"/>
      <c r="U336" s="260"/>
      <c r="V336" s="260"/>
      <c r="W336" s="260"/>
      <c r="X336" s="260"/>
      <c r="Y336" s="260"/>
      <c r="Z336" s="260"/>
      <c r="AA336" s="260"/>
      <c r="AB336" s="260"/>
      <c r="AC336" s="260"/>
      <c r="AD336" s="260"/>
      <c r="AE336" s="260"/>
    </row>
    <row r="337" spans="1:31">
      <c r="A337" s="186"/>
      <c r="B337" s="186"/>
      <c r="C337" s="226"/>
      <c r="D337" s="304"/>
      <c r="E337" s="304"/>
      <c r="F337" s="304"/>
      <c r="G337" s="304"/>
      <c r="H337" s="304"/>
      <c r="I337" s="304"/>
      <c r="J337" s="304"/>
      <c r="K337" s="304"/>
      <c r="L337" s="425">
        <f t="shared" si="10"/>
        <v>0</v>
      </c>
      <c r="M337" s="304"/>
      <c r="N337" s="304"/>
      <c r="O337" s="425">
        <f t="shared" si="11"/>
        <v>0</v>
      </c>
      <c r="P337" s="304"/>
      <c r="Q337" s="304"/>
      <c r="R337" s="275" t="str">
        <f>IF(ISBLANK($B337),"",VLOOKUP($B337,Listen!$A$2:$C$44,2,FALSE))</f>
        <v/>
      </c>
      <c r="S337" s="275" t="str">
        <f>IF(ISBLANK($B337),"",VLOOKUP($B337,Listen!$A$2:$C$44,3,FALSE))</f>
        <v/>
      </c>
      <c r="T337" s="260"/>
      <c r="U337" s="260"/>
      <c r="V337" s="260"/>
      <c r="W337" s="260"/>
      <c r="X337" s="260"/>
      <c r="Y337" s="260"/>
      <c r="Z337" s="260"/>
      <c r="AA337" s="260"/>
      <c r="AB337" s="260"/>
      <c r="AC337" s="260"/>
      <c r="AD337" s="260"/>
      <c r="AE337" s="260"/>
    </row>
    <row r="338" spans="1:31">
      <c r="A338" s="186"/>
      <c r="B338" s="186"/>
      <c r="C338" s="226"/>
      <c r="D338" s="304"/>
      <c r="E338" s="304"/>
      <c r="F338" s="304"/>
      <c r="G338" s="304"/>
      <c r="H338" s="304"/>
      <c r="I338" s="304"/>
      <c r="J338" s="304"/>
      <c r="K338" s="304"/>
      <c r="L338" s="425">
        <f t="shared" si="10"/>
        <v>0</v>
      </c>
      <c r="M338" s="304"/>
      <c r="N338" s="304"/>
      <c r="O338" s="425">
        <f t="shared" si="11"/>
        <v>0</v>
      </c>
      <c r="P338" s="304"/>
      <c r="Q338" s="304"/>
      <c r="R338" s="275" t="str">
        <f>IF(ISBLANK($B338),"",VLOOKUP($B338,Listen!$A$2:$C$44,2,FALSE))</f>
        <v/>
      </c>
      <c r="S338" s="275" t="str">
        <f>IF(ISBLANK($B338),"",VLOOKUP($B338,Listen!$A$2:$C$44,3,FALSE))</f>
        <v/>
      </c>
      <c r="T338" s="260"/>
      <c r="U338" s="260"/>
      <c r="V338" s="260"/>
      <c r="W338" s="260"/>
      <c r="X338" s="260"/>
      <c r="Y338" s="260"/>
      <c r="Z338" s="260"/>
      <c r="AA338" s="260"/>
      <c r="AB338" s="260"/>
      <c r="AC338" s="260"/>
      <c r="AD338" s="260"/>
      <c r="AE338" s="260"/>
    </row>
    <row r="339" spans="1:31">
      <c r="A339" s="186"/>
      <c r="B339" s="186"/>
      <c r="C339" s="226"/>
      <c r="D339" s="304"/>
      <c r="E339" s="304"/>
      <c r="F339" s="304"/>
      <c r="G339" s="304"/>
      <c r="H339" s="304"/>
      <c r="I339" s="304"/>
      <c r="J339" s="304"/>
      <c r="K339" s="304"/>
      <c r="L339" s="425">
        <f t="shared" si="10"/>
        <v>0</v>
      </c>
      <c r="M339" s="304"/>
      <c r="N339" s="304"/>
      <c r="O339" s="425">
        <f t="shared" si="11"/>
        <v>0</v>
      </c>
      <c r="P339" s="304"/>
      <c r="Q339" s="304"/>
      <c r="R339" s="275" t="str">
        <f>IF(ISBLANK($B339),"",VLOOKUP($B339,Listen!$A$2:$C$44,2,FALSE))</f>
        <v/>
      </c>
      <c r="S339" s="275" t="str">
        <f>IF(ISBLANK($B339),"",VLOOKUP($B339,Listen!$A$2:$C$44,3,FALSE))</f>
        <v/>
      </c>
      <c r="T339" s="260"/>
      <c r="U339" s="260"/>
      <c r="V339" s="260"/>
      <c r="W339" s="260"/>
      <c r="X339" s="260"/>
      <c r="Y339" s="260"/>
      <c r="Z339" s="260"/>
      <c r="AA339" s="260"/>
      <c r="AB339" s="260"/>
      <c r="AC339" s="260"/>
      <c r="AD339" s="260"/>
      <c r="AE339" s="260"/>
    </row>
    <row r="340" spans="1:31">
      <c r="A340" s="186"/>
      <c r="B340" s="186"/>
      <c r="C340" s="226"/>
      <c r="D340" s="304"/>
      <c r="E340" s="304"/>
      <c r="F340" s="304"/>
      <c r="G340" s="304"/>
      <c r="H340" s="304"/>
      <c r="I340" s="304"/>
      <c r="J340" s="304"/>
      <c r="K340" s="304"/>
      <c r="L340" s="425">
        <f t="shared" si="10"/>
        <v>0</v>
      </c>
      <c r="M340" s="304"/>
      <c r="N340" s="304"/>
      <c r="O340" s="425">
        <f t="shared" si="11"/>
        <v>0</v>
      </c>
      <c r="P340" s="304"/>
      <c r="Q340" s="304"/>
      <c r="R340" s="275" t="str">
        <f>IF(ISBLANK($B340),"",VLOOKUP($B340,Listen!$A$2:$C$44,2,FALSE))</f>
        <v/>
      </c>
      <c r="S340" s="275" t="str">
        <f>IF(ISBLANK($B340),"",VLOOKUP($B340,Listen!$A$2:$C$44,3,FALSE))</f>
        <v/>
      </c>
      <c r="T340" s="260"/>
      <c r="U340" s="260"/>
      <c r="V340" s="260"/>
      <c r="W340" s="260"/>
      <c r="X340" s="260"/>
      <c r="Y340" s="260"/>
      <c r="Z340" s="260"/>
      <c r="AA340" s="260"/>
      <c r="AB340" s="260"/>
      <c r="AC340" s="260"/>
      <c r="AD340" s="260"/>
      <c r="AE340" s="260"/>
    </row>
    <row r="341" spans="1:31">
      <c r="A341" s="186"/>
      <c r="B341" s="186"/>
      <c r="C341" s="226"/>
      <c r="D341" s="304"/>
      <c r="E341" s="304"/>
      <c r="F341" s="304"/>
      <c r="G341" s="304"/>
      <c r="H341" s="304"/>
      <c r="I341" s="304"/>
      <c r="J341" s="304"/>
      <c r="K341" s="304"/>
      <c r="L341" s="425">
        <f t="shared" si="10"/>
        <v>0</v>
      </c>
      <c r="M341" s="304"/>
      <c r="N341" s="304"/>
      <c r="O341" s="425">
        <f t="shared" si="11"/>
        <v>0</v>
      </c>
      <c r="P341" s="304"/>
      <c r="Q341" s="304"/>
      <c r="R341" s="275" t="str">
        <f>IF(ISBLANK($B341),"",VLOOKUP($B341,Listen!$A$2:$C$44,2,FALSE))</f>
        <v/>
      </c>
      <c r="S341" s="275" t="str">
        <f>IF(ISBLANK($B341),"",VLOOKUP($B341,Listen!$A$2:$C$44,3,FALSE))</f>
        <v/>
      </c>
      <c r="T341" s="260"/>
      <c r="U341" s="260"/>
      <c r="V341" s="260"/>
      <c r="W341" s="260"/>
      <c r="X341" s="260"/>
      <c r="Y341" s="260"/>
      <c r="Z341" s="260"/>
      <c r="AA341" s="260"/>
      <c r="AB341" s="260"/>
      <c r="AC341" s="260"/>
      <c r="AD341" s="260"/>
      <c r="AE341" s="260"/>
    </row>
    <row r="342" spans="1:31">
      <c r="A342" s="186"/>
      <c r="B342" s="186"/>
      <c r="C342" s="226"/>
      <c r="D342" s="304"/>
      <c r="E342" s="304"/>
      <c r="F342" s="304"/>
      <c r="G342" s="304"/>
      <c r="H342" s="304"/>
      <c r="I342" s="304"/>
      <c r="J342" s="304"/>
      <c r="K342" s="304"/>
      <c r="L342" s="425">
        <f t="shared" si="10"/>
        <v>0</v>
      </c>
      <c r="M342" s="304"/>
      <c r="N342" s="304"/>
      <c r="O342" s="425">
        <f t="shared" si="11"/>
        <v>0</v>
      </c>
      <c r="P342" s="304"/>
      <c r="Q342" s="304"/>
      <c r="R342" s="275" t="str">
        <f>IF(ISBLANK($B342),"",VLOOKUP($B342,Listen!$A$2:$C$44,2,FALSE))</f>
        <v/>
      </c>
      <c r="S342" s="275" t="str">
        <f>IF(ISBLANK($B342),"",VLOOKUP($B342,Listen!$A$2:$C$44,3,FALSE))</f>
        <v/>
      </c>
      <c r="T342" s="260"/>
      <c r="U342" s="260"/>
      <c r="V342" s="260"/>
      <c r="W342" s="260"/>
      <c r="X342" s="260"/>
      <c r="Y342" s="260"/>
      <c r="Z342" s="260"/>
      <c r="AA342" s="260"/>
      <c r="AB342" s="260"/>
      <c r="AC342" s="260"/>
      <c r="AD342" s="260"/>
      <c r="AE342" s="260"/>
    </row>
    <row r="343" spans="1:31">
      <c r="A343" s="186"/>
      <c r="B343" s="186"/>
      <c r="C343" s="226"/>
      <c r="D343" s="304"/>
      <c r="E343" s="304"/>
      <c r="F343" s="304"/>
      <c r="G343" s="304"/>
      <c r="H343" s="304"/>
      <c r="I343" s="304"/>
      <c r="J343" s="304"/>
      <c r="K343" s="304"/>
      <c r="L343" s="425">
        <f t="shared" si="10"/>
        <v>0</v>
      </c>
      <c r="M343" s="304"/>
      <c r="N343" s="304"/>
      <c r="O343" s="425">
        <f t="shared" si="11"/>
        <v>0</v>
      </c>
      <c r="P343" s="304"/>
      <c r="Q343" s="304"/>
      <c r="R343" s="275" t="str">
        <f>IF(ISBLANK($B343),"",VLOOKUP($B343,Listen!$A$2:$C$44,2,FALSE))</f>
        <v/>
      </c>
      <c r="S343" s="275" t="str">
        <f>IF(ISBLANK($B343),"",VLOOKUP($B343,Listen!$A$2:$C$44,3,FALSE))</f>
        <v/>
      </c>
      <c r="T343" s="260"/>
      <c r="U343" s="260"/>
      <c r="V343" s="260"/>
      <c r="W343" s="260"/>
      <c r="X343" s="260"/>
      <c r="Y343" s="260"/>
      <c r="Z343" s="260"/>
      <c r="AA343" s="260"/>
      <c r="AB343" s="260"/>
      <c r="AC343" s="260"/>
      <c r="AD343" s="260"/>
      <c r="AE343" s="260"/>
    </row>
    <row r="344" spans="1:31">
      <c r="A344" s="186"/>
      <c r="B344" s="186"/>
      <c r="C344" s="226"/>
      <c r="D344" s="304"/>
      <c r="E344" s="304"/>
      <c r="F344" s="304"/>
      <c r="G344" s="304"/>
      <c r="H344" s="304"/>
      <c r="I344" s="304"/>
      <c r="J344" s="304"/>
      <c r="K344" s="304"/>
      <c r="L344" s="425">
        <f t="shared" si="10"/>
        <v>0</v>
      </c>
      <c r="M344" s="304"/>
      <c r="N344" s="304"/>
      <c r="O344" s="425">
        <f t="shared" si="11"/>
        <v>0</v>
      </c>
      <c r="P344" s="304"/>
      <c r="Q344" s="304"/>
      <c r="R344" s="275" t="str">
        <f>IF(ISBLANK($B344),"",VLOOKUP($B344,Listen!$A$2:$C$44,2,FALSE))</f>
        <v/>
      </c>
      <c r="S344" s="275" t="str">
        <f>IF(ISBLANK($B344),"",VLOOKUP($B344,Listen!$A$2:$C$44,3,FALSE))</f>
        <v/>
      </c>
      <c r="T344" s="260"/>
      <c r="U344" s="260"/>
      <c r="V344" s="260"/>
      <c r="W344" s="260"/>
      <c r="X344" s="260"/>
      <c r="Y344" s="260"/>
      <c r="Z344" s="260"/>
      <c r="AA344" s="260"/>
      <c r="AB344" s="260"/>
      <c r="AC344" s="260"/>
      <c r="AD344" s="260"/>
      <c r="AE344" s="260"/>
    </row>
    <row r="345" spans="1:31">
      <c r="A345" s="186"/>
      <c r="B345" s="186"/>
      <c r="C345" s="226"/>
      <c r="D345" s="304"/>
      <c r="E345" s="304"/>
      <c r="F345" s="304"/>
      <c r="G345" s="304"/>
      <c r="H345" s="304"/>
      <c r="I345" s="304"/>
      <c r="J345" s="304"/>
      <c r="K345" s="304"/>
      <c r="L345" s="425">
        <f t="shared" si="10"/>
        <v>0</v>
      </c>
      <c r="M345" s="304"/>
      <c r="N345" s="304"/>
      <c r="O345" s="425">
        <f t="shared" si="11"/>
        <v>0</v>
      </c>
      <c r="P345" s="304"/>
      <c r="Q345" s="304"/>
      <c r="R345" s="275" t="str">
        <f>IF(ISBLANK($B345),"",VLOOKUP($B345,Listen!$A$2:$C$44,2,FALSE))</f>
        <v/>
      </c>
      <c r="S345" s="275" t="str">
        <f>IF(ISBLANK($B345),"",VLOOKUP($B345,Listen!$A$2:$C$44,3,FALSE))</f>
        <v/>
      </c>
      <c r="T345" s="260"/>
      <c r="U345" s="260"/>
      <c r="V345" s="260"/>
      <c r="W345" s="260"/>
      <c r="X345" s="260"/>
      <c r="Y345" s="260"/>
      <c r="Z345" s="260"/>
      <c r="AA345" s="260"/>
      <c r="AB345" s="260"/>
      <c r="AC345" s="260"/>
      <c r="AD345" s="260"/>
      <c r="AE345" s="260"/>
    </row>
    <row r="346" spans="1:31">
      <c r="A346" s="186"/>
      <c r="B346" s="186"/>
      <c r="C346" s="226"/>
      <c r="D346" s="304"/>
      <c r="E346" s="304"/>
      <c r="F346" s="304"/>
      <c r="G346" s="304"/>
      <c r="H346" s="304"/>
      <c r="I346" s="304"/>
      <c r="J346" s="304"/>
      <c r="K346" s="304"/>
      <c r="L346" s="425">
        <f t="shared" si="10"/>
        <v>0</v>
      </c>
      <c r="M346" s="304"/>
      <c r="N346" s="304"/>
      <c r="O346" s="425">
        <f t="shared" si="11"/>
        <v>0</v>
      </c>
      <c r="P346" s="304"/>
      <c r="Q346" s="304"/>
      <c r="R346" s="275" t="str">
        <f>IF(ISBLANK($B346),"",VLOOKUP($B346,Listen!$A$2:$C$44,2,FALSE))</f>
        <v/>
      </c>
      <c r="S346" s="275" t="str">
        <f>IF(ISBLANK($B346),"",VLOOKUP($B346,Listen!$A$2:$C$44,3,FALSE))</f>
        <v/>
      </c>
      <c r="T346" s="260"/>
      <c r="U346" s="260"/>
      <c r="V346" s="260"/>
      <c r="W346" s="260"/>
      <c r="X346" s="260"/>
      <c r="Y346" s="260"/>
      <c r="Z346" s="260"/>
      <c r="AA346" s="260"/>
      <c r="AB346" s="260"/>
      <c r="AC346" s="260"/>
      <c r="AD346" s="260"/>
      <c r="AE346" s="260"/>
    </row>
    <row r="347" spans="1:31">
      <c r="A347" s="186"/>
      <c r="B347" s="186"/>
      <c r="C347" s="226"/>
      <c r="D347" s="304"/>
      <c r="E347" s="304"/>
      <c r="F347" s="304"/>
      <c r="G347" s="304"/>
      <c r="H347" s="304"/>
      <c r="I347" s="304"/>
      <c r="J347" s="304"/>
      <c r="K347" s="304"/>
      <c r="L347" s="425">
        <f t="shared" si="10"/>
        <v>0</v>
      </c>
      <c r="M347" s="304"/>
      <c r="N347" s="304"/>
      <c r="O347" s="425">
        <f t="shared" si="11"/>
        <v>0</v>
      </c>
      <c r="P347" s="304"/>
      <c r="Q347" s="304"/>
      <c r="R347" s="275" t="str">
        <f>IF(ISBLANK($B347),"",VLOOKUP($B347,Listen!$A$2:$C$44,2,FALSE))</f>
        <v/>
      </c>
      <c r="S347" s="275" t="str">
        <f>IF(ISBLANK($B347),"",VLOOKUP($B347,Listen!$A$2:$C$44,3,FALSE))</f>
        <v/>
      </c>
      <c r="T347" s="260"/>
      <c r="U347" s="260"/>
      <c r="V347" s="260"/>
      <c r="W347" s="260"/>
      <c r="X347" s="260"/>
      <c r="Y347" s="260"/>
      <c r="Z347" s="260"/>
      <c r="AA347" s="260"/>
      <c r="AB347" s="260"/>
      <c r="AC347" s="260"/>
      <c r="AD347" s="260"/>
      <c r="AE347" s="260"/>
    </row>
    <row r="348" spans="1:31">
      <c r="A348" s="186"/>
      <c r="B348" s="186"/>
      <c r="C348" s="226"/>
      <c r="D348" s="304"/>
      <c r="E348" s="304"/>
      <c r="F348" s="304"/>
      <c r="G348" s="304"/>
      <c r="H348" s="304"/>
      <c r="I348" s="304"/>
      <c r="J348" s="304"/>
      <c r="K348" s="304"/>
      <c r="L348" s="425">
        <f t="shared" si="10"/>
        <v>0</v>
      </c>
      <c r="M348" s="304"/>
      <c r="N348" s="304"/>
      <c r="O348" s="425">
        <f t="shared" si="11"/>
        <v>0</v>
      </c>
      <c r="P348" s="304"/>
      <c r="Q348" s="304"/>
      <c r="R348" s="275" t="str">
        <f>IF(ISBLANK($B348),"",VLOOKUP($B348,Listen!$A$2:$C$44,2,FALSE))</f>
        <v/>
      </c>
      <c r="S348" s="275" t="str">
        <f>IF(ISBLANK($B348),"",VLOOKUP($B348,Listen!$A$2:$C$44,3,FALSE))</f>
        <v/>
      </c>
      <c r="T348" s="260"/>
      <c r="U348" s="260"/>
      <c r="V348" s="260"/>
      <c r="W348" s="260"/>
      <c r="X348" s="260"/>
      <c r="Y348" s="260"/>
      <c r="Z348" s="260"/>
      <c r="AA348" s="260"/>
      <c r="AB348" s="260"/>
      <c r="AC348" s="260"/>
      <c r="AD348" s="260"/>
      <c r="AE348" s="260"/>
    </row>
    <row r="349" spans="1:31">
      <c r="A349" s="186"/>
      <c r="B349" s="186"/>
      <c r="C349" s="226"/>
      <c r="D349" s="304"/>
      <c r="E349" s="304"/>
      <c r="F349" s="304"/>
      <c r="G349" s="304"/>
      <c r="H349" s="304"/>
      <c r="I349" s="304"/>
      <c r="J349" s="304"/>
      <c r="K349" s="304"/>
      <c r="L349" s="425">
        <f t="shared" si="10"/>
        <v>0</v>
      </c>
      <c r="M349" s="304"/>
      <c r="N349" s="304"/>
      <c r="O349" s="425">
        <f t="shared" si="11"/>
        <v>0</v>
      </c>
      <c r="P349" s="304"/>
      <c r="Q349" s="304"/>
      <c r="R349" s="275" t="str">
        <f>IF(ISBLANK($B349),"",VLOOKUP($B349,Listen!$A$2:$C$44,2,FALSE))</f>
        <v/>
      </c>
      <c r="S349" s="275" t="str">
        <f>IF(ISBLANK($B349),"",VLOOKUP($B349,Listen!$A$2:$C$44,3,FALSE))</f>
        <v/>
      </c>
      <c r="T349" s="260"/>
      <c r="U349" s="260"/>
      <c r="V349" s="260"/>
      <c r="W349" s="260"/>
      <c r="X349" s="260"/>
      <c r="Y349" s="260"/>
      <c r="Z349" s="260"/>
      <c r="AA349" s="260"/>
      <c r="AB349" s="260"/>
      <c r="AC349" s="260"/>
      <c r="AD349" s="260"/>
      <c r="AE349" s="260"/>
    </row>
    <row r="350" spans="1:31">
      <c r="A350" s="186"/>
      <c r="B350" s="186"/>
      <c r="C350" s="226"/>
      <c r="D350" s="304"/>
      <c r="E350" s="304"/>
      <c r="F350" s="304"/>
      <c r="G350" s="304"/>
      <c r="H350" s="304"/>
      <c r="I350" s="304"/>
      <c r="J350" s="304"/>
      <c r="K350" s="304"/>
      <c r="L350" s="425">
        <f t="shared" si="10"/>
        <v>0</v>
      </c>
      <c r="M350" s="304"/>
      <c r="N350" s="304"/>
      <c r="O350" s="425">
        <f t="shared" si="11"/>
        <v>0</v>
      </c>
      <c r="P350" s="304"/>
      <c r="Q350" s="304"/>
      <c r="R350" s="275" t="str">
        <f>IF(ISBLANK($B350),"",VLOOKUP($B350,Listen!$A$2:$C$44,2,FALSE))</f>
        <v/>
      </c>
      <c r="S350" s="275" t="str">
        <f>IF(ISBLANK($B350),"",VLOOKUP($B350,Listen!$A$2:$C$44,3,FALSE))</f>
        <v/>
      </c>
      <c r="T350" s="260"/>
      <c r="U350" s="260"/>
      <c r="V350" s="260"/>
      <c r="W350" s="260"/>
      <c r="X350" s="260"/>
      <c r="Y350" s="260"/>
      <c r="Z350" s="260"/>
      <c r="AA350" s="260"/>
      <c r="AB350" s="260"/>
      <c r="AC350" s="260"/>
      <c r="AD350" s="260"/>
      <c r="AE350" s="260"/>
    </row>
    <row r="351" spans="1:31">
      <c r="A351" s="186"/>
      <c r="B351" s="186"/>
      <c r="C351" s="226"/>
      <c r="D351" s="304"/>
      <c r="E351" s="304"/>
      <c r="F351" s="304"/>
      <c r="G351" s="304"/>
      <c r="H351" s="304"/>
      <c r="I351" s="304"/>
      <c r="J351" s="304"/>
      <c r="K351" s="304"/>
      <c r="L351" s="425">
        <f t="shared" si="10"/>
        <v>0</v>
      </c>
      <c r="M351" s="304"/>
      <c r="N351" s="304"/>
      <c r="O351" s="425">
        <f t="shared" si="11"/>
        <v>0</v>
      </c>
      <c r="P351" s="304"/>
      <c r="Q351" s="304"/>
      <c r="R351" s="275" t="str">
        <f>IF(ISBLANK($B351),"",VLOOKUP($B351,Listen!$A$2:$C$44,2,FALSE))</f>
        <v/>
      </c>
      <c r="S351" s="275" t="str">
        <f>IF(ISBLANK($B351),"",VLOOKUP($B351,Listen!$A$2:$C$44,3,FALSE))</f>
        <v/>
      </c>
      <c r="T351" s="260"/>
      <c r="U351" s="260"/>
      <c r="V351" s="260"/>
      <c r="W351" s="260"/>
      <c r="X351" s="260"/>
      <c r="Y351" s="260"/>
      <c r="Z351" s="260"/>
      <c r="AA351" s="260"/>
      <c r="AB351" s="260"/>
      <c r="AC351" s="260"/>
      <c r="AD351" s="260"/>
      <c r="AE351" s="260"/>
    </row>
    <row r="352" spans="1:31">
      <c r="A352" s="186"/>
      <c r="B352" s="186"/>
      <c r="C352" s="226"/>
      <c r="D352" s="304"/>
      <c r="E352" s="304"/>
      <c r="F352" s="304"/>
      <c r="G352" s="304"/>
      <c r="H352" s="304"/>
      <c r="I352" s="304"/>
      <c r="J352" s="304"/>
      <c r="K352" s="304"/>
      <c r="L352" s="425">
        <f t="shared" si="10"/>
        <v>0</v>
      </c>
      <c r="M352" s="304"/>
      <c r="N352" s="304"/>
      <c r="O352" s="425">
        <f t="shared" si="11"/>
        <v>0</v>
      </c>
      <c r="P352" s="304"/>
      <c r="Q352" s="304"/>
      <c r="R352" s="275" t="str">
        <f>IF(ISBLANK($B352),"",VLOOKUP($B352,Listen!$A$2:$C$44,2,FALSE))</f>
        <v/>
      </c>
      <c r="S352" s="275" t="str">
        <f>IF(ISBLANK($B352),"",VLOOKUP($B352,Listen!$A$2:$C$44,3,FALSE))</f>
        <v/>
      </c>
      <c r="T352" s="260"/>
      <c r="U352" s="260"/>
      <c r="V352" s="260"/>
      <c r="W352" s="260"/>
      <c r="X352" s="260"/>
      <c r="Y352" s="260"/>
      <c r="Z352" s="260"/>
      <c r="AA352" s="260"/>
      <c r="AB352" s="260"/>
      <c r="AC352" s="260"/>
      <c r="AD352" s="260"/>
      <c r="AE352" s="260"/>
    </row>
    <row r="353" spans="1:31">
      <c r="A353" s="186"/>
      <c r="B353" s="186"/>
      <c r="C353" s="226"/>
      <c r="D353" s="304"/>
      <c r="E353" s="304"/>
      <c r="F353" s="304"/>
      <c r="G353" s="304"/>
      <c r="H353" s="304"/>
      <c r="I353" s="304"/>
      <c r="J353" s="304"/>
      <c r="K353" s="304"/>
      <c r="L353" s="425">
        <f t="shared" si="10"/>
        <v>0</v>
      </c>
      <c r="M353" s="304"/>
      <c r="N353" s="304"/>
      <c r="O353" s="425">
        <f t="shared" si="11"/>
        <v>0</v>
      </c>
      <c r="P353" s="304"/>
      <c r="Q353" s="304"/>
      <c r="R353" s="275" t="str">
        <f>IF(ISBLANK($B353),"",VLOOKUP($B353,Listen!$A$2:$C$44,2,FALSE))</f>
        <v/>
      </c>
      <c r="S353" s="275" t="str">
        <f>IF(ISBLANK($B353),"",VLOOKUP($B353,Listen!$A$2:$C$44,3,FALSE))</f>
        <v/>
      </c>
      <c r="T353" s="260"/>
      <c r="U353" s="260"/>
      <c r="V353" s="260"/>
      <c r="W353" s="260"/>
      <c r="X353" s="260"/>
      <c r="Y353" s="260"/>
      <c r="Z353" s="260"/>
      <c r="AA353" s="260"/>
      <c r="AB353" s="260"/>
      <c r="AC353" s="260"/>
      <c r="AD353" s="260"/>
      <c r="AE353" s="260"/>
    </row>
    <row r="354" spans="1:31">
      <c r="A354" s="186"/>
      <c r="B354" s="186"/>
      <c r="C354" s="226"/>
      <c r="D354" s="304"/>
      <c r="E354" s="304"/>
      <c r="F354" s="304"/>
      <c r="G354" s="304"/>
      <c r="H354" s="304"/>
      <c r="I354" s="304"/>
      <c r="J354" s="304"/>
      <c r="K354" s="304"/>
      <c r="L354" s="425">
        <f t="shared" si="10"/>
        <v>0</v>
      </c>
      <c r="M354" s="304"/>
      <c r="N354" s="304"/>
      <c r="O354" s="425">
        <f t="shared" si="11"/>
        <v>0</v>
      </c>
      <c r="P354" s="304"/>
      <c r="Q354" s="304"/>
      <c r="R354" s="275" t="str">
        <f>IF(ISBLANK($B354),"",VLOOKUP($B354,Listen!$A$2:$C$44,2,FALSE))</f>
        <v/>
      </c>
      <c r="S354" s="275" t="str">
        <f>IF(ISBLANK($B354),"",VLOOKUP($B354,Listen!$A$2:$C$44,3,FALSE))</f>
        <v/>
      </c>
      <c r="T354" s="260"/>
      <c r="U354" s="260"/>
      <c r="V354" s="260"/>
      <c r="W354" s="260"/>
      <c r="X354" s="260"/>
      <c r="Y354" s="260"/>
      <c r="Z354" s="260"/>
      <c r="AA354" s="260"/>
      <c r="AB354" s="260"/>
      <c r="AC354" s="260"/>
      <c r="AD354" s="260"/>
      <c r="AE354" s="260"/>
    </row>
    <row r="355" spans="1:31">
      <c r="A355" s="186"/>
      <c r="B355" s="186"/>
      <c r="C355" s="226"/>
      <c r="D355" s="304"/>
      <c r="E355" s="304"/>
      <c r="F355" s="304"/>
      <c r="G355" s="304"/>
      <c r="H355" s="304"/>
      <c r="I355" s="304"/>
      <c r="J355" s="304"/>
      <c r="K355" s="304"/>
      <c r="L355" s="425">
        <f t="shared" si="10"/>
        <v>0</v>
      </c>
      <c r="M355" s="304"/>
      <c r="N355" s="304"/>
      <c r="O355" s="425">
        <f t="shared" si="11"/>
        <v>0</v>
      </c>
      <c r="P355" s="304"/>
      <c r="Q355" s="304"/>
      <c r="R355" s="275" t="str">
        <f>IF(ISBLANK($B355),"",VLOOKUP($B355,Listen!$A$2:$C$44,2,FALSE))</f>
        <v/>
      </c>
      <c r="S355" s="275" t="str">
        <f>IF(ISBLANK($B355),"",VLOOKUP($B355,Listen!$A$2:$C$44,3,FALSE))</f>
        <v/>
      </c>
      <c r="T355" s="260"/>
      <c r="U355" s="260"/>
      <c r="V355" s="260"/>
      <c r="W355" s="260"/>
      <c r="X355" s="260"/>
      <c r="Y355" s="260"/>
      <c r="Z355" s="260"/>
      <c r="AA355" s="260"/>
      <c r="AB355" s="260"/>
      <c r="AC355" s="260"/>
      <c r="AD355" s="260"/>
      <c r="AE355" s="260"/>
    </row>
    <row r="356" spans="1:31">
      <c r="A356" s="186"/>
      <c r="B356" s="186"/>
      <c r="C356" s="226"/>
      <c r="D356" s="304"/>
      <c r="E356" s="304"/>
      <c r="F356" s="304"/>
      <c r="G356" s="304"/>
      <c r="H356" s="304"/>
      <c r="I356" s="304"/>
      <c r="J356" s="304"/>
      <c r="K356" s="304"/>
      <c r="L356" s="425">
        <f t="shared" si="10"/>
        <v>0</v>
      </c>
      <c r="M356" s="304"/>
      <c r="N356" s="304"/>
      <c r="O356" s="425">
        <f t="shared" si="11"/>
        <v>0</v>
      </c>
      <c r="P356" s="304"/>
      <c r="Q356" s="304"/>
      <c r="R356" s="275" t="str">
        <f>IF(ISBLANK($B356),"",VLOOKUP($B356,Listen!$A$2:$C$44,2,FALSE))</f>
        <v/>
      </c>
      <c r="S356" s="275" t="str">
        <f>IF(ISBLANK($B356),"",VLOOKUP($B356,Listen!$A$2:$C$44,3,FALSE))</f>
        <v/>
      </c>
      <c r="T356" s="260"/>
      <c r="U356" s="260"/>
      <c r="V356" s="260"/>
      <c r="W356" s="260"/>
      <c r="X356" s="260"/>
      <c r="Y356" s="260"/>
      <c r="Z356" s="260"/>
      <c r="AA356" s="260"/>
      <c r="AB356" s="260"/>
      <c r="AC356" s="260"/>
      <c r="AD356" s="260"/>
      <c r="AE356" s="260"/>
    </row>
    <row r="357" spans="1:31">
      <c r="A357" s="186"/>
      <c r="B357" s="186"/>
      <c r="C357" s="226"/>
      <c r="D357" s="304"/>
      <c r="E357" s="304"/>
      <c r="F357" s="304"/>
      <c r="G357" s="304"/>
      <c r="H357" s="304"/>
      <c r="I357" s="304"/>
      <c r="J357" s="304"/>
      <c r="K357" s="304"/>
      <c r="L357" s="425">
        <f t="shared" si="10"/>
        <v>0</v>
      </c>
      <c r="M357" s="304"/>
      <c r="N357" s="304"/>
      <c r="O357" s="425">
        <f t="shared" si="11"/>
        <v>0</v>
      </c>
      <c r="P357" s="304"/>
      <c r="Q357" s="304"/>
      <c r="R357" s="275" t="str">
        <f>IF(ISBLANK($B357),"",VLOOKUP($B357,Listen!$A$2:$C$44,2,FALSE))</f>
        <v/>
      </c>
      <c r="S357" s="275" t="str">
        <f>IF(ISBLANK($B357),"",VLOOKUP($B357,Listen!$A$2:$C$44,3,FALSE))</f>
        <v/>
      </c>
      <c r="T357" s="260"/>
      <c r="U357" s="260"/>
      <c r="V357" s="260"/>
      <c r="W357" s="260"/>
      <c r="X357" s="260"/>
      <c r="Y357" s="260"/>
      <c r="Z357" s="260"/>
      <c r="AA357" s="260"/>
      <c r="AB357" s="260"/>
      <c r="AC357" s="260"/>
      <c r="AD357" s="260"/>
      <c r="AE357" s="260"/>
    </row>
    <row r="358" spans="1:31">
      <c r="A358" s="186"/>
      <c r="B358" s="186"/>
      <c r="C358" s="226"/>
      <c r="D358" s="304"/>
      <c r="E358" s="304"/>
      <c r="F358" s="304"/>
      <c r="G358" s="304"/>
      <c r="H358" s="304"/>
      <c r="I358" s="304"/>
      <c r="J358" s="304"/>
      <c r="K358" s="304"/>
      <c r="L358" s="425">
        <f t="shared" si="10"/>
        <v>0</v>
      </c>
      <c r="M358" s="304"/>
      <c r="N358" s="304"/>
      <c r="O358" s="425">
        <f t="shared" si="11"/>
        <v>0</v>
      </c>
      <c r="P358" s="304"/>
      <c r="Q358" s="304"/>
      <c r="R358" s="275" t="str">
        <f>IF(ISBLANK($B358),"",VLOOKUP($B358,Listen!$A$2:$C$44,2,FALSE))</f>
        <v/>
      </c>
      <c r="S358" s="275" t="str">
        <f>IF(ISBLANK($B358),"",VLOOKUP($B358,Listen!$A$2:$C$44,3,FALSE))</f>
        <v/>
      </c>
      <c r="T358" s="260"/>
      <c r="U358" s="260"/>
      <c r="V358" s="260"/>
      <c r="W358" s="260"/>
      <c r="X358" s="260"/>
      <c r="Y358" s="260"/>
      <c r="Z358" s="260"/>
      <c r="AA358" s="260"/>
      <c r="AB358" s="260"/>
      <c r="AC358" s="260"/>
      <c r="AD358" s="260"/>
      <c r="AE358" s="260"/>
    </row>
    <row r="359" spans="1:31">
      <c r="A359" s="186"/>
      <c r="B359" s="186"/>
      <c r="C359" s="226"/>
      <c r="D359" s="304"/>
      <c r="E359" s="304"/>
      <c r="F359" s="304"/>
      <c r="G359" s="304"/>
      <c r="H359" s="304"/>
      <c r="I359" s="304"/>
      <c r="J359" s="304"/>
      <c r="K359" s="304"/>
      <c r="L359" s="425">
        <f t="shared" si="10"/>
        <v>0</v>
      </c>
      <c r="M359" s="304"/>
      <c r="N359" s="304"/>
      <c r="O359" s="425">
        <f t="shared" si="11"/>
        <v>0</v>
      </c>
      <c r="P359" s="304"/>
      <c r="Q359" s="304"/>
      <c r="R359" s="275" t="str">
        <f>IF(ISBLANK($B359),"",VLOOKUP($B359,Listen!$A$2:$C$44,2,FALSE))</f>
        <v/>
      </c>
      <c r="S359" s="275" t="str">
        <f>IF(ISBLANK($B359),"",VLOOKUP($B359,Listen!$A$2:$C$44,3,FALSE))</f>
        <v/>
      </c>
      <c r="T359" s="260"/>
      <c r="U359" s="260"/>
      <c r="V359" s="260"/>
      <c r="W359" s="260"/>
      <c r="X359" s="260"/>
      <c r="Y359" s="260"/>
      <c r="Z359" s="260"/>
      <c r="AA359" s="260"/>
      <c r="AB359" s="260"/>
      <c r="AC359" s="260"/>
      <c r="AD359" s="260"/>
      <c r="AE359" s="260"/>
    </row>
    <row r="360" spans="1:31">
      <c r="A360" s="186"/>
      <c r="B360" s="186"/>
      <c r="C360" s="226"/>
      <c r="D360" s="304"/>
      <c r="E360" s="304"/>
      <c r="F360" s="304"/>
      <c r="G360" s="304"/>
      <c r="H360" s="304"/>
      <c r="I360" s="304"/>
      <c r="J360" s="304"/>
      <c r="K360" s="304"/>
      <c r="L360" s="425">
        <f t="shared" si="10"/>
        <v>0</v>
      </c>
      <c r="M360" s="304"/>
      <c r="N360" s="304"/>
      <c r="O360" s="425">
        <f t="shared" si="11"/>
        <v>0</v>
      </c>
      <c r="P360" s="304"/>
      <c r="Q360" s="304"/>
      <c r="R360" s="275" t="str">
        <f>IF(ISBLANK($B360),"",VLOOKUP($B360,Listen!$A$2:$C$44,2,FALSE))</f>
        <v/>
      </c>
      <c r="S360" s="275" t="str">
        <f>IF(ISBLANK($B360),"",VLOOKUP($B360,Listen!$A$2:$C$44,3,FALSE))</f>
        <v/>
      </c>
      <c r="T360" s="260"/>
      <c r="U360" s="260"/>
      <c r="V360" s="260"/>
      <c r="W360" s="260"/>
      <c r="X360" s="260"/>
      <c r="Y360" s="260"/>
      <c r="Z360" s="260"/>
      <c r="AA360" s="260"/>
      <c r="AB360" s="260"/>
      <c r="AC360" s="260"/>
      <c r="AD360" s="260"/>
      <c r="AE360" s="260"/>
    </row>
    <row r="361" spans="1:31">
      <c r="A361" s="186"/>
      <c r="B361" s="186"/>
      <c r="C361" s="226"/>
      <c r="D361" s="304"/>
      <c r="E361" s="304"/>
      <c r="F361" s="304"/>
      <c r="G361" s="304"/>
      <c r="H361" s="304"/>
      <c r="I361" s="304"/>
      <c r="J361" s="304"/>
      <c r="K361" s="304"/>
      <c r="L361" s="425">
        <f t="shared" si="10"/>
        <v>0</v>
      </c>
      <c r="M361" s="304"/>
      <c r="N361" s="304"/>
      <c r="O361" s="425">
        <f t="shared" si="11"/>
        <v>0</v>
      </c>
      <c r="P361" s="304"/>
      <c r="Q361" s="304"/>
      <c r="R361" s="275" t="str">
        <f>IF(ISBLANK($B361),"",VLOOKUP($B361,Listen!$A$2:$C$44,2,FALSE))</f>
        <v/>
      </c>
      <c r="S361" s="275" t="str">
        <f>IF(ISBLANK($B361),"",VLOOKUP($B361,Listen!$A$2:$C$44,3,FALSE))</f>
        <v/>
      </c>
      <c r="T361" s="260"/>
      <c r="U361" s="260"/>
      <c r="V361" s="260"/>
      <c r="W361" s="260"/>
      <c r="X361" s="260"/>
      <c r="Y361" s="260"/>
      <c r="Z361" s="260"/>
      <c r="AA361" s="260"/>
      <c r="AB361" s="260"/>
      <c r="AC361" s="260"/>
      <c r="AD361" s="260"/>
      <c r="AE361" s="260"/>
    </row>
    <row r="362" spans="1:31">
      <c r="A362" s="186"/>
      <c r="B362" s="186"/>
      <c r="C362" s="226"/>
      <c r="D362" s="304"/>
      <c r="E362" s="304"/>
      <c r="F362" s="304"/>
      <c r="G362" s="304"/>
      <c r="H362" s="304"/>
      <c r="I362" s="304"/>
      <c r="J362" s="304"/>
      <c r="K362" s="304"/>
      <c r="L362" s="425">
        <f t="shared" si="10"/>
        <v>0</v>
      </c>
      <c r="M362" s="304"/>
      <c r="N362" s="304"/>
      <c r="O362" s="425">
        <f t="shared" si="11"/>
        <v>0</v>
      </c>
      <c r="P362" s="304"/>
      <c r="Q362" s="304"/>
      <c r="R362" s="275" t="str">
        <f>IF(ISBLANK($B362),"",VLOOKUP($B362,Listen!$A$2:$C$44,2,FALSE))</f>
        <v/>
      </c>
      <c r="S362" s="275" t="str">
        <f>IF(ISBLANK($B362),"",VLOOKUP($B362,Listen!$A$2:$C$44,3,FALSE))</f>
        <v/>
      </c>
      <c r="T362" s="260"/>
      <c r="U362" s="260"/>
      <c r="V362" s="260"/>
      <c r="W362" s="260"/>
      <c r="X362" s="260"/>
      <c r="Y362" s="260"/>
      <c r="Z362" s="260"/>
      <c r="AA362" s="260"/>
      <c r="AB362" s="260"/>
      <c r="AC362" s="260"/>
      <c r="AD362" s="260"/>
      <c r="AE362" s="260"/>
    </row>
    <row r="363" spans="1:31">
      <c r="A363" s="186"/>
      <c r="B363" s="186"/>
      <c r="C363" s="226"/>
      <c r="D363" s="304"/>
      <c r="E363" s="304"/>
      <c r="F363" s="304"/>
      <c r="G363" s="304"/>
      <c r="H363" s="304"/>
      <c r="I363" s="304"/>
      <c r="J363" s="304"/>
      <c r="K363" s="304"/>
      <c r="L363" s="425">
        <f t="shared" si="10"/>
        <v>0</v>
      </c>
      <c r="M363" s="304"/>
      <c r="N363" s="304"/>
      <c r="O363" s="425">
        <f t="shared" si="11"/>
        <v>0</v>
      </c>
      <c r="P363" s="304"/>
      <c r="Q363" s="304"/>
      <c r="R363" s="275" t="str">
        <f>IF(ISBLANK($B363),"",VLOOKUP($B363,Listen!$A$2:$C$44,2,FALSE))</f>
        <v/>
      </c>
      <c r="S363" s="275" t="str">
        <f>IF(ISBLANK($B363),"",VLOOKUP($B363,Listen!$A$2:$C$44,3,FALSE))</f>
        <v/>
      </c>
      <c r="T363" s="260"/>
      <c r="U363" s="260"/>
      <c r="V363" s="260"/>
      <c r="W363" s="260"/>
      <c r="X363" s="260"/>
      <c r="Y363" s="260"/>
      <c r="Z363" s="260"/>
      <c r="AA363" s="260"/>
      <c r="AB363" s="260"/>
      <c r="AC363" s="260"/>
      <c r="AD363" s="260"/>
      <c r="AE363" s="260"/>
    </row>
    <row r="364" spans="1:31">
      <c r="A364" s="186"/>
      <c r="B364" s="186"/>
      <c r="C364" s="226"/>
      <c r="D364" s="304"/>
      <c r="E364" s="304"/>
      <c r="F364" s="304"/>
      <c r="G364" s="304"/>
      <c r="H364" s="304"/>
      <c r="I364" s="304"/>
      <c r="J364" s="304"/>
      <c r="K364" s="304"/>
      <c r="L364" s="425">
        <f t="shared" si="10"/>
        <v>0</v>
      </c>
      <c r="M364" s="304"/>
      <c r="N364" s="304"/>
      <c r="O364" s="425">
        <f t="shared" si="11"/>
        <v>0</v>
      </c>
      <c r="P364" s="304"/>
      <c r="Q364" s="304"/>
      <c r="R364" s="275" t="str">
        <f>IF(ISBLANK($B364),"",VLOOKUP($B364,Listen!$A$2:$C$44,2,FALSE))</f>
        <v/>
      </c>
      <c r="S364" s="275" t="str">
        <f>IF(ISBLANK($B364),"",VLOOKUP($B364,Listen!$A$2:$C$44,3,FALSE))</f>
        <v/>
      </c>
      <c r="T364" s="260"/>
      <c r="U364" s="260"/>
      <c r="V364" s="260"/>
      <c r="W364" s="260"/>
      <c r="X364" s="260"/>
      <c r="Y364" s="260"/>
      <c r="Z364" s="260"/>
      <c r="AA364" s="260"/>
      <c r="AB364" s="260"/>
      <c r="AC364" s="260"/>
      <c r="AD364" s="260"/>
      <c r="AE364" s="260"/>
    </row>
    <row r="365" spans="1:31">
      <c r="A365" s="186"/>
      <c r="B365" s="186"/>
      <c r="C365" s="226"/>
      <c r="D365" s="304"/>
      <c r="E365" s="304"/>
      <c r="F365" s="304"/>
      <c r="G365" s="304"/>
      <c r="H365" s="304"/>
      <c r="I365" s="304"/>
      <c r="J365" s="304"/>
      <c r="K365" s="304"/>
      <c r="L365" s="425">
        <f t="shared" si="10"/>
        <v>0</v>
      </c>
      <c r="M365" s="304"/>
      <c r="N365" s="304"/>
      <c r="O365" s="425">
        <f t="shared" si="11"/>
        <v>0</v>
      </c>
      <c r="P365" s="304"/>
      <c r="Q365" s="304"/>
      <c r="R365" s="275" t="str">
        <f>IF(ISBLANK($B365),"",VLOOKUP($B365,Listen!$A$2:$C$44,2,FALSE))</f>
        <v/>
      </c>
      <c r="S365" s="275" t="str">
        <f>IF(ISBLANK($B365),"",VLOOKUP($B365,Listen!$A$2:$C$44,3,FALSE))</f>
        <v/>
      </c>
      <c r="T365" s="260"/>
      <c r="U365" s="260"/>
      <c r="V365" s="260"/>
      <c r="W365" s="260"/>
      <c r="X365" s="260"/>
      <c r="Y365" s="260"/>
      <c r="Z365" s="260"/>
      <c r="AA365" s="260"/>
      <c r="AB365" s="260"/>
      <c r="AC365" s="260"/>
      <c r="AD365" s="260"/>
      <c r="AE365" s="260"/>
    </row>
    <row r="366" spans="1:31">
      <c r="A366" s="186"/>
      <c r="B366" s="186"/>
      <c r="C366" s="226"/>
      <c r="D366" s="304"/>
      <c r="E366" s="304"/>
      <c r="F366" s="304"/>
      <c r="G366" s="304"/>
      <c r="H366" s="304"/>
      <c r="I366" s="304"/>
      <c r="J366" s="304"/>
      <c r="K366" s="304"/>
      <c r="L366" s="425">
        <f t="shared" si="10"/>
        <v>0</v>
      </c>
      <c r="M366" s="304"/>
      <c r="N366" s="304"/>
      <c r="O366" s="425">
        <f t="shared" si="11"/>
        <v>0</v>
      </c>
      <c r="P366" s="304"/>
      <c r="Q366" s="304"/>
      <c r="R366" s="275" t="str">
        <f>IF(ISBLANK($B366),"",VLOOKUP($B366,Listen!$A$2:$C$44,2,FALSE))</f>
        <v/>
      </c>
      <c r="S366" s="275" t="str">
        <f>IF(ISBLANK($B366),"",VLOOKUP($B366,Listen!$A$2:$C$44,3,FALSE))</f>
        <v/>
      </c>
      <c r="T366" s="260"/>
      <c r="U366" s="260"/>
      <c r="V366" s="260"/>
      <c r="W366" s="260"/>
      <c r="X366" s="260"/>
      <c r="Y366" s="260"/>
      <c r="Z366" s="260"/>
      <c r="AA366" s="260"/>
      <c r="AB366" s="260"/>
      <c r="AC366" s="260"/>
      <c r="AD366" s="260"/>
      <c r="AE366" s="260"/>
    </row>
    <row r="367" spans="1:31">
      <c r="A367" s="186"/>
      <c r="B367" s="186"/>
      <c r="C367" s="226"/>
      <c r="D367" s="304"/>
      <c r="E367" s="304"/>
      <c r="F367" s="304"/>
      <c r="G367" s="304"/>
      <c r="H367" s="304"/>
      <c r="I367" s="304"/>
      <c r="J367" s="304"/>
      <c r="K367" s="304"/>
      <c r="L367" s="425">
        <f t="shared" si="10"/>
        <v>0</v>
      </c>
      <c r="M367" s="304"/>
      <c r="N367" s="304"/>
      <c r="O367" s="425">
        <f t="shared" si="11"/>
        <v>0</v>
      </c>
      <c r="P367" s="304"/>
      <c r="Q367" s="304"/>
      <c r="R367" s="275" t="str">
        <f>IF(ISBLANK($B367),"",VLOOKUP($B367,Listen!$A$2:$C$44,2,FALSE))</f>
        <v/>
      </c>
      <c r="S367" s="275" t="str">
        <f>IF(ISBLANK($B367),"",VLOOKUP($B367,Listen!$A$2:$C$44,3,FALSE))</f>
        <v/>
      </c>
      <c r="T367" s="260"/>
      <c r="U367" s="260"/>
      <c r="V367" s="260"/>
      <c r="W367" s="260"/>
      <c r="X367" s="260"/>
      <c r="Y367" s="260"/>
      <c r="Z367" s="260"/>
      <c r="AA367" s="260"/>
      <c r="AB367" s="260"/>
      <c r="AC367" s="260"/>
      <c r="AD367" s="260"/>
      <c r="AE367" s="260"/>
    </row>
    <row r="368" spans="1:31">
      <c r="A368" s="186"/>
      <c r="B368" s="186"/>
      <c r="C368" s="226"/>
      <c r="D368" s="304"/>
      <c r="E368" s="304"/>
      <c r="F368" s="304"/>
      <c r="G368" s="304"/>
      <c r="H368" s="304"/>
      <c r="I368" s="304"/>
      <c r="J368" s="304"/>
      <c r="K368" s="304"/>
      <c r="L368" s="425">
        <f t="shared" si="10"/>
        <v>0</v>
      </c>
      <c r="M368" s="304"/>
      <c r="N368" s="304"/>
      <c r="O368" s="425">
        <f t="shared" si="11"/>
        <v>0</v>
      </c>
      <c r="P368" s="304"/>
      <c r="Q368" s="304"/>
      <c r="R368" s="275" t="str">
        <f>IF(ISBLANK($B368),"",VLOOKUP($B368,Listen!$A$2:$C$44,2,FALSE))</f>
        <v/>
      </c>
      <c r="S368" s="275" t="str">
        <f>IF(ISBLANK($B368),"",VLOOKUP($B368,Listen!$A$2:$C$44,3,FALSE))</f>
        <v/>
      </c>
      <c r="T368" s="260"/>
      <c r="U368" s="260"/>
      <c r="V368" s="260"/>
      <c r="W368" s="260"/>
      <c r="X368" s="260"/>
      <c r="Y368" s="260"/>
      <c r="Z368" s="260"/>
      <c r="AA368" s="260"/>
      <c r="AB368" s="260"/>
      <c r="AC368" s="260"/>
      <c r="AD368" s="260"/>
      <c r="AE368" s="260"/>
    </row>
    <row r="369" spans="1:31">
      <c r="A369" s="186"/>
      <c r="B369" s="186"/>
      <c r="C369" s="226"/>
      <c r="D369" s="304"/>
      <c r="E369" s="304"/>
      <c r="F369" s="304"/>
      <c r="G369" s="304"/>
      <c r="H369" s="304"/>
      <c r="I369" s="304"/>
      <c r="J369" s="304"/>
      <c r="K369" s="304"/>
      <c r="L369" s="425">
        <f t="shared" si="10"/>
        <v>0</v>
      </c>
      <c r="M369" s="304"/>
      <c r="N369" s="304"/>
      <c r="O369" s="425">
        <f t="shared" si="11"/>
        <v>0</v>
      </c>
      <c r="P369" s="304"/>
      <c r="Q369" s="304"/>
      <c r="R369" s="275" t="str">
        <f>IF(ISBLANK($B369),"",VLOOKUP($B369,Listen!$A$2:$C$44,2,FALSE))</f>
        <v/>
      </c>
      <c r="S369" s="275" t="str">
        <f>IF(ISBLANK($B369),"",VLOOKUP($B369,Listen!$A$2:$C$44,3,FALSE))</f>
        <v/>
      </c>
      <c r="T369" s="260"/>
      <c r="U369" s="260"/>
      <c r="V369" s="260"/>
      <c r="W369" s="260"/>
      <c r="X369" s="260"/>
      <c r="Y369" s="260"/>
      <c r="Z369" s="260"/>
      <c r="AA369" s="260"/>
      <c r="AB369" s="260"/>
      <c r="AC369" s="260"/>
      <c r="AD369" s="260"/>
      <c r="AE369" s="260"/>
    </row>
    <row r="370" spans="1:31">
      <c r="A370" s="186"/>
      <c r="B370" s="186"/>
      <c r="C370" s="226"/>
      <c r="D370" s="304"/>
      <c r="E370" s="304"/>
      <c r="F370" s="304"/>
      <c r="G370" s="304"/>
      <c r="H370" s="304"/>
      <c r="I370" s="304"/>
      <c r="J370" s="304"/>
      <c r="K370" s="304"/>
      <c r="L370" s="425">
        <f t="shared" si="10"/>
        <v>0</v>
      </c>
      <c r="M370" s="304"/>
      <c r="N370" s="304"/>
      <c r="O370" s="425">
        <f t="shared" si="11"/>
        <v>0</v>
      </c>
      <c r="P370" s="304"/>
      <c r="Q370" s="304"/>
      <c r="R370" s="275" t="str">
        <f>IF(ISBLANK($B370),"",VLOOKUP($B370,Listen!$A$2:$C$44,2,FALSE))</f>
        <v/>
      </c>
      <c r="S370" s="275" t="str">
        <f>IF(ISBLANK($B370),"",VLOOKUP($B370,Listen!$A$2:$C$44,3,FALSE))</f>
        <v/>
      </c>
      <c r="T370" s="260"/>
      <c r="U370" s="260"/>
      <c r="V370" s="260"/>
      <c r="W370" s="260"/>
      <c r="X370" s="260"/>
      <c r="Y370" s="260"/>
      <c r="Z370" s="260"/>
      <c r="AA370" s="260"/>
      <c r="AB370" s="260"/>
      <c r="AC370" s="260"/>
      <c r="AD370" s="260"/>
      <c r="AE370" s="260"/>
    </row>
    <row r="371" spans="1:31">
      <c r="A371" s="186"/>
      <c r="B371" s="186"/>
      <c r="C371" s="226"/>
      <c r="D371" s="304"/>
      <c r="E371" s="304"/>
      <c r="F371" s="304"/>
      <c r="G371" s="304"/>
      <c r="H371" s="304"/>
      <c r="I371" s="304"/>
      <c r="J371" s="304"/>
      <c r="K371" s="304"/>
      <c r="L371" s="425">
        <f t="shared" si="10"/>
        <v>0</v>
      </c>
      <c r="M371" s="304"/>
      <c r="N371" s="304"/>
      <c r="O371" s="425">
        <f t="shared" si="11"/>
        <v>0</v>
      </c>
      <c r="P371" s="304"/>
      <c r="Q371" s="304"/>
      <c r="R371" s="275" t="str">
        <f>IF(ISBLANK($B371),"",VLOOKUP($B371,Listen!$A$2:$C$44,2,FALSE))</f>
        <v/>
      </c>
      <c r="S371" s="275" t="str">
        <f>IF(ISBLANK($B371),"",VLOOKUP($B371,Listen!$A$2:$C$44,3,FALSE))</f>
        <v/>
      </c>
      <c r="T371" s="260"/>
      <c r="U371" s="260"/>
      <c r="V371" s="260"/>
      <c r="W371" s="260"/>
      <c r="X371" s="260"/>
      <c r="Y371" s="260"/>
      <c r="Z371" s="260"/>
      <c r="AA371" s="260"/>
      <c r="AB371" s="260"/>
      <c r="AC371" s="260"/>
      <c r="AD371" s="260"/>
      <c r="AE371" s="260"/>
    </row>
    <row r="372" spans="1:31">
      <c r="A372" s="186"/>
      <c r="B372" s="186"/>
      <c r="C372" s="226"/>
      <c r="D372" s="304"/>
      <c r="E372" s="304"/>
      <c r="F372" s="304"/>
      <c r="G372" s="304"/>
      <c r="H372" s="304"/>
      <c r="I372" s="304"/>
      <c r="J372" s="304"/>
      <c r="K372" s="304"/>
      <c r="L372" s="425">
        <f t="shared" si="10"/>
        <v>0</v>
      </c>
      <c r="M372" s="304"/>
      <c r="N372" s="304"/>
      <c r="O372" s="425">
        <f t="shared" si="11"/>
        <v>0</v>
      </c>
      <c r="P372" s="304"/>
      <c r="Q372" s="304"/>
      <c r="R372" s="275" t="str">
        <f>IF(ISBLANK($B372),"",VLOOKUP($B372,Listen!$A$2:$C$44,2,FALSE))</f>
        <v/>
      </c>
      <c r="S372" s="275" t="str">
        <f>IF(ISBLANK($B372),"",VLOOKUP($B372,Listen!$A$2:$C$44,3,FALSE))</f>
        <v/>
      </c>
      <c r="T372" s="260"/>
      <c r="U372" s="260"/>
      <c r="V372" s="260"/>
      <c r="W372" s="260"/>
      <c r="X372" s="260"/>
      <c r="Y372" s="260"/>
      <c r="Z372" s="260"/>
      <c r="AA372" s="260"/>
      <c r="AB372" s="260"/>
      <c r="AC372" s="260"/>
      <c r="AD372" s="260"/>
      <c r="AE372" s="260"/>
    </row>
    <row r="373" spans="1:31">
      <c r="A373" s="186"/>
      <c r="B373" s="186"/>
      <c r="C373" s="226"/>
      <c r="D373" s="304"/>
      <c r="E373" s="304"/>
      <c r="F373" s="304"/>
      <c r="G373" s="304"/>
      <c r="H373" s="304"/>
      <c r="I373" s="304"/>
      <c r="J373" s="304"/>
      <c r="K373" s="304"/>
      <c r="L373" s="425">
        <f t="shared" si="10"/>
        <v>0</v>
      </c>
      <c r="M373" s="304"/>
      <c r="N373" s="304"/>
      <c r="O373" s="425">
        <f t="shared" si="11"/>
        <v>0</v>
      </c>
      <c r="P373" s="304"/>
      <c r="Q373" s="304"/>
      <c r="R373" s="275" t="str">
        <f>IF(ISBLANK($B373),"",VLOOKUP($B373,Listen!$A$2:$C$44,2,FALSE))</f>
        <v/>
      </c>
      <c r="S373" s="275" t="str">
        <f>IF(ISBLANK($B373),"",VLOOKUP($B373,Listen!$A$2:$C$44,3,FALSE))</f>
        <v/>
      </c>
      <c r="T373" s="260"/>
      <c r="U373" s="260"/>
      <c r="V373" s="260"/>
      <c r="W373" s="260"/>
      <c r="X373" s="260"/>
      <c r="Y373" s="260"/>
      <c r="Z373" s="260"/>
      <c r="AA373" s="260"/>
      <c r="AB373" s="260"/>
      <c r="AC373" s="260"/>
      <c r="AD373" s="260"/>
      <c r="AE373" s="260"/>
    </row>
    <row r="374" spans="1:31">
      <c r="A374" s="186"/>
      <c r="B374" s="186"/>
      <c r="C374" s="226"/>
      <c r="D374" s="304"/>
      <c r="E374" s="304"/>
      <c r="F374" s="304"/>
      <c r="G374" s="304"/>
      <c r="H374" s="304"/>
      <c r="I374" s="304"/>
      <c r="J374" s="304"/>
      <c r="K374" s="304"/>
      <c r="L374" s="425">
        <f t="shared" si="10"/>
        <v>0</v>
      </c>
      <c r="M374" s="304"/>
      <c r="N374" s="304"/>
      <c r="O374" s="425">
        <f t="shared" si="11"/>
        <v>0</v>
      </c>
      <c r="P374" s="304"/>
      <c r="Q374" s="304"/>
      <c r="R374" s="275" t="str">
        <f>IF(ISBLANK($B374),"",VLOOKUP($B374,Listen!$A$2:$C$44,2,FALSE))</f>
        <v/>
      </c>
      <c r="S374" s="275" t="str">
        <f>IF(ISBLANK($B374),"",VLOOKUP($B374,Listen!$A$2:$C$44,3,FALSE))</f>
        <v/>
      </c>
      <c r="T374" s="260"/>
      <c r="U374" s="260"/>
      <c r="V374" s="260"/>
      <c r="W374" s="260"/>
      <c r="X374" s="260"/>
      <c r="Y374" s="260"/>
      <c r="Z374" s="260"/>
      <c r="AA374" s="260"/>
      <c r="AB374" s="260"/>
      <c r="AC374" s="260"/>
      <c r="AD374" s="260"/>
      <c r="AE374" s="260"/>
    </row>
    <row r="375" spans="1:31">
      <c r="A375" s="186"/>
      <c r="B375" s="186"/>
      <c r="C375" s="226"/>
      <c r="D375" s="304"/>
      <c r="E375" s="304"/>
      <c r="F375" s="304"/>
      <c r="G375" s="304"/>
      <c r="H375" s="304"/>
      <c r="I375" s="304"/>
      <c r="J375" s="304"/>
      <c r="K375" s="304"/>
      <c r="L375" s="425">
        <f t="shared" si="10"/>
        <v>0</v>
      </c>
      <c r="M375" s="304"/>
      <c r="N375" s="304"/>
      <c r="O375" s="425">
        <f t="shared" si="11"/>
        <v>0</v>
      </c>
      <c r="P375" s="304"/>
      <c r="Q375" s="304"/>
      <c r="R375" s="275" t="str">
        <f>IF(ISBLANK($B375),"",VLOOKUP($B375,Listen!$A$2:$C$44,2,FALSE))</f>
        <v/>
      </c>
      <c r="S375" s="275" t="str">
        <f>IF(ISBLANK($B375),"",VLOOKUP($B375,Listen!$A$2:$C$44,3,FALSE))</f>
        <v/>
      </c>
      <c r="T375" s="260"/>
      <c r="U375" s="260"/>
      <c r="V375" s="260"/>
      <c r="W375" s="260"/>
      <c r="X375" s="260"/>
      <c r="Y375" s="260"/>
      <c r="Z375" s="260"/>
      <c r="AA375" s="260"/>
      <c r="AB375" s="260"/>
      <c r="AC375" s="260"/>
      <c r="AD375" s="260"/>
      <c r="AE375" s="260"/>
    </row>
    <row r="376" spans="1:31">
      <c r="A376" s="186"/>
      <c r="B376" s="186"/>
      <c r="C376" s="226"/>
      <c r="D376" s="304"/>
      <c r="E376" s="304"/>
      <c r="F376" s="304"/>
      <c r="G376" s="304"/>
      <c r="H376" s="304"/>
      <c r="I376" s="304"/>
      <c r="J376" s="304"/>
      <c r="K376" s="304"/>
      <c r="L376" s="425">
        <f t="shared" si="10"/>
        <v>0</v>
      </c>
      <c r="M376" s="304"/>
      <c r="N376" s="304"/>
      <c r="O376" s="425">
        <f t="shared" si="11"/>
        <v>0</v>
      </c>
      <c r="P376" s="304"/>
      <c r="Q376" s="304"/>
      <c r="R376" s="275" t="str">
        <f>IF(ISBLANK($B376),"",VLOOKUP($B376,Listen!$A$2:$C$44,2,FALSE))</f>
        <v/>
      </c>
      <c r="S376" s="275" t="str">
        <f>IF(ISBLANK($B376),"",VLOOKUP($B376,Listen!$A$2:$C$44,3,FALSE))</f>
        <v/>
      </c>
      <c r="T376" s="260"/>
      <c r="U376" s="260"/>
      <c r="V376" s="260"/>
      <c r="W376" s="260"/>
      <c r="X376" s="260"/>
      <c r="Y376" s="260"/>
      <c r="Z376" s="260"/>
      <c r="AA376" s="260"/>
      <c r="AB376" s="260"/>
      <c r="AC376" s="260"/>
      <c r="AD376" s="260"/>
      <c r="AE376" s="260"/>
    </row>
    <row r="377" spans="1:31">
      <c r="A377" s="186"/>
      <c r="B377" s="186"/>
      <c r="C377" s="226"/>
      <c r="D377" s="304"/>
      <c r="E377" s="304"/>
      <c r="F377" s="304"/>
      <c r="G377" s="304"/>
      <c r="H377" s="304"/>
      <c r="I377" s="304"/>
      <c r="J377" s="304"/>
      <c r="K377" s="304"/>
      <c r="L377" s="425">
        <f t="shared" si="10"/>
        <v>0</v>
      </c>
      <c r="M377" s="304"/>
      <c r="N377" s="304"/>
      <c r="O377" s="425">
        <f t="shared" si="11"/>
        <v>0</v>
      </c>
      <c r="P377" s="304"/>
      <c r="Q377" s="304"/>
      <c r="R377" s="275" t="str">
        <f>IF(ISBLANK($B377),"",VLOOKUP($B377,Listen!$A$2:$C$44,2,FALSE))</f>
        <v/>
      </c>
      <c r="S377" s="275" t="str">
        <f>IF(ISBLANK($B377),"",VLOOKUP($B377,Listen!$A$2:$C$44,3,FALSE))</f>
        <v/>
      </c>
      <c r="T377" s="260"/>
      <c r="U377" s="260"/>
      <c r="V377" s="260"/>
      <c r="W377" s="260"/>
      <c r="X377" s="260"/>
      <c r="Y377" s="260"/>
      <c r="Z377" s="260"/>
      <c r="AA377" s="260"/>
      <c r="AB377" s="260"/>
      <c r="AC377" s="260"/>
      <c r="AD377" s="260"/>
      <c r="AE377" s="260"/>
    </row>
    <row r="378" spans="1:31">
      <c r="A378" s="186"/>
      <c r="B378" s="186"/>
      <c r="C378" s="226"/>
      <c r="D378" s="304"/>
      <c r="E378" s="304"/>
      <c r="F378" s="304"/>
      <c r="G378" s="304"/>
      <c r="H378" s="304"/>
      <c r="I378" s="304"/>
      <c r="J378" s="304"/>
      <c r="K378" s="304"/>
      <c r="L378" s="425">
        <f t="shared" si="10"/>
        <v>0</v>
      </c>
      <c r="M378" s="304"/>
      <c r="N378" s="304"/>
      <c r="O378" s="425">
        <f t="shared" si="11"/>
        <v>0</v>
      </c>
      <c r="P378" s="304"/>
      <c r="Q378" s="304"/>
      <c r="R378" s="275" t="str">
        <f>IF(ISBLANK($B378),"",VLOOKUP($B378,Listen!$A$2:$C$44,2,FALSE))</f>
        <v/>
      </c>
      <c r="S378" s="275" t="str">
        <f>IF(ISBLANK($B378),"",VLOOKUP($B378,Listen!$A$2:$C$44,3,FALSE))</f>
        <v/>
      </c>
      <c r="T378" s="260"/>
      <c r="U378" s="260"/>
      <c r="V378" s="260"/>
      <c r="W378" s="260"/>
      <c r="X378" s="260"/>
      <c r="Y378" s="260"/>
      <c r="Z378" s="260"/>
      <c r="AA378" s="260"/>
      <c r="AB378" s="260"/>
      <c r="AC378" s="260"/>
      <c r="AD378" s="260"/>
      <c r="AE378" s="260"/>
    </row>
    <row r="379" spans="1:31">
      <c r="A379" s="186"/>
      <c r="B379" s="186"/>
      <c r="C379" s="226"/>
      <c r="D379" s="304"/>
      <c r="E379" s="304"/>
      <c r="F379" s="304"/>
      <c r="G379" s="304"/>
      <c r="H379" s="304"/>
      <c r="I379" s="304"/>
      <c r="J379" s="304"/>
      <c r="K379" s="304"/>
      <c r="L379" s="425">
        <f t="shared" si="10"/>
        <v>0</v>
      </c>
      <c r="M379" s="304"/>
      <c r="N379" s="304"/>
      <c r="O379" s="425">
        <f t="shared" si="11"/>
        <v>0</v>
      </c>
      <c r="P379" s="304"/>
      <c r="Q379" s="304"/>
      <c r="R379" s="275" t="str">
        <f>IF(ISBLANK($B379),"",VLOOKUP($B379,Listen!$A$2:$C$44,2,FALSE))</f>
        <v/>
      </c>
      <c r="S379" s="275" t="str">
        <f>IF(ISBLANK($B379),"",VLOOKUP($B379,Listen!$A$2:$C$44,3,FALSE))</f>
        <v/>
      </c>
      <c r="T379" s="260"/>
      <c r="U379" s="260"/>
      <c r="V379" s="260"/>
      <c r="W379" s="260"/>
      <c r="X379" s="260"/>
      <c r="Y379" s="260"/>
      <c r="Z379" s="260"/>
      <c r="AA379" s="260"/>
      <c r="AB379" s="260"/>
      <c r="AC379" s="260"/>
      <c r="AD379" s="260"/>
      <c r="AE379" s="260"/>
    </row>
    <row r="380" spans="1:31">
      <c r="A380" s="186"/>
      <c r="B380" s="186"/>
      <c r="C380" s="226"/>
      <c r="D380" s="304"/>
      <c r="E380" s="304"/>
      <c r="F380" s="304"/>
      <c r="G380" s="304"/>
      <c r="H380" s="304"/>
      <c r="I380" s="304"/>
      <c r="J380" s="304"/>
      <c r="K380" s="304"/>
      <c r="L380" s="425">
        <f t="shared" si="10"/>
        <v>0</v>
      </c>
      <c r="M380" s="304"/>
      <c r="N380" s="304"/>
      <c r="O380" s="425">
        <f t="shared" si="11"/>
        <v>0</v>
      </c>
      <c r="P380" s="304"/>
      <c r="Q380" s="304"/>
      <c r="R380" s="275" t="str">
        <f>IF(ISBLANK($B380),"",VLOOKUP($B380,Listen!$A$2:$C$44,2,FALSE))</f>
        <v/>
      </c>
      <c r="S380" s="275" t="str">
        <f>IF(ISBLANK($B380),"",VLOOKUP($B380,Listen!$A$2:$C$44,3,FALSE))</f>
        <v/>
      </c>
      <c r="T380" s="260"/>
      <c r="U380" s="260"/>
      <c r="V380" s="260"/>
      <c r="W380" s="260"/>
      <c r="X380" s="260"/>
      <c r="Y380" s="260"/>
      <c r="Z380" s="260"/>
      <c r="AA380" s="260"/>
      <c r="AB380" s="260"/>
      <c r="AC380" s="260"/>
      <c r="AD380" s="260"/>
      <c r="AE380" s="260"/>
    </row>
    <row r="381" spans="1:31">
      <c r="A381" s="186"/>
      <c r="B381" s="186"/>
      <c r="C381" s="226"/>
      <c r="D381" s="304"/>
      <c r="E381" s="304"/>
      <c r="F381" s="304"/>
      <c r="G381" s="304"/>
      <c r="H381" s="304"/>
      <c r="I381" s="304"/>
      <c r="J381" s="304"/>
      <c r="K381" s="304"/>
      <c r="L381" s="425">
        <f t="shared" si="10"/>
        <v>0</v>
      </c>
      <c r="M381" s="304"/>
      <c r="N381" s="304"/>
      <c r="O381" s="425">
        <f t="shared" si="11"/>
        <v>0</v>
      </c>
      <c r="P381" s="304"/>
      <c r="Q381" s="304"/>
      <c r="R381" s="275" t="str">
        <f>IF(ISBLANK($B381),"",VLOOKUP($B381,Listen!$A$2:$C$44,2,FALSE))</f>
        <v/>
      </c>
      <c r="S381" s="275" t="str">
        <f>IF(ISBLANK($B381),"",VLOOKUP($B381,Listen!$A$2:$C$44,3,FALSE))</f>
        <v/>
      </c>
      <c r="T381" s="260"/>
      <c r="U381" s="260"/>
      <c r="V381" s="260"/>
      <c r="W381" s="260"/>
      <c r="X381" s="260"/>
      <c r="Y381" s="260"/>
      <c r="Z381" s="260"/>
      <c r="AA381" s="260"/>
      <c r="AB381" s="260"/>
      <c r="AC381" s="260"/>
      <c r="AD381" s="260"/>
      <c r="AE381" s="260"/>
    </row>
    <row r="382" spans="1:31">
      <c r="A382" s="186"/>
      <c r="B382" s="186"/>
      <c r="C382" s="226"/>
      <c r="D382" s="304"/>
      <c r="E382" s="304"/>
      <c r="F382" s="304"/>
      <c r="G382" s="304"/>
      <c r="H382" s="304"/>
      <c r="I382" s="304"/>
      <c r="J382" s="304"/>
      <c r="K382" s="304"/>
      <c r="L382" s="425">
        <f t="shared" si="10"/>
        <v>0</v>
      </c>
      <c r="M382" s="304"/>
      <c r="N382" s="304"/>
      <c r="O382" s="425">
        <f t="shared" si="11"/>
        <v>0</v>
      </c>
      <c r="P382" s="304"/>
      <c r="Q382" s="304"/>
      <c r="R382" s="275" t="str">
        <f>IF(ISBLANK($B382),"",VLOOKUP($B382,Listen!$A$2:$C$44,2,FALSE))</f>
        <v/>
      </c>
      <c r="S382" s="275" t="str">
        <f>IF(ISBLANK($B382),"",VLOOKUP($B382,Listen!$A$2:$C$44,3,FALSE))</f>
        <v/>
      </c>
      <c r="T382" s="260"/>
      <c r="U382" s="260"/>
      <c r="V382" s="260"/>
      <c r="W382" s="260"/>
      <c r="X382" s="260"/>
      <c r="Y382" s="260"/>
      <c r="Z382" s="260"/>
      <c r="AA382" s="260"/>
      <c r="AB382" s="260"/>
      <c r="AC382" s="260"/>
      <c r="AD382" s="260"/>
      <c r="AE382" s="260"/>
    </row>
    <row r="383" spans="1:31">
      <c r="A383" s="186"/>
      <c r="B383" s="186"/>
      <c r="C383" s="226"/>
      <c r="D383" s="304"/>
      <c r="E383" s="304"/>
      <c r="F383" s="304"/>
      <c r="G383" s="304"/>
      <c r="H383" s="304"/>
      <c r="I383" s="304"/>
      <c r="J383" s="304"/>
      <c r="K383" s="304"/>
      <c r="L383" s="425">
        <f t="shared" si="10"/>
        <v>0</v>
      </c>
      <c r="M383" s="304"/>
      <c r="N383" s="304"/>
      <c r="O383" s="425">
        <f t="shared" si="11"/>
        <v>0</v>
      </c>
      <c r="P383" s="304"/>
      <c r="Q383" s="304"/>
      <c r="R383" s="275" t="str">
        <f>IF(ISBLANK($B383),"",VLOOKUP($B383,Listen!$A$2:$C$44,2,FALSE))</f>
        <v/>
      </c>
      <c r="S383" s="275" t="str">
        <f>IF(ISBLANK($B383),"",VLOOKUP($B383,Listen!$A$2:$C$44,3,FALSE))</f>
        <v/>
      </c>
      <c r="T383" s="260"/>
      <c r="U383" s="260"/>
      <c r="V383" s="260"/>
      <c r="W383" s="260"/>
      <c r="X383" s="260"/>
      <c r="Y383" s="260"/>
      <c r="Z383" s="260"/>
      <c r="AA383" s="260"/>
      <c r="AB383" s="260"/>
      <c r="AC383" s="260"/>
      <c r="AD383" s="260"/>
      <c r="AE383" s="260"/>
    </row>
    <row r="384" spans="1:31">
      <c r="A384" s="186"/>
      <c r="B384" s="186"/>
      <c r="C384" s="226"/>
      <c r="D384" s="304"/>
      <c r="E384" s="304"/>
      <c r="F384" s="304"/>
      <c r="G384" s="304"/>
      <c r="H384" s="304"/>
      <c r="I384" s="304"/>
      <c r="J384" s="304"/>
      <c r="K384" s="304"/>
      <c r="L384" s="425">
        <f t="shared" si="10"/>
        <v>0</v>
      </c>
      <c r="M384" s="304"/>
      <c r="N384" s="304"/>
      <c r="O384" s="425">
        <f t="shared" si="11"/>
        <v>0</v>
      </c>
      <c r="P384" s="304"/>
      <c r="Q384" s="304"/>
      <c r="R384" s="275" t="str">
        <f>IF(ISBLANK($B384),"",VLOOKUP($B384,Listen!$A$2:$C$44,2,FALSE))</f>
        <v/>
      </c>
      <c r="S384" s="275" t="str">
        <f>IF(ISBLANK($B384),"",VLOOKUP($B384,Listen!$A$2:$C$44,3,FALSE))</f>
        <v/>
      </c>
      <c r="T384" s="260"/>
      <c r="U384" s="260"/>
      <c r="V384" s="260"/>
      <c r="W384" s="260"/>
      <c r="X384" s="260"/>
      <c r="Y384" s="260"/>
      <c r="Z384" s="260"/>
      <c r="AA384" s="260"/>
      <c r="AB384" s="260"/>
      <c r="AC384" s="260"/>
      <c r="AD384" s="260"/>
      <c r="AE384" s="260"/>
    </row>
    <row r="385" spans="1:31">
      <c r="A385" s="186"/>
      <c r="B385" s="186"/>
      <c r="C385" s="226"/>
      <c r="D385" s="304"/>
      <c r="E385" s="304"/>
      <c r="F385" s="304"/>
      <c r="G385" s="304"/>
      <c r="H385" s="304"/>
      <c r="I385" s="304"/>
      <c r="J385" s="304"/>
      <c r="K385" s="304"/>
      <c r="L385" s="425">
        <f t="shared" si="10"/>
        <v>0</v>
      </c>
      <c r="M385" s="304"/>
      <c r="N385" s="304"/>
      <c r="O385" s="425">
        <f t="shared" si="11"/>
        <v>0</v>
      </c>
      <c r="P385" s="304"/>
      <c r="Q385" s="304"/>
      <c r="R385" s="275" t="str">
        <f>IF(ISBLANK($B385),"",VLOOKUP($B385,Listen!$A$2:$C$44,2,FALSE))</f>
        <v/>
      </c>
      <c r="S385" s="275" t="str">
        <f>IF(ISBLANK($B385),"",VLOOKUP($B385,Listen!$A$2:$C$44,3,FALSE))</f>
        <v/>
      </c>
      <c r="T385" s="260"/>
      <c r="U385" s="260"/>
      <c r="V385" s="260"/>
      <c r="W385" s="260"/>
      <c r="X385" s="260"/>
      <c r="Y385" s="260"/>
      <c r="Z385" s="260"/>
      <c r="AA385" s="260"/>
      <c r="AB385" s="260"/>
      <c r="AC385" s="260"/>
      <c r="AD385" s="260"/>
      <c r="AE385" s="260"/>
    </row>
    <row r="386" spans="1:31">
      <c r="A386" s="186"/>
      <c r="B386" s="186"/>
      <c r="C386" s="226"/>
      <c r="D386" s="304"/>
      <c r="E386" s="304"/>
      <c r="F386" s="304"/>
      <c r="G386" s="304"/>
      <c r="H386" s="304"/>
      <c r="I386" s="304"/>
      <c r="J386" s="304"/>
      <c r="K386" s="304"/>
      <c r="L386" s="425">
        <f t="shared" si="10"/>
        <v>0</v>
      </c>
      <c r="M386" s="304"/>
      <c r="N386" s="304"/>
      <c r="O386" s="425">
        <f t="shared" si="11"/>
        <v>0</v>
      </c>
      <c r="P386" s="304"/>
      <c r="Q386" s="304"/>
      <c r="R386" s="275" t="str">
        <f>IF(ISBLANK($B386),"",VLOOKUP($B386,Listen!$A$2:$C$44,2,FALSE))</f>
        <v/>
      </c>
      <c r="S386" s="275" t="str">
        <f>IF(ISBLANK($B386),"",VLOOKUP($B386,Listen!$A$2:$C$44,3,FALSE))</f>
        <v/>
      </c>
      <c r="T386" s="260"/>
      <c r="U386" s="260"/>
      <c r="V386" s="260"/>
      <c r="W386" s="260"/>
      <c r="X386" s="260"/>
      <c r="Y386" s="260"/>
      <c r="Z386" s="260"/>
      <c r="AA386" s="260"/>
      <c r="AB386" s="260"/>
      <c r="AC386" s="260"/>
      <c r="AD386" s="260"/>
      <c r="AE386" s="260"/>
    </row>
    <row r="387" spans="1:31">
      <c r="A387" s="186"/>
      <c r="B387" s="186"/>
      <c r="C387" s="226"/>
      <c r="D387" s="304"/>
      <c r="E387" s="304"/>
      <c r="F387" s="304"/>
      <c r="G387" s="304"/>
      <c r="H387" s="304"/>
      <c r="I387" s="304"/>
      <c r="J387" s="304"/>
      <c r="K387" s="304"/>
      <c r="L387" s="425">
        <f t="shared" si="10"/>
        <v>0</v>
      </c>
      <c r="M387" s="304"/>
      <c r="N387" s="304"/>
      <c r="O387" s="425">
        <f t="shared" si="11"/>
        <v>0</v>
      </c>
      <c r="P387" s="304"/>
      <c r="Q387" s="304"/>
      <c r="R387" s="275" t="str">
        <f>IF(ISBLANK($B387),"",VLOOKUP($B387,Listen!$A$2:$C$44,2,FALSE))</f>
        <v/>
      </c>
      <c r="S387" s="275" t="str">
        <f>IF(ISBLANK($B387),"",VLOOKUP($B387,Listen!$A$2:$C$44,3,FALSE))</f>
        <v/>
      </c>
      <c r="T387" s="260"/>
      <c r="U387" s="260"/>
      <c r="V387" s="260"/>
      <c r="W387" s="260"/>
      <c r="X387" s="260"/>
      <c r="Y387" s="260"/>
      <c r="Z387" s="260"/>
      <c r="AA387" s="260"/>
      <c r="AB387" s="260"/>
      <c r="AC387" s="260"/>
      <c r="AD387" s="260"/>
      <c r="AE387" s="260"/>
    </row>
    <row r="388" spans="1:31">
      <c r="A388" s="186"/>
      <c r="B388" s="186"/>
      <c r="C388" s="226"/>
      <c r="D388" s="304"/>
      <c r="E388" s="304"/>
      <c r="F388" s="304"/>
      <c r="G388" s="304"/>
      <c r="H388" s="304"/>
      <c r="I388" s="304"/>
      <c r="J388" s="304"/>
      <c r="K388" s="304"/>
      <c r="L388" s="425">
        <f t="shared" si="10"/>
        <v>0</v>
      </c>
      <c r="M388" s="304"/>
      <c r="N388" s="304"/>
      <c r="O388" s="425">
        <f t="shared" si="11"/>
        <v>0</v>
      </c>
      <c r="P388" s="304"/>
      <c r="Q388" s="304"/>
      <c r="R388" s="275" t="str">
        <f>IF(ISBLANK($B388),"",VLOOKUP($B388,Listen!$A$2:$C$44,2,FALSE))</f>
        <v/>
      </c>
      <c r="S388" s="275" t="str">
        <f>IF(ISBLANK($B388),"",VLOOKUP($B388,Listen!$A$2:$C$44,3,FALSE))</f>
        <v/>
      </c>
      <c r="T388" s="260"/>
      <c r="U388" s="260"/>
      <c r="V388" s="260"/>
      <c r="W388" s="260"/>
      <c r="X388" s="260"/>
      <c r="Y388" s="260"/>
      <c r="Z388" s="260"/>
      <c r="AA388" s="260"/>
      <c r="AB388" s="260"/>
      <c r="AC388" s="260"/>
      <c r="AD388" s="260"/>
      <c r="AE388" s="260"/>
    </row>
    <row r="389" spans="1:31">
      <c r="A389" s="186"/>
      <c r="B389" s="186"/>
      <c r="C389" s="226"/>
      <c r="D389" s="304"/>
      <c r="E389" s="304"/>
      <c r="F389" s="304"/>
      <c r="G389" s="304"/>
      <c r="H389" s="304"/>
      <c r="I389" s="304"/>
      <c r="J389" s="304"/>
      <c r="K389" s="304"/>
      <c r="L389" s="425">
        <f t="shared" ref="L389:L452" si="12">D389+E389+G389+H389+J389-F389-I389-K389</f>
        <v>0</v>
      </c>
      <c r="M389" s="304"/>
      <c r="N389" s="304"/>
      <c r="O389" s="425">
        <f t="shared" ref="O389:O452" si="13">L389-M389-N389</f>
        <v>0</v>
      </c>
      <c r="P389" s="304"/>
      <c r="Q389" s="304"/>
      <c r="R389" s="275" t="str">
        <f>IF(ISBLANK($B389),"",VLOOKUP($B389,Listen!$A$2:$C$44,2,FALSE))</f>
        <v/>
      </c>
      <c r="S389" s="275" t="str">
        <f>IF(ISBLANK($B389),"",VLOOKUP($B389,Listen!$A$2:$C$44,3,FALSE))</f>
        <v/>
      </c>
      <c r="T389" s="260"/>
      <c r="U389" s="260"/>
      <c r="V389" s="260"/>
      <c r="W389" s="260"/>
      <c r="X389" s="260"/>
      <c r="Y389" s="260"/>
      <c r="Z389" s="260"/>
      <c r="AA389" s="260"/>
      <c r="AB389" s="260"/>
      <c r="AC389" s="260"/>
      <c r="AD389" s="260"/>
      <c r="AE389" s="260"/>
    </row>
    <row r="390" spans="1:31">
      <c r="A390" s="186"/>
      <c r="B390" s="186"/>
      <c r="C390" s="226"/>
      <c r="D390" s="304"/>
      <c r="E390" s="304"/>
      <c r="F390" s="304"/>
      <c r="G390" s="304"/>
      <c r="H390" s="304"/>
      <c r="I390" s="304"/>
      <c r="J390" s="304"/>
      <c r="K390" s="304"/>
      <c r="L390" s="425">
        <f t="shared" si="12"/>
        <v>0</v>
      </c>
      <c r="M390" s="304"/>
      <c r="N390" s="304"/>
      <c r="O390" s="425">
        <f t="shared" si="13"/>
        <v>0</v>
      </c>
      <c r="P390" s="304"/>
      <c r="Q390" s="304"/>
      <c r="R390" s="275" t="str">
        <f>IF(ISBLANK($B390),"",VLOOKUP($B390,Listen!$A$2:$C$44,2,FALSE))</f>
        <v/>
      </c>
      <c r="S390" s="275" t="str">
        <f>IF(ISBLANK($B390),"",VLOOKUP($B390,Listen!$A$2:$C$44,3,FALSE))</f>
        <v/>
      </c>
      <c r="T390" s="260"/>
      <c r="U390" s="260"/>
      <c r="V390" s="260"/>
      <c r="W390" s="260"/>
      <c r="X390" s="260"/>
      <c r="Y390" s="260"/>
      <c r="Z390" s="260"/>
      <c r="AA390" s="260"/>
      <c r="AB390" s="260"/>
      <c r="AC390" s="260"/>
      <c r="AD390" s="260"/>
      <c r="AE390" s="260"/>
    </row>
    <row r="391" spans="1:31">
      <c r="A391" s="186"/>
      <c r="B391" s="186"/>
      <c r="C391" s="226"/>
      <c r="D391" s="304"/>
      <c r="E391" s="304"/>
      <c r="F391" s="304"/>
      <c r="G391" s="304"/>
      <c r="H391" s="304"/>
      <c r="I391" s="304"/>
      <c r="J391" s="304"/>
      <c r="K391" s="304"/>
      <c r="L391" s="425">
        <f t="shared" si="12"/>
        <v>0</v>
      </c>
      <c r="M391" s="304"/>
      <c r="N391" s="304"/>
      <c r="O391" s="425">
        <f t="shared" si="13"/>
        <v>0</v>
      </c>
      <c r="P391" s="304"/>
      <c r="Q391" s="304"/>
      <c r="R391" s="275" t="str">
        <f>IF(ISBLANK($B391),"",VLOOKUP($B391,Listen!$A$2:$C$44,2,FALSE))</f>
        <v/>
      </c>
      <c r="S391" s="275" t="str">
        <f>IF(ISBLANK($B391),"",VLOOKUP($B391,Listen!$A$2:$C$44,3,FALSE))</f>
        <v/>
      </c>
      <c r="T391" s="260"/>
      <c r="U391" s="260"/>
      <c r="V391" s="260"/>
      <c r="W391" s="260"/>
      <c r="X391" s="260"/>
      <c r="Y391" s="260"/>
      <c r="Z391" s="260"/>
      <c r="AA391" s="260"/>
      <c r="AB391" s="260"/>
      <c r="AC391" s="260"/>
      <c r="AD391" s="260"/>
      <c r="AE391" s="260"/>
    </row>
    <row r="392" spans="1:31">
      <c r="A392" s="186"/>
      <c r="B392" s="186"/>
      <c r="C392" s="226"/>
      <c r="D392" s="304"/>
      <c r="E392" s="304"/>
      <c r="F392" s="304"/>
      <c r="G392" s="304"/>
      <c r="H392" s="304"/>
      <c r="I392" s="304"/>
      <c r="J392" s="304"/>
      <c r="K392" s="304"/>
      <c r="L392" s="425">
        <f t="shared" si="12"/>
        <v>0</v>
      </c>
      <c r="M392" s="304"/>
      <c r="N392" s="304"/>
      <c r="O392" s="425">
        <f t="shared" si="13"/>
        <v>0</v>
      </c>
      <c r="P392" s="304"/>
      <c r="Q392" s="304"/>
      <c r="R392" s="275" t="str">
        <f>IF(ISBLANK($B392),"",VLOOKUP($B392,Listen!$A$2:$C$44,2,FALSE))</f>
        <v/>
      </c>
      <c r="S392" s="275" t="str">
        <f>IF(ISBLANK($B392),"",VLOOKUP($B392,Listen!$A$2:$C$44,3,FALSE))</f>
        <v/>
      </c>
      <c r="T392" s="260"/>
      <c r="U392" s="260"/>
      <c r="V392" s="260"/>
      <c r="W392" s="260"/>
      <c r="X392" s="260"/>
      <c r="Y392" s="260"/>
      <c r="Z392" s="260"/>
      <c r="AA392" s="260"/>
      <c r="AB392" s="260"/>
      <c r="AC392" s="260"/>
      <c r="AD392" s="260"/>
      <c r="AE392" s="260"/>
    </row>
    <row r="393" spans="1:31">
      <c r="A393" s="186"/>
      <c r="B393" s="186"/>
      <c r="C393" s="226"/>
      <c r="D393" s="304"/>
      <c r="E393" s="304"/>
      <c r="F393" s="304"/>
      <c r="G393" s="304"/>
      <c r="H393" s="304"/>
      <c r="I393" s="304"/>
      <c r="J393" s="304"/>
      <c r="K393" s="304"/>
      <c r="L393" s="425">
        <f t="shared" si="12"/>
        <v>0</v>
      </c>
      <c r="M393" s="304"/>
      <c r="N393" s="304"/>
      <c r="O393" s="425">
        <f t="shared" si="13"/>
        <v>0</v>
      </c>
      <c r="P393" s="304"/>
      <c r="Q393" s="304"/>
      <c r="R393" s="275" t="str">
        <f>IF(ISBLANK($B393),"",VLOOKUP($B393,Listen!$A$2:$C$44,2,FALSE))</f>
        <v/>
      </c>
      <c r="S393" s="275" t="str">
        <f>IF(ISBLANK($B393),"",VLOOKUP($B393,Listen!$A$2:$C$44,3,FALSE))</f>
        <v/>
      </c>
      <c r="T393" s="260"/>
      <c r="U393" s="260"/>
      <c r="V393" s="260"/>
      <c r="W393" s="260"/>
      <c r="X393" s="260"/>
      <c r="Y393" s="260"/>
      <c r="Z393" s="260"/>
      <c r="AA393" s="260"/>
      <c r="AB393" s="260"/>
      <c r="AC393" s="260"/>
      <c r="AD393" s="260"/>
      <c r="AE393" s="260"/>
    </row>
    <row r="394" spans="1:31">
      <c r="A394" s="186"/>
      <c r="B394" s="186"/>
      <c r="C394" s="226"/>
      <c r="D394" s="304"/>
      <c r="E394" s="304"/>
      <c r="F394" s="304"/>
      <c r="G394" s="304"/>
      <c r="H394" s="304"/>
      <c r="I394" s="304"/>
      <c r="J394" s="304"/>
      <c r="K394" s="304"/>
      <c r="L394" s="425">
        <f t="shared" si="12"/>
        <v>0</v>
      </c>
      <c r="M394" s="304"/>
      <c r="N394" s="304"/>
      <c r="O394" s="425">
        <f t="shared" si="13"/>
        <v>0</v>
      </c>
      <c r="P394" s="304"/>
      <c r="Q394" s="304"/>
      <c r="R394" s="275" t="str">
        <f>IF(ISBLANK($B394),"",VLOOKUP($B394,Listen!$A$2:$C$44,2,FALSE))</f>
        <v/>
      </c>
      <c r="S394" s="275" t="str">
        <f>IF(ISBLANK($B394),"",VLOOKUP($B394,Listen!$A$2:$C$44,3,FALSE))</f>
        <v/>
      </c>
      <c r="T394" s="260"/>
      <c r="U394" s="260"/>
      <c r="V394" s="260"/>
      <c r="W394" s="260"/>
      <c r="X394" s="260"/>
      <c r="Y394" s="260"/>
      <c r="Z394" s="260"/>
      <c r="AA394" s="260"/>
      <c r="AB394" s="260"/>
      <c r="AC394" s="260"/>
      <c r="AD394" s="260"/>
      <c r="AE394" s="260"/>
    </row>
    <row r="395" spans="1:31">
      <c r="A395" s="186"/>
      <c r="B395" s="186"/>
      <c r="C395" s="226"/>
      <c r="D395" s="304"/>
      <c r="E395" s="304"/>
      <c r="F395" s="304"/>
      <c r="G395" s="304"/>
      <c r="H395" s="304"/>
      <c r="I395" s="304"/>
      <c r="J395" s="304"/>
      <c r="K395" s="304"/>
      <c r="L395" s="425">
        <f t="shared" si="12"/>
        <v>0</v>
      </c>
      <c r="M395" s="304"/>
      <c r="N395" s="304"/>
      <c r="O395" s="425">
        <f t="shared" si="13"/>
        <v>0</v>
      </c>
      <c r="P395" s="304"/>
      <c r="Q395" s="304"/>
      <c r="R395" s="275" t="str">
        <f>IF(ISBLANK($B395),"",VLOOKUP($B395,Listen!$A$2:$C$44,2,FALSE))</f>
        <v/>
      </c>
      <c r="S395" s="275" t="str">
        <f>IF(ISBLANK($B395),"",VLOOKUP($B395,Listen!$A$2:$C$44,3,FALSE))</f>
        <v/>
      </c>
      <c r="T395" s="260"/>
      <c r="U395" s="260"/>
      <c r="V395" s="260"/>
      <c r="W395" s="260"/>
      <c r="X395" s="260"/>
      <c r="Y395" s="260"/>
      <c r="Z395" s="260"/>
      <c r="AA395" s="260"/>
      <c r="AB395" s="260"/>
      <c r="AC395" s="260"/>
      <c r="AD395" s="260"/>
      <c r="AE395" s="260"/>
    </row>
    <row r="396" spans="1:31">
      <c r="A396" s="186"/>
      <c r="B396" s="186"/>
      <c r="C396" s="226"/>
      <c r="D396" s="304"/>
      <c r="E396" s="304"/>
      <c r="F396" s="304"/>
      <c r="G396" s="304"/>
      <c r="H396" s="304"/>
      <c r="I396" s="304"/>
      <c r="J396" s="304"/>
      <c r="K396" s="304"/>
      <c r="L396" s="425">
        <f t="shared" si="12"/>
        <v>0</v>
      </c>
      <c r="M396" s="304"/>
      <c r="N396" s="304"/>
      <c r="O396" s="425">
        <f t="shared" si="13"/>
        <v>0</v>
      </c>
      <c r="P396" s="304"/>
      <c r="Q396" s="304"/>
      <c r="R396" s="275" t="str">
        <f>IF(ISBLANK($B396),"",VLOOKUP($B396,Listen!$A$2:$C$44,2,FALSE))</f>
        <v/>
      </c>
      <c r="S396" s="275" t="str">
        <f>IF(ISBLANK($B396),"",VLOOKUP($B396,Listen!$A$2:$C$44,3,FALSE))</f>
        <v/>
      </c>
      <c r="T396" s="260"/>
      <c r="U396" s="260"/>
      <c r="V396" s="260"/>
      <c r="W396" s="260"/>
      <c r="X396" s="260"/>
      <c r="Y396" s="260"/>
      <c r="Z396" s="260"/>
      <c r="AA396" s="260"/>
      <c r="AB396" s="260"/>
      <c r="AC396" s="260"/>
      <c r="AD396" s="260"/>
      <c r="AE396" s="260"/>
    </row>
    <row r="397" spans="1:31">
      <c r="A397" s="186"/>
      <c r="B397" s="186"/>
      <c r="C397" s="226"/>
      <c r="D397" s="304"/>
      <c r="E397" s="304"/>
      <c r="F397" s="304"/>
      <c r="G397" s="304"/>
      <c r="H397" s="304"/>
      <c r="I397" s="304"/>
      <c r="J397" s="304"/>
      <c r="K397" s="304"/>
      <c r="L397" s="425">
        <f t="shared" si="12"/>
        <v>0</v>
      </c>
      <c r="M397" s="304"/>
      <c r="N397" s="304"/>
      <c r="O397" s="425">
        <f t="shared" si="13"/>
        <v>0</v>
      </c>
      <c r="P397" s="304"/>
      <c r="Q397" s="304"/>
      <c r="R397" s="275" t="str">
        <f>IF(ISBLANK($B397),"",VLOOKUP($B397,Listen!$A$2:$C$44,2,FALSE))</f>
        <v/>
      </c>
      <c r="S397" s="275" t="str">
        <f>IF(ISBLANK($B397),"",VLOOKUP($B397,Listen!$A$2:$C$44,3,FALSE))</f>
        <v/>
      </c>
      <c r="T397" s="260"/>
      <c r="U397" s="260"/>
      <c r="V397" s="260"/>
      <c r="W397" s="260"/>
      <c r="X397" s="260"/>
      <c r="Y397" s="260"/>
      <c r="Z397" s="260"/>
      <c r="AA397" s="260"/>
      <c r="AB397" s="260"/>
      <c r="AC397" s="260"/>
      <c r="AD397" s="260"/>
      <c r="AE397" s="260"/>
    </row>
    <row r="398" spans="1:31">
      <c r="A398" s="186"/>
      <c r="B398" s="186"/>
      <c r="C398" s="226"/>
      <c r="D398" s="304"/>
      <c r="E398" s="304"/>
      <c r="F398" s="304"/>
      <c r="G398" s="304"/>
      <c r="H398" s="304"/>
      <c r="I398" s="304"/>
      <c r="J398" s="304"/>
      <c r="K398" s="304"/>
      <c r="L398" s="425">
        <f t="shared" si="12"/>
        <v>0</v>
      </c>
      <c r="M398" s="304"/>
      <c r="N398" s="304"/>
      <c r="O398" s="425">
        <f t="shared" si="13"/>
        <v>0</v>
      </c>
      <c r="P398" s="304"/>
      <c r="Q398" s="304"/>
      <c r="R398" s="275" t="str">
        <f>IF(ISBLANK($B398),"",VLOOKUP($B398,Listen!$A$2:$C$44,2,FALSE))</f>
        <v/>
      </c>
      <c r="S398" s="275" t="str">
        <f>IF(ISBLANK($B398),"",VLOOKUP($B398,Listen!$A$2:$C$44,3,FALSE))</f>
        <v/>
      </c>
      <c r="T398" s="260"/>
      <c r="U398" s="260"/>
      <c r="V398" s="260"/>
      <c r="W398" s="260"/>
      <c r="X398" s="260"/>
      <c r="Y398" s="260"/>
      <c r="Z398" s="260"/>
      <c r="AA398" s="260"/>
      <c r="AB398" s="260"/>
      <c r="AC398" s="260"/>
      <c r="AD398" s="260"/>
      <c r="AE398" s="260"/>
    </row>
    <row r="399" spans="1:31">
      <c r="A399" s="186"/>
      <c r="B399" s="186"/>
      <c r="C399" s="226"/>
      <c r="D399" s="304"/>
      <c r="E399" s="304"/>
      <c r="F399" s="304"/>
      <c r="G399" s="304"/>
      <c r="H399" s="304"/>
      <c r="I399" s="304"/>
      <c r="J399" s="304"/>
      <c r="K399" s="304"/>
      <c r="L399" s="425">
        <f t="shared" si="12"/>
        <v>0</v>
      </c>
      <c r="M399" s="304"/>
      <c r="N399" s="304"/>
      <c r="O399" s="425">
        <f t="shared" si="13"/>
        <v>0</v>
      </c>
      <c r="P399" s="304"/>
      <c r="Q399" s="304"/>
      <c r="R399" s="275" t="str">
        <f>IF(ISBLANK($B399),"",VLOOKUP($B399,Listen!$A$2:$C$44,2,FALSE))</f>
        <v/>
      </c>
      <c r="S399" s="275" t="str">
        <f>IF(ISBLANK($B399),"",VLOOKUP($B399,Listen!$A$2:$C$44,3,FALSE))</f>
        <v/>
      </c>
      <c r="T399" s="260"/>
      <c r="U399" s="260"/>
      <c r="V399" s="260"/>
      <c r="W399" s="260"/>
      <c r="X399" s="260"/>
      <c r="Y399" s="260"/>
      <c r="Z399" s="260"/>
      <c r="AA399" s="260"/>
      <c r="AB399" s="260"/>
      <c r="AC399" s="260"/>
      <c r="AD399" s="260"/>
      <c r="AE399" s="260"/>
    </row>
    <row r="400" spans="1:31">
      <c r="A400" s="186"/>
      <c r="B400" s="186"/>
      <c r="C400" s="226"/>
      <c r="D400" s="304"/>
      <c r="E400" s="304"/>
      <c r="F400" s="304"/>
      <c r="G400" s="304"/>
      <c r="H400" s="304"/>
      <c r="I400" s="304"/>
      <c r="J400" s="304"/>
      <c r="K400" s="304"/>
      <c r="L400" s="425">
        <f t="shared" si="12"/>
        <v>0</v>
      </c>
      <c r="M400" s="304"/>
      <c r="N400" s="304"/>
      <c r="O400" s="425">
        <f t="shared" si="13"/>
        <v>0</v>
      </c>
      <c r="P400" s="304"/>
      <c r="Q400" s="304"/>
      <c r="R400" s="275" t="str">
        <f>IF(ISBLANK($B400),"",VLOOKUP($B400,Listen!$A$2:$C$44,2,FALSE))</f>
        <v/>
      </c>
      <c r="S400" s="275" t="str">
        <f>IF(ISBLANK($B400),"",VLOOKUP($B400,Listen!$A$2:$C$44,3,FALSE))</f>
        <v/>
      </c>
      <c r="T400" s="260"/>
      <c r="U400" s="260"/>
      <c r="V400" s="260"/>
      <c r="W400" s="260"/>
      <c r="X400" s="260"/>
      <c r="Y400" s="260"/>
      <c r="Z400" s="260"/>
      <c r="AA400" s="260"/>
      <c r="AB400" s="260"/>
      <c r="AC400" s="260"/>
      <c r="AD400" s="260"/>
      <c r="AE400" s="260"/>
    </row>
    <row r="401" spans="1:31">
      <c r="A401" s="186"/>
      <c r="B401" s="186"/>
      <c r="C401" s="226"/>
      <c r="D401" s="304"/>
      <c r="E401" s="304"/>
      <c r="F401" s="304"/>
      <c r="G401" s="304"/>
      <c r="H401" s="304"/>
      <c r="I401" s="304"/>
      <c r="J401" s="304"/>
      <c r="K401" s="304"/>
      <c r="L401" s="425">
        <f t="shared" si="12"/>
        <v>0</v>
      </c>
      <c r="M401" s="304"/>
      <c r="N401" s="304"/>
      <c r="O401" s="425">
        <f t="shared" si="13"/>
        <v>0</v>
      </c>
      <c r="P401" s="304"/>
      <c r="Q401" s="304"/>
      <c r="R401" s="275" t="str">
        <f>IF(ISBLANK($B401),"",VLOOKUP($B401,Listen!$A$2:$C$44,2,FALSE))</f>
        <v/>
      </c>
      <c r="S401" s="275" t="str">
        <f>IF(ISBLANK($B401),"",VLOOKUP($B401,Listen!$A$2:$C$44,3,FALSE))</f>
        <v/>
      </c>
      <c r="T401" s="260"/>
      <c r="U401" s="260"/>
      <c r="V401" s="260"/>
      <c r="W401" s="260"/>
      <c r="X401" s="260"/>
      <c r="Y401" s="260"/>
      <c r="Z401" s="260"/>
      <c r="AA401" s="260"/>
      <c r="AB401" s="260"/>
      <c r="AC401" s="260"/>
      <c r="AD401" s="260"/>
      <c r="AE401" s="260"/>
    </row>
    <row r="402" spans="1:31">
      <c r="A402" s="186"/>
      <c r="B402" s="186"/>
      <c r="C402" s="226"/>
      <c r="D402" s="304"/>
      <c r="E402" s="304"/>
      <c r="F402" s="304"/>
      <c r="G402" s="304"/>
      <c r="H402" s="304"/>
      <c r="I402" s="304"/>
      <c r="J402" s="304"/>
      <c r="K402" s="304"/>
      <c r="L402" s="425">
        <f t="shared" si="12"/>
        <v>0</v>
      </c>
      <c r="M402" s="304"/>
      <c r="N402" s="304"/>
      <c r="O402" s="425">
        <f t="shared" si="13"/>
        <v>0</v>
      </c>
      <c r="P402" s="304"/>
      <c r="Q402" s="304"/>
      <c r="R402" s="275" t="str">
        <f>IF(ISBLANK($B402),"",VLOOKUP($B402,Listen!$A$2:$C$44,2,FALSE))</f>
        <v/>
      </c>
      <c r="S402" s="275" t="str">
        <f>IF(ISBLANK($B402),"",VLOOKUP($B402,Listen!$A$2:$C$44,3,FALSE))</f>
        <v/>
      </c>
      <c r="T402" s="260"/>
      <c r="U402" s="260"/>
      <c r="V402" s="260"/>
      <c r="W402" s="260"/>
      <c r="X402" s="260"/>
      <c r="Y402" s="260"/>
      <c r="Z402" s="260"/>
      <c r="AA402" s="260"/>
      <c r="AB402" s="260"/>
      <c r="AC402" s="260"/>
      <c r="AD402" s="260"/>
      <c r="AE402" s="260"/>
    </row>
    <row r="403" spans="1:31">
      <c r="A403" s="186"/>
      <c r="B403" s="186"/>
      <c r="C403" s="226"/>
      <c r="D403" s="304"/>
      <c r="E403" s="304"/>
      <c r="F403" s="304"/>
      <c r="G403" s="304"/>
      <c r="H403" s="304"/>
      <c r="I403" s="304"/>
      <c r="J403" s="304"/>
      <c r="K403" s="304"/>
      <c r="L403" s="425">
        <f t="shared" si="12"/>
        <v>0</v>
      </c>
      <c r="M403" s="304"/>
      <c r="N403" s="304"/>
      <c r="O403" s="425">
        <f t="shared" si="13"/>
        <v>0</v>
      </c>
      <c r="P403" s="304"/>
      <c r="Q403" s="304"/>
      <c r="R403" s="275" t="str">
        <f>IF(ISBLANK($B403),"",VLOOKUP($B403,Listen!$A$2:$C$44,2,FALSE))</f>
        <v/>
      </c>
      <c r="S403" s="275" t="str">
        <f>IF(ISBLANK($B403),"",VLOOKUP($B403,Listen!$A$2:$C$44,3,FALSE))</f>
        <v/>
      </c>
      <c r="T403" s="260"/>
      <c r="U403" s="260"/>
      <c r="V403" s="260"/>
      <c r="W403" s="260"/>
      <c r="X403" s="260"/>
      <c r="Y403" s="260"/>
      <c r="Z403" s="260"/>
      <c r="AA403" s="260"/>
      <c r="AB403" s="260"/>
      <c r="AC403" s="260"/>
      <c r="AD403" s="260"/>
      <c r="AE403" s="260"/>
    </row>
    <row r="404" spans="1:31">
      <c r="A404" s="186"/>
      <c r="B404" s="186"/>
      <c r="C404" s="226"/>
      <c r="D404" s="304"/>
      <c r="E404" s="304"/>
      <c r="F404" s="304"/>
      <c r="G404" s="304"/>
      <c r="H404" s="304"/>
      <c r="I404" s="304"/>
      <c r="J404" s="304"/>
      <c r="K404" s="304"/>
      <c r="L404" s="425">
        <f t="shared" si="12"/>
        <v>0</v>
      </c>
      <c r="M404" s="304"/>
      <c r="N404" s="304"/>
      <c r="O404" s="425">
        <f t="shared" si="13"/>
        <v>0</v>
      </c>
      <c r="P404" s="304"/>
      <c r="Q404" s="304"/>
      <c r="R404" s="275" t="str">
        <f>IF(ISBLANK($B404),"",VLOOKUP($B404,Listen!$A$2:$C$44,2,FALSE))</f>
        <v/>
      </c>
      <c r="S404" s="275" t="str">
        <f>IF(ISBLANK($B404),"",VLOOKUP($B404,Listen!$A$2:$C$44,3,FALSE))</f>
        <v/>
      </c>
      <c r="T404" s="260"/>
      <c r="U404" s="260"/>
      <c r="V404" s="260"/>
      <c r="W404" s="260"/>
      <c r="X404" s="260"/>
      <c r="Y404" s="260"/>
      <c r="Z404" s="260"/>
      <c r="AA404" s="260"/>
      <c r="AB404" s="260"/>
      <c r="AC404" s="260"/>
      <c r="AD404" s="260"/>
      <c r="AE404" s="260"/>
    </row>
    <row r="405" spans="1:31">
      <c r="A405" s="186"/>
      <c r="B405" s="186"/>
      <c r="C405" s="226"/>
      <c r="D405" s="304"/>
      <c r="E405" s="304"/>
      <c r="F405" s="304"/>
      <c r="G405" s="304"/>
      <c r="H405" s="304"/>
      <c r="I405" s="304"/>
      <c r="J405" s="304"/>
      <c r="K405" s="304"/>
      <c r="L405" s="425">
        <f t="shared" si="12"/>
        <v>0</v>
      </c>
      <c r="M405" s="304"/>
      <c r="N405" s="304"/>
      <c r="O405" s="425">
        <f t="shared" si="13"/>
        <v>0</v>
      </c>
      <c r="P405" s="304"/>
      <c r="Q405" s="304"/>
      <c r="R405" s="275" t="str">
        <f>IF(ISBLANK($B405),"",VLOOKUP($B405,Listen!$A$2:$C$44,2,FALSE))</f>
        <v/>
      </c>
      <c r="S405" s="275" t="str">
        <f>IF(ISBLANK($B405),"",VLOOKUP($B405,Listen!$A$2:$C$44,3,FALSE))</f>
        <v/>
      </c>
      <c r="T405" s="260"/>
      <c r="U405" s="260"/>
      <c r="V405" s="260"/>
      <c r="W405" s="260"/>
      <c r="X405" s="260"/>
      <c r="Y405" s="260"/>
      <c r="Z405" s="260"/>
      <c r="AA405" s="260"/>
      <c r="AB405" s="260"/>
      <c r="AC405" s="260"/>
      <c r="AD405" s="260"/>
      <c r="AE405" s="260"/>
    </row>
    <row r="406" spans="1:31">
      <c r="A406" s="186"/>
      <c r="B406" s="186"/>
      <c r="C406" s="226"/>
      <c r="D406" s="304"/>
      <c r="E406" s="304"/>
      <c r="F406" s="304"/>
      <c r="G406" s="304"/>
      <c r="H406" s="304"/>
      <c r="I406" s="304"/>
      <c r="J406" s="304"/>
      <c r="K406" s="304"/>
      <c r="L406" s="425">
        <f t="shared" si="12"/>
        <v>0</v>
      </c>
      <c r="M406" s="304"/>
      <c r="N406" s="304"/>
      <c r="O406" s="425">
        <f t="shared" si="13"/>
        <v>0</v>
      </c>
      <c r="P406" s="304"/>
      <c r="Q406" s="304"/>
      <c r="R406" s="275" t="str">
        <f>IF(ISBLANK($B406),"",VLOOKUP($B406,Listen!$A$2:$C$44,2,FALSE))</f>
        <v/>
      </c>
      <c r="S406" s="275" t="str">
        <f>IF(ISBLANK($B406),"",VLOOKUP($B406,Listen!$A$2:$C$44,3,FALSE))</f>
        <v/>
      </c>
      <c r="T406" s="260"/>
      <c r="U406" s="260"/>
      <c r="V406" s="260"/>
      <c r="W406" s="260"/>
      <c r="X406" s="260"/>
      <c r="Y406" s="260"/>
      <c r="Z406" s="260"/>
      <c r="AA406" s="260"/>
      <c r="AB406" s="260"/>
      <c r="AC406" s="260"/>
      <c r="AD406" s="260"/>
      <c r="AE406" s="260"/>
    </row>
    <row r="407" spans="1:31">
      <c r="A407" s="186"/>
      <c r="B407" s="186"/>
      <c r="C407" s="226"/>
      <c r="D407" s="304"/>
      <c r="E407" s="304"/>
      <c r="F407" s="304"/>
      <c r="G407" s="304"/>
      <c r="H407" s="304"/>
      <c r="I407" s="304"/>
      <c r="J407" s="304"/>
      <c r="K407" s="304"/>
      <c r="L407" s="425">
        <f t="shared" si="12"/>
        <v>0</v>
      </c>
      <c r="M407" s="304"/>
      <c r="N407" s="304"/>
      <c r="O407" s="425">
        <f t="shared" si="13"/>
        <v>0</v>
      </c>
      <c r="P407" s="304"/>
      <c r="Q407" s="304"/>
      <c r="R407" s="275" t="str">
        <f>IF(ISBLANK($B407),"",VLOOKUP($B407,Listen!$A$2:$C$44,2,FALSE))</f>
        <v/>
      </c>
      <c r="S407" s="275" t="str">
        <f>IF(ISBLANK($B407),"",VLOOKUP($B407,Listen!$A$2:$C$44,3,FALSE))</f>
        <v/>
      </c>
      <c r="T407" s="260"/>
      <c r="U407" s="260"/>
      <c r="V407" s="260"/>
      <c r="W407" s="260"/>
      <c r="X407" s="260"/>
      <c r="Y407" s="260"/>
      <c r="Z407" s="260"/>
      <c r="AA407" s="260"/>
      <c r="AB407" s="260"/>
      <c r="AC407" s="260"/>
      <c r="AD407" s="260"/>
      <c r="AE407" s="260"/>
    </row>
    <row r="408" spans="1:31">
      <c r="A408" s="186"/>
      <c r="B408" s="186"/>
      <c r="C408" s="226"/>
      <c r="D408" s="304"/>
      <c r="E408" s="304"/>
      <c r="F408" s="304"/>
      <c r="G408" s="304"/>
      <c r="H408" s="304"/>
      <c r="I408" s="304"/>
      <c r="J408" s="304"/>
      <c r="K408" s="304"/>
      <c r="L408" s="425">
        <f t="shared" si="12"/>
        <v>0</v>
      </c>
      <c r="M408" s="304"/>
      <c r="N408" s="304"/>
      <c r="O408" s="425">
        <f t="shared" si="13"/>
        <v>0</v>
      </c>
      <c r="P408" s="304"/>
      <c r="Q408" s="304"/>
      <c r="R408" s="275" t="str">
        <f>IF(ISBLANK($B408),"",VLOOKUP($B408,Listen!$A$2:$C$44,2,FALSE))</f>
        <v/>
      </c>
      <c r="S408" s="275" t="str">
        <f>IF(ISBLANK($B408),"",VLOOKUP($B408,Listen!$A$2:$C$44,3,FALSE))</f>
        <v/>
      </c>
      <c r="T408" s="260"/>
      <c r="U408" s="260"/>
      <c r="V408" s="260"/>
      <c r="W408" s="260"/>
      <c r="X408" s="260"/>
      <c r="Y408" s="260"/>
      <c r="Z408" s="260"/>
      <c r="AA408" s="260"/>
      <c r="AB408" s="260"/>
      <c r="AC408" s="260"/>
      <c r="AD408" s="260"/>
      <c r="AE408" s="260"/>
    </row>
    <row r="409" spans="1:31">
      <c r="A409" s="186"/>
      <c r="B409" s="186"/>
      <c r="C409" s="226"/>
      <c r="D409" s="304"/>
      <c r="E409" s="304"/>
      <c r="F409" s="304"/>
      <c r="G409" s="304"/>
      <c r="H409" s="304"/>
      <c r="I409" s="304"/>
      <c r="J409" s="304"/>
      <c r="K409" s="304"/>
      <c r="L409" s="425">
        <f t="shared" si="12"/>
        <v>0</v>
      </c>
      <c r="M409" s="304"/>
      <c r="N409" s="304"/>
      <c r="O409" s="425">
        <f t="shared" si="13"/>
        <v>0</v>
      </c>
      <c r="P409" s="304"/>
      <c r="Q409" s="304"/>
      <c r="R409" s="275" t="str">
        <f>IF(ISBLANK($B409),"",VLOOKUP($B409,Listen!$A$2:$C$44,2,FALSE))</f>
        <v/>
      </c>
      <c r="S409" s="275" t="str">
        <f>IF(ISBLANK($B409),"",VLOOKUP($B409,Listen!$A$2:$C$44,3,FALSE))</f>
        <v/>
      </c>
      <c r="T409" s="260"/>
      <c r="U409" s="260"/>
      <c r="V409" s="260"/>
      <c r="W409" s="260"/>
      <c r="X409" s="260"/>
      <c r="Y409" s="260"/>
      <c r="Z409" s="260"/>
      <c r="AA409" s="260"/>
      <c r="AB409" s="260"/>
      <c r="AC409" s="260"/>
      <c r="AD409" s="260"/>
      <c r="AE409" s="260"/>
    </row>
    <row r="410" spans="1:31">
      <c r="A410" s="186"/>
      <c r="B410" s="186"/>
      <c r="C410" s="226"/>
      <c r="D410" s="304"/>
      <c r="E410" s="304"/>
      <c r="F410" s="304"/>
      <c r="G410" s="304"/>
      <c r="H410" s="304"/>
      <c r="I410" s="304"/>
      <c r="J410" s="304"/>
      <c r="K410" s="304"/>
      <c r="L410" s="425">
        <f t="shared" si="12"/>
        <v>0</v>
      </c>
      <c r="M410" s="304"/>
      <c r="N410" s="304"/>
      <c r="O410" s="425">
        <f t="shared" si="13"/>
        <v>0</v>
      </c>
      <c r="P410" s="304"/>
      <c r="Q410" s="304"/>
      <c r="R410" s="275" t="str">
        <f>IF(ISBLANK($B410),"",VLOOKUP($B410,Listen!$A$2:$C$44,2,FALSE))</f>
        <v/>
      </c>
      <c r="S410" s="275" t="str">
        <f>IF(ISBLANK($B410),"",VLOOKUP($B410,Listen!$A$2:$C$44,3,FALSE))</f>
        <v/>
      </c>
      <c r="T410" s="260"/>
      <c r="U410" s="260"/>
      <c r="V410" s="260"/>
      <c r="W410" s="260"/>
      <c r="X410" s="260"/>
      <c r="Y410" s="260"/>
      <c r="Z410" s="260"/>
      <c r="AA410" s="260"/>
      <c r="AB410" s="260"/>
      <c r="AC410" s="260"/>
      <c r="AD410" s="260"/>
      <c r="AE410" s="260"/>
    </row>
    <row r="411" spans="1:31">
      <c r="A411" s="186"/>
      <c r="B411" s="186"/>
      <c r="C411" s="226"/>
      <c r="D411" s="304"/>
      <c r="E411" s="304"/>
      <c r="F411" s="304"/>
      <c r="G411" s="304"/>
      <c r="H411" s="304"/>
      <c r="I411" s="304"/>
      <c r="J411" s="304"/>
      <c r="K411" s="304"/>
      <c r="L411" s="425">
        <f t="shared" si="12"/>
        <v>0</v>
      </c>
      <c r="M411" s="304"/>
      <c r="N411" s="304"/>
      <c r="O411" s="425">
        <f t="shared" si="13"/>
        <v>0</v>
      </c>
      <c r="P411" s="304"/>
      <c r="Q411" s="304"/>
      <c r="R411" s="275" t="str">
        <f>IF(ISBLANK($B411),"",VLOOKUP($B411,Listen!$A$2:$C$44,2,FALSE))</f>
        <v/>
      </c>
      <c r="S411" s="275" t="str">
        <f>IF(ISBLANK($B411),"",VLOOKUP($B411,Listen!$A$2:$C$44,3,FALSE))</f>
        <v/>
      </c>
      <c r="T411" s="260"/>
      <c r="U411" s="260"/>
      <c r="V411" s="260"/>
      <c r="W411" s="260"/>
      <c r="X411" s="260"/>
      <c r="Y411" s="260"/>
      <c r="Z411" s="260"/>
      <c r="AA411" s="260"/>
      <c r="AB411" s="260"/>
      <c r="AC411" s="260"/>
      <c r="AD411" s="260"/>
      <c r="AE411" s="260"/>
    </row>
    <row r="412" spans="1:31">
      <c r="A412" s="186"/>
      <c r="B412" s="186"/>
      <c r="C412" s="226"/>
      <c r="D412" s="304"/>
      <c r="E412" s="304"/>
      <c r="F412" s="304"/>
      <c r="G412" s="304"/>
      <c r="H412" s="304"/>
      <c r="I412" s="304"/>
      <c r="J412" s="304"/>
      <c r="K412" s="304"/>
      <c r="L412" s="425">
        <f t="shared" si="12"/>
        <v>0</v>
      </c>
      <c r="M412" s="304"/>
      <c r="N412" s="304"/>
      <c r="O412" s="425">
        <f t="shared" si="13"/>
        <v>0</v>
      </c>
      <c r="P412" s="304"/>
      <c r="Q412" s="304"/>
      <c r="R412" s="275" t="str">
        <f>IF(ISBLANK($B412),"",VLOOKUP($B412,Listen!$A$2:$C$44,2,FALSE))</f>
        <v/>
      </c>
      <c r="S412" s="275" t="str">
        <f>IF(ISBLANK($B412),"",VLOOKUP($B412,Listen!$A$2:$C$44,3,FALSE))</f>
        <v/>
      </c>
      <c r="T412" s="260"/>
      <c r="U412" s="260"/>
      <c r="V412" s="260"/>
      <c r="W412" s="260"/>
      <c r="X412" s="260"/>
      <c r="Y412" s="260"/>
      <c r="Z412" s="260"/>
      <c r="AA412" s="260"/>
      <c r="AB412" s="260"/>
      <c r="AC412" s="260"/>
      <c r="AD412" s="260"/>
      <c r="AE412" s="260"/>
    </row>
    <row r="413" spans="1:31">
      <c r="A413" s="186"/>
      <c r="B413" s="186"/>
      <c r="C413" s="226"/>
      <c r="D413" s="304"/>
      <c r="E413" s="304"/>
      <c r="F413" s="304"/>
      <c r="G413" s="304"/>
      <c r="H413" s="304"/>
      <c r="I413" s="304"/>
      <c r="J413" s="304"/>
      <c r="K413" s="304"/>
      <c r="L413" s="425">
        <f t="shared" si="12"/>
        <v>0</v>
      </c>
      <c r="M413" s="304"/>
      <c r="N413" s="304"/>
      <c r="O413" s="425">
        <f t="shared" si="13"/>
        <v>0</v>
      </c>
      <c r="P413" s="304"/>
      <c r="Q413" s="304"/>
      <c r="R413" s="275" t="str">
        <f>IF(ISBLANK($B413),"",VLOOKUP($B413,Listen!$A$2:$C$44,2,FALSE))</f>
        <v/>
      </c>
      <c r="S413" s="275" t="str">
        <f>IF(ISBLANK($B413),"",VLOOKUP($B413,Listen!$A$2:$C$44,3,FALSE))</f>
        <v/>
      </c>
      <c r="T413" s="260"/>
      <c r="U413" s="260"/>
      <c r="V413" s="260"/>
      <c r="W413" s="260"/>
      <c r="X413" s="260"/>
      <c r="Y413" s="260"/>
      <c r="Z413" s="260"/>
      <c r="AA413" s="260"/>
      <c r="AB413" s="260"/>
      <c r="AC413" s="260"/>
      <c r="AD413" s="260"/>
      <c r="AE413" s="260"/>
    </row>
    <row r="414" spans="1:31">
      <c r="A414" s="186"/>
      <c r="B414" s="186"/>
      <c r="C414" s="226"/>
      <c r="D414" s="304"/>
      <c r="E414" s="304"/>
      <c r="F414" s="304"/>
      <c r="G414" s="304"/>
      <c r="H414" s="304"/>
      <c r="I414" s="304"/>
      <c r="J414" s="304"/>
      <c r="K414" s="304"/>
      <c r="L414" s="425">
        <f t="shared" si="12"/>
        <v>0</v>
      </c>
      <c r="M414" s="304"/>
      <c r="N414" s="304"/>
      <c r="O414" s="425">
        <f t="shared" si="13"/>
        <v>0</v>
      </c>
      <c r="P414" s="304"/>
      <c r="Q414" s="304"/>
      <c r="R414" s="275" t="str">
        <f>IF(ISBLANK($B414),"",VLOOKUP($B414,Listen!$A$2:$C$44,2,FALSE))</f>
        <v/>
      </c>
      <c r="S414" s="275" t="str">
        <f>IF(ISBLANK($B414),"",VLOOKUP($B414,Listen!$A$2:$C$44,3,FALSE))</f>
        <v/>
      </c>
      <c r="T414" s="260"/>
      <c r="U414" s="260"/>
      <c r="V414" s="260"/>
      <c r="W414" s="260"/>
      <c r="X414" s="260"/>
      <c r="Y414" s="260"/>
      <c r="Z414" s="260"/>
      <c r="AA414" s="260"/>
      <c r="AB414" s="260"/>
      <c r="AC414" s="260"/>
      <c r="AD414" s="260"/>
      <c r="AE414" s="260"/>
    </row>
    <row r="415" spans="1:31">
      <c r="A415" s="186"/>
      <c r="B415" s="186"/>
      <c r="C415" s="226"/>
      <c r="D415" s="304"/>
      <c r="E415" s="304"/>
      <c r="F415" s="304"/>
      <c r="G415" s="304"/>
      <c r="H415" s="304"/>
      <c r="I415" s="304"/>
      <c r="J415" s="304"/>
      <c r="K415" s="304"/>
      <c r="L415" s="425">
        <f t="shared" si="12"/>
        <v>0</v>
      </c>
      <c r="M415" s="304"/>
      <c r="N415" s="304"/>
      <c r="O415" s="425">
        <f t="shared" si="13"/>
        <v>0</v>
      </c>
      <c r="P415" s="304"/>
      <c r="Q415" s="304"/>
      <c r="R415" s="275" t="str">
        <f>IF(ISBLANK($B415),"",VLOOKUP($B415,Listen!$A$2:$C$44,2,FALSE))</f>
        <v/>
      </c>
      <c r="S415" s="275" t="str">
        <f>IF(ISBLANK($B415),"",VLOOKUP($B415,Listen!$A$2:$C$44,3,FALSE))</f>
        <v/>
      </c>
      <c r="T415" s="260"/>
      <c r="U415" s="260"/>
      <c r="V415" s="260"/>
      <c r="W415" s="260"/>
      <c r="X415" s="260"/>
      <c r="Y415" s="260"/>
      <c r="Z415" s="260"/>
      <c r="AA415" s="260"/>
      <c r="AB415" s="260"/>
      <c r="AC415" s="260"/>
      <c r="AD415" s="260"/>
      <c r="AE415" s="260"/>
    </row>
    <row r="416" spans="1:31">
      <c r="A416" s="186"/>
      <c r="B416" s="186"/>
      <c r="C416" s="226"/>
      <c r="D416" s="304"/>
      <c r="E416" s="304"/>
      <c r="F416" s="304"/>
      <c r="G416" s="304"/>
      <c r="H416" s="304"/>
      <c r="I416" s="304"/>
      <c r="J416" s="304"/>
      <c r="K416" s="304"/>
      <c r="L416" s="425">
        <f t="shared" si="12"/>
        <v>0</v>
      </c>
      <c r="M416" s="304"/>
      <c r="N416" s="304"/>
      <c r="O416" s="425">
        <f t="shared" si="13"/>
        <v>0</v>
      </c>
      <c r="P416" s="304"/>
      <c r="Q416" s="304"/>
      <c r="R416" s="275" t="str">
        <f>IF(ISBLANK($B416),"",VLOOKUP($B416,Listen!$A$2:$C$44,2,FALSE))</f>
        <v/>
      </c>
      <c r="S416" s="275" t="str">
        <f>IF(ISBLANK($B416),"",VLOOKUP($B416,Listen!$A$2:$C$44,3,FALSE))</f>
        <v/>
      </c>
      <c r="T416" s="260"/>
      <c r="U416" s="260"/>
      <c r="V416" s="260"/>
      <c r="W416" s="260"/>
      <c r="X416" s="260"/>
      <c r="Y416" s="260"/>
      <c r="Z416" s="260"/>
      <c r="AA416" s="260"/>
      <c r="AB416" s="260"/>
      <c r="AC416" s="260"/>
      <c r="AD416" s="260"/>
      <c r="AE416" s="260"/>
    </row>
    <row r="417" spans="1:31">
      <c r="A417" s="186"/>
      <c r="B417" s="186"/>
      <c r="C417" s="226"/>
      <c r="D417" s="304"/>
      <c r="E417" s="304"/>
      <c r="F417" s="304"/>
      <c r="G417" s="304"/>
      <c r="H417" s="304"/>
      <c r="I417" s="304"/>
      <c r="J417" s="304"/>
      <c r="K417" s="304"/>
      <c r="L417" s="425">
        <f t="shared" si="12"/>
        <v>0</v>
      </c>
      <c r="M417" s="304"/>
      <c r="N417" s="304"/>
      <c r="O417" s="425">
        <f t="shared" si="13"/>
        <v>0</v>
      </c>
      <c r="P417" s="304"/>
      <c r="Q417" s="304"/>
      <c r="R417" s="275" t="str">
        <f>IF(ISBLANK($B417),"",VLOOKUP($B417,Listen!$A$2:$C$44,2,FALSE))</f>
        <v/>
      </c>
      <c r="S417" s="275" t="str">
        <f>IF(ISBLANK($B417),"",VLOOKUP($B417,Listen!$A$2:$C$44,3,FALSE))</f>
        <v/>
      </c>
      <c r="T417" s="260"/>
      <c r="U417" s="260"/>
      <c r="V417" s="260"/>
      <c r="W417" s="260"/>
      <c r="X417" s="260"/>
      <c r="Y417" s="260"/>
      <c r="Z417" s="260"/>
      <c r="AA417" s="260"/>
      <c r="AB417" s="260"/>
      <c r="AC417" s="260"/>
      <c r="AD417" s="260"/>
      <c r="AE417" s="260"/>
    </row>
    <row r="418" spans="1:31">
      <c r="A418" s="186"/>
      <c r="B418" s="186"/>
      <c r="C418" s="226"/>
      <c r="D418" s="304"/>
      <c r="E418" s="304"/>
      <c r="F418" s="304"/>
      <c r="G418" s="304"/>
      <c r="H418" s="304"/>
      <c r="I418" s="304"/>
      <c r="J418" s="304"/>
      <c r="K418" s="304"/>
      <c r="L418" s="425">
        <f t="shared" si="12"/>
        <v>0</v>
      </c>
      <c r="M418" s="304"/>
      <c r="N418" s="304"/>
      <c r="O418" s="425">
        <f t="shared" si="13"/>
        <v>0</v>
      </c>
      <c r="P418" s="304"/>
      <c r="Q418" s="304"/>
      <c r="R418" s="275" t="str">
        <f>IF(ISBLANK($B418),"",VLOOKUP($B418,Listen!$A$2:$C$44,2,FALSE))</f>
        <v/>
      </c>
      <c r="S418" s="275" t="str">
        <f>IF(ISBLANK($B418),"",VLOOKUP($B418,Listen!$A$2:$C$44,3,FALSE))</f>
        <v/>
      </c>
      <c r="T418" s="260"/>
      <c r="U418" s="260"/>
      <c r="V418" s="260"/>
      <c r="W418" s="260"/>
      <c r="X418" s="260"/>
      <c r="Y418" s="260"/>
      <c r="Z418" s="260"/>
      <c r="AA418" s="260"/>
      <c r="AB418" s="260"/>
      <c r="AC418" s="260"/>
      <c r="AD418" s="260"/>
      <c r="AE418" s="260"/>
    </row>
    <row r="419" spans="1:31">
      <c r="A419" s="186"/>
      <c r="B419" s="186"/>
      <c r="C419" s="226"/>
      <c r="D419" s="304"/>
      <c r="E419" s="304"/>
      <c r="F419" s="304"/>
      <c r="G419" s="304"/>
      <c r="H419" s="304"/>
      <c r="I419" s="304"/>
      <c r="J419" s="304"/>
      <c r="K419" s="304"/>
      <c r="L419" s="425">
        <f t="shared" si="12"/>
        <v>0</v>
      </c>
      <c r="M419" s="304"/>
      <c r="N419" s="304"/>
      <c r="O419" s="425">
        <f t="shared" si="13"/>
        <v>0</v>
      </c>
      <c r="P419" s="304"/>
      <c r="Q419" s="304"/>
      <c r="R419" s="275" t="str">
        <f>IF(ISBLANK($B419),"",VLOOKUP($B419,Listen!$A$2:$C$44,2,FALSE))</f>
        <v/>
      </c>
      <c r="S419" s="275" t="str">
        <f>IF(ISBLANK($B419),"",VLOOKUP($B419,Listen!$A$2:$C$44,3,FALSE))</f>
        <v/>
      </c>
      <c r="T419" s="260"/>
      <c r="U419" s="260"/>
      <c r="V419" s="260"/>
      <c r="W419" s="260"/>
      <c r="X419" s="260"/>
      <c r="Y419" s="260"/>
      <c r="Z419" s="260"/>
      <c r="AA419" s="260"/>
      <c r="AB419" s="260"/>
      <c r="AC419" s="260"/>
      <c r="AD419" s="260"/>
      <c r="AE419" s="260"/>
    </row>
    <row r="420" spans="1:31">
      <c r="A420" s="186"/>
      <c r="B420" s="186"/>
      <c r="C420" s="226"/>
      <c r="D420" s="304"/>
      <c r="E420" s="304"/>
      <c r="F420" s="304"/>
      <c r="G420" s="304"/>
      <c r="H420" s="304"/>
      <c r="I420" s="304"/>
      <c r="J420" s="304"/>
      <c r="K420" s="304"/>
      <c r="L420" s="425">
        <f t="shared" si="12"/>
        <v>0</v>
      </c>
      <c r="M420" s="304"/>
      <c r="N420" s="304"/>
      <c r="O420" s="425">
        <f t="shared" si="13"/>
        <v>0</v>
      </c>
      <c r="P420" s="304"/>
      <c r="Q420" s="304"/>
      <c r="R420" s="275" t="str">
        <f>IF(ISBLANK($B420),"",VLOOKUP($B420,Listen!$A$2:$C$44,2,FALSE))</f>
        <v/>
      </c>
      <c r="S420" s="275" t="str">
        <f>IF(ISBLANK($B420),"",VLOOKUP($B420,Listen!$A$2:$C$44,3,FALSE))</f>
        <v/>
      </c>
      <c r="T420" s="260"/>
      <c r="U420" s="260"/>
      <c r="V420" s="260"/>
      <c r="W420" s="260"/>
      <c r="X420" s="260"/>
      <c r="Y420" s="260"/>
      <c r="Z420" s="260"/>
      <c r="AA420" s="260"/>
      <c r="AB420" s="260"/>
      <c r="AC420" s="260"/>
      <c r="AD420" s="260"/>
      <c r="AE420" s="260"/>
    </row>
    <row r="421" spans="1:31">
      <c r="A421" s="186"/>
      <c r="B421" s="186"/>
      <c r="C421" s="226"/>
      <c r="D421" s="304"/>
      <c r="E421" s="304"/>
      <c r="F421" s="304"/>
      <c r="G421" s="304"/>
      <c r="H421" s="304"/>
      <c r="I421" s="304"/>
      <c r="J421" s="304"/>
      <c r="K421" s="304"/>
      <c r="L421" s="425">
        <f t="shared" si="12"/>
        <v>0</v>
      </c>
      <c r="M421" s="304"/>
      <c r="N421" s="304"/>
      <c r="O421" s="425">
        <f t="shared" si="13"/>
        <v>0</v>
      </c>
      <c r="P421" s="304"/>
      <c r="Q421" s="304"/>
      <c r="R421" s="275" t="str">
        <f>IF(ISBLANK($B421),"",VLOOKUP($B421,Listen!$A$2:$C$44,2,FALSE))</f>
        <v/>
      </c>
      <c r="S421" s="275" t="str">
        <f>IF(ISBLANK($B421),"",VLOOKUP($B421,Listen!$A$2:$C$44,3,FALSE))</f>
        <v/>
      </c>
      <c r="T421" s="260"/>
      <c r="U421" s="260"/>
      <c r="V421" s="260"/>
      <c r="W421" s="260"/>
      <c r="X421" s="260"/>
      <c r="Y421" s="260"/>
      <c r="Z421" s="260"/>
      <c r="AA421" s="260"/>
      <c r="AB421" s="260"/>
      <c r="AC421" s="260"/>
      <c r="AD421" s="260"/>
      <c r="AE421" s="260"/>
    </row>
    <row r="422" spans="1:31">
      <c r="A422" s="186"/>
      <c r="B422" s="186"/>
      <c r="C422" s="226"/>
      <c r="D422" s="304"/>
      <c r="E422" s="304"/>
      <c r="F422" s="304"/>
      <c r="G422" s="304"/>
      <c r="H422" s="304"/>
      <c r="I422" s="304"/>
      <c r="J422" s="304"/>
      <c r="K422" s="304"/>
      <c r="L422" s="425">
        <f t="shared" si="12"/>
        <v>0</v>
      </c>
      <c r="M422" s="304"/>
      <c r="N422" s="304"/>
      <c r="O422" s="425">
        <f t="shared" si="13"/>
        <v>0</v>
      </c>
      <c r="P422" s="304"/>
      <c r="Q422" s="304"/>
      <c r="R422" s="275" t="str">
        <f>IF(ISBLANK($B422),"",VLOOKUP($B422,Listen!$A$2:$C$44,2,FALSE))</f>
        <v/>
      </c>
      <c r="S422" s="275" t="str">
        <f>IF(ISBLANK($B422),"",VLOOKUP($B422,Listen!$A$2:$C$44,3,FALSE))</f>
        <v/>
      </c>
      <c r="T422" s="260"/>
      <c r="U422" s="260"/>
      <c r="V422" s="260"/>
      <c r="W422" s="260"/>
      <c r="X422" s="260"/>
      <c r="Y422" s="260"/>
      <c r="Z422" s="260"/>
      <c r="AA422" s="260"/>
      <c r="AB422" s="260"/>
      <c r="AC422" s="260"/>
      <c r="AD422" s="260"/>
      <c r="AE422" s="260"/>
    </row>
    <row r="423" spans="1:31">
      <c r="A423" s="186"/>
      <c r="B423" s="186"/>
      <c r="C423" s="226"/>
      <c r="D423" s="304"/>
      <c r="E423" s="304"/>
      <c r="F423" s="304"/>
      <c r="G423" s="304"/>
      <c r="H423" s="304"/>
      <c r="I423" s="304"/>
      <c r="J423" s="304"/>
      <c r="K423" s="304"/>
      <c r="L423" s="425">
        <f t="shared" si="12"/>
        <v>0</v>
      </c>
      <c r="M423" s="304"/>
      <c r="N423" s="304"/>
      <c r="O423" s="425">
        <f t="shared" si="13"/>
        <v>0</v>
      </c>
      <c r="P423" s="304"/>
      <c r="Q423" s="304"/>
      <c r="R423" s="275" t="str">
        <f>IF(ISBLANK($B423),"",VLOOKUP($B423,Listen!$A$2:$C$44,2,FALSE))</f>
        <v/>
      </c>
      <c r="S423" s="275" t="str">
        <f>IF(ISBLANK($B423),"",VLOOKUP($B423,Listen!$A$2:$C$44,3,FALSE))</f>
        <v/>
      </c>
      <c r="T423" s="260"/>
      <c r="U423" s="260"/>
      <c r="V423" s="260"/>
      <c r="W423" s="260"/>
      <c r="X423" s="260"/>
      <c r="Y423" s="260"/>
      <c r="Z423" s="260"/>
      <c r="AA423" s="260"/>
      <c r="AB423" s="260"/>
      <c r="AC423" s="260"/>
      <c r="AD423" s="260"/>
      <c r="AE423" s="260"/>
    </row>
    <row r="424" spans="1:31">
      <c r="A424" s="186"/>
      <c r="B424" s="186"/>
      <c r="C424" s="226"/>
      <c r="D424" s="304"/>
      <c r="E424" s="304"/>
      <c r="F424" s="304"/>
      <c r="G424" s="304"/>
      <c r="H424" s="304"/>
      <c r="I424" s="304"/>
      <c r="J424" s="304"/>
      <c r="K424" s="304"/>
      <c r="L424" s="425">
        <f t="shared" si="12"/>
        <v>0</v>
      </c>
      <c r="M424" s="304"/>
      <c r="N424" s="304"/>
      <c r="O424" s="425">
        <f t="shared" si="13"/>
        <v>0</v>
      </c>
      <c r="P424" s="304"/>
      <c r="Q424" s="304"/>
      <c r="R424" s="275" t="str">
        <f>IF(ISBLANK($B424),"",VLOOKUP($B424,Listen!$A$2:$C$44,2,FALSE))</f>
        <v/>
      </c>
      <c r="S424" s="275" t="str">
        <f>IF(ISBLANK($B424),"",VLOOKUP($B424,Listen!$A$2:$C$44,3,FALSE))</f>
        <v/>
      </c>
      <c r="T424" s="260"/>
      <c r="U424" s="260"/>
      <c r="V424" s="260"/>
      <c r="W424" s="260"/>
      <c r="X424" s="260"/>
      <c r="Y424" s="260"/>
      <c r="Z424" s="260"/>
      <c r="AA424" s="260"/>
      <c r="AB424" s="260"/>
      <c r="AC424" s="260"/>
      <c r="AD424" s="260"/>
      <c r="AE424" s="260"/>
    </row>
    <row r="425" spans="1:31">
      <c r="A425" s="186"/>
      <c r="B425" s="186"/>
      <c r="C425" s="226"/>
      <c r="D425" s="304"/>
      <c r="E425" s="304"/>
      <c r="F425" s="304"/>
      <c r="G425" s="304"/>
      <c r="H425" s="304"/>
      <c r="I425" s="304"/>
      <c r="J425" s="304"/>
      <c r="K425" s="304"/>
      <c r="L425" s="425">
        <f t="shared" si="12"/>
        <v>0</v>
      </c>
      <c r="M425" s="304"/>
      <c r="N425" s="304"/>
      <c r="O425" s="425">
        <f t="shared" si="13"/>
        <v>0</v>
      </c>
      <c r="P425" s="304"/>
      <c r="Q425" s="304"/>
      <c r="R425" s="275" t="str">
        <f>IF(ISBLANK($B425),"",VLOOKUP($B425,Listen!$A$2:$C$44,2,FALSE))</f>
        <v/>
      </c>
      <c r="S425" s="275" t="str">
        <f>IF(ISBLANK($B425),"",VLOOKUP($B425,Listen!$A$2:$C$44,3,FALSE))</f>
        <v/>
      </c>
      <c r="T425" s="260"/>
      <c r="U425" s="260"/>
      <c r="V425" s="260"/>
      <c r="W425" s="260"/>
      <c r="X425" s="260"/>
      <c r="Y425" s="260"/>
      <c r="Z425" s="260"/>
      <c r="AA425" s="260"/>
      <c r="AB425" s="260"/>
      <c r="AC425" s="260"/>
      <c r="AD425" s="260"/>
      <c r="AE425" s="260"/>
    </row>
    <row r="426" spans="1:31">
      <c r="A426" s="186"/>
      <c r="B426" s="186"/>
      <c r="C426" s="226"/>
      <c r="D426" s="304"/>
      <c r="E426" s="304"/>
      <c r="F426" s="304"/>
      <c r="G426" s="304"/>
      <c r="H426" s="304"/>
      <c r="I426" s="304"/>
      <c r="J426" s="304"/>
      <c r="K426" s="304"/>
      <c r="L426" s="425">
        <f t="shared" si="12"/>
        <v>0</v>
      </c>
      <c r="M426" s="304"/>
      <c r="N426" s="304"/>
      <c r="O426" s="425">
        <f t="shared" si="13"/>
        <v>0</v>
      </c>
      <c r="P426" s="304"/>
      <c r="Q426" s="304"/>
      <c r="R426" s="275" t="str">
        <f>IF(ISBLANK($B426),"",VLOOKUP($B426,Listen!$A$2:$C$44,2,FALSE))</f>
        <v/>
      </c>
      <c r="S426" s="275" t="str">
        <f>IF(ISBLANK($B426),"",VLOOKUP($B426,Listen!$A$2:$C$44,3,FALSE))</f>
        <v/>
      </c>
      <c r="T426" s="260"/>
      <c r="U426" s="260"/>
      <c r="V426" s="260"/>
      <c r="W426" s="260"/>
      <c r="X426" s="260"/>
      <c r="Y426" s="260"/>
      <c r="Z426" s="260"/>
      <c r="AA426" s="260"/>
      <c r="AB426" s="260"/>
      <c r="AC426" s="260"/>
      <c r="AD426" s="260"/>
      <c r="AE426" s="260"/>
    </row>
    <row r="427" spans="1:31">
      <c r="A427" s="186"/>
      <c r="B427" s="186"/>
      <c r="C427" s="226"/>
      <c r="D427" s="304"/>
      <c r="E427" s="304"/>
      <c r="F427" s="304"/>
      <c r="G427" s="304"/>
      <c r="H427" s="304"/>
      <c r="I427" s="304"/>
      <c r="J427" s="304"/>
      <c r="K427" s="304"/>
      <c r="L427" s="425">
        <f t="shared" si="12"/>
        <v>0</v>
      </c>
      <c r="M427" s="304"/>
      <c r="N427" s="304"/>
      <c r="O427" s="425">
        <f t="shared" si="13"/>
        <v>0</v>
      </c>
      <c r="P427" s="304"/>
      <c r="Q427" s="304"/>
      <c r="R427" s="275" t="str">
        <f>IF(ISBLANK($B427),"",VLOOKUP($B427,Listen!$A$2:$C$44,2,FALSE))</f>
        <v/>
      </c>
      <c r="S427" s="275" t="str">
        <f>IF(ISBLANK($B427),"",VLOOKUP($B427,Listen!$A$2:$C$44,3,FALSE))</f>
        <v/>
      </c>
      <c r="T427" s="260"/>
      <c r="U427" s="260"/>
      <c r="V427" s="260"/>
      <c r="W427" s="260"/>
      <c r="X427" s="260"/>
      <c r="Y427" s="260"/>
      <c r="Z427" s="260"/>
      <c r="AA427" s="260"/>
      <c r="AB427" s="260"/>
      <c r="AC427" s="260"/>
      <c r="AD427" s="260"/>
      <c r="AE427" s="260"/>
    </row>
    <row r="428" spans="1:31">
      <c r="A428" s="186"/>
      <c r="B428" s="186"/>
      <c r="C428" s="226"/>
      <c r="D428" s="304"/>
      <c r="E428" s="304"/>
      <c r="F428" s="304"/>
      <c r="G428" s="304"/>
      <c r="H428" s="304"/>
      <c r="I428" s="304"/>
      <c r="J428" s="304"/>
      <c r="K428" s="304"/>
      <c r="L428" s="425">
        <f t="shared" si="12"/>
        <v>0</v>
      </c>
      <c r="M428" s="304"/>
      <c r="N428" s="304"/>
      <c r="O428" s="425">
        <f t="shared" si="13"/>
        <v>0</v>
      </c>
      <c r="P428" s="304"/>
      <c r="Q428" s="304"/>
      <c r="R428" s="275" t="str">
        <f>IF(ISBLANK($B428),"",VLOOKUP($B428,Listen!$A$2:$C$44,2,FALSE))</f>
        <v/>
      </c>
      <c r="S428" s="275" t="str">
        <f>IF(ISBLANK($B428),"",VLOOKUP($B428,Listen!$A$2:$C$44,3,FALSE))</f>
        <v/>
      </c>
      <c r="T428" s="260"/>
      <c r="U428" s="260"/>
      <c r="V428" s="260"/>
      <c r="W428" s="260"/>
      <c r="X428" s="260"/>
      <c r="Y428" s="260"/>
      <c r="Z428" s="260"/>
      <c r="AA428" s="260"/>
      <c r="AB428" s="260"/>
      <c r="AC428" s="260"/>
      <c r="AD428" s="260"/>
      <c r="AE428" s="260"/>
    </row>
    <row r="429" spans="1:31">
      <c r="A429" s="186"/>
      <c r="B429" s="186"/>
      <c r="C429" s="226"/>
      <c r="D429" s="304"/>
      <c r="E429" s="304"/>
      <c r="F429" s="304"/>
      <c r="G429" s="304"/>
      <c r="H429" s="304"/>
      <c r="I429" s="304"/>
      <c r="J429" s="304"/>
      <c r="K429" s="304"/>
      <c r="L429" s="425">
        <f t="shared" si="12"/>
        <v>0</v>
      </c>
      <c r="M429" s="304"/>
      <c r="N429" s="304"/>
      <c r="O429" s="425">
        <f t="shared" si="13"/>
        <v>0</v>
      </c>
      <c r="P429" s="304"/>
      <c r="Q429" s="304"/>
      <c r="R429" s="275" t="str">
        <f>IF(ISBLANK($B429),"",VLOOKUP($B429,Listen!$A$2:$C$44,2,FALSE))</f>
        <v/>
      </c>
      <c r="S429" s="275" t="str">
        <f>IF(ISBLANK($B429),"",VLOOKUP($B429,Listen!$A$2:$C$44,3,FALSE))</f>
        <v/>
      </c>
      <c r="T429" s="260"/>
      <c r="U429" s="260"/>
      <c r="V429" s="260"/>
      <c r="W429" s="260"/>
      <c r="X429" s="260"/>
      <c r="Y429" s="260"/>
      <c r="Z429" s="260"/>
      <c r="AA429" s="260"/>
      <c r="AB429" s="260"/>
      <c r="AC429" s="260"/>
      <c r="AD429" s="260"/>
      <c r="AE429" s="260"/>
    </row>
    <row r="430" spans="1:31">
      <c r="A430" s="186"/>
      <c r="B430" s="186"/>
      <c r="C430" s="226"/>
      <c r="D430" s="304"/>
      <c r="E430" s="304"/>
      <c r="F430" s="304"/>
      <c r="G430" s="304"/>
      <c r="H430" s="304"/>
      <c r="I430" s="304"/>
      <c r="J430" s="304"/>
      <c r="K430" s="304"/>
      <c r="L430" s="425">
        <f t="shared" si="12"/>
        <v>0</v>
      </c>
      <c r="M430" s="304"/>
      <c r="N430" s="304"/>
      <c r="O430" s="425">
        <f t="shared" si="13"/>
        <v>0</v>
      </c>
      <c r="P430" s="304"/>
      <c r="Q430" s="304"/>
      <c r="R430" s="275" t="str">
        <f>IF(ISBLANK($B430),"",VLOOKUP($B430,Listen!$A$2:$C$44,2,FALSE))</f>
        <v/>
      </c>
      <c r="S430" s="275" t="str">
        <f>IF(ISBLANK($B430),"",VLOOKUP($B430,Listen!$A$2:$C$44,3,FALSE))</f>
        <v/>
      </c>
      <c r="T430" s="260"/>
      <c r="U430" s="260"/>
      <c r="V430" s="260"/>
      <c r="W430" s="260"/>
      <c r="X430" s="260"/>
      <c r="Y430" s="260"/>
      <c r="Z430" s="260"/>
      <c r="AA430" s="260"/>
      <c r="AB430" s="260"/>
      <c r="AC430" s="260"/>
      <c r="AD430" s="260"/>
      <c r="AE430" s="260"/>
    </row>
    <row r="431" spans="1:31">
      <c r="A431" s="186"/>
      <c r="B431" s="186"/>
      <c r="C431" s="226"/>
      <c r="D431" s="304"/>
      <c r="E431" s="304"/>
      <c r="F431" s="304"/>
      <c r="G431" s="304"/>
      <c r="H431" s="304"/>
      <c r="I431" s="304"/>
      <c r="J431" s="304"/>
      <c r="K431" s="304"/>
      <c r="L431" s="425">
        <f t="shared" si="12"/>
        <v>0</v>
      </c>
      <c r="M431" s="304"/>
      <c r="N431" s="304"/>
      <c r="O431" s="425">
        <f t="shared" si="13"/>
        <v>0</v>
      </c>
      <c r="P431" s="304"/>
      <c r="Q431" s="304"/>
      <c r="R431" s="275" t="str">
        <f>IF(ISBLANK($B431),"",VLOOKUP($B431,Listen!$A$2:$C$44,2,FALSE))</f>
        <v/>
      </c>
      <c r="S431" s="275" t="str">
        <f>IF(ISBLANK($B431),"",VLOOKUP($B431,Listen!$A$2:$C$44,3,FALSE))</f>
        <v/>
      </c>
      <c r="T431" s="260"/>
      <c r="U431" s="260"/>
      <c r="V431" s="260"/>
      <c r="W431" s="260"/>
      <c r="X431" s="260"/>
      <c r="Y431" s="260"/>
      <c r="Z431" s="260"/>
      <c r="AA431" s="260"/>
      <c r="AB431" s="260"/>
      <c r="AC431" s="260"/>
      <c r="AD431" s="260"/>
      <c r="AE431" s="260"/>
    </row>
    <row r="432" spans="1:31">
      <c r="A432" s="186"/>
      <c r="B432" s="186"/>
      <c r="C432" s="226"/>
      <c r="D432" s="304"/>
      <c r="E432" s="304"/>
      <c r="F432" s="304"/>
      <c r="G432" s="304"/>
      <c r="H432" s="304"/>
      <c r="I432" s="304"/>
      <c r="J432" s="304"/>
      <c r="K432" s="304"/>
      <c r="L432" s="425">
        <f t="shared" si="12"/>
        <v>0</v>
      </c>
      <c r="M432" s="304"/>
      <c r="N432" s="304"/>
      <c r="O432" s="425">
        <f t="shared" si="13"/>
        <v>0</v>
      </c>
      <c r="P432" s="304"/>
      <c r="Q432" s="304"/>
      <c r="R432" s="275" t="str">
        <f>IF(ISBLANK($B432),"",VLOOKUP($B432,Listen!$A$2:$C$44,2,FALSE))</f>
        <v/>
      </c>
      <c r="S432" s="275" t="str">
        <f>IF(ISBLANK($B432),"",VLOOKUP($B432,Listen!$A$2:$C$44,3,FALSE))</f>
        <v/>
      </c>
      <c r="T432" s="260"/>
      <c r="U432" s="260"/>
      <c r="V432" s="260"/>
      <c r="W432" s="260"/>
      <c r="X432" s="260"/>
      <c r="Y432" s="260"/>
      <c r="Z432" s="260"/>
      <c r="AA432" s="260"/>
      <c r="AB432" s="260"/>
      <c r="AC432" s="260"/>
      <c r="AD432" s="260"/>
      <c r="AE432" s="260"/>
    </row>
    <row r="433" spans="1:31">
      <c r="A433" s="186"/>
      <c r="B433" s="186"/>
      <c r="C433" s="226"/>
      <c r="D433" s="304"/>
      <c r="E433" s="304"/>
      <c r="F433" s="304"/>
      <c r="G433" s="304"/>
      <c r="H433" s="304"/>
      <c r="I433" s="304"/>
      <c r="J433" s="304"/>
      <c r="K433" s="304"/>
      <c r="L433" s="425">
        <f t="shared" si="12"/>
        <v>0</v>
      </c>
      <c r="M433" s="304"/>
      <c r="N433" s="304"/>
      <c r="O433" s="425">
        <f t="shared" si="13"/>
        <v>0</v>
      </c>
      <c r="P433" s="304"/>
      <c r="Q433" s="304"/>
      <c r="R433" s="275" t="str">
        <f>IF(ISBLANK($B433),"",VLOOKUP($B433,Listen!$A$2:$C$44,2,FALSE))</f>
        <v/>
      </c>
      <c r="S433" s="275" t="str">
        <f>IF(ISBLANK($B433),"",VLOOKUP($B433,Listen!$A$2:$C$44,3,FALSE))</f>
        <v/>
      </c>
      <c r="T433" s="260"/>
      <c r="U433" s="260"/>
      <c r="V433" s="260"/>
      <c r="W433" s="260"/>
      <c r="X433" s="260"/>
      <c r="Y433" s="260"/>
      <c r="Z433" s="260"/>
      <c r="AA433" s="260"/>
      <c r="AB433" s="260"/>
      <c r="AC433" s="260"/>
      <c r="AD433" s="260"/>
      <c r="AE433" s="260"/>
    </row>
    <row r="434" spans="1:31">
      <c r="A434" s="186"/>
      <c r="B434" s="186"/>
      <c r="C434" s="226"/>
      <c r="D434" s="304"/>
      <c r="E434" s="304"/>
      <c r="F434" s="304"/>
      <c r="G434" s="304"/>
      <c r="H434" s="304"/>
      <c r="I434" s="304"/>
      <c r="J434" s="304"/>
      <c r="K434" s="304"/>
      <c r="L434" s="425">
        <f t="shared" si="12"/>
        <v>0</v>
      </c>
      <c r="M434" s="304"/>
      <c r="N434" s="304"/>
      <c r="O434" s="425">
        <f t="shared" si="13"/>
        <v>0</v>
      </c>
      <c r="P434" s="304"/>
      <c r="Q434" s="304"/>
      <c r="R434" s="275" t="str">
        <f>IF(ISBLANK($B434),"",VLOOKUP($B434,Listen!$A$2:$C$44,2,FALSE))</f>
        <v/>
      </c>
      <c r="S434" s="275" t="str">
        <f>IF(ISBLANK($B434),"",VLOOKUP($B434,Listen!$A$2:$C$44,3,FALSE))</f>
        <v/>
      </c>
      <c r="T434" s="260"/>
      <c r="U434" s="260"/>
      <c r="V434" s="260"/>
      <c r="W434" s="260"/>
      <c r="X434" s="260"/>
      <c r="Y434" s="260"/>
      <c r="Z434" s="260"/>
      <c r="AA434" s="260"/>
      <c r="AB434" s="260"/>
      <c r="AC434" s="260"/>
      <c r="AD434" s="260"/>
      <c r="AE434" s="260"/>
    </row>
    <row r="435" spans="1:31">
      <c r="A435" s="186"/>
      <c r="B435" s="186"/>
      <c r="C435" s="226"/>
      <c r="D435" s="304"/>
      <c r="E435" s="304"/>
      <c r="F435" s="304"/>
      <c r="G435" s="304"/>
      <c r="H435" s="304"/>
      <c r="I435" s="304"/>
      <c r="J435" s="304"/>
      <c r="K435" s="304"/>
      <c r="L435" s="425">
        <f t="shared" si="12"/>
        <v>0</v>
      </c>
      <c r="M435" s="304"/>
      <c r="N435" s="304"/>
      <c r="O435" s="425">
        <f t="shared" si="13"/>
        <v>0</v>
      </c>
      <c r="P435" s="304"/>
      <c r="Q435" s="304"/>
      <c r="R435" s="275" t="str">
        <f>IF(ISBLANK($B435),"",VLOOKUP($B435,Listen!$A$2:$C$44,2,FALSE))</f>
        <v/>
      </c>
      <c r="S435" s="275" t="str">
        <f>IF(ISBLANK($B435),"",VLOOKUP($B435,Listen!$A$2:$C$44,3,FALSE))</f>
        <v/>
      </c>
      <c r="T435" s="260"/>
      <c r="U435" s="260"/>
      <c r="V435" s="260"/>
      <c r="W435" s="260"/>
      <c r="X435" s="260"/>
      <c r="Y435" s="260"/>
      <c r="Z435" s="260"/>
      <c r="AA435" s="260"/>
      <c r="AB435" s="260"/>
      <c r="AC435" s="260"/>
      <c r="AD435" s="260"/>
      <c r="AE435" s="260"/>
    </row>
    <row r="436" spans="1:31">
      <c r="A436" s="186"/>
      <c r="B436" s="186"/>
      <c r="C436" s="226"/>
      <c r="D436" s="304"/>
      <c r="E436" s="304"/>
      <c r="F436" s="304"/>
      <c r="G436" s="304"/>
      <c r="H436" s="304"/>
      <c r="I436" s="304"/>
      <c r="J436" s="304"/>
      <c r="K436" s="304"/>
      <c r="L436" s="425">
        <f t="shared" si="12"/>
        <v>0</v>
      </c>
      <c r="M436" s="304"/>
      <c r="N436" s="304"/>
      <c r="O436" s="425">
        <f t="shared" si="13"/>
        <v>0</v>
      </c>
      <c r="P436" s="304"/>
      <c r="Q436" s="304"/>
      <c r="R436" s="275" t="str">
        <f>IF(ISBLANK($B436),"",VLOOKUP($B436,Listen!$A$2:$C$44,2,FALSE))</f>
        <v/>
      </c>
      <c r="S436" s="275" t="str">
        <f>IF(ISBLANK($B436),"",VLOOKUP($B436,Listen!$A$2:$C$44,3,FALSE))</f>
        <v/>
      </c>
      <c r="T436" s="260"/>
      <c r="U436" s="260"/>
      <c r="V436" s="260"/>
      <c r="W436" s="260"/>
      <c r="X436" s="260"/>
      <c r="Y436" s="260"/>
      <c r="Z436" s="260"/>
      <c r="AA436" s="260"/>
      <c r="AB436" s="260"/>
      <c r="AC436" s="260"/>
      <c r="AD436" s="260"/>
      <c r="AE436" s="260"/>
    </row>
    <row r="437" spans="1:31">
      <c r="A437" s="186"/>
      <c r="B437" s="186"/>
      <c r="C437" s="226"/>
      <c r="D437" s="304"/>
      <c r="E437" s="304"/>
      <c r="F437" s="304"/>
      <c r="G437" s="304"/>
      <c r="H437" s="304"/>
      <c r="I437" s="304"/>
      <c r="J437" s="304"/>
      <c r="K437" s="304"/>
      <c r="L437" s="425">
        <f t="shared" si="12"/>
        <v>0</v>
      </c>
      <c r="M437" s="304"/>
      <c r="N437" s="304"/>
      <c r="O437" s="425">
        <f t="shared" si="13"/>
        <v>0</v>
      </c>
      <c r="P437" s="304"/>
      <c r="Q437" s="304"/>
      <c r="R437" s="275" t="str">
        <f>IF(ISBLANK($B437),"",VLOOKUP($B437,Listen!$A$2:$C$44,2,FALSE))</f>
        <v/>
      </c>
      <c r="S437" s="275" t="str">
        <f>IF(ISBLANK($B437),"",VLOOKUP($B437,Listen!$A$2:$C$44,3,FALSE))</f>
        <v/>
      </c>
      <c r="T437" s="260"/>
      <c r="U437" s="260"/>
      <c r="V437" s="260"/>
      <c r="W437" s="260"/>
      <c r="X437" s="260"/>
      <c r="Y437" s="260"/>
      <c r="Z437" s="260"/>
      <c r="AA437" s="260"/>
      <c r="AB437" s="260"/>
      <c r="AC437" s="260"/>
      <c r="AD437" s="260"/>
      <c r="AE437" s="260"/>
    </row>
    <row r="438" spans="1:31">
      <c r="A438" s="186"/>
      <c r="B438" s="186"/>
      <c r="C438" s="226"/>
      <c r="D438" s="304"/>
      <c r="E438" s="304"/>
      <c r="F438" s="304"/>
      <c r="G438" s="304"/>
      <c r="H438" s="304"/>
      <c r="I438" s="304"/>
      <c r="J438" s="304"/>
      <c r="K438" s="304"/>
      <c r="L438" s="425">
        <f t="shared" si="12"/>
        <v>0</v>
      </c>
      <c r="M438" s="304"/>
      <c r="N438" s="304"/>
      <c r="O438" s="425">
        <f t="shared" si="13"/>
        <v>0</v>
      </c>
      <c r="P438" s="304"/>
      <c r="Q438" s="304"/>
      <c r="R438" s="275" t="str">
        <f>IF(ISBLANK($B438),"",VLOOKUP($B438,Listen!$A$2:$C$44,2,FALSE))</f>
        <v/>
      </c>
      <c r="S438" s="275" t="str">
        <f>IF(ISBLANK($B438),"",VLOOKUP($B438,Listen!$A$2:$C$44,3,FALSE))</f>
        <v/>
      </c>
      <c r="T438" s="260"/>
      <c r="U438" s="260"/>
      <c r="V438" s="260"/>
      <c r="W438" s="260"/>
      <c r="X438" s="260"/>
      <c r="Y438" s="260"/>
      <c r="Z438" s="260"/>
      <c r="AA438" s="260"/>
      <c r="AB438" s="260"/>
      <c r="AC438" s="260"/>
      <c r="AD438" s="260"/>
      <c r="AE438" s="260"/>
    </row>
    <row r="439" spans="1:31">
      <c r="A439" s="186"/>
      <c r="B439" s="186"/>
      <c r="C439" s="226"/>
      <c r="D439" s="304"/>
      <c r="E439" s="304"/>
      <c r="F439" s="304"/>
      <c r="G439" s="304"/>
      <c r="H439" s="304"/>
      <c r="I439" s="304"/>
      <c r="J439" s="304"/>
      <c r="K439" s="304"/>
      <c r="L439" s="425">
        <f t="shared" si="12"/>
        <v>0</v>
      </c>
      <c r="M439" s="304"/>
      <c r="N439" s="304"/>
      <c r="O439" s="425">
        <f t="shared" si="13"/>
        <v>0</v>
      </c>
      <c r="P439" s="304"/>
      <c r="Q439" s="304"/>
      <c r="R439" s="275" t="str">
        <f>IF(ISBLANK($B439),"",VLOOKUP($B439,Listen!$A$2:$C$44,2,FALSE))</f>
        <v/>
      </c>
      <c r="S439" s="275" t="str">
        <f>IF(ISBLANK($B439),"",VLOOKUP($B439,Listen!$A$2:$C$44,3,FALSE))</f>
        <v/>
      </c>
      <c r="T439" s="260"/>
      <c r="U439" s="260"/>
      <c r="V439" s="260"/>
      <c r="W439" s="260"/>
      <c r="X439" s="260"/>
      <c r="Y439" s="260"/>
      <c r="Z439" s="260"/>
      <c r="AA439" s="260"/>
      <c r="AB439" s="260"/>
      <c r="AC439" s="260"/>
      <c r="AD439" s="260"/>
      <c r="AE439" s="260"/>
    </row>
    <row r="440" spans="1:31">
      <c r="A440" s="186"/>
      <c r="B440" s="186"/>
      <c r="C440" s="226"/>
      <c r="D440" s="304"/>
      <c r="E440" s="304"/>
      <c r="F440" s="304"/>
      <c r="G440" s="304"/>
      <c r="H440" s="304"/>
      <c r="I440" s="304"/>
      <c r="J440" s="304"/>
      <c r="K440" s="304"/>
      <c r="L440" s="425">
        <f t="shared" si="12"/>
        <v>0</v>
      </c>
      <c r="M440" s="304"/>
      <c r="N440" s="304"/>
      <c r="O440" s="425">
        <f t="shared" si="13"/>
        <v>0</v>
      </c>
      <c r="P440" s="304"/>
      <c r="Q440" s="304"/>
      <c r="R440" s="275" t="str">
        <f>IF(ISBLANK($B440),"",VLOOKUP($B440,Listen!$A$2:$C$44,2,FALSE))</f>
        <v/>
      </c>
      <c r="S440" s="275" t="str">
        <f>IF(ISBLANK($B440),"",VLOOKUP($B440,Listen!$A$2:$C$44,3,FALSE))</f>
        <v/>
      </c>
      <c r="T440" s="260"/>
      <c r="U440" s="260"/>
      <c r="V440" s="260"/>
      <c r="W440" s="260"/>
      <c r="X440" s="260"/>
      <c r="Y440" s="260"/>
      <c r="Z440" s="260"/>
      <c r="AA440" s="260"/>
      <c r="AB440" s="260"/>
      <c r="AC440" s="260"/>
      <c r="AD440" s="260"/>
      <c r="AE440" s="260"/>
    </row>
    <row r="441" spans="1:31">
      <c r="A441" s="186"/>
      <c r="B441" s="186"/>
      <c r="C441" s="226"/>
      <c r="D441" s="304"/>
      <c r="E441" s="304"/>
      <c r="F441" s="304"/>
      <c r="G441" s="304"/>
      <c r="H441" s="304"/>
      <c r="I441" s="304"/>
      <c r="J441" s="304"/>
      <c r="K441" s="304"/>
      <c r="L441" s="425">
        <f t="shared" si="12"/>
        <v>0</v>
      </c>
      <c r="M441" s="304"/>
      <c r="N441" s="304"/>
      <c r="O441" s="425">
        <f t="shared" si="13"/>
        <v>0</v>
      </c>
      <c r="P441" s="304"/>
      <c r="Q441" s="304"/>
      <c r="R441" s="275" t="str">
        <f>IF(ISBLANK($B441),"",VLOOKUP($B441,Listen!$A$2:$C$44,2,FALSE))</f>
        <v/>
      </c>
      <c r="S441" s="275" t="str">
        <f>IF(ISBLANK($B441),"",VLOOKUP($B441,Listen!$A$2:$C$44,3,FALSE))</f>
        <v/>
      </c>
      <c r="T441" s="260"/>
      <c r="U441" s="260"/>
      <c r="V441" s="260"/>
      <c r="W441" s="260"/>
      <c r="X441" s="260"/>
      <c r="Y441" s="260"/>
      <c r="Z441" s="260"/>
      <c r="AA441" s="260"/>
      <c r="AB441" s="260"/>
      <c r="AC441" s="260"/>
      <c r="AD441" s="260"/>
      <c r="AE441" s="260"/>
    </row>
    <row r="442" spans="1:31">
      <c r="A442" s="186"/>
      <c r="B442" s="186"/>
      <c r="C442" s="226"/>
      <c r="D442" s="304"/>
      <c r="E442" s="304"/>
      <c r="F442" s="304"/>
      <c r="G442" s="304"/>
      <c r="H442" s="304"/>
      <c r="I442" s="304"/>
      <c r="J442" s="304"/>
      <c r="K442" s="304"/>
      <c r="L442" s="425">
        <f t="shared" si="12"/>
        <v>0</v>
      </c>
      <c r="M442" s="304"/>
      <c r="N442" s="304"/>
      <c r="O442" s="425">
        <f t="shared" si="13"/>
        <v>0</v>
      </c>
      <c r="P442" s="304"/>
      <c r="Q442" s="304"/>
      <c r="R442" s="275" t="str">
        <f>IF(ISBLANK($B442),"",VLOOKUP($B442,Listen!$A$2:$C$44,2,FALSE))</f>
        <v/>
      </c>
      <c r="S442" s="275" t="str">
        <f>IF(ISBLANK($B442),"",VLOOKUP($B442,Listen!$A$2:$C$44,3,FALSE))</f>
        <v/>
      </c>
      <c r="T442" s="260"/>
      <c r="U442" s="260"/>
      <c r="V442" s="260"/>
      <c r="W442" s="260"/>
      <c r="X442" s="260"/>
      <c r="Y442" s="260"/>
      <c r="Z442" s="260"/>
      <c r="AA442" s="260"/>
      <c r="AB442" s="260"/>
      <c r="AC442" s="260"/>
      <c r="AD442" s="260"/>
      <c r="AE442" s="260"/>
    </row>
    <row r="443" spans="1:31">
      <c r="A443" s="186"/>
      <c r="B443" s="186"/>
      <c r="C443" s="226"/>
      <c r="D443" s="304"/>
      <c r="E443" s="304"/>
      <c r="F443" s="304"/>
      <c r="G443" s="304"/>
      <c r="H443" s="304"/>
      <c r="I443" s="304"/>
      <c r="J443" s="304"/>
      <c r="K443" s="304"/>
      <c r="L443" s="425">
        <f t="shared" si="12"/>
        <v>0</v>
      </c>
      <c r="M443" s="304"/>
      <c r="N443" s="304"/>
      <c r="O443" s="425">
        <f t="shared" si="13"/>
        <v>0</v>
      </c>
      <c r="P443" s="304"/>
      <c r="Q443" s="304"/>
      <c r="R443" s="275" t="str">
        <f>IF(ISBLANK($B443),"",VLOOKUP($B443,Listen!$A$2:$C$44,2,FALSE))</f>
        <v/>
      </c>
      <c r="S443" s="275" t="str">
        <f>IF(ISBLANK($B443),"",VLOOKUP($B443,Listen!$A$2:$C$44,3,FALSE))</f>
        <v/>
      </c>
      <c r="T443" s="260"/>
      <c r="U443" s="260"/>
      <c r="V443" s="260"/>
      <c r="W443" s="260"/>
      <c r="X443" s="260"/>
      <c r="Y443" s="260"/>
      <c r="Z443" s="260"/>
      <c r="AA443" s="260"/>
      <c r="AB443" s="260"/>
      <c r="AC443" s="260"/>
      <c r="AD443" s="260"/>
      <c r="AE443" s="260"/>
    </row>
    <row r="444" spans="1:31">
      <c r="A444" s="186"/>
      <c r="B444" s="186"/>
      <c r="C444" s="226"/>
      <c r="D444" s="304"/>
      <c r="E444" s="304"/>
      <c r="F444" s="304"/>
      <c r="G444" s="304"/>
      <c r="H444" s="304"/>
      <c r="I444" s="304"/>
      <c r="J444" s="304"/>
      <c r="K444" s="304"/>
      <c r="L444" s="425">
        <f t="shared" si="12"/>
        <v>0</v>
      </c>
      <c r="M444" s="304"/>
      <c r="N444" s="304"/>
      <c r="O444" s="425">
        <f t="shared" si="13"/>
        <v>0</v>
      </c>
      <c r="P444" s="304"/>
      <c r="Q444" s="304"/>
      <c r="R444" s="275" t="str">
        <f>IF(ISBLANK($B444),"",VLOOKUP($B444,Listen!$A$2:$C$44,2,FALSE))</f>
        <v/>
      </c>
      <c r="S444" s="275" t="str">
        <f>IF(ISBLANK($B444),"",VLOOKUP($B444,Listen!$A$2:$C$44,3,FALSE))</f>
        <v/>
      </c>
      <c r="T444" s="260"/>
      <c r="U444" s="260"/>
      <c r="V444" s="260"/>
      <c r="W444" s="260"/>
      <c r="X444" s="260"/>
      <c r="Y444" s="260"/>
      <c r="Z444" s="260"/>
      <c r="AA444" s="260"/>
      <c r="AB444" s="260"/>
      <c r="AC444" s="260"/>
      <c r="AD444" s="260"/>
      <c r="AE444" s="260"/>
    </row>
    <row r="445" spans="1:31">
      <c r="A445" s="186"/>
      <c r="B445" s="186"/>
      <c r="C445" s="226"/>
      <c r="D445" s="304"/>
      <c r="E445" s="304"/>
      <c r="F445" s="304"/>
      <c r="G445" s="304"/>
      <c r="H445" s="304"/>
      <c r="I445" s="304"/>
      <c r="J445" s="304"/>
      <c r="K445" s="304"/>
      <c r="L445" s="425">
        <f t="shared" si="12"/>
        <v>0</v>
      </c>
      <c r="M445" s="304"/>
      <c r="N445" s="304"/>
      <c r="O445" s="425">
        <f t="shared" si="13"/>
        <v>0</v>
      </c>
      <c r="P445" s="304"/>
      <c r="Q445" s="304"/>
      <c r="R445" s="275" t="str">
        <f>IF(ISBLANK($B445),"",VLOOKUP($B445,Listen!$A$2:$C$44,2,FALSE))</f>
        <v/>
      </c>
      <c r="S445" s="275" t="str">
        <f>IF(ISBLANK($B445),"",VLOOKUP($B445,Listen!$A$2:$C$44,3,FALSE))</f>
        <v/>
      </c>
      <c r="T445" s="260"/>
      <c r="U445" s="260"/>
      <c r="V445" s="260"/>
      <c r="W445" s="260"/>
      <c r="X445" s="260"/>
      <c r="Y445" s="260"/>
      <c r="Z445" s="260"/>
      <c r="AA445" s="260"/>
      <c r="AB445" s="260"/>
      <c r="AC445" s="260"/>
      <c r="AD445" s="260"/>
      <c r="AE445" s="260"/>
    </row>
    <row r="446" spans="1:31">
      <c r="A446" s="186"/>
      <c r="B446" s="186"/>
      <c r="C446" s="226"/>
      <c r="D446" s="304"/>
      <c r="E446" s="304"/>
      <c r="F446" s="304"/>
      <c r="G446" s="304"/>
      <c r="H446" s="304"/>
      <c r="I446" s="304"/>
      <c r="J446" s="304"/>
      <c r="K446" s="304"/>
      <c r="L446" s="425">
        <f t="shared" si="12"/>
        <v>0</v>
      </c>
      <c r="M446" s="304"/>
      <c r="N446" s="304"/>
      <c r="O446" s="425">
        <f t="shared" si="13"/>
        <v>0</v>
      </c>
      <c r="P446" s="304"/>
      <c r="Q446" s="304"/>
      <c r="R446" s="275" t="str">
        <f>IF(ISBLANK($B446),"",VLOOKUP($B446,Listen!$A$2:$C$44,2,FALSE))</f>
        <v/>
      </c>
      <c r="S446" s="275" t="str">
        <f>IF(ISBLANK($B446),"",VLOOKUP($B446,Listen!$A$2:$C$44,3,FALSE))</f>
        <v/>
      </c>
      <c r="T446" s="260"/>
      <c r="U446" s="260"/>
      <c r="V446" s="260"/>
      <c r="W446" s="260"/>
      <c r="X446" s="260"/>
      <c r="Y446" s="260"/>
      <c r="Z446" s="260"/>
      <c r="AA446" s="260"/>
      <c r="AB446" s="260"/>
      <c r="AC446" s="260"/>
      <c r="AD446" s="260"/>
      <c r="AE446" s="260"/>
    </row>
    <row r="447" spans="1:31">
      <c r="A447" s="186"/>
      <c r="B447" s="186"/>
      <c r="C447" s="226"/>
      <c r="D447" s="304"/>
      <c r="E447" s="304"/>
      <c r="F447" s="304"/>
      <c r="G447" s="304"/>
      <c r="H447" s="304"/>
      <c r="I447" s="304"/>
      <c r="J447" s="304"/>
      <c r="K447" s="304"/>
      <c r="L447" s="425">
        <f t="shared" si="12"/>
        <v>0</v>
      </c>
      <c r="M447" s="304"/>
      <c r="N447" s="304"/>
      <c r="O447" s="425">
        <f t="shared" si="13"/>
        <v>0</v>
      </c>
      <c r="P447" s="304"/>
      <c r="Q447" s="304"/>
      <c r="R447" s="275" t="str">
        <f>IF(ISBLANK($B447),"",VLOOKUP($B447,Listen!$A$2:$C$44,2,FALSE))</f>
        <v/>
      </c>
      <c r="S447" s="275" t="str">
        <f>IF(ISBLANK($B447),"",VLOOKUP($B447,Listen!$A$2:$C$44,3,FALSE))</f>
        <v/>
      </c>
      <c r="T447" s="260"/>
      <c r="U447" s="260"/>
      <c r="V447" s="260"/>
      <c r="W447" s="260"/>
      <c r="X447" s="260"/>
      <c r="Y447" s="260"/>
      <c r="Z447" s="260"/>
      <c r="AA447" s="260"/>
      <c r="AB447" s="260"/>
      <c r="AC447" s="260"/>
      <c r="AD447" s="260"/>
      <c r="AE447" s="260"/>
    </row>
    <row r="448" spans="1:31">
      <c r="A448" s="186"/>
      <c r="B448" s="186"/>
      <c r="C448" s="226"/>
      <c r="D448" s="304"/>
      <c r="E448" s="304"/>
      <c r="F448" s="304"/>
      <c r="G448" s="304"/>
      <c r="H448" s="304"/>
      <c r="I448" s="304"/>
      <c r="J448" s="304"/>
      <c r="K448" s="304"/>
      <c r="L448" s="425">
        <f t="shared" si="12"/>
        <v>0</v>
      </c>
      <c r="M448" s="304"/>
      <c r="N448" s="304"/>
      <c r="O448" s="425">
        <f t="shared" si="13"/>
        <v>0</v>
      </c>
      <c r="P448" s="304"/>
      <c r="Q448" s="304"/>
      <c r="R448" s="275" t="str">
        <f>IF(ISBLANK($B448),"",VLOOKUP($B448,Listen!$A$2:$C$44,2,FALSE))</f>
        <v/>
      </c>
      <c r="S448" s="275" t="str">
        <f>IF(ISBLANK($B448),"",VLOOKUP($B448,Listen!$A$2:$C$44,3,FALSE))</f>
        <v/>
      </c>
      <c r="T448" s="260"/>
      <c r="U448" s="260"/>
      <c r="V448" s="260"/>
      <c r="W448" s="260"/>
      <c r="X448" s="260"/>
      <c r="Y448" s="260"/>
      <c r="Z448" s="260"/>
      <c r="AA448" s="260"/>
      <c r="AB448" s="260"/>
      <c r="AC448" s="260"/>
      <c r="AD448" s="260"/>
      <c r="AE448" s="260"/>
    </row>
    <row r="449" spans="1:31">
      <c r="A449" s="186"/>
      <c r="B449" s="186"/>
      <c r="C449" s="226"/>
      <c r="D449" s="304"/>
      <c r="E449" s="304"/>
      <c r="F449" s="304"/>
      <c r="G449" s="304"/>
      <c r="H449" s="304"/>
      <c r="I449" s="304"/>
      <c r="J449" s="304"/>
      <c r="K449" s="304"/>
      <c r="L449" s="425">
        <f t="shared" si="12"/>
        <v>0</v>
      </c>
      <c r="M449" s="304"/>
      <c r="N449" s="304"/>
      <c r="O449" s="425">
        <f t="shared" si="13"/>
        <v>0</v>
      </c>
      <c r="P449" s="304"/>
      <c r="Q449" s="304"/>
      <c r="R449" s="275" t="str">
        <f>IF(ISBLANK($B449),"",VLOOKUP($B449,Listen!$A$2:$C$44,2,FALSE))</f>
        <v/>
      </c>
      <c r="S449" s="275" t="str">
        <f>IF(ISBLANK($B449),"",VLOOKUP($B449,Listen!$A$2:$C$44,3,FALSE))</f>
        <v/>
      </c>
      <c r="T449" s="260"/>
      <c r="U449" s="260"/>
      <c r="V449" s="260"/>
      <c r="W449" s="260"/>
      <c r="X449" s="260"/>
      <c r="Y449" s="260"/>
      <c r="Z449" s="260"/>
      <c r="AA449" s="260"/>
      <c r="AB449" s="260"/>
      <c r="AC449" s="260"/>
      <c r="AD449" s="260"/>
      <c r="AE449" s="260"/>
    </row>
    <row r="450" spans="1:31">
      <c r="A450" s="186"/>
      <c r="B450" s="186"/>
      <c r="C450" s="226"/>
      <c r="D450" s="304"/>
      <c r="E450" s="304"/>
      <c r="F450" s="304"/>
      <c r="G450" s="304"/>
      <c r="H450" s="304"/>
      <c r="I450" s="304"/>
      <c r="J450" s="304"/>
      <c r="K450" s="304"/>
      <c r="L450" s="425">
        <f t="shared" si="12"/>
        <v>0</v>
      </c>
      <c r="M450" s="304"/>
      <c r="N450" s="304"/>
      <c r="O450" s="425">
        <f t="shared" si="13"/>
        <v>0</v>
      </c>
      <c r="P450" s="304"/>
      <c r="Q450" s="304"/>
      <c r="R450" s="275" t="str">
        <f>IF(ISBLANK($B450),"",VLOOKUP($B450,Listen!$A$2:$C$44,2,FALSE))</f>
        <v/>
      </c>
      <c r="S450" s="275" t="str">
        <f>IF(ISBLANK($B450),"",VLOOKUP($B450,Listen!$A$2:$C$44,3,FALSE))</f>
        <v/>
      </c>
      <c r="T450" s="260"/>
      <c r="U450" s="260"/>
      <c r="V450" s="260"/>
      <c r="W450" s="260"/>
      <c r="X450" s="260"/>
      <c r="Y450" s="260"/>
      <c r="Z450" s="260"/>
      <c r="AA450" s="260"/>
      <c r="AB450" s="260"/>
      <c r="AC450" s="260"/>
      <c r="AD450" s="260"/>
      <c r="AE450" s="260"/>
    </row>
    <row r="451" spans="1:31">
      <c r="A451" s="186"/>
      <c r="B451" s="186"/>
      <c r="C451" s="226"/>
      <c r="D451" s="304"/>
      <c r="E451" s="304"/>
      <c r="F451" s="304"/>
      <c r="G451" s="304"/>
      <c r="H451" s="304"/>
      <c r="I451" s="304"/>
      <c r="J451" s="304"/>
      <c r="K451" s="304"/>
      <c r="L451" s="425">
        <f t="shared" si="12"/>
        <v>0</v>
      </c>
      <c r="M451" s="304"/>
      <c r="N451" s="304"/>
      <c r="O451" s="425">
        <f t="shared" si="13"/>
        <v>0</v>
      </c>
      <c r="P451" s="304"/>
      <c r="Q451" s="304"/>
      <c r="R451" s="275" t="str">
        <f>IF(ISBLANK($B451),"",VLOOKUP($B451,Listen!$A$2:$C$44,2,FALSE))</f>
        <v/>
      </c>
      <c r="S451" s="275" t="str">
        <f>IF(ISBLANK($B451),"",VLOOKUP($B451,Listen!$A$2:$C$44,3,FALSE))</f>
        <v/>
      </c>
      <c r="T451" s="260"/>
      <c r="U451" s="260"/>
      <c r="V451" s="260"/>
      <c r="W451" s="260"/>
      <c r="X451" s="260"/>
      <c r="Y451" s="260"/>
      <c r="Z451" s="260"/>
      <c r="AA451" s="260"/>
      <c r="AB451" s="260"/>
      <c r="AC451" s="260"/>
      <c r="AD451" s="260"/>
      <c r="AE451" s="260"/>
    </row>
    <row r="452" spans="1:31">
      <c r="A452" s="186"/>
      <c r="B452" s="186"/>
      <c r="C452" s="226"/>
      <c r="D452" s="304"/>
      <c r="E452" s="304"/>
      <c r="F452" s="304"/>
      <c r="G452" s="304"/>
      <c r="H452" s="304"/>
      <c r="I452" s="304"/>
      <c r="J452" s="304"/>
      <c r="K452" s="304"/>
      <c r="L452" s="425">
        <f t="shared" si="12"/>
        <v>0</v>
      </c>
      <c r="M452" s="304"/>
      <c r="N452" s="304"/>
      <c r="O452" s="425">
        <f t="shared" si="13"/>
        <v>0</v>
      </c>
      <c r="P452" s="304"/>
      <c r="Q452" s="304"/>
      <c r="R452" s="275" t="str">
        <f>IF(ISBLANK($B452),"",VLOOKUP($B452,Listen!$A$2:$C$44,2,FALSE))</f>
        <v/>
      </c>
      <c r="S452" s="275" t="str">
        <f>IF(ISBLANK($B452),"",VLOOKUP($B452,Listen!$A$2:$C$44,3,FALSE))</f>
        <v/>
      </c>
      <c r="T452" s="260"/>
      <c r="U452" s="260"/>
      <c r="V452" s="260"/>
      <c r="W452" s="260"/>
      <c r="X452" s="260"/>
      <c r="Y452" s="260"/>
      <c r="Z452" s="260"/>
      <c r="AA452" s="260"/>
      <c r="AB452" s="260"/>
      <c r="AC452" s="260"/>
      <c r="AD452" s="260"/>
      <c r="AE452" s="260"/>
    </row>
    <row r="453" spans="1:31">
      <c r="A453" s="186"/>
      <c r="B453" s="186"/>
      <c r="C453" s="226"/>
      <c r="D453" s="304"/>
      <c r="E453" s="304"/>
      <c r="F453" s="304"/>
      <c r="G453" s="304"/>
      <c r="H453" s="304"/>
      <c r="I453" s="304"/>
      <c r="J453" s="304"/>
      <c r="K453" s="304"/>
      <c r="L453" s="425">
        <f t="shared" ref="L453:L516" si="14">D453+E453+G453+H453+J453-F453-I453-K453</f>
        <v>0</v>
      </c>
      <c r="M453" s="304"/>
      <c r="N453" s="304"/>
      <c r="O453" s="425">
        <f t="shared" ref="O453:O516" si="15">L453-M453-N453</f>
        <v>0</v>
      </c>
      <c r="P453" s="304"/>
      <c r="Q453" s="304"/>
      <c r="R453" s="275" t="str">
        <f>IF(ISBLANK($B453),"",VLOOKUP($B453,Listen!$A$2:$C$44,2,FALSE))</f>
        <v/>
      </c>
      <c r="S453" s="275" t="str">
        <f>IF(ISBLANK($B453),"",VLOOKUP($B453,Listen!$A$2:$C$44,3,FALSE))</f>
        <v/>
      </c>
      <c r="T453" s="260"/>
      <c r="U453" s="260"/>
      <c r="V453" s="260"/>
      <c r="W453" s="260"/>
      <c r="X453" s="260"/>
      <c r="Y453" s="260"/>
      <c r="Z453" s="260"/>
      <c r="AA453" s="260"/>
      <c r="AB453" s="260"/>
      <c r="AC453" s="260"/>
      <c r="AD453" s="260"/>
      <c r="AE453" s="260"/>
    </row>
    <row r="454" spans="1:31">
      <c r="A454" s="186"/>
      <c r="B454" s="186"/>
      <c r="C454" s="226"/>
      <c r="D454" s="304"/>
      <c r="E454" s="304"/>
      <c r="F454" s="304"/>
      <c r="G454" s="304"/>
      <c r="H454" s="304"/>
      <c r="I454" s="304"/>
      <c r="J454" s="304"/>
      <c r="K454" s="304"/>
      <c r="L454" s="425">
        <f t="shared" si="14"/>
        <v>0</v>
      </c>
      <c r="M454" s="304"/>
      <c r="N454" s="304"/>
      <c r="O454" s="425">
        <f t="shared" si="15"/>
        <v>0</v>
      </c>
      <c r="P454" s="304"/>
      <c r="Q454" s="304"/>
      <c r="R454" s="275" t="str">
        <f>IF(ISBLANK($B454),"",VLOOKUP($B454,Listen!$A$2:$C$44,2,FALSE))</f>
        <v/>
      </c>
      <c r="S454" s="275" t="str">
        <f>IF(ISBLANK($B454),"",VLOOKUP($B454,Listen!$A$2:$C$44,3,FALSE))</f>
        <v/>
      </c>
      <c r="T454" s="260"/>
      <c r="U454" s="260"/>
      <c r="V454" s="260"/>
      <c r="W454" s="260"/>
      <c r="X454" s="260"/>
      <c r="Y454" s="260"/>
      <c r="Z454" s="260"/>
      <c r="AA454" s="260"/>
      <c r="AB454" s="260"/>
      <c r="AC454" s="260"/>
      <c r="AD454" s="260"/>
      <c r="AE454" s="260"/>
    </row>
    <row r="455" spans="1:31">
      <c r="A455" s="186"/>
      <c r="B455" s="186"/>
      <c r="C455" s="226"/>
      <c r="D455" s="304"/>
      <c r="E455" s="304"/>
      <c r="F455" s="304"/>
      <c r="G455" s="304"/>
      <c r="H455" s="304"/>
      <c r="I455" s="304"/>
      <c r="J455" s="304"/>
      <c r="K455" s="304"/>
      <c r="L455" s="425">
        <f t="shared" si="14"/>
        <v>0</v>
      </c>
      <c r="M455" s="304"/>
      <c r="N455" s="304"/>
      <c r="O455" s="425">
        <f t="shared" si="15"/>
        <v>0</v>
      </c>
      <c r="P455" s="304"/>
      <c r="Q455" s="304"/>
      <c r="R455" s="275" t="str">
        <f>IF(ISBLANK($B455),"",VLOOKUP($B455,Listen!$A$2:$C$44,2,FALSE))</f>
        <v/>
      </c>
      <c r="S455" s="275" t="str">
        <f>IF(ISBLANK($B455),"",VLOOKUP($B455,Listen!$A$2:$C$44,3,FALSE))</f>
        <v/>
      </c>
      <c r="T455" s="260"/>
      <c r="U455" s="260"/>
      <c r="V455" s="260"/>
      <c r="W455" s="260"/>
      <c r="X455" s="260"/>
      <c r="Y455" s="260"/>
      <c r="Z455" s="260"/>
      <c r="AA455" s="260"/>
      <c r="AB455" s="260"/>
      <c r="AC455" s="260"/>
      <c r="AD455" s="260"/>
      <c r="AE455" s="260"/>
    </row>
    <row r="456" spans="1:31">
      <c r="A456" s="186"/>
      <c r="B456" s="186"/>
      <c r="C456" s="226"/>
      <c r="D456" s="304"/>
      <c r="E456" s="304"/>
      <c r="F456" s="304"/>
      <c r="G456" s="304"/>
      <c r="H456" s="304"/>
      <c r="I456" s="304"/>
      <c r="J456" s="304"/>
      <c r="K456" s="304"/>
      <c r="L456" s="425">
        <f t="shared" si="14"/>
        <v>0</v>
      </c>
      <c r="M456" s="304"/>
      <c r="N456" s="304"/>
      <c r="O456" s="425">
        <f t="shared" si="15"/>
        <v>0</v>
      </c>
      <c r="P456" s="304"/>
      <c r="Q456" s="304"/>
      <c r="R456" s="275" t="str">
        <f>IF(ISBLANK($B456),"",VLOOKUP($B456,Listen!$A$2:$C$44,2,FALSE))</f>
        <v/>
      </c>
      <c r="S456" s="275" t="str">
        <f>IF(ISBLANK($B456),"",VLOOKUP($B456,Listen!$A$2:$C$44,3,FALSE))</f>
        <v/>
      </c>
      <c r="T456" s="260"/>
      <c r="U456" s="260"/>
      <c r="V456" s="260"/>
      <c r="W456" s="260"/>
      <c r="X456" s="260"/>
      <c r="Y456" s="260"/>
      <c r="Z456" s="260"/>
      <c r="AA456" s="260"/>
      <c r="AB456" s="260"/>
      <c r="AC456" s="260"/>
      <c r="AD456" s="260"/>
      <c r="AE456" s="260"/>
    </row>
    <row r="457" spans="1:31">
      <c r="A457" s="186"/>
      <c r="B457" s="186"/>
      <c r="C457" s="226"/>
      <c r="D457" s="304"/>
      <c r="E457" s="304"/>
      <c r="F457" s="304"/>
      <c r="G457" s="304"/>
      <c r="H457" s="304"/>
      <c r="I457" s="304"/>
      <c r="J457" s="304"/>
      <c r="K457" s="304"/>
      <c r="L457" s="425">
        <f t="shared" si="14"/>
        <v>0</v>
      </c>
      <c r="M457" s="304"/>
      <c r="N457" s="304"/>
      <c r="O457" s="425">
        <f t="shared" si="15"/>
        <v>0</v>
      </c>
      <c r="P457" s="304"/>
      <c r="Q457" s="304"/>
      <c r="R457" s="275" t="str">
        <f>IF(ISBLANK($B457),"",VLOOKUP($B457,Listen!$A$2:$C$44,2,FALSE))</f>
        <v/>
      </c>
      <c r="S457" s="275" t="str">
        <f>IF(ISBLANK($B457),"",VLOOKUP($B457,Listen!$A$2:$C$44,3,FALSE))</f>
        <v/>
      </c>
      <c r="T457" s="260"/>
      <c r="U457" s="260"/>
      <c r="V457" s="260"/>
      <c r="W457" s="260"/>
      <c r="X457" s="260"/>
      <c r="Y457" s="260"/>
      <c r="Z457" s="260"/>
      <c r="AA457" s="260"/>
      <c r="AB457" s="260"/>
      <c r="AC457" s="260"/>
      <c r="AD457" s="260"/>
      <c r="AE457" s="260"/>
    </row>
    <row r="458" spans="1:31">
      <c r="A458" s="186"/>
      <c r="B458" s="186"/>
      <c r="C458" s="226"/>
      <c r="D458" s="304"/>
      <c r="E458" s="304"/>
      <c r="F458" s="304"/>
      <c r="G458" s="304"/>
      <c r="H458" s="304"/>
      <c r="I458" s="304"/>
      <c r="J458" s="304"/>
      <c r="K458" s="304"/>
      <c r="L458" s="425">
        <f t="shared" si="14"/>
        <v>0</v>
      </c>
      <c r="M458" s="304"/>
      <c r="N458" s="304"/>
      <c r="O458" s="425">
        <f t="shared" si="15"/>
        <v>0</v>
      </c>
      <c r="P458" s="304"/>
      <c r="Q458" s="304"/>
      <c r="R458" s="275" t="str">
        <f>IF(ISBLANK($B458),"",VLOOKUP($B458,Listen!$A$2:$C$44,2,FALSE))</f>
        <v/>
      </c>
      <c r="S458" s="275" t="str">
        <f>IF(ISBLANK($B458),"",VLOOKUP($B458,Listen!$A$2:$C$44,3,FALSE))</f>
        <v/>
      </c>
      <c r="T458" s="260"/>
      <c r="U458" s="260"/>
      <c r="V458" s="260"/>
      <c r="W458" s="260"/>
      <c r="X458" s="260"/>
      <c r="Y458" s="260"/>
      <c r="Z458" s="260"/>
      <c r="AA458" s="260"/>
      <c r="AB458" s="260"/>
      <c r="AC458" s="260"/>
      <c r="AD458" s="260"/>
      <c r="AE458" s="260"/>
    </row>
    <row r="459" spans="1:31">
      <c r="A459" s="186"/>
      <c r="B459" s="186"/>
      <c r="C459" s="226"/>
      <c r="D459" s="304"/>
      <c r="E459" s="304"/>
      <c r="F459" s="304"/>
      <c r="G459" s="304"/>
      <c r="H459" s="304"/>
      <c r="I459" s="304"/>
      <c r="J459" s="304"/>
      <c r="K459" s="304"/>
      <c r="L459" s="425">
        <f t="shared" si="14"/>
        <v>0</v>
      </c>
      <c r="M459" s="304"/>
      <c r="N459" s="304"/>
      <c r="O459" s="425">
        <f t="shared" si="15"/>
        <v>0</v>
      </c>
      <c r="P459" s="304"/>
      <c r="Q459" s="304"/>
      <c r="R459" s="275" t="str">
        <f>IF(ISBLANK($B459),"",VLOOKUP($B459,Listen!$A$2:$C$44,2,FALSE))</f>
        <v/>
      </c>
      <c r="S459" s="275" t="str">
        <f>IF(ISBLANK($B459),"",VLOOKUP($B459,Listen!$A$2:$C$44,3,FALSE))</f>
        <v/>
      </c>
      <c r="T459" s="260"/>
      <c r="U459" s="260"/>
      <c r="V459" s="260"/>
      <c r="W459" s="260"/>
      <c r="X459" s="260"/>
      <c r="Y459" s="260"/>
      <c r="Z459" s="260"/>
      <c r="AA459" s="260"/>
      <c r="AB459" s="260"/>
      <c r="AC459" s="260"/>
      <c r="AD459" s="260"/>
      <c r="AE459" s="260"/>
    </row>
    <row r="460" spans="1:31">
      <c r="A460" s="186"/>
      <c r="B460" s="186"/>
      <c r="C460" s="226"/>
      <c r="D460" s="304"/>
      <c r="E460" s="304"/>
      <c r="F460" s="304"/>
      <c r="G460" s="304"/>
      <c r="H460" s="304"/>
      <c r="I460" s="304"/>
      <c r="J460" s="304"/>
      <c r="K460" s="304"/>
      <c r="L460" s="425">
        <f t="shared" si="14"/>
        <v>0</v>
      </c>
      <c r="M460" s="304"/>
      <c r="N460" s="304"/>
      <c r="O460" s="425">
        <f t="shared" si="15"/>
        <v>0</v>
      </c>
      <c r="P460" s="304"/>
      <c r="Q460" s="304"/>
      <c r="R460" s="275" t="str">
        <f>IF(ISBLANK($B460),"",VLOOKUP($B460,Listen!$A$2:$C$44,2,FALSE))</f>
        <v/>
      </c>
      <c r="S460" s="275" t="str">
        <f>IF(ISBLANK($B460),"",VLOOKUP($B460,Listen!$A$2:$C$44,3,FALSE))</f>
        <v/>
      </c>
      <c r="T460" s="260"/>
      <c r="U460" s="260"/>
      <c r="V460" s="260"/>
      <c r="W460" s="260"/>
      <c r="X460" s="260"/>
      <c r="Y460" s="260"/>
      <c r="Z460" s="260"/>
      <c r="AA460" s="260"/>
      <c r="AB460" s="260"/>
      <c r="AC460" s="260"/>
      <c r="AD460" s="260"/>
      <c r="AE460" s="260"/>
    </row>
    <row r="461" spans="1:31">
      <c r="A461" s="186"/>
      <c r="B461" s="186"/>
      <c r="C461" s="226"/>
      <c r="D461" s="304"/>
      <c r="E461" s="304"/>
      <c r="F461" s="304"/>
      <c r="G461" s="304"/>
      <c r="H461" s="304"/>
      <c r="I461" s="304"/>
      <c r="J461" s="304"/>
      <c r="K461" s="304"/>
      <c r="L461" s="425">
        <f t="shared" si="14"/>
        <v>0</v>
      </c>
      <c r="M461" s="304"/>
      <c r="N461" s="304"/>
      <c r="O461" s="425">
        <f t="shared" si="15"/>
        <v>0</v>
      </c>
      <c r="P461" s="304"/>
      <c r="Q461" s="304"/>
      <c r="R461" s="275" t="str">
        <f>IF(ISBLANK($B461),"",VLOOKUP($B461,Listen!$A$2:$C$44,2,FALSE))</f>
        <v/>
      </c>
      <c r="S461" s="275" t="str">
        <f>IF(ISBLANK($B461),"",VLOOKUP($B461,Listen!$A$2:$C$44,3,FALSE))</f>
        <v/>
      </c>
      <c r="T461" s="260"/>
      <c r="U461" s="260"/>
      <c r="V461" s="260"/>
      <c r="W461" s="260"/>
      <c r="X461" s="260"/>
      <c r="Y461" s="260"/>
      <c r="Z461" s="260"/>
      <c r="AA461" s="260"/>
      <c r="AB461" s="260"/>
      <c r="AC461" s="260"/>
      <c r="AD461" s="260"/>
      <c r="AE461" s="260"/>
    </row>
    <row r="462" spans="1:31">
      <c r="A462" s="186"/>
      <c r="B462" s="186"/>
      <c r="C462" s="226"/>
      <c r="D462" s="304"/>
      <c r="E462" s="304"/>
      <c r="F462" s="304"/>
      <c r="G462" s="304"/>
      <c r="H462" s="304"/>
      <c r="I462" s="304"/>
      <c r="J462" s="304"/>
      <c r="K462" s="304"/>
      <c r="L462" s="425">
        <f t="shared" si="14"/>
        <v>0</v>
      </c>
      <c r="M462" s="304"/>
      <c r="N462" s="304"/>
      <c r="O462" s="425">
        <f t="shared" si="15"/>
        <v>0</v>
      </c>
      <c r="P462" s="304"/>
      <c r="Q462" s="304"/>
      <c r="R462" s="275" t="str">
        <f>IF(ISBLANK($B462),"",VLOOKUP($B462,Listen!$A$2:$C$44,2,FALSE))</f>
        <v/>
      </c>
      <c r="S462" s="275" t="str">
        <f>IF(ISBLANK($B462),"",VLOOKUP($B462,Listen!$A$2:$C$44,3,FALSE))</f>
        <v/>
      </c>
      <c r="T462" s="260"/>
      <c r="U462" s="260"/>
      <c r="V462" s="260"/>
      <c r="W462" s="260"/>
      <c r="X462" s="260"/>
      <c r="Y462" s="260"/>
      <c r="Z462" s="260"/>
      <c r="AA462" s="260"/>
      <c r="AB462" s="260"/>
      <c r="AC462" s="260"/>
      <c r="AD462" s="260"/>
      <c r="AE462" s="260"/>
    </row>
    <row r="463" spans="1:31">
      <c r="A463" s="186"/>
      <c r="B463" s="186"/>
      <c r="C463" s="226"/>
      <c r="D463" s="304"/>
      <c r="E463" s="304"/>
      <c r="F463" s="304"/>
      <c r="G463" s="304"/>
      <c r="H463" s="304"/>
      <c r="I463" s="304"/>
      <c r="J463" s="304"/>
      <c r="K463" s="304"/>
      <c r="L463" s="425">
        <f t="shared" si="14"/>
        <v>0</v>
      </c>
      <c r="M463" s="304"/>
      <c r="N463" s="304"/>
      <c r="O463" s="425">
        <f t="shared" si="15"/>
        <v>0</v>
      </c>
      <c r="P463" s="304"/>
      <c r="Q463" s="304"/>
      <c r="R463" s="275" t="str">
        <f>IF(ISBLANK($B463),"",VLOOKUP($B463,Listen!$A$2:$C$44,2,FALSE))</f>
        <v/>
      </c>
      <c r="S463" s="275" t="str">
        <f>IF(ISBLANK($B463),"",VLOOKUP($B463,Listen!$A$2:$C$44,3,FALSE))</f>
        <v/>
      </c>
      <c r="T463" s="260"/>
      <c r="U463" s="260"/>
      <c r="V463" s="260"/>
      <c r="W463" s="260"/>
      <c r="X463" s="260"/>
      <c r="Y463" s="260"/>
      <c r="Z463" s="260"/>
      <c r="AA463" s="260"/>
      <c r="AB463" s="260"/>
      <c r="AC463" s="260"/>
      <c r="AD463" s="260"/>
      <c r="AE463" s="260"/>
    </row>
    <row r="464" spans="1:31">
      <c r="A464" s="186"/>
      <c r="B464" s="186"/>
      <c r="C464" s="226"/>
      <c r="D464" s="304"/>
      <c r="E464" s="304"/>
      <c r="F464" s="304"/>
      <c r="G464" s="304"/>
      <c r="H464" s="304"/>
      <c r="I464" s="304"/>
      <c r="J464" s="304"/>
      <c r="K464" s="304"/>
      <c r="L464" s="425">
        <f t="shared" si="14"/>
        <v>0</v>
      </c>
      <c r="M464" s="304"/>
      <c r="N464" s="304"/>
      <c r="O464" s="425">
        <f t="shared" si="15"/>
        <v>0</v>
      </c>
      <c r="P464" s="304"/>
      <c r="Q464" s="304"/>
      <c r="R464" s="275" t="str">
        <f>IF(ISBLANK($B464),"",VLOOKUP($B464,Listen!$A$2:$C$44,2,FALSE))</f>
        <v/>
      </c>
      <c r="S464" s="275" t="str">
        <f>IF(ISBLANK($B464),"",VLOOKUP($B464,Listen!$A$2:$C$44,3,FALSE))</f>
        <v/>
      </c>
      <c r="T464" s="260"/>
      <c r="U464" s="260"/>
      <c r="V464" s="260"/>
      <c r="W464" s="260"/>
      <c r="X464" s="260"/>
      <c r="Y464" s="260"/>
      <c r="Z464" s="260"/>
      <c r="AA464" s="260"/>
      <c r="AB464" s="260"/>
      <c r="AC464" s="260"/>
      <c r="AD464" s="260"/>
      <c r="AE464" s="260"/>
    </row>
    <row r="465" spans="1:31">
      <c r="A465" s="186"/>
      <c r="B465" s="186"/>
      <c r="C465" s="226"/>
      <c r="D465" s="304"/>
      <c r="E465" s="304"/>
      <c r="F465" s="304"/>
      <c r="G465" s="304"/>
      <c r="H465" s="304"/>
      <c r="I465" s="304"/>
      <c r="J465" s="304"/>
      <c r="K465" s="304"/>
      <c r="L465" s="425">
        <f t="shared" si="14"/>
        <v>0</v>
      </c>
      <c r="M465" s="304"/>
      <c r="N465" s="304"/>
      <c r="O465" s="425">
        <f t="shared" si="15"/>
        <v>0</v>
      </c>
      <c r="P465" s="304"/>
      <c r="Q465" s="304"/>
      <c r="R465" s="275" t="str">
        <f>IF(ISBLANK($B465),"",VLOOKUP($B465,Listen!$A$2:$C$44,2,FALSE))</f>
        <v/>
      </c>
      <c r="S465" s="275" t="str">
        <f>IF(ISBLANK($B465),"",VLOOKUP($B465,Listen!$A$2:$C$44,3,FALSE))</f>
        <v/>
      </c>
      <c r="T465" s="260"/>
      <c r="U465" s="260"/>
      <c r="V465" s="260"/>
      <c r="W465" s="260"/>
      <c r="X465" s="260"/>
      <c r="Y465" s="260"/>
      <c r="Z465" s="260"/>
      <c r="AA465" s="260"/>
      <c r="AB465" s="260"/>
      <c r="AC465" s="260"/>
      <c r="AD465" s="260"/>
      <c r="AE465" s="260"/>
    </row>
    <row r="466" spans="1:31">
      <c r="A466" s="186"/>
      <c r="B466" s="186"/>
      <c r="C466" s="226"/>
      <c r="D466" s="304"/>
      <c r="E466" s="304"/>
      <c r="F466" s="304"/>
      <c r="G466" s="304"/>
      <c r="H466" s="304"/>
      <c r="I466" s="304"/>
      <c r="J466" s="304"/>
      <c r="K466" s="304"/>
      <c r="L466" s="425">
        <f t="shared" si="14"/>
        <v>0</v>
      </c>
      <c r="M466" s="304"/>
      <c r="N466" s="304"/>
      <c r="O466" s="425">
        <f t="shared" si="15"/>
        <v>0</v>
      </c>
      <c r="P466" s="304"/>
      <c r="Q466" s="304"/>
      <c r="R466" s="275" t="str">
        <f>IF(ISBLANK($B466),"",VLOOKUP($B466,Listen!$A$2:$C$44,2,FALSE))</f>
        <v/>
      </c>
      <c r="S466" s="275" t="str">
        <f>IF(ISBLANK($B466),"",VLOOKUP($B466,Listen!$A$2:$C$44,3,FALSE))</f>
        <v/>
      </c>
      <c r="T466" s="260"/>
      <c r="U466" s="260"/>
      <c r="V466" s="260"/>
      <c r="W466" s="260"/>
      <c r="X466" s="260"/>
      <c r="Y466" s="260"/>
      <c r="Z466" s="260"/>
      <c r="AA466" s="260"/>
      <c r="AB466" s="260"/>
      <c r="AC466" s="260"/>
      <c r="AD466" s="260"/>
      <c r="AE466" s="260"/>
    </row>
    <row r="467" spans="1:31">
      <c r="A467" s="186"/>
      <c r="B467" s="186"/>
      <c r="C467" s="226"/>
      <c r="D467" s="304"/>
      <c r="E467" s="304"/>
      <c r="F467" s="304"/>
      <c r="G467" s="304"/>
      <c r="H467" s="304"/>
      <c r="I467" s="304"/>
      <c r="J467" s="304"/>
      <c r="K467" s="304"/>
      <c r="L467" s="425">
        <f t="shared" si="14"/>
        <v>0</v>
      </c>
      <c r="M467" s="304"/>
      <c r="N467" s="304"/>
      <c r="O467" s="425">
        <f t="shared" si="15"/>
        <v>0</v>
      </c>
      <c r="P467" s="304"/>
      <c r="Q467" s="304"/>
      <c r="R467" s="275" t="str">
        <f>IF(ISBLANK($B467),"",VLOOKUP($B467,Listen!$A$2:$C$44,2,FALSE))</f>
        <v/>
      </c>
      <c r="S467" s="275" t="str">
        <f>IF(ISBLANK($B467),"",VLOOKUP($B467,Listen!$A$2:$C$44,3,FALSE))</f>
        <v/>
      </c>
      <c r="T467" s="260"/>
      <c r="U467" s="260"/>
      <c r="V467" s="260"/>
      <c r="W467" s="260"/>
      <c r="X467" s="260"/>
      <c r="Y467" s="260"/>
      <c r="Z467" s="260"/>
      <c r="AA467" s="260"/>
      <c r="AB467" s="260"/>
      <c r="AC467" s="260"/>
      <c r="AD467" s="260"/>
      <c r="AE467" s="260"/>
    </row>
    <row r="468" spans="1:31">
      <c r="A468" s="186"/>
      <c r="B468" s="186"/>
      <c r="C468" s="226"/>
      <c r="D468" s="304"/>
      <c r="E468" s="304"/>
      <c r="F468" s="304"/>
      <c r="G468" s="304"/>
      <c r="H468" s="304"/>
      <c r="I468" s="304"/>
      <c r="J468" s="304"/>
      <c r="K468" s="304"/>
      <c r="L468" s="425">
        <f t="shared" si="14"/>
        <v>0</v>
      </c>
      <c r="M468" s="304"/>
      <c r="N468" s="304"/>
      <c r="O468" s="425">
        <f t="shared" si="15"/>
        <v>0</v>
      </c>
      <c r="P468" s="304"/>
      <c r="Q468" s="304"/>
      <c r="R468" s="275" t="str">
        <f>IF(ISBLANK($B468),"",VLOOKUP($B468,Listen!$A$2:$C$44,2,FALSE))</f>
        <v/>
      </c>
      <c r="S468" s="275" t="str">
        <f>IF(ISBLANK($B468),"",VLOOKUP($B468,Listen!$A$2:$C$44,3,FALSE))</f>
        <v/>
      </c>
      <c r="T468" s="260"/>
      <c r="U468" s="260"/>
      <c r="V468" s="260"/>
      <c r="W468" s="260"/>
      <c r="X468" s="260"/>
      <c r="Y468" s="260"/>
      <c r="Z468" s="260"/>
      <c r="AA468" s="260"/>
      <c r="AB468" s="260"/>
      <c r="AC468" s="260"/>
      <c r="AD468" s="260"/>
      <c r="AE468" s="260"/>
    </row>
    <row r="469" spans="1:31">
      <c r="A469" s="186"/>
      <c r="B469" s="186"/>
      <c r="C469" s="226"/>
      <c r="D469" s="304"/>
      <c r="E469" s="304"/>
      <c r="F469" s="304"/>
      <c r="G469" s="304"/>
      <c r="H469" s="304"/>
      <c r="I469" s="304"/>
      <c r="J469" s="304"/>
      <c r="K469" s="304"/>
      <c r="L469" s="425">
        <f t="shared" si="14"/>
        <v>0</v>
      </c>
      <c r="M469" s="304"/>
      <c r="N469" s="304"/>
      <c r="O469" s="425">
        <f t="shared" si="15"/>
        <v>0</v>
      </c>
      <c r="P469" s="304"/>
      <c r="Q469" s="304"/>
      <c r="R469" s="275" t="str">
        <f>IF(ISBLANK($B469),"",VLOOKUP($B469,Listen!$A$2:$C$44,2,FALSE))</f>
        <v/>
      </c>
      <c r="S469" s="275" t="str">
        <f>IF(ISBLANK($B469),"",VLOOKUP($B469,Listen!$A$2:$C$44,3,FALSE))</f>
        <v/>
      </c>
      <c r="T469" s="260"/>
      <c r="U469" s="260"/>
      <c r="V469" s="260"/>
      <c r="W469" s="260"/>
      <c r="X469" s="260"/>
      <c r="Y469" s="260"/>
      <c r="Z469" s="260"/>
      <c r="AA469" s="260"/>
      <c r="AB469" s="260"/>
      <c r="AC469" s="260"/>
      <c r="AD469" s="260"/>
      <c r="AE469" s="260"/>
    </row>
    <row r="470" spans="1:31">
      <c r="A470" s="186"/>
      <c r="B470" s="186"/>
      <c r="C470" s="226"/>
      <c r="D470" s="304"/>
      <c r="E470" s="304"/>
      <c r="F470" s="304"/>
      <c r="G470" s="304"/>
      <c r="H470" s="304"/>
      <c r="I470" s="304"/>
      <c r="J470" s="304"/>
      <c r="K470" s="304"/>
      <c r="L470" s="425">
        <f t="shared" si="14"/>
        <v>0</v>
      </c>
      <c r="M470" s="304"/>
      <c r="N470" s="304"/>
      <c r="O470" s="425">
        <f t="shared" si="15"/>
        <v>0</v>
      </c>
      <c r="P470" s="304"/>
      <c r="Q470" s="304"/>
      <c r="R470" s="275" t="str">
        <f>IF(ISBLANK($B470),"",VLOOKUP($B470,Listen!$A$2:$C$44,2,FALSE))</f>
        <v/>
      </c>
      <c r="S470" s="275" t="str">
        <f>IF(ISBLANK($B470),"",VLOOKUP($B470,Listen!$A$2:$C$44,3,FALSE))</f>
        <v/>
      </c>
      <c r="T470" s="260"/>
      <c r="U470" s="260"/>
      <c r="V470" s="260"/>
      <c r="W470" s="260"/>
      <c r="X470" s="260"/>
      <c r="Y470" s="260"/>
      <c r="Z470" s="260"/>
      <c r="AA470" s="260"/>
      <c r="AB470" s="260"/>
      <c r="AC470" s="260"/>
      <c r="AD470" s="260"/>
      <c r="AE470" s="260"/>
    </row>
    <row r="471" spans="1:31">
      <c r="A471" s="186"/>
      <c r="B471" s="186"/>
      <c r="C471" s="226"/>
      <c r="D471" s="304"/>
      <c r="E471" s="304"/>
      <c r="F471" s="304"/>
      <c r="G471" s="304"/>
      <c r="H471" s="304"/>
      <c r="I471" s="304"/>
      <c r="J471" s="304"/>
      <c r="K471" s="304"/>
      <c r="L471" s="425">
        <f t="shared" si="14"/>
        <v>0</v>
      </c>
      <c r="M471" s="304"/>
      <c r="N471" s="304"/>
      <c r="O471" s="425">
        <f t="shared" si="15"/>
        <v>0</v>
      </c>
      <c r="P471" s="304"/>
      <c r="Q471" s="304"/>
      <c r="R471" s="275" t="str">
        <f>IF(ISBLANK($B471),"",VLOOKUP($B471,Listen!$A$2:$C$44,2,FALSE))</f>
        <v/>
      </c>
      <c r="S471" s="275" t="str">
        <f>IF(ISBLANK($B471),"",VLOOKUP($B471,Listen!$A$2:$C$44,3,FALSE))</f>
        <v/>
      </c>
      <c r="T471" s="260"/>
      <c r="U471" s="260"/>
      <c r="V471" s="260"/>
      <c r="W471" s="260"/>
      <c r="X471" s="260"/>
      <c r="Y471" s="260"/>
      <c r="Z471" s="260"/>
      <c r="AA471" s="260"/>
      <c r="AB471" s="260"/>
      <c r="AC471" s="260"/>
      <c r="AD471" s="260"/>
      <c r="AE471" s="260"/>
    </row>
    <row r="472" spans="1:31">
      <c r="A472" s="186"/>
      <c r="B472" s="186"/>
      <c r="C472" s="226"/>
      <c r="D472" s="304"/>
      <c r="E472" s="304"/>
      <c r="F472" s="304"/>
      <c r="G472" s="304"/>
      <c r="H472" s="304"/>
      <c r="I472" s="304"/>
      <c r="J472" s="304"/>
      <c r="K472" s="304"/>
      <c r="L472" s="425">
        <f t="shared" si="14"/>
        <v>0</v>
      </c>
      <c r="M472" s="304"/>
      <c r="N472" s="304"/>
      <c r="O472" s="425">
        <f t="shared" si="15"/>
        <v>0</v>
      </c>
      <c r="P472" s="304"/>
      <c r="Q472" s="304"/>
      <c r="R472" s="275" t="str">
        <f>IF(ISBLANK($B472),"",VLOOKUP($B472,Listen!$A$2:$C$44,2,FALSE))</f>
        <v/>
      </c>
      <c r="S472" s="275" t="str">
        <f>IF(ISBLANK($B472),"",VLOOKUP($B472,Listen!$A$2:$C$44,3,FALSE))</f>
        <v/>
      </c>
      <c r="T472" s="260"/>
      <c r="U472" s="260"/>
      <c r="V472" s="260"/>
      <c r="W472" s="260"/>
      <c r="X472" s="260"/>
      <c r="Y472" s="260"/>
      <c r="Z472" s="260"/>
      <c r="AA472" s="260"/>
      <c r="AB472" s="260"/>
      <c r="AC472" s="260"/>
      <c r="AD472" s="260"/>
      <c r="AE472" s="260"/>
    </row>
    <row r="473" spans="1:31">
      <c r="A473" s="186"/>
      <c r="B473" s="186"/>
      <c r="C473" s="226"/>
      <c r="D473" s="304"/>
      <c r="E473" s="304"/>
      <c r="F473" s="304"/>
      <c r="G473" s="304"/>
      <c r="H473" s="304"/>
      <c r="I473" s="304"/>
      <c r="J473" s="304"/>
      <c r="K473" s="304"/>
      <c r="L473" s="425">
        <f t="shared" si="14"/>
        <v>0</v>
      </c>
      <c r="M473" s="304"/>
      <c r="N473" s="304"/>
      <c r="O473" s="425">
        <f t="shared" si="15"/>
        <v>0</v>
      </c>
      <c r="P473" s="304"/>
      <c r="Q473" s="304"/>
      <c r="R473" s="275" t="str">
        <f>IF(ISBLANK($B473),"",VLOOKUP($B473,Listen!$A$2:$C$44,2,FALSE))</f>
        <v/>
      </c>
      <c r="S473" s="275" t="str">
        <f>IF(ISBLANK($B473),"",VLOOKUP($B473,Listen!$A$2:$C$44,3,FALSE))</f>
        <v/>
      </c>
      <c r="T473" s="260"/>
      <c r="U473" s="260"/>
      <c r="V473" s="260"/>
      <c r="W473" s="260"/>
      <c r="X473" s="260"/>
      <c r="Y473" s="260"/>
      <c r="Z473" s="260"/>
      <c r="AA473" s="260"/>
      <c r="AB473" s="260"/>
      <c r="AC473" s="260"/>
      <c r="AD473" s="260"/>
      <c r="AE473" s="260"/>
    </row>
    <row r="474" spans="1:31">
      <c r="A474" s="186"/>
      <c r="B474" s="186"/>
      <c r="C474" s="226"/>
      <c r="D474" s="304"/>
      <c r="E474" s="304"/>
      <c r="F474" s="304"/>
      <c r="G474" s="304"/>
      <c r="H474" s="304"/>
      <c r="I474" s="304"/>
      <c r="J474" s="304"/>
      <c r="K474" s="304"/>
      <c r="L474" s="425">
        <f t="shared" si="14"/>
        <v>0</v>
      </c>
      <c r="M474" s="304"/>
      <c r="N474" s="304"/>
      <c r="O474" s="425">
        <f t="shared" si="15"/>
        <v>0</v>
      </c>
      <c r="P474" s="304"/>
      <c r="Q474" s="304"/>
      <c r="R474" s="275" t="str">
        <f>IF(ISBLANK($B474),"",VLOOKUP($B474,Listen!$A$2:$C$44,2,FALSE))</f>
        <v/>
      </c>
      <c r="S474" s="275" t="str">
        <f>IF(ISBLANK($B474),"",VLOOKUP($B474,Listen!$A$2:$C$44,3,FALSE))</f>
        <v/>
      </c>
      <c r="T474" s="260"/>
      <c r="U474" s="260"/>
      <c r="V474" s="260"/>
      <c r="W474" s="260"/>
      <c r="X474" s="260"/>
      <c r="Y474" s="260"/>
      <c r="Z474" s="260"/>
      <c r="AA474" s="260"/>
      <c r="AB474" s="260"/>
      <c r="AC474" s="260"/>
      <c r="AD474" s="260"/>
      <c r="AE474" s="260"/>
    </row>
    <row r="475" spans="1:31">
      <c r="A475" s="186"/>
      <c r="B475" s="186"/>
      <c r="C475" s="226"/>
      <c r="D475" s="304"/>
      <c r="E475" s="304"/>
      <c r="F475" s="304"/>
      <c r="G475" s="304"/>
      <c r="H475" s="304"/>
      <c r="I475" s="304"/>
      <c r="J475" s="304"/>
      <c r="K475" s="304"/>
      <c r="L475" s="425">
        <f t="shared" si="14"/>
        <v>0</v>
      </c>
      <c r="M475" s="304"/>
      <c r="N475" s="304"/>
      <c r="O475" s="425">
        <f t="shared" si="15"/>
        <v>0</v>
      </c>
      <c r="P475" s="304"/>
      <c r="Q475" s="304"/>
      <c r="R475" s="275" t="str">
        <f>IF(ISBLANK($B475),"",VLOOKUP($B475,Listen!$A$2:$C$44,2,FALSE))</f>
        <v/>
      </c>
      <c r="S475" s="275" t="str">
        <f>IF(ISBLANK($B475),"",VLOOKUP($B475,Listen!$A$2:$C$44,3,FALSE))</f>
        <v/>
      </c>
      <c r="T475" s="260"/>
      <c r="U475" s="260"/>
      <c r="V475" s="260"/>
      <c r="W475" s="260"/>
      <c r="X475" s="260"/>
      <c r="Y475" s="260"/>
      <c r="Z475" s="260"/>
      <c r="AA475" s="260"/>
      <c r="AB475" s="260"/>
      <c r="AC475" s="260"/>
      <c r="AD475" s="260"/>
      <c r="AE475" s="260"/>
    </row>
    <row r="476" spans="1:31">
      <c r="A476" s="186"/>
      <c r="B476" s="186"/>
      <c r="C476" s="226"/>
      <c r="D476" s="304"/>
      <c r="E476" s="304"/>
      <c r="F476" s="304"/>
      <c r="G476" s="304"/>
      <c r="H476" s="304"/>
      <c r="I476" s="304"/>
      <c r="J476" s="304"/>
      <c r="K476" s="304"/>
      <c r="L476" s="425">
        <f t="shared" si="14"/>
        <v>0</v>
      </c>
      <c r="M476" s="304"/>
      <c r="N476" s="304"/>
      <c r="O476" s="425">
        <f t="shared" si="15"/>
        <v>0</v>
      </c>
      <c r="P476" s="304"/>
      <c r="Q476" s="304"/>
      <c r="R476" s="275" t="str">
        <f>IF(ISBLANK($B476),"",VLOOKUP($B476,Listen!$A$2:$C$44,2,FALSE))</f>
        <v/>
      </c>
      <c r="S476" s="275" t="str">
        <f>IF(ISBLANK($B476),"",VLOOKUP($B476,Listen!$A$2:$C$44,3,FALSE))</f>
        <v/>
      </c>
      <c r="T476" s="260"/>
      <c r="U476" s="260"/>
      <c r="V476" s="260"/>
      <c r="W476" s="260"/>
      <c r="X476" s="260"/>
      <c r="Y476" s="260"/>
      <c r="Z476" s="260"/>
      <c r="AA476" s="260"/>
      <c r="AB476" s="260"/>
      <c r="AC476" s="260"/>
      <c r="AD476" s="260"/>
      <c r="AE476" s="260"/>
    </row>
    <row r="477" spans="1:31">
      <c r="A477" s="186"/>
      <c r="B477" s="186"/>
      <c r="C477" s="226"/>
      <c r="D477" s="304"/>
      <c r="E477" s="304"/>
      <c r="F477" s="304"/>
      <c r="G477" s="304"/>
      <c r="H477" s="304"/>
      <c r="I477" s="304"/>
      <c r="J477" s="304"/>
      <c r="K477" s="304"/>
      <c r="L477" s="425">
        <f t="shared" si="14"/>
        <v>0</v>
      </c>
      <c r="M477" s="304"/>
      <c r="N477" s="304"/>
      <c r="O477" s="425">
        <f t="shared" si="15"/>
        <v>0</v>
      </c>
      <c r="P477" s="304"/>
      <c r="Q477" s="304"/>
      <c r="R477" s="275" t="str">
        <f>IF(ISBLANK($B477),"",VLOOKUP($B477,Listen!$A$2:$C$44,2,FALSE))</f>
        <v/>
      </c>
      <c r="S477" s="275" t="str">
        <f>IF(ISBLANK($B477),"",VLOOKUP($B477,Listen!$A$2:$C$44,3,FALSE))</f>
        <v/>
      </c>
      <c r="T477" s="260"/>
      <c r="U477" s="260"/>
      <c r="V477" s="260"/>
      <c r="W477" s="260"/>
      <c r="X477" s="260"/>
      <c r="Y477" s="260"/>
      <c r="Z477" s="260"/>
      <c r="AA477" s="260"/>
      <c r="AB477" s="260"/>
      <c r="AC477" s="260"/>
      <c r="AD477" s="260"/>
      <c r="AE477" s="260"/>
    </row>
    <row r="478" spans="1:31">
      <c r="A478" s="186"/>
      <c r="B478" s="186"/>
      <c r="C478" s="226"/>
      <c r="D478" s="304"/>
      <c r="E478" s="304"/>
      <c r="F478" s="304"/>
      <c r="G478" s="304"/>
      <c r="H478" s="304"/>
      <c r="I478" s="304"/>
      <c r="J478" s="304"/>
      <c r="K478" s="304"/>
      <c r="L478" s="425">
        <f t="shared" si="14"/>
        <v>0</v>
      </c>
      <c r="M478" s="304"/>
      <c r="N478" s="304"/>
      <c r="O478" s="425">
        <f t="shared" si="15"/>
        <v>0</v>
      </c>
      <c r="P478" s="304"/>
      <c r="Q478" s="304"/>
      <c r="R478" s="275" t="str">
        <f>IF(ISBLANK($B478),"",VLOOKUP($B478,Listen!$A$2:$C$44,2,FALSE))</f>
        <v/>
      </c>
      <c r="S478" s="275" t="str">
        <f>IF(ISBLANK($B478),"",VLOOKUP($B478,Listen!$A$2:$C$44,3,FALSE))</f>
        <v/>
      </c>
      <c r="T478" s="260"/>
      <c r="U478" s="260"/>
      <c r="V478" s="260"/>
      <c r="W478" s="260"/>
      <c r="X478" s="260"/>
      <c r="Y478" s="260"/>
      <c r="Z478" s="260"/>
      <c r="AA478" s="260"/>
      <c r="AB478" s="260"/>
      <c r="AC478" s="260"/>
      <c r="AD478" s="260"/>
      <c r="AE478" s="260"/>
    </row>
    <row r="479" spans="1:31">
      <c r="A479" s="186"/>
      <c r="B479" s="186"/>
      <c r="C479" s="226"/>
      <c r="D479" s="304"/>
      <c r="E479" s="304"/>
      <c r="F479" s="304"/>
      <c r="G479" s="304"/>
      <c r="H479" s="304"/>
      <c r="I479" s="304"/>
      <c r="J479" s="304"/>
      <c r="K479" s="304"/>
      <c r="L479" s="425">
        <f t="shared" si="14"/>
        <v>0</v>
      </c>
      <c r="M479" s="304"/>
      <c r="N479" s="304"/>
      <c r="O479" s="425">
        <f t="shared" si="15"/>
        <v>0</v>
      </c>
      <c r="P479" s="304"/>
      <c r="Q479" s="304"/>
      <c r="R479" s="275" t="str">
        <f>IF(ISBLANK($B479),"",VLOOKUP($B479,Listen!$A$2:$C$44,2,FALSE))</f>
        <v/>
      </c>
      <c r="S479" s="275" t="str">
        <f>IF(ISBLANK($B479),"",VLOOKUP($B479,Listen!$A$2:$C$44,3,FALSE))</f>
        <v/>
      </c>
      <c r="T479" s="260"/>
      <c r="U479" s="260"/>
      <c r="V479" s="260"/>
      <c r="W479" s="260"/>
      <c r="X479" s="260"/>
      <c r="Y479" s="260"/>
      <c r="Z479" s="260"/>
      <c r="AA479" s="260"/>
      <c r="AB479" s="260"/>
      <c r="AC479" s="260"/>
      <c r="AD479" s="260"/>
      <c r="AE479" s="260"/>
    </row>
    <row r="480" spans="1:31">
      <c r="A480" s="186"/>
      <c r="B480" s="186"/>
      <c r="C480" s="226"/>
      <c r="D480" s="304"/>
      <c r="E480" s="304"/>
      <c r="F480" s="304"/>
      <c r="G480" s="304"/>
      <c r="H480" s="304"/>
      <c r="I480" s="304"/>
      <c r="J480" s="304"/>
      <c r="K480" s="304"/>
      <c r="L480" s="425">
        <f t="shared" si="14"/>
        <v>0</v>
      </c>
      <c r="M480" s="304"/>
      <c r="N480" s="304"/>
      <c r="O480" s="425">
        <f t="shared" si="15"/>
        <v>0</v>
      </c>
      <c r="P480" s="304"/>
      <c r="Q480" s="304"/>
      <c r="R480" s="275" t="str">
        <f>IF(ISBLANK($B480),"",VLOOKUP($B480,Listen!$A$2:$C$44,2,FALSE))</f>
        <v/>
      </c>
      <c r="S480" s="275" t="str">
        <f>IF(ISBLANK($B480),"",VLOOKUP($B480,Listen!$A$2:$C$44,3,FALSE))</f>
        <v/>
      </c>
      <c r="T480" s="260"/>
      <c r="U480" s="260"/>
      <c r="V480" s="260"/>
      <c r="W480" s="260"/>
      <c r="X480" s="260"/>
      <c r="Y480" s="260"/>
      <c r="Z480" s="260"/>
      <c r="AA480" s="260"/>
      <c r="AB480" s="260"/>
      <c r="AC480" s="260"/>
      <c r="AD480" s="260"/>
      <c r="AE480" s="260"/>
    </row>
    <row r="481" spans="1:31">
      <c r="A481" s="186"/>
      <c r="B481" s="186"/>
      <c r="C481" s="226"/>
      <c r="D481" s="304"/>
      <c r="E481" s="304"/>
      <c r="F481" s="304"/>
      <c r="G481" s="304"/>
      <c r="H481" s="304"/>
      <c r="I481" s="304"/>
      <c r="J481" s="304"/>
      <c r="K481" s="304"/>
      <c r="L481" s="425">
        <f t="shared" si="14"/>
        <v>0</v>
      </c>
      <c r="M481" s="304"/>
      <c r="N481" s="304"/>
      <c r="O481" s="425">
        <f t="shared" si="15"/>
        <v>0</v>
      </c>
      <c r="P481" s="304"/>
      <c r="Q481" s="304"/>
      <c r="R481" s="275" t="str">
        <f>IF(ISBLANK($B481),"",VLOOKUP($B481,Listen!$A$2:$C$44,2,FALSE))</f>
        <v/>
      </c>
      <c r="S481" s="275" t="str">
        <f>IF(ISBLANK($B481),"",VLOOKUP($B481,Listen!$A$2:$C$44,3,FALSE))</f>
        <v/>
      </c>
      <c r="T481" s="260"/>
      <c r="U481" s="260"/>
      <c r="V481" s="260"/>
      <c r="W481" s="260"/>
      <c r="X481" s="260"/>
      <c r="Y481" s="260"/>
      <c r="Z481" s="260"/>
      <c r="AA481" s="260"/>
      <c r="AB481" s="260"/>
      <c r="AC481" s="260"/>
      <c r="AD481" s="260"/>
      <c r="AE481" s="260"/>
    </row>
    <row r="482" spans="1:31">
      <c r="A482" s="186"/>
      <c r="B482" s="186"/>
      <c r="C482" s="226"/>
      <c r="D482" s="304"/>
      <c r="E482" s="304"/>
      <c r="F482" s="304"/>
      <c r="G482" s="304"/>
      <c r="H482" s="304"/>
      <c r="I482" s="304"/>
      <c r="J482" s="304"/>
      <c r="K482" s="304"/>
      <c r="L482" s="425">
        <f t="shared" si="14"/>
        <v>0</v>
      </c>
      <c r="M482" s="304"/>
      <c r="N482" s="304"/>
      <c r="O482" s="425">
        <f t="shared" si="15"/>
        <v>0</v>
      </c>
      <c r="P482" s="304"/>
      <c r="Q482" s="304"/>
      <c r="R482" s="275" t="str">
        <f>IF(ISBLANK($B482),"",VLOOKUP($B482,Listen!$A$2:$C$44,2,FALSE))</f>
        <v/>
      </c>
      <c r="S482" s="275" t="str">
        <f>IF(ISBLANK($B482),"",VLOOKUP($B482,Listen!$A$2:$C$44,3,FALSE))</f>
        <v/>
      </c>
      <c r="T482" s="260"/>
      <c r="U482" s="260"/>
      <c r="V482" s="260"/>
      <c r="W482" s="260"/>
      <c r="X482" s="260"/>
      <c r="Y482" s="260"/>
      <c r="Z482" s="260"/>
      <c r="AA482" s="260"/>
      <c r="AB482" s="260"/>
      <c r="AC482" s="260"/>
      <c r="AD482" s="260"/>
      <c r="AE482" s="260"/>
    </row>
    <row r="483" spans="1:31">
      <c r="A483" s="186"/>
      <c r="B483" s="186"/>
      <c r="C483" s="226"/>
      <c r="D483" s="304"/>
      <c r="E483" s="304"/>
      <c r="F483" s="304"/>
      <c r="G483" s="304"/>
      <c r="H483" s="304"/>
      <c r="I483" s="304"/>
      <c r="J483" s="304"/>
      <c r="K483" s="304"/>
      <c r="L483" s="425">
        <f t="shared" si="14"/>
        <v>0</v>
      </c>
      <c r="M483" s="304"/>
      <c r="N483" s="304"/>
      <c r="O483" s="425">
        <f t="shared" si="15"/>
        <v>0</v>
      </c>
      <c r="P483" s="304"/>
      <c r="Q483" s="304"/>
      <c r="R483" s="275" t="str">
        <f>IF(ISBLANK($B483),"",VLOOKUP($B483,Listen!$A$2:$C$44,2,FALSE))</f>
        <v/>
      </c>
      <c r="S483" s="275" t="str">
        <f>IF(ISBLANK($B483),"",VLOOKUP($B483,Listen!$A$2:$C$44,3,FALSE))</f>
        <v/>
      </c>
      <c r="T483" s="260"/>
      <c r="U483" s="260"/>
      <c r="V483" s="260"/>
      <c r="W483" s="260"/>
      <c r="X483" s="260"/>
      <c r="Y483" s="260"/>
      <c r="Z483" s="260"/>
      <c r="AA483" s="260"/>
      <c r="AB483" s="260"/>
      <c r="AC483" s="260"/>
      <c r="AD483" s="260"/>
      <c r="AE483" s="260"/>
    </row>
    <row r="484" spans="1:31">
      <c r="A484" s="186"/>
      <c r="B484" s="186"/>
      <c r="C484" s="226"/>
      <c r="D484" s="304"/>
      <c r="E484" s="304"/>
      <c r="F484" s="304"/>
      <c r="G484" s="304"/>
      <c r="H484" s="304"/>
      <c r="I484" s="304"/>
      <c r="J484" s="304"/>
      <c r="K484" s="304"/>
      <c r="L484" s="425">
        <f t="shared" si="14"/>
        <v>0</v>
      </c>
      <c r="M484" s="304"/>
      <c r="N484" s="304"/>
      <c r="O484" s="425">
        <f t="shared" si="15"/>
        <v>0</v>
      </c>
      <c r="P484" s="304"/>
      <c r="Q484" s="304"/>
      <c r="R484" s="275" t="str">
        <f>IF(ISBLANK($B484),"",VLOOKUP($B484,Listen!$A$2:$C$44,2,FALSE))</f>
        <v/>
      </c>
      <c r="S484" s="275" t="str">
        <f>IF(ISBLANK($B484),"",VLOOKUP($B484,Listen!$A$2:$C$44,3,FALSE))</f>
        <v/>
      </c>
      <c r="T484" s="260"/>
      <c r="U484" s="260"/>
      <c r="V484" s="260"/>
      <c r="W484" s="260"/>
      <c r="X484" s="260"/>
      <c r="Y484" s="260"/>
      <c r="Z484" s="260"/>
      <c r="AA484" s="260"/>
      <c r="AB484" s="260"/>
      <c r="AC484" s="260"/>
      <c r="AD484" s="260"/>
      <c r="AE484" s="260"/>
    </row>
    <row r="485" spans="1:31">
      <c r="A485" s="186"/>
      <c r="B485" s="186"/>
      <c r="C485" s="226"/>
      <c r="D485" s="304"/>
      <c r="E485" s="304"/>
      <c r="F485" s="304"/>
      <c r="G485" s="304"/>
      <c r="H485" s="304"/>
      <c r="I485" s="304"/>
      <c r="J485" s="304"/>
      <c r="K485" s="304"/>
      <c r="L485" s="425">
        <f t="shared" si="14"/>
        <v>0</v>
      </c>
      <c r="M485" s="304"/>
      <c r="N485" s="304"/>
      <c r="O485" s="425">
        <f t="shared" si="15"/>
        <v>0</v>
      </c>
      <c r="P485" s="304"/>
      <c r="Q485" s="304"/>
      <c r="R485" s="275" t="str">
        <f>IF(ISBLANK($B485),"",VLOOKUP($B485,Listen!$A$2:$C$44,2,FALSE))</f>
        <v/>
      </c>
      <c r="S485" s="275" t="str">
        <f>IF(ISBLANK($B485),"",VLOOKUP($B485,Listen!$A$2:$C$44,3,FALSE))</f>
        <v/>
      </c>
      <c r="T485" s="260"/>
      <c r="U485" s="260"/>
      <c r="V485" s="260"/>
      <c r="W485" s="260"/>
      <c r="X485" s="260"/>
      <c r="Y485" s="260"/>
      <c r="Z485" s="260"/>
      <c r="AA485" s="260"/>
      <c r="AB485" s="260"/>
      <c r="AC485" s="260"/>
      <c r="AD485" s="260"/>
      <c r="AE485" s="260"/>
    </row>
    <row r="486" spans="1:31">
      <c r="A486" s="186"/>
      <c r="B486" s="186"/>
      <c r="C486" s="226"/>
      <c r="D486" s="304"/>
      <c r="E486" s="304"/>
      <c r="F486" s="304"/>
      <c r="G486" s="304"/>
      <c r="H486" s="304"/>
      <c r="I486" s="304"/>
      <c r="J486" s="304"/>
      <c r="K486" s="304"/>
      <c r="L486" s="425">
        <f t="shared" si="14"/>
        <v>0</v>
      </c>
      <c r="M486" s="304"/>
      <c r="N486" s="304"/>
      <c r="O486" s="425">
        <f t="shared" si="15"/>
        <v>0</v>
      </c>
      <c r="P486" s="304"/>
      <c r="Q486" s="304"/>
      <c r="R486" s="275" t="str">
        <f>IF(ISBLANK($B486),"",VLOOKUP($B486,Listen!$A$2:$C$44,2,FALSE))</f>
        <v/>
      </c>
      <c r="S486" s="275" t="str">
        <f>IF(ISBLANK($B486),"",VLOOKUP($B486,Listen!$A$2:$C$44,3,FALSE))</f>
        <v/>
      </c>
      <c r="T486" s="260"/>
      <c r="U486" s="260"/>
      <c r="V486" s="260"/>
      <c r="W486" s="260"/>
      <c r="X486" s="260"/>
      <c r="Y486" s="260"/>
      <c r="Z486" s="260"/>
      <c r="AA486" s="260"/>
      <c r="AB486" s="260"/>
      <c r="AC486" s="260"/>
      <c r="AD486" s="260"/>
      <c r="AE486" s="260"/>
    </row>
    <row r="487" spans="1:31">
      <c r="A487" s="186"/>
      <c r="B487" s="186"/>
      <c r="C487" s="226"/>
      <c r="D487" s="304"/>
      <c r="E487" s="304"/>
      <c r="F487" s="304"/>
      <c r="G487" s="304"/>
      <c r="H487" s="304"/>
      <c r="I487" s="304"/>
      <c r="J487" s="304"/>
      <c r="K487" s="304"/>
      <c r="L487" s="425">
        <f t="shared" si="14"/>
        <v>0</v>
      </c>
      <c r="M487" s="304"/>
      <c r="N487" s="304"/>
      <c r="O487" s="425">
        <f t="shared" si="15"/>
        <v>0</v>
      </c>
      <c r="P487" s="304"/>
      <c r="Q487" s="304"/>
      <c r="R487" s="275" t="str">
        <f>IF(ISBLANK($B487),"",VLOOKUP($B487,Listen!$A$2:$C$44,2,FALSE))</f>
        <v/>
      </c>
      <c r="S487" s="275" t="str">
        <f>IF(ISBLANK($B487),"",VLOOKUP($B487,Listen!$A$2:$C$44,3,FALSE))</f>
        <v/>
      </c>
      <c r="T487" s="260"/>
      <c r="U487" s="260"/>
      <c r="V487" s="260"/>
      <c r="W487" s="260"/>
      <c r="X487" s="260"/>
      <c r="Y487" s="260"/>
      <c r="Z487" s="260"/>
      <c r="AA487" s="260"/>
      <c r="AB487" s="260"/>
      <c r="AC487" s="260"/>
      <c r="AD487" s="260"/>
      <c r="AE487" s="260"/>
    </row>
    <row r="488" spans="1:31">
      <c r="A488" s="186"/>
      <c r="B488" s="186"/>
      <c r="C488" s="226"/>
      <c r="D488" s="304"/>
      <c r="E488" s="304"/>
      <c r="F488" s="304"/>
      <c r="G488" s="304"/>
      <c r="H488" s="304"/>
      <c r="I488" s="304"/>
      <c r="J488" s="304"/>
      <c r="K488" s="304"/>
      <c r="L488" s="425">
        <f t="shared" si="14"/>
        <v>0</v>
      </c>
      <c r="M488" s="304"/>
      <c r="N488" s="304"/>
      <c r="O488" s="425">
        <f t="shared" si="15"/>
        <v>0</v>
      </c>
      <c r="P488" s="304"/>
      <c r="Q488" s="304"/>
      <c r="R488" s="275" t="str">
        <f>IF(ISBLANK($B488),"",VLOOKUP($B488,Listen!$A$2:$C$44,2,FALSE))</f>
        <v/>
      </c>
      <c r="S488" s="275" t="str">
        <f>IF(ISBLANK($B488),"",VLOOKUP($B488,Listen!$A$2:$C$44,3,FALSE))</f>
        <v/>
      </c>
      <c r="T488" s="260"/>
      <c r="U488" s="260"/>
      <c r="V488" s="260"/>
      <c r="W488" s="260"/>
      <c r="X488" s="260"/>
      <c r="Y488" s="260"/>
      <c r="Z488" s="260"/>
      <c r="AA488" s="260"/>
      <c r="AB488" s="260"/>
      <c r="AC488" s="260"/>
      <c r="AD488" s="260"/>
      <c r="AE488" s="260"/>
    </row>
    <row r="489" spans="1:31">
      <c r="A489" s="186"/>
      <c r="B489" s="186"/>
      <c r="C489" s="226"/>
      <c r="D489" s="304"/>
      <c r="E489" s="304"/>
      <c r="F489" s="304"/>
      <c r="G489" s="304"/>
      <c r="H489" s="304"/>
      <c r="I489" s="304"/>
      <c r="J489" s="304"/>
      <c r="K489" s="304"/>
      <c r="L489" s="425">
        <f t="shared" si="14"/>
        <v>0</v>
      </c>
      <c r="M489" s="304"/>
      <c r="N489" s="304"/>
      <c r="O489" s="425">
        <f t="shared" si="15"/>
        <v>0</v>
      </c>
      <c r="P489" s="304"/>
      <c r="Q489" s="304"/>
      <c r="R489" s="275" t="str">
        <f>IF(ISBLANK($B489),"",VLOOKUP($B489,Listen!$A$2:$C$44,2,FALSE))</f>
        <v/>
      </c>
      <c r="S489" s="275" t="str">
        <f>IF(ISBLANK($B489),"",VLOOKUP($B489,Listen!$A$2:$C$44,3,FALSE))</f>
        <v/>
      </c>
      <c r="T489" s="260"/>
      <c r="U489" s="260"/>
      <c r="V489" s="260"/>
      <c r="W489" s="260"/>
      <c r="X489" s="260"/>
      <c r="Y489" s="260"/>
      <c r="Z489" s="260"/>
      <c r="AA489" s="260"/>
      <c r="AB489" s="260"/>
      <c r="AC489" s="260"/>
      <c r="AD489" s="260"/>
      <c r="AE489" s="260"/>
    </row>
    <row r="490" spans="1:31">
      <c r="A490" s="186"/>
      <c r="B490" s="186"/>
      <c r="C490" s="226"/>
      <c r="D490" s="304"/>
      <c r="E490" s="304"/>
      <c r="F490" s="304"/>
      <c r="G490" s="304"/>
      <c r="H490" s="304"/>
      <c r="I490" s="304"/>
      <c r="J490" s="304"/>
      <c r="K490" s="304"/>
      <c r="L490" s="425">
        <f t="shared" si="14"/>
        <v>0</v>
      </c>
      <c r="M490" s="304"/>
      <c r="N490" s="304"/>
      <c r="O490" s="425">
        <f t="shared" si="15"/>
        <v>0</v>
      </c>
      <c r="P490" s="304"/>
      <c r="Q490" s="304"/>
      <c r="R490" s="275" t="str">
        <f>IF(ISBLANK($B490),"",VLOOKUP($B490,Listen!$A$2:$C$44,2,FALSE))</f>
        <v/>
      </c>
      <c r="S490" s="275" t="str">
        <f>IF(ISBLANK($B490),"",VLOOKUP($B490,Listen!$A$2:$C$44,3,FALSE))</f>
        <v/>
      </c>
      <c r="T490" s="260"/>
      <c r="U490" s="260"/>
      <c r="V490" s="260"/>
      <c r="W490" s="260"/>
      <c r="X490" s="260"/>
      <c r="Y490" s="260"/>
      <c r="Z490" s="260"/>
      <c r="AA490" s="260"/>
      <c r="AB490" s="260"/>
      <c r="AC490" s="260"/>
      <c r="AD490" s="260"/>
      <c r="AE490" s="260"/>
    </row>
    <row r="491" spans="1:31">
      <c r="A491" s="186"/>
      <c r="B491" s="186"/>
      <c r="C491" s="226"/>
      <c r="D491" s="304"/>
      <c r="E491" s="304"/>
      <c r="F491" s="304"/>
      <c r="G491" s="304"/>
      <c r="H491" s="304"/>
      <c r="I491" s="304"/>
      <c r="J491" s="304"/>
      <c r="K491" s="304"/>
      <c r="L491" s="425">
        <f t="shared" si="14"/>
        <v>0</v>
      </c>
      <c r="M491" s="304"/>
      <c r="N491" s="304"/>
      <c r="O491" s="425">
        <f t="shared" si="15"/>
        <v>0</v>
      </c>
      <c r="P491" s="304"/>
      <c r="Q491" s="304"/>
      <c r="R491" s="275" t="str">
        <f>IF(ISBLANK($B491),"",VLOOKUP($B491,Listen!$A$2:$C$44,2,FALSE))</f>
        <v/>
      </c>
      <c r="S491" s="275" t="str">
        <f>IF(ISBLANK($B491),"",VLOOKUP($B491,Listen!$A$2:$C$44,3,FALSE))</f>
        <v/>
      </c>
      <c r="T491" s="260"/>
      <c r="U491" s="260"/>
      <c r="V491" s="260"/>
      <c r="W491" s="260"/>
      <c r="X491" s="260"/>
      <c r="Y491" s="260"/>
      <c r="Z491" s="260"/>
      <c r="AA491" s="260"/>
      <c r="AB491" s="260"/>
      <c r="AC491" s="260"/>
      <c r="AD491" s="260"/>
      <c r="AE491" s="260"/>
    </row>
    <row r="492" spans="1:31">
      <c r="A492" s="186"/>
      <c r="B492" s="186"/>
      <c r="C492" s="226"/>
      <c r="D492" s="304"/>
      <c r="E492" s="304"/>
      <c r="F492" s="304"/>
      <c r="G492" s="304"/>
      <c r="H492" s="304"/>
      <c r="I492" s="304"/>
      <c r="J492" s="304"/>
      <c r="K492" s="304"/>
      <c r="L492" s="425">
        <f t="shared" si="14"/>
        <v>0</v>
      </c>
      <c r="M492" s="304"/>
      <c r="N492" s="304"/>
      <c r="O492" s="425">
        <f t="shared" si="15"/>
        <v>0</v>
      </c>
      <c r="P492" s="304"/>
      <c r="Q492" s="304"/>
      <c r="R492" s="275" t="str">
        <f>IF(ISBLANK($B492),"",VLOOKUP($B492,Listen!$A$2:$C$44,2,FALSE))</f>
        <v/>
      </c>
      <c r="S492" s="275" t="str">
        <f>IF(ISBLANK($B492),"",VLOOKUP($B492,Listen!$A$2:$C$44,3,FALSE))</f>
        <v/>
      </c>
      <c r="T492" s="260"/>
      <c r="U492" s="260"/>
      <c r="V492" s="260"/>
      <c r="W492" s="260"/>
      <c r="X492" s="260"/>
      <c r="Y492" s="260"/>
      <c r="Z492" s="260"/>
      <c r="AA492" s="260"/>
      <c r="AB492" s="260"/>
      <c r="AC492" s="260"/>
      <c r="AD492" s="260"/>
      <c r="AE492" s="260"/>
    </row>
    <row r="493" spans="1:31">
      <c r="A493" s="186"/>
      <c r="B493" s="186"/>
      <c r="C493" s="226"/>
      <c r="D493" s="304"/>
      <c r="E493" s="304"/>
      <c r="F493" s="304"/>
      <c r="G493" s="304"/>
      <c r="H493" s="304"/>
      <c r="I493" s="304"/>
      <c r="J493" s="304"/>
      <c r="K493" s="304"/>
      <c r="L493" s="425">
        <f t="shared" si="14"/>
        <v>0</v>
      </c>
      <c r="M493" s="304"/>
      <c r="N493" s="304"/>
      <c r="O493" s="425">
        <f t="shared" si="15"/>
        <v>0</v>
      </c>
      <c r="P493" s="304"/>
      <c r="Q493" s="304"/>
      <c r="R493" s="275" t="str">
        <f>IF(ISBLANK($B493),"",VLOOKUP($B493,Listen!$A$2:$C$44,2,FALSE))</f>
        <v/>
      </c>
      <c r="S493" s="275" t="str">
        <f>IF(ISBLANK($B493),"",VLOOKUP($B493,Listen!$A$2:$C$44,3,FALSE))</f>
        <v/>
      </c>
      <c r="T493" s="260"/>
      <c r="U493" s="260"/>
      <c r="V493" s="260"/>
      <c r="W493" s="260"/>
      <c r="X493" s="260"/>
      <c r="Y493" s="260"/>
      <c r="Z493" s="260"/>
      <c r="AA493" s="260"/>
      <c r="AB493" s="260"/>
      <c r="AC493" s="260"/>
      <c r="AD493" s="260"/>
      <c r="AE493" s="260"/>
    </row>
    <row r="494" spans="1:31">
      <c r="A494" s="186"/>
      <c r="B494" s="186"/>
      <c r="C494" s="226"/>
      <c r="D494" s="304"/>
      <c r="E494" s="304"/>
      <c r="F494" s="304"/>
      <c r="G494" s="304"/>
      <c r="H494" s="304"/>
      <c r="I494" s="304"/>
      <c r="J494" s="304"/>
      <c r="K494" s="304"/>
      <c r="L494" s="425">
        <f t="shared" si="14"/>
        <v>0</v>
      </c>
      <c r="M494" s="304"/>
      <c r="N494" s="304"/>
      <c r="O494" s="425">
        <f t="shared" si="15"/>
        <v>0</v>
      </c>
      <c r="P494" s="304"/>
      <c r="Q494" s="304"/>
      <c r="R494" s="275" t="str">
        <f>IF(ISBLANK($B494),"",VLOOKUP($B494,Listen!$A$2:$C$44,2,FALSE))</f>
        <v/>
      </c>
      <c r="S494" s="275" t="str">
        <f>IF(ISBLANK($B494),"",VLOOKUP($B494,Listen!$A$2:$C$44,3,FALSE))</f>
        <v/>
      </c>
      <c r="T494" s="260"/>
      <c r="U494" s="260"/>
      <c r="V494" s="260"/>
      <c r="W494" s="260"/>
      <c r="X494" s="260"/>
      <c r="Y494" s="260"/>
      <c r="Z494" s="260"/>
      <c r="AA494" s="260"/>
      <c r="AB494" s="260"/>
      <c r="AC494" s="260"/>
      <c r="AD494" s="260"/>
      <c r="AE494" s="260"/>
    </row>
    <row r="495" spans="1:31">
      <c r="A495" s="186"/>
      <c r="B495" s="186"/>
      <c r="C495" s="226"/>
      <c r="D495" s="304"/>
      <c r="E495" s="304"/>
      <c r="F495" s="304"/>
      <c r="G495" s="304"/>
      <c r="H495" s="304"/>
      <c r="I495" s="304"/>
      <c r="J495" s="304"/>
      <c r="K495" s="304"/>
      <c r="L495" s="425">
        <f t="shared" si="14"/>
        <v>0</v>
      </c>
      <c r="M495" s="304"/>
      <c r="N495" s="304"/>
      <c r="O495" s="425">
        <f t="shared" si="15"/>
        <v>0</v>
      </c>
      <c r="P495" s="304"/>
      <c r="Q495" s="304"/>
      <c r="R495" s="275" t="str">
        <f>IF(ISBLANK($B495),"",VLOOKUP($B495,Listen!$A$2:$C$44,2,FALSE))</f>
        <v/>
      </c>
      <c r="S495" s="275" t="str">
        <f>IF(ISBLANK($B495),"",VLOOKUP($B495,Listen!$A$2:$C$44,3,FALSE))</f>
        <v/>
      </c>
      <c r="T495" s="260"/>
      <c r="U495" s="260"/>
      <c r="V495" s="260"/>
      <c r="W495" s="260"/>
      <c r="X495" s="260"/>
      <c r="Y495" s="260"/>
      <c r="Z495" s="260"/>
      <c r="AA495" s="260"/>
      <c r="AB495" s="260"/>
      <c r="AC495" s="260"/>
      <c r="AD495" s="260"/>
      <c r="AE495" s="260"/>
    </row>
    <row r="496" spans="1:31">
      <c r="A496" s="186"/>
      <c r="B496" s="186"/>
      <c r="C496" s="226"/>
      <c r="D496" s="304"/>
      <c r="E496" s="304"/>
      <c r="F496" s="304"/>
      <c r="G496" s="304"/>
      <c r="H496" s="304"/>
      <c r="I496" s="304"/>
      <c r="J496" s="304"/>
      <c r="K496" s="304"/>
      <c r="L496" s="425">
        <f t="shared" si="14"/>
        <v>0</v>
      </c>
      <c r="M496" s="304"/>
      <c r="N496" s="304"/>
      <c r="O496" s="425">
        <f t="shared" si="15"/>
        <v>0</v>
      </c>
      <c r="P496" s="304"/>
      <c r="Q496" s="304"/>
      <c r="R496" s="275" t="str">
        <f>IF(ISBLANK($B496),"",VLOOKUP($B496,Listen!$A$2:$C$44,2,FALSE))</f>
        <v/>
      </c>
      <c r="S496" s="275" t="str">
        <f>IF(ISBLANK($B496),"",VLOOKUP($B496,Listen!$A$2:$C$44,3,FALSE))</f>
        <v/>
      </c>
      <c r="T496" s="260"/>
      <c r="U496" s="260"/>
      <c r="V496" s="260"/>
      <c r="W496" s="260"/>
      <c r="X496" s="260"/>
      <c r="Y496" s="260"/>
      <c r="Z496" s="260"/>
      <c r="AA496" s="260"/>
      <c r="AB496" s="260"/>
      <c r="AC496" s="260"/>
      <c r="AD496" s="260"/>
      <c r="AE496" s="260"/>
    </row>
    <row r="497" spans="1:31">
      <c r="A497" s="186"/>
      <c r="B497" s="186"/>
      <c r="C497" s="226"/>
      <c r="D497" s="304"/>
      <c r="E497" s="304"/>
      <c r="F497" s="304"/>
      <c r="G497" s="304"/>
      <c r="H497" s="304"/>
      <c r="I497" s="304"/>
      <c r="J497" s="304"/>
      <c r="K497" s="304"/>
      <c r="L497" s="425">
        <f t="shared" si="14"/>
        <v>0</v>
      </c>
      <c r="M497" s="304"/>
      <c r="N497" s="304"/>
      <c r="O497" s="425">
        <f t="shared" si="15"/>
        <v>0</v>
      </c>
      <c r="P497" s="304"/>
      <c r="Q497" s="304"/>
      <c r="R497" s="275" t="str">
        <f>IF(ISBLANK($B497),"",VLOOKUP($B497,Listen!$A$2:$C$44,2,FALSE))</f>
        <v/>
      </c>
      <c r="S497" s="275" t="str">
        <f>IF(ISBLANK($B497),"",VLOOKUP($B497,Listen!$A$2:$C$44,3,FALSE))</f>
        <v/>
      </c>
      <c r="T497" s="260"/>
      <c r="U497" s="260"/>
      <c r="V497" s="260"/>
      <c r="W497" s="260"/>
      <c r="X497" s="260"/>
      <c r="Y497" s="260"/>
      <c r="Z497" s="260"/>
      <c r="AA497" s="260"/>
      <c r="AB497" s="260"/>
      <c r="AC497" s="260"/>
      <c r="AD497" s="260"/>
      <c r="AE497" s="260"/>
    </row>
    <row r="498" spans="1:31">
      <c r="A498" s="186"/>
      <c r="B498" s="186"/>
      <c r="C498" s="226"/>
      <c r="D498" s="304"/>
      <c r="E498" s="304"/>
      <c r="F498" s="304"/>
      <c r="G498" s="304"/>
      <c r="H498" s="304"/>
      <c r="I498" s="304"/>
      <c r="J498" s="304"/>
      <c r="K498" s="304"/>
      <c r="L498" s="425">
        <f t="shared" si="14"/>
        <v>0</v>
      </c>
      <c r="M498" s="304"/>
      <c r="N498" s="304"/>
      <c r="O498" s="425">
        <f t="shared" si="15"/>
        <v>0</v>
      </c>
      <c r="P498" s="304"/>
      <c r="Q498" s="304"/>
      <c r="R498" s="275" t="str">
        <f>IF(ISBLANK($B498),"",VLOOKUP($B498,Listen!$A$2:$C$44,2,FALSE))</f>
        <v/>
      </c>
      <c r="S498" s="275" t="str">
        <f>IF(ISBLANK($B498),"",VLOOKUP($B498,Listen!$A$2:$C$44,3,FALSE))</f>
        <v/>
      </c>
      <c r="T498" s="260"/>
      <c r="U498" s="260"/>
      <c r="V498" s="260"/>
      <c r="W498" s="260"/>
      <c r="X498" s="260"/>
      <c r="Y498" s="260"/>
      <c r="Z498" s="260"/>
      <c r="AA498" s="260"/>
      <c r="AB498" s="260"/>
      <c r="AC498" s="260"/>
      <c r="AD498" s="260"/>
      <c r="AE498" s="260"/>
    </row>
    <row r="499" spans="1:31">
      <c r="A499" s="186"/>
      <c r="B499" s="186"/>
      <c r="C499" s="226"/>
      <c r="D499" s="304"/>
      <c r="E499" s="304"/>
      <c r="F499" s="304"/>
      <c r="G499" s="304"/>
      <c r="H499" s="304"/>
      <c r="I499" s="304"/>
      <c r="J499" s="304"/>
      <c r="K499" s="304"/>
      <c r="L499" s="425">
        <f t="shared" si="14"/>
        <v>0</v>
      </c>
      <c r="M499" s="304"/>
      <c r="N499" s="304"/>
      <c r="O499" s="425">
        <f t="shared" si="15"/>
        <v>0</v>
      </c>
      <c r="P499" s="304"/>
      <c r="Q499" s="304"/>
      <c r="R499" s="275" t="str">
        <f>IF(ISBLANK($B499),"",VLOOKUP($B499,Listen!$A$2:$C$44,2,FALSE))</f>
        <v/>
      </c>
      <c r="S499" s="275" t="str">
        <f>IF(ISBLANK($B499),"",VLOOKUP($B499,Listen!$A$2:$C$44,3,FALSE))</f>
        <v/>
      </c>
      <c r="T499" s="260"/>
      <c r="U499" s="260"/>
      <c r="V499" s="260"/>
      <c r="W499" s="260"/>
      <c r="X499" s="260"/>
      <c r="Y499" s="260"/>
      <c r="Z499" s="260"/>
      <c r="AA499" s="260"/>
      <c r="AB499" s="260"/>
      <c r="AC499" s="260"/>
      <c r="AD499" s="260"/>
      <c r="AE499" s="260"/>
    </row>
    <row r="500" spans="1:31">
      <c r="A500" s="186"/>
      <c r="B500" s="186"/>
      <c r="C500" s="226"/>
      <c r="D500" s="304"/>
      <c r="E500" s="304"/>
      <c r="F500" s="304"/>
      <c r="G500" s="304"/>
      <c r="H500" s="304"/>
      <c r="I500" s="304"/>
      <c r="J500" s="304"/>
      <c r="K500" s="304"/>
      <c r="L500" s="425">
        <f t="shared" si="14"/>
        <v>0</v>
      </c>
      <c r="M500" s="304"/>
      <c r="N500" s="304"/>
      <c r="O500" s="425">
        <f t="shared" si="15"/>
        <v>0</v>
      </c>
      <c r="P500" s="304"/>
      <c r="Q500" s="304"/>
      <c r="R500" s="275" t="str">
        <f>IF(ISBLANK($B500),"",VLOOKUP($B500,Listen!$A$2:$C$44,2,FALSE))</f>
        <v/>
      </c>
      <c r="S500" s="275" t="str">
        <f>IF(ISBLANK($B500),"",VLOOKUP($B500,Listen!$A$2:$C$44,3,FALSE))</f>
        <v/>
      </c>
      <c r="T500" s="260"/>
      <c r="U500" s="260"/>
      <c r="V500" s="260"/>
      <c r="W500" s="260"/>
      <c r="X500" s="260"/>
      <c r="Y500" s="260"/>
      <c r="Z500" s="260"/>
      <c r="AA500" s="260"/>
      <c r="AB500" s="260"/>
      <c r="AC500" s="260"/>
      <c r="AD500" s="260"/>
      <c r="AE500" s="260"/>
    </row>
    <row r="501" spans="1:31">
      <c r="A501" s="186"/>
      <c r="B501" s="186"/>
      <c r="C501" s="226"/>
      <c r="D501" s="304"/>
      <c r="E501" s="304"/>
      <c r="F501" s="304"/>
      <c r="G501" s="304"/>
      <c r="H501" s="304"/>
      <c r="I501" s="304"/>
      <c r="J501" s="304"/>
      <c r="K501" s="304"/>
      <c r="L501" s="425">
        <f t="shared" si="14"/>
        <v>0</v>
      </c>
      <c r="M501" s="304"/>
      <c r="N501" s="304"/>
      <c r="O501" s="425">
        <f t="shared" si="15"/>
        <v>0</v>
      </c>
      <c r="P501" s="304"/>
      <c r="Q501" s="304"/>
      <c r="R501" s="275" t="str">
        <f>IF(ISBLANK($B501),"",VLOOKUP($B501,Listen!$A$2:$C$44,2,FALSE))</f>
        <v/>
      </c>
      <c r="S501" s="275" t="str">
        <f>IF(ISBLANK($B501),"",VLOOKUP($B501,Listen!$A$2:$C$44,3,FALSE))</f>
        <v/>
      </c>
      <c r="T501" s="260"/>
      <c r="U501" s="260"/>
      <c r="V501" s="260"/>
      <c r="W501" s="260"/>
      <c r="X501" s="260"/>
      <c r="Y501" s="260"/>
      <c r="Z501" s="260"/>
      <c r="AA501" s="260"/>
      <c r="AB501" s="260"/>
      <c r="AC501" s="260"/>
      <c r="AD501" s="260"/>
      <c r="AE501" s="260"/>
    </row>
    <row r="502" spans="1:31">
      <c r="A502" s="186"/>
      <c r="B502" s="186"/>
      <c r="C502" s="226"/>
      <c r="D502" s="304"/>
      <c r="E502" s="304"/>
      <c r="F502" s="304"/>
      <c r="G502" s="304"/>
      <c r="H502" s="304"/>
      <c r="I502" s="304"/>
      <c r="J502" s="304"/>
      <c r="K502" s="304"/>
      <c r="L502" s="425">
        <f t="shared" si="14"/>
        <v>0</v>
      </c>
      <c r="M502" s="304"/>
      <c r="N502" s="304"/>
      <c r="O502" s="425">
        <f t="shared" si="15"/>
        <v>0</v>
      </c>
      <c r="P502" s="304"/>
      <c r="Q502" s="304"/>
      <c r="R502" s="275" t="str">
        <f>IF(ISBLANK($B502),"",VLOOKUP($B502,Listen!$A$2:$C$44,2,FALSE))</f>
        <v/>
      </c>
      <c r="S502" s="275" t="str">
        <f>IF(ISBLANK($B502),"",VLOOKUP($B502,Listen!$A$2:$C$44,3,FALSE))</f>
        <v/>
      </c>
      <c r="T502" s="260"/>
      <c r="U502" s="260"/>
      <c r="V502" s="260"/>
      <c r="W502" s="260"/>
      <c r="X502" s="260"/>
      <c r="Y502" s="260"/>
      <c r="Z502" s="260"/>
      <c r="AA502" s="260"/>
      <c r="AB502" s="260"/>
      <c r="AC502" s="260"/>
      <c r="AD502" s="260"/>
      <c r="AE502" s="260"/>
    </row>
    <row r="503" spans="1:31">
      <c r="A503" s="186"/>
      <c r="B503" s="186"/>
      <c r="C503" s="226"/>
      <c r="D503" s="304"/>
      <c r="E503" s="304"/>
      <c r="F503" s="304"/>
      <c r="G503" s="304"/>
      <c r="H503" s="304"/>
      <c r="I503" s="304"/>
      <c r="J503" s="304"/>
      <c r="K503" s="304"/>
      <c r="L503" s="425">
        <f t="shared" si="14"/>
        <v>0</v>
      </c>
      <c r="M503" s="304"/>
      <c r="N503" s="304"/>
      <c r="O503" s="425">
        <f t="shared" si="15"/>
        <v>0</v>
      </c>
      <c r="P503" s="304"/>
      <c r="Q503" s="304"/>
      <c r="R503" s="275" t="str">
        <f>IF(ISBLANK($B503),"",VLOOKUP($B503,Listen!$A$2:$C$44,2,FALSE))</f>
        <v/>
      </c>
      <c r="S503" s="275" t="str">
        <f>IF(ISBLANK($B503),"",VLOOKUP($B503,Listen!$A$2:$C$44,3,FALSE))</f>
        <v/>
      </c>
      <c r="T503" s="260"/>
      <c r="U503" s="260"/>
      <c r="V503" s="260"/>
      <c r="W503" s="260"/>
      <c r="X503" s="260"/>
      <c r="Y503" s="260"/>
      <c r="Z503" s="260"/>
      <c r="AA503" s="260"/>
      <c r="AB503" s="260"/>
      <c r="AC503" s="260"/>
      <c r="AD503" s="260"/>
      <c r="AE503" s="260"/>
    </row>
    <row r="504" spans="1:31">
      <c r="A504" s="186"/>
      <c r="B504" s="186"/>
      <c r="C504" s="226"/>
      <c r="D504" s="304"/>
      <c r="E504" s="304"/>
      <c r="F504" s="304"/>
      <c r="G504" s="304"/>
      <c r="H504" s="304"/>
      <c r="I504" s="304"/>
      <c r="J504" s="304"/>
      <c r="K504" s="304"/>
      <c r="L504" s="425">
        <f t="shared" si="14"/>
        <v>0</v>
      </c>
      <c r="M504" s="304"/>
      <c r="N504" s="304"/>
      <c r="O504" s="425">
        <f t="shared" si="15"/>
        <v>0</v>
      </c>
      <c r="P504" s="304"/>
      <c r="Q504" s="304"/>
      <c r="R504" s="275" t="str">
        <f>IF(ISBLANK($B504),"",VLOOKUP($B504,Listen!$A$2:$C$44,2,FALSE))</f>
        <v/>
      </c>
      <c r="S504" s="275" t="str">
        <f>IF(ISBLANK($B504),"",VLOOKUP($B504,Listen!$A$2:$C$44,3,FALSE))</f>
        <v/>
      </c>
      <c r="T504" s="260"/>
      <c r="U504" s="260"/>
      <c r="V504" s="260"/>
      <c r="W504" s="260"/>
      <c r="X504" s="260"/>
      <c r="Y504" s="260"/>
      <c r="Z504" s="260"/>
      <c r="AA504" s="260"/>
      <c r="AB504" s="260"/>
      <c r="AC504" s="260"/>
      <c r="AD504" s="260"/>
      <c r="AE504" s="260"/>
    </row>
    <row r="505" spans="1:31">
      <c r="A505" s="186"/>
      <c r="B505" s="186"/>
      <c r="C505" s="226"/>
      <c r="D505" s="304"/>
      <c r="E505" s="304"/>
      <c r="F505" s="304"/>
      <c r="G505" s="304"/>
      <c r="H505" s="304"/>
      <c r="I505" s="304"/>
      <c r="J505" s="304"/>
      <c r="K505" s="304"/>
      <c r="L505" s="425">
        <f t="shared" si="14"/>
        <v>0</v>
      </c>
      <c r="M505" s="304"/>
      <c r="N505" s="304"/>
      <c r="O505" s="425">
        <f t="shared" si="15"/>
        <v>0</v>
      </c>
      <c r="P505" s="304"/>
      <c r="Q505" s="304"/>
      <c r="R505" s="275" t="str">
        <f>IF(ISBLANK($B505),"",VLOOKUP($B505,Listen!$A$2:$C$44,2,FALSE))</f>
        <v/>
      </c>
      <c r="S505" s="275" t="str">
        <f>IF(ISBLANK($B505),"",VLOOKUP($B505,Listen!$A$2:$C$44,3,FALSE))</f>
        <v/>
      </c>
      <c r="T505" s="260"/>
      <c r="U505" s="260"/>
      <c r="V505" s="260"/>
      <c r="W505" s="260"/>
      <c r="X505" s="260"/>
      <c r="Y505" s="260"/>
      <c r="Z505" s="260"/>
      <c r="AA505" s="260"/>
      <c r="AB505" s="260"/>
      <c r="AC505" s="260"/>
      <c r="AD505" s="260"/>
      <c r="AE505" s="260"/>
    </row>
    <row r="506" spans="1:31">
      <c r="A506" s="186"/>
      <c r="B506" s="186"/>
      <c r="C506" s="226"/>
      <c r="D506" s="304"/>
      <c r="E506" s="304"/>
      <c r="F506" s="304"/>
      <c r="G506" s="304"/>
      <c r="H506" s="304"/>
      <c r="I506" s="304"/>
      <c r="J506" s="304"/>
      <c r="K506" s="304"/>
      <c r="L506" s="425">
        <f t="shared" si="14"/>
        <v>0</v>
      </c>
      <c r="M506" s="304"/>
      <c r="N506" s="304"/>
      <c r="O506" s="425">
        <f t="shared" si="15"/>
        <v>0</v>
      </c>
      <c r="P506" s="304"/>
      <c r="Q506" s="304"/>
      <c r="R506" s="275" t="str">
        <f>IF(ISBLANK($B506),"",VLOOKUP($B506,Listen!$A$2:$C$44,2,FALSE))</f>
        <v/>
      </c>
      <c r="S506" s="275" t="str">
        <f>IF(ISBLANK($B506),"",VLOOKUP($B506,Listen!$A$2:$C$44,3,FALSE))</f>
        <v/>
      </c>
      <c r="T506" s="260"/>
      <c r="U506" s="260"/>
      <c r="V506" s="260"/>
      <c r="W506" s="260"/>
      <c r="X506" s="260"/>
      <c r="Y506" s="260"/>
      <c r="Z506" s="260"/>
      <c r="AA506" s="260"/>
      <c r="AB506" s="260"/>
      <c r="AC506" s="260"/>
      <c r="AD506" s="260"/>
      <c r="AE506" s="260"/>
    </row>
    <row r="507" spans="1:31">
      <c r="A507" s="186"/>
      <c r="B507" s="186"/>
      <c r="C507" s="226"/>
      <c r="D507" s="304"/>
      <c r="E507" s="304"/>
      <c r="F507" s="304"/>
      <c r="G507" s="304"/>
      <c r="H507" s="304"/>
      <c r="I507" s="304"/>
      <c r="J507" s="304"/>
      <c r="K507" s="304"/>
      <c r="L507" s="425">
        <f t="shared" si="14"/>
        <v>0</v>
      </c>
      <c r="M507" s="304"/>
      <c r="N507" s="304"/>
      <c r="O507" s="425">
        <f t="shared" si="15"/>
        <v>0</v>
      </c>
      <c r="P507" s="304"/>
      <c r="Q507" s="304"/>
      <c r="R507" s="275" t="str">
        <f>IF(ISBLANK($B507),"",VLOOKUP($B507,Listen!$A$2:$C$44,2,FALSE))</f>
        <v/>
      </c>
      <c r="S507" s="275" t="str">
        <f>IF(ISBLANK($B507),"",VLOOKUP($B507,Listen!$A$2:$C$44,3,FALSE))</f>
        <v/>
      </c>
      <c r="T507" s="260"/>
      <c r="U507" s="260"/>
      <c r="V507" s="260"/>
      <c r="W507" s="260"/>
      <c r="X507" s="260"/>
      <c r="Y507" s="260"/>
      <c r="Z507" s="260"/>
      <c r="AA507" s="260"/>
      <c r="AB507" s="260"/>
      <c r="AC507" s="260"/>
      <c r="AD507" s="260"/>
      <c r="AE507" s="260"/>
    </row>
    <row r="508" spans="1:31">
      <c r="A508" s="186"/>
      <c r="B508" s="186"/>
      <c r="C508" s="226"/>
      <c r="D508" s="304"/>
      <c r="E508" s="304"/>
      <c r="F508" s="304"/>
      <c r="G508" s="304"/>
      <c r="H508" s="304"/>
      <c r="I508" s="304"/>
      <c r="J508" s="304"/>
      <c r="K508" s="304"/>
      <c r="L508" s="425">
        <f t="shared" si="14"/>
        <v>0</v>
      </c>
      <c r="M508" s="304"/>
      <c r="N508" s="304"/>
      <c r="O508" s="425">
        <f t="shared" si="15"/>
        <v>0</v>
      </c>
      <c r="P508" s="304"/>
      <c r="Q508" s="304"/>
      <c r="R508" s="275" t="str">
        <f>IF(ISBLANK($B508),"",VLOOKUP($B508,Listen!$A$2:$C$44,2,FALSE))</f>
        <v/>
      </c>
      <c r="S508" s="275" t="str">
        <f>IF(ISBLANK($B508),"",VLOOKUP($B508,Listen!$A$2:$C$44,3,FALSE))</f>
        <v/>
      </c>
      <c r="T508" s="260"/>
      <c r="U508" s="260"/>
      <c r="V508" s="260"/>
      <c r="W508" s="260"/>
      <c r="X508" s="260"/>
      <c r="Y508" s="260"/>
      <c r="Z508" s="260"/>
      <c r="AA508" s="260"/>
      <c r="AB508" s="260"/>
      <c r="AC508" s="260"/>
      <c r="AD508" s="260"/>
      <c r="AE508" s="260"/>
    </row>
    <row r="509" spans="1:31">
      <c r="A509" s="186"/>
      <c r="B509" s="186"/>
      <c r="C509" s="226"/>
      <c r="D509" s="304"/>
      <c r="E509" s="304"/>
      <c r="F509" s="304"/>
      <c r="G509" s="304"/>
      <c r="H509" s="304"/>
      <c r="I509" s="304"/>
      <c r="J509" s="304"/>
      <c r="K509" s="304"/>
      <c r="L509" s="425">
        <f t="shared" si="14"/>
        <v>0</v>
      </c>
      <c r="M509" s="304"/>
      <c r="N509" s="304"/>
      <c r="O509" s="425">
        <f t="shared" si="15"/>
        <v>0</v>
      </c>
      <c r="P509" s="304"/>
      <c r="Q509" s="304"/>
      <c r="R509" s="275" t="str">
        <f>IF(ISBLANK($B509),"",VLOOKUP($B509,Listen!$A$2:$C$44,2,FALSE))</f>
        <v/>
      </c>
      <c r="S509" s="275" t="str">
        <f>IF(ISBLANK($B509),"",VLOOKUP($B509,Listen!$A$2:$C$44,3,FALSE))</f>
        <v/>
      </c>
      <c r="T509" s="260"/>
      <c r="U509" s="260"/>
      <c r="V509" s="260"/>
      <c r="W509" s="260"/>
      <c r="X509" s="260"/>
      <c r="Y509" s="260"/>
      <c r="Z509" s="260"/>
      <c r="AA509" s="260"/>
      <c r="AB509" s="260"/>
      <c r="AC509" s="260"/>
      <c r="AD509" s="260"/>
      <c r="AE509" s="260"/>
    </row>
    <row r="510" spans="1:31">
      <c r="A510" s="186"/>
      <c r="B510" s="186"/>
      <c r="C510" s="226"/>
      <c r="D510" s="304"/>
      <c r="E510" s="304"/>
      <c r="F510" s="304"/>
      <c r="G510" s="304"/>
      <c r="H510" s="304"/>
      <c r="I510" s="304"/>
      <c r="J510" s="304"/>
      <c r="K510" s="304"/>
      <c r="L510" s="425">
        <f t="shared" si="14"/>
        <v>0</v>
      </c>
      <c r="M510" s="304"/>
      <c r="N510" s="304"/>
      <c r="O510" s="425">
        <f t="shared" si="15"/>
        <v>0</v>
      </c>
      <c r="P510" s="304"/>
      <c r="Q510" s="304"/>
      <c r="R510" s="275" t="str">
        <f>IF(ISBLANK($B510),"",VLOOKUP($B510,Listen!$A$2:$C$44,2,FALSE))</f>
        <v/>
      </c>
      <c r="S510" s="275" t="str">
        <f>IF(ISBLANK($B510),"",VLOOKUP($B510,Listen!$A$2:$C$44,3,FALSE))</f>
        <v/>
      </c>
      <c r="T510" s="260"/>
      <c r="U510" s="260"/>
      <c r="V510" s="260"/>
      <c r="W510" s="260"/>
      <c r="X510" s="260"/>
      <c r="Y510" s="260"/>
      <c r="Z510" s="260"/>
      <c r="AA510" s="260"/>
      <c r="AB510" s="260"/>
      <c r="AC510" s="260"/>
      <c r="AD510" s="260"/>
      <c r="AE510" s="260"/>
    </row>
    <row r="511" spans="1:31">
      <c r="A511" s="186"/>
      <c r="B511" s="186"/>
      <c r="C511" s="226"/>
      <c r="D511" s="304"/>
      <c r="E511" s="304"/>
      <c r="F511" s="304"/>
      <c r="G511" s="304"/>
      <c r="H511" s="304"/>
      <c r="I511" s="304"/>
      <c r="J511" s="304"/>
      <c r="K511" s="304"/>
      <c r="L511" s="425">
        <f t="shared" si="14"/>
        <v>0</v>
      </c>
      <c r="M511" s="304"/>
      <c r="N511" s="304"/>
      <c r="O511" s="425">
        <f t="shared" si="15"/>
        <v>0</v>
      </c>
      <c r="P511" s="304"/>
      <c r="Q511" s="304"/>
      <c r="R511" s="275" t="str">
        <f>IF(ISBLANK($B511),"",VLOOKUP($B511,Listen!$A$2:$C$44,2,FALSE))</f>
        <v/>
      </c>
      <c r="S511" s="275" t="str">
        <f>IF(ISBLANK($B511),"",VLOOKUP($B511,Listen!$A$2:$C$44,3,FALSE))</f>
        <v/>
      </c>
      <c r="T511" s="260"/>
      <c r="U511" s="260"/>
      <c r="V511" s="260"/>
      <c r="W511" s="260"/>
      <c r="X511" s="260"/>
      <c r="Y511" s="260"/>
      <c r="Z511" s="260"/>
      <c r="AA511" s="260"/>
      <c r="AB511" s="260"/>
      <c r="AC511" s="260"/>
      <c r="AD511" s="260"/>
      <c r="AE511" s="260"/>
    </row>
    <row r="512" spans="1:31">
      <c r="A512" s="186"/>
      <c r="B512" s="186"/>
      <c r="C512" s="226"/>
      <c r="D512" s="304"/>
      <c r="E512" s="304"/>
      <c r="F512" s="304"/>
      <c r="G512" s="304"/>
      <c r="H512" s="304"/>
      <c r="I512" s="304"/>
      <c r="J512" s="304"/>
      <c r="K512" s="304"/>
      <c r="L512" s="425">
        <f t="shared" si="14"/>
        <v>0</v>
      </c>
      <c r="M512" s="304"/>
      <c r="N512" s="304"/>
      <c r="O512" s="425">
        <f t="shared" si="15"/>
        <v>0</v>
      </c>
      <c r="P512" s="304"/>
      <c r="Q512" s="304"/>
      <c r="R512" s="275" t="str">
        <f>IF(ISBLANK($B512),"",VLOOKUP($B512,Listen!$A$2:$C$44,2,FALSE))</f>
        <v/>
      </c>
      <c r="S512" s="275" t="str">
        <f>IF(ISBLANK($B512),"",VLOOKUP($B512,Listen!$A$2:$C$44,3,FALSE))</f>
        <v/>
      </c>
      <c r="T512" s="260"/>
      <c r="U512" s="260"/>
      <c r="V512" s="260"/>
      <c r="W512" s="260"/>
      <c r="X512" s="260"/>
      <c r="Y512" s="260"/>
      <c r="Z512" s="260"/>
      <c r="AA512" s="260"/>
      <c r="AB512" s="260"/>
      <c r="AC512" s="260"/>
      <c r="AD512" s="260"/>
      <c r="AE512" s="260"/>
    </row>
    <row r="513" spans="1:31">
      <c r="A513" s="186"/>
      <c r="B513" s="186"/>
      <c r="C513" s="226"/>
      <c r="D513" s="304"/>
      <c r="E513" s="304"/>
      <c r="F513" s="304"/>
      <c r="G513" s="304"/>
      <c r="H513" s="304"/>
      <c r="I513" s="304"/>
      <c r="J513" s="304"/>
      <c r="K513" s="304"/>
      <c r="L513" s="425">
        <f t="shared" si="14"/>
        <v>0</v>
      </c>
      <c r="M513" s="304"/>
      <c r="N513" s="304"/>
      <c r="O513" s="425">
        <f t="shared" si="15"/>
        <v>0</v>
      </c>
      <c r="P513" s="304"/>
      <c r="Q513" s="304"/>
      <c r="R513" s="275" t="str">
        <f>IF(ISBLANK($B513),"",VLOOKUP($B513,Listen!$A$2:$C$44,2,FALSE))</f>
        <v/>
      </c>
      <c r="S513" s="275" t="str">
        <f>IF(ISBLANK($B513),"",VLOOKUP($B513,Listen!$A$2:$C$44,3,FALSE))</f>
        <v/>
      </c>
      <c r="T513" s="260"/>
      <c r="U513" s="260"/>
      <c r="V513" s="260"/>
      <c r="W513" s="260"/>
      <c r="X513" s="260"/>
      <c r="Y513" s="260"/>
      <c r="Z513" s="260"/>
      <c r="AA513" s="260"/>
      <c r="AB513" s="260"/>
      <c r="AC513" s="260"/>
      <c r="AD513" s="260"/>
      <c r="AE513" s="260"/>
    </row>
    <row r="514" spans="1:31">
      <c r="A514" s="186"/>
      <c r="B514" s="186"/>
      <c r="C514" s="226"/>
      <c r="D514" s="304"/>
      <c r="E514" s="304"/>
      <c r="F514" s="304"/>
      <c r="G514" s="304"/>
      <c r="H514" s="304"/>
      <c r="I514" s="304"/>
      <c r="J514" s="304"/>
      <c r="K514" s="304"/>
      <c r="L514" s="425">
        <f t="shared" si="14"/>
        <v>0</v>
      </c>
      <c r="M514" s="304"/>
      <c r="N514" s="304"/>
      <c r="O514" s="425">
        <f t="shared" si="15"/>
        <v>0</v>
      </c>
      <c r="P514" s="304"/>
      <c r="Q514" s="304"/>
      <c r="R514" s="275" t="str">
        <f>IF(ISBLANK($B514),"",VLOOKUP($B514,Listen!$A$2:$C$44,2,FALSE))</f>
        <v/>
      </c>
      <c r="S514" s="275" t="str">
        <f>IF(ISBLANK($B514),"",VLOOKUP($B514,Listen!$A$2:$C$44,3,FALSE))</f>
        <v/>
      </c>
      <c r="T514" s="260"/>
      <c r="U514" s="260"/>
      <c r="V514" s="260"/>
      <c r="W514" s="260"/>
      <c r="X514" s="260"/>
      <c r="Y514" s="260"/>
      <c r="Z514" s="260"/>
      <c r="AA514" s="260"/>
      <c r="AB514" s="260"/>
      <c r="AC514" s="260"/>
      <c r="AD514" s="260"/>
      <c r="AE514" s="260"/>
    </row>
    <row r="515" spans="1:31">
      <c r="A515" s="186"/>
      <c r="B515" s="186"/>
      <c r="C515" s="226"/>
      <c r="D515" s="304"/>
      <c r="E515" s="304"/>
      <c r="F515" s="304"/>
      <c r="G515" s="304"/>
      <c r="H515" s="304"/>
      <c r="I515" s="304"/>
      <c r="J515" s="304"/>
      <c r="K515" s="304"/>
      <c r="L515" s="425">
        <f t="shared" si="14"/>
        <v>0</v>
      </c>
      <c r="M515" s="304"/>
      <c r="N515" s="304"/>
      <c r="O515" s="425">
        <f t="shared" si="15"/>
        <v>0</v>
      </c>
      <c r="P515" s="304"/>
      <c r="Q515" s="304"/>
      <c r="R515" s="275" t="str">
        <f>IF(ISBLANK($B515),"",VLOOKUP($B515,Listen!$A$2:$C$44,2,FALSE))</f>
        <v/>
      </c>
      <c r="S515" s="275" t="str">
        <f>IF(ISBLANK($B515),"",VLOOKUP($B515,Listen!$A$2:$C$44,3,FALSE))</f>
        <v/>
      </c>
      <c r="T515" s="260"/>
      <c r="U515" s="260"/>
      <c r="V515" s="260"/>
      <c r="W515" s="260"/>
      <c r="X515" s="260"/>
      <c r="Y515" s="260"/>
      <c r="Z515" s="260"/>
      <c r="AA515" s="260"/>
      <c r="AB515" s="260"/>
      <c r="AC515" s="260"/>
      <c r="AD515" s="260"/>
      <c r="AE515" s="260"/>
    </row>
    <row r="516" spans="1:31">
      <c r="A516" s="186"/>
      <c r="B516" s="186"/>
      <c r="C516" s="226"/>
      <c r="D516" s="304"/>
      <c r="E516" s="304"/>
      <c r="F516" s="304"/>
      <c r="G516" s="304"/>
      <c r="H516" s="304"/>
      <c r="I516" s="304"/>
      <c r="J516" s="304"/>
      <c r="K516" s="304"/>
      <c r="L516" s="425">
        <f t="shared" si="14"/>
        <v>0</v>
      </c>
      <c r="M516" s="304"/>
      <c r="N516" s="304"/>
      <c r="O516" s="425">
        <f t="shared" si="15"/>
        <v>0</v>
      </c>
      <c r="P516" s="304"/>
      <c r="Q516" s="304"/>
      <c r="R516" s="275" t="str">
        <f>IF(ISBLANK($B516),"",VLOOKUP($B516,Listen!$A$2:$C$44,2,FALSE))</f>
        <v/>
      </c>
      <c r="S516" s="275" t="str">
        <f>IF(ISBLANK($B516),"",VLOOKUP($B516,Listen!$A$2:$C$44,3,FALSE))</f>
        <v/>
      </c>
      <c r="T516" s="260"/>
      <c r="U516" s="260"/>
      <c r="V516" s="260"/>
      <c r="W516" s="260"/>
      <c r="X516" s="260"/>
      <c r="Y516" s="260"/>
      <c r="Z516" s="260"/>
      <c r="AA516" s="260"/>
      <c r="AB516" s="260"/>
      <c r="AC516" s="260"/>
      <c r="AD516" s="260"/>
      <c r="AE516" s="260"/>
    </row>
    <row r="517" spans="1:31">
      <c r="A517" s="186"/>
      <c r="B517" s="186"/>
      <c r="C517" s="226"/>
      <c r="D517" s="304"/>
      <c r="E517" s="304"/>
      <c r="F517" s="304"/>
      <c r="G517" s="304"/>
      <c r="H517" s="304"/>
      <c r="I517" s="304"/>
      <c r="J517" s="304"/>
      <c r="K517" s="304"/>
      <c r="L517" s="425">
        <f t="shared" ref="L517:L580" si="16">D517+E517+G517+H517+J517-F517-I517-K517</f>
        <v>0</v>
      </c>
      <c r="M517" s="304"/>
      <c r="N517" s="304"/>
      <c r="O517" s="425">
        <f t="shared" ref="O517:O580" si="17">L517-M517-N517</f>
        <v>0</v>
      </c>
      <c r="P517" s="304"/>
      <c r="Q517" s="304"/>
      <c r="R517" s="275" t="str">
        <f>IF(ISBLANK($B517),"",VLOOKUP($B517,Listen!$A$2:$C$44,2,FALSE))</f>
        <v/>
      </c>
      <c r="S517" s="275" t="str">
        <f>IF(ISBLANK($B517),"",VLOOKUP($B517,Listen!$A$2:$C$44,3,FALSE))</f>
        <v/>
      </c>
      <c r="T517" s="260"/>
      <c r="U517" s="260"/>
      <c r="V517" s="260"/>
      <c r="W517" s="260"/>
      <c r="X517" s="260"/>
      <c r="Y517" s="260"/>
      <c r="Z517" s="260"/>
      <c r="AA517" s="260"/>
      <c r="AB517" s="260"/>
      <c r="AC517" s="260"/>
      <c r="AD517" s="260"/>
      <c r="AE517" s="260"/>
    </row>
    <row r="518" spans="1:31">
      <c r="A518" s="186"/>
      <c r="B518" s="186"/>
      <c r="C518" s="226"/>
      <c r="D518" s="304"/>
      <c r="E518" s="304"/>
      <c r="F518" s="304"/>
      <c r="G518" s="304"/>
      <c r="H518" s="304"/>
      <c r="I518" s="304"/>
      <c r="J518" s="304"/>
      <c r="K518" s="304"/>
      <c r="L518" s="425">
        <f t="shared" si="16"/>
        <v>0</v>
      </c>
      <c r="M518" s="304"/>
      <c r="N518" s="304"/>
      <c r="O518" s="425">
        <f t="shared" si="17"/>
        <v>0</v>
      </c>
      <c r="P518" s="304"/>
      <c r="Q518" s="304"/>
      <c r="R518" s="275" t="str">
        <f>IF(ISBLANK($B518),"",VLOOKUP($B518,Listen!$A$2:$C$44,2,FALSE))</f>
        <v/>
      </c>
      <c r="S518" s="275" t="str">
        <f>IF(ISBLANK($B518),"",VLOOKUP($B518,Listen!$A$2:$C$44,3,FALSE))</f>
        <v/>
      </c>
      <c r="T518" s="260"/>
      <c r="U518" s="260"/>
      <c r="V518" s="260"/>
      <c r="W518" s="260"/>
      <c r="X518" s="260"/>
      <c r="Y518" s="260"/>
      <c r="Z518" s="260"/>
      <c r="AA518" s="260"/>
      <c r="AB518" s="260"/>
      <c r="AC518" s="260"/>
      <c r="AD518" s="260"/>
      <c r="AE518" s="260"/>
    </row>
    <row r="519" spans="1:31">
      <c r="A519" s="186"/>
      <c r="B519" s="186"/>
      <c r="C519" s="226"/>
      <c r="D519" s="304"/>
      <c r="E519" s="304"/>
      <c r="F519" s="304"/>
      <c r="G519" s="304"/>
      <c r="H519" s="304"/>
      <c r="I519" s="304"/>
      <c r="J519" s="304"/>
      <c r="K519" s="304"/>
      <c r="L519" s="425">
        <f t="shared" si="16"/>
        <v>0</v>
      </c>
      <c r="M519" s="304"/>
      <c r="N519" s="304"/>
      <c r="O519" s="425">
        <f t="shared" si="17"/>
        <v>0</v>
      </c>
      <c r="P519" s="304"/>
      <c r="Q519" s="304"/>
      <c r="R519" s="275" t="str">
        <f>IF(ISBLANK($B519),"",VLOOKUP($B519,Listen!$A$2:$C$44,2,FALSE))</f>
        <v/>
      </c>
      <c r="S519" s="275" t="str">
        <f>IF(ISBLANK($B519),"",VLOOKUP($B519,Listen!$A$2:$C$44,3,FALSE))</f>
        <v/>
      </c>
      <c r="T519" s="260"/>
      <c r="U519" s="260"/>
      <c r="V519" s="260"/>
      <c r="W519" s="260"/>
      <c r="X519" s="260"/>
      <c r="Y519" s="260"/>
      <c r="Z519" s="260"/>
      <c r="AA519" s="260"/>
      <c r="AB519" s="260"/>
      <c r="AC519" s="260"/>
      <c r="AD519" s="260"/>
      <c r="AE519" s="260"/>
    </row>
    <row r="520" spans="1:31">
      <c r="A520" s="186"/>
      <c r="B520" s="186"/>
      <c r="C520" s="226"/>
      <c r="D520" s="304"/>
      <c r="E520" s="304"/>
      <c r="F520" s="304"/>
      <c r="G520" s="304"/>
      <c r="H520" s="304"/>
      <c r="I520" s="304"/>
      <c r="J520" s="304"/>
      <c r="K520" s="304"/>
      <c r="L520" s="425">
        <f t="shared" si="16"/>
        <v>0</v>
      </c>
      <c r="M520" s="304"/>
      <c r="N520" s="304"/>
      <c r="O520" s="425">
        <f t="shared" si="17"/>
        <v>0</v>
      </c>
      <c r="P520" s="304"/>
      <c r="Q520" s="304"/>
      <c r="R520" s="275" t="str">
        <f>IF(ISBLANK($B520),"",VLOOKUP($B520,Listen!$A$2:$C$44,2,FALSE))</f>
        <v/>
      </c>
      <c r="S520" s="275" t="str">
        <f>IF(ISBLANK($B520),"",VLOOKUP($B520,Listen!$A$2:$C$44,3,FALSE))</f>
        <v/>
      </c>
      <c r="T520" s="260"/>
      <c r="U520" s="260"/>
      <c r="V520" s="260"/>
      <c r="W520" s="260"/>
      <c r="X520" s="260"/>
      <c r="Y520" s="260"/>
      <c r="Z520" s="260"/>
      <c r="AA520" s="260"/>
      <c r="AB520" s="260"/>
      <c r="AC520" s="260"/>
      <c r="AD520" s="260"/>
      <c r="AE520" s="260"/>
    </row>
    <row r="521" spans="1:31">
      <c r="A521" s="186"/>
      <c r="B521" s="186"/>
      <c r="C521" s="226"/>
      <c r="D521" s="304"/>
      <c r="E521" s="304"/>
      <c r="F521" s="304"/>
      <c r="G521" s="304"/>
      <c r="H521" s="304"/>
      <c r="I521" s="304"/>
      <c r="J521" s="304"/>
      <c r="K521" s="304"/>
      <c r="L521" s="425">
        <f t="shared" si="16"/>
        <v>0</v>
      </c>
      <c r="M521" s="304"/>
      <c r="N521" s="304"/>
      <c r="O521" s="425">
        <f t="shared" si="17"/>
        <v>0</v>
      </c>
      <c r="P521" s="304"/>
      <c r="Q521" s="304"/>
      <c r="R521" s="275" t="str">
        <f>IF(ISBLANK($B521),"",VLOOKUP($B521,Listen!$A$2:$C$44,2,FALSE))</f>
        <v/>
      </c>
      <c r="S521" s="275" t="str">
        <f>IF(ISBLANK($B521),"",VLOOKUP($B521,Listen!$A$2:$C$44,3,FALSE))</f>
        <v/>
      </c>
      <c r="T521" s="260"/>
      <c r="U521" s="260"/>
      <c r="V521" s="260"/>
      <c r="W521" s="260"/>
      <c r="X521" s="260"/>
      <c r="Y521" s="260"/>
      <c r="Z521" s="260"/>
      <c r="AA521" s="260"/>
      <c r="AB521" s="260"/>
      <c r="AC521" s="260"/>
      <c r="AD521" s="260"/>
      <c r="AE521" s="260"/>
    </row>
    <row r="522" spans="1:31">
      <c r="A522" s="186"/>
      <c r="B522" s="186"/>
      <c r="C522" s="226"/>
      <c r="D522" s="304"/>
      <c r="E522" s="304"/>
      <c r="F522" s="304"/>
      <c r="G522" s="304"/>
      <c r="H522" s="304"/>
      <c r="I522" s="304"/>
      <c r="J522" s="304"/>
      <c r="K522" s="304"/>
      <c r="L522" s="425">
        <f t="shared" si="16"/>
        <v>0</v>
      </c>
      <c r="M522" s="304"/>
      <c r="N522" s="304"/>
      <c r="O522" s="425">
        <f t="shared" si="17"/>
        <v>0</v>
      </c>
      <c r="P522" s="304"/>
      <c r="Q522" s="304"/>
      <c r="R522" s="275" t="str">
        <f>IF(ISBLANK($B522),"",VLOOKUP($B522,Listen!$A$2:$C$44,2,FALSE))</f>
        <v/>
      </c>
      <c r="S522" s="275" t="str">
        <f>IF(ISBLANK($B522),"",VLOOKUP($B522,Listen!$A$2:$C$44,3,FALSE))</f>
        <v/>
      </c>
      <c r="T522" s="260"/>
      <c r="U522" s="260"/>
      <c r="V522" s="260"/>
      <c r="W522" s="260"/>
      <c r="X522" s="260"/>
      <c r="Y522" s="260"/>
      <c r="Z522" s="260"/>
      <c r="AA522" s="260"/>
      <c r="AB522" s="260"/>
      <c r="AC522" s="260"/>
      <c r="AD522" s="260"/>
      <c r="AE522" s="260"/>
    </row>
    <row r="523" spans="1:31">
      <c r="A523" s="186"/>
      <c r="B523" s="186"/>
      <c r="C523" s="226"/>
      <c r="D523" s="304"/>
      <c r="E523" s="304"/>
      <c r="F523" s="304"/>
      <c r="G523" s="304"/>
      <c r="H523" s="304"/>
      <c r="I523" s="304"/>
      <c r="J523" s="304"/>
      <c r="K523" s="304"/>
      <c r="L523" s="425">
        <f t="shared" si="16"/>
        <v>0</v>
      </c>
      <c r="M523" s="304"/>
      <c r="N523" s="304"/>
      <c r="O523" s="425">
        <f t="shared" si="17"/>
        <v>0</v>
      </c>
      <c r="P523" s="304"/>
      <c r="Q523" s="304"/>
      <c r="R523" s="275" t="str">
        <f>IF(ISBLANK($B523),"",VLOOKUP($B523,Listen!$A$2:$C$44,2,FALSE))</f>
        <v/>
      </c>
      <c r="S523" s="275" t="str">
        <f>IF(ISBLANK($B523),"",VLOOKUP($B523,Listen!$A$2:$C$44,3,FALSE))</f>
        <v/>
      </c>
      <c r="T523" s="260"/>
      <c r="U523" s="260"/>
      <c r="V523" s="260"/>
      <c r="W523" s="260"/>
      <c r="X523" s="260"/>
      <c r="Y523" s="260"/>
      <c r="Z523" s="260"/>
      <c r="AA523" s="260"/>
      <c r="AB523" s="260"/>
      <c r="AC523" s="260"/>
      <c r="AD523" s="260"/>
      <c r="AE523" s="260"/>
    </row>
    <row r="524" spans="1:31">
      <c r="A524" s="186"/>
      <c r="B524" s="186"/>
      <c r="C524" s="226"/>
      <c r="D524" s="304"/>
      <c r="E524" s="304"/>
      <c r="F524" s="304"/>
      <c r="G524" s="304"/>
      <c r="H524" s="304"/>
      <c r="I524" s="304"/>
      <c r="J524" s="304"/>
      <c r="K524" s="304"/>
      <c r="L524" s="425">
        <f t="shared" si="16"/>
        <v>0</v>
      </c>
      <c r="M524" s="304"/>
      <c r="N524" s="304"/>
      <c r="O524" s="425">
        <f t="shared" si="17"/>
        <v>0</v>
      </c>
      <c r="P524" s="304"/>
      <c r="Q524" s="304"/>
      <c r="R524" s="275" t="str">
        <f>IF(ISBLANK($B524),"",VLOOKUP($B524,Listen!$A$2:$C$44,2,FALSE))</f>
        <v/>
      </c>
      <c r="S524" s="275" t="str">
        <f>IF(ISBLANK($B524),"",VLOOKUP($B524,Listen!$A$2:$C$44,3,FALSE))</f>
        <v/>
      </c>
      <c r="T524" s="260"/>
      <c r="U524" s="260"/>
      <c r="V524" s="260"/>
      <c r="W524" s="260"/>
      <c r="X524" s="260"/>
      <c r="Y524" s="260"/>
      <c r="Z524" s="260"/>
      <c r="AA524" s="260"/>
      <c r="AB524" s="260"/>
      <c r="AC524" s="260"/>
      <c r="AD524" s="260"/>
      <c r="AE524" s="260"/>
    </row>
    <row r="525" spans="1:31">
      <c r="A525" s="186"/>
      <c r="B525" s="186"/>
      <c r="C525" s="226"/>
      <c r="D525" s="304"/>
      <c r="E525" s="304"/>
      <c r="F525" s="304"/>
      <c r="G525" s="304"/>
      <c r="H525" s="304"/>
      <c r="I525" s="304"/>
      <c r="J525" s="304"/>
      <c r="K525" s="304"/>
      <c r="L525" s="425">
        <f t="shared" si="16"/>
        <v>0</v>
      </c>
      <c r="M525" s="304"/>
      <c r="N525" s="304"/>
      <c r="O525" s="425">
        <f t="shared" si="17"/>
        <v>0</v>
      </c>
      <c r="P525" s="304"/>
      <c r="Q525" s="304"/>
      <c r="R525" s="275" t="str">
        <f>IF(ISBLANK($B525),"",VLOOKUP($B525,Listen!$A$2:$C$44,2,FALSE))</f>
        <v/>
      </c>
      <c r="S525" s="275" t="str">
        <f>IF(ISBLANK($B525),"",VLOOKUP($B525,Listen!$A$2:$C$44,3,FALSE))</f>
        <v/>
      </c>
      <c r="T525" s="260"/>
      <c r="U525" s="260"/>
      <c r="V525" s="260"/>
      <c r="W525" s="260"/>
      <c r="X525" s="260"/>
      <c r="Y525" s="260"/>
      <c r="Z525" s="260"/>
      <c r="AA525" s="260"/>
      <c r="AB525" s="260"/>
      <c r="AC525" s="260"/>
      <c r="AD525" s="260"/>
      <c r="AE525" s="260"/>
    </row>
    <row r="526" spans="1:31">
      <c r="A526" s="186"/>
      <c r="B526" s="186"/>
      <c r="C526" s="226"/>
      <c r="D526" s="304"/>
      <c r="E526" s="304"/>
      <c r="F526" s="304"/>
      <c r="G526" s="304"/>
      <c r="H526" s="304"/>
      <c r="I526" s="304"/>
      <c r="J526" s="304"/>
      <c r="K526" s="304"/>
      <c r="L526" s="425">
        <f t="shared" si="16"/>
        <v>0</v>
      </c>
      <c r="M526" s="304"/>
      <c r="N526" s="304"/>
      <c r="O526" s="425">
        <f t="shared" si="17"/>
        <v>0</v>
      </c>
      <c r="P526" s="304"/>
      <c r="Q526" s="304"/>
      <c r="R526" s="275" t="str">
        <f>IF(ISBLANK($B526),"",VLOOKUP($B526,Listen!$A$2:$C$44,2,FALSE))</f>
        <v/>
      </c>
      <c r="S526" s="275" t="str">
        <f>IF(ISBLANK($B526),"",VLOOKUP($B526,Listen!$A$2:$C$44,3,FALSE))</f>
        <v/>
      </c>
      <c r="T526" s="260"/>
      <c r="U526" s="260"/>
      <c r="V526" s="260"/>
      <c r="W526" s="260"/>
      <c r="X526" s="260"/>
      <c r="Y526" s="260"/>
      <c r="Z526" s="260"/>
      <c r="AA526" s="260"/>
      <c r="AB526" s="260"/>
      <c r="AC526" s="260"/>
      <c r="AD526" s="260"/>
      <c r="AE526" s="260"/>
    </row>
    <row r="527" spans="1:31">
      <c r="A527" s="186"/>
      <c r="B527" s="186"/>
      <c r="C527" s="226"/>
      <c r="D527" s="304"/>
      <c r="E527" s="304"/>
      <c r="F527" s="304"/>
      <c r="G527" s="304"/>
      <c r="H527" s="304"/>
      <c r="I527" s="304"/>
      <c r="J527" s="304"/>
      <c r="K527" s="304"/>
      <c r="L527" s="425">
        <f t="shared" si="16"/>
        <v>0</v>
      </c>
      <c r="M527" s="304"/>
      <c r="N527" s="304"/>
      <c r="O527" s="425">
        <f t="shared" si="17"/>
        <v>0</v>
      </c>
      <c r="P527" s="304"/>
      <c r="Q527" s="304"/>
      <c r="R527" s="275" t="str">
        <f>IF(ISBLANK($B527),"",VLOOKUP($B527,Listen!$A$2:$C$44,2,FALSE))</f>
        <v/>
      </c>
      <c r="S527" s="275" t="str">
        <f>IF(ISBLANK($B527),"",VLOOKUP($B527,Listen!$A$2:$C$44,3,FALSE))</f>
        <v/>
      </c>
      <c r="T527" s="260"/>
      <c r="U527" s="260"/>
      <c r="V527" s="260"/>
      <c r="W527" s="260"/>
      <c r="X527" s="260"/>
      <c r="Y527" s="260"/>
      <c r="Z527" s="260"/>
      <c r="AA527" s="260"/>
      <c r="AB527" s="260"/>
      <c r="AC527" s="260"/>
      <c r="AD527" s="260"/>
      <c r="AE527" s="260"/>
    </row>
    <row r="528" spans="1:31">
      <c r="A528" s="186"/>
      <c r="B528" s="186"/>
      <c r="C528" s="226"/>
      <c r="D528" s="304"/>
      <c r="E528" s="304"/>
      <c r="F528" s="304"/>
      <c r="G528" s="304"/>
      <c r="H528" s="304"/>
      <c r="I528" s="304"/>
      <c r="J528" s="304"/>
      <c r="K528" s="304"/>
      <c r="L528" s="425">
        <f t="shared" si="16"/>
        <v>0</v>
      </c>
      <c r="M528" s="304"/>
      <c r="N528" s="304"/>
      <c r="O528" s="425">
        <f t="shared" si="17"/>
        <v>0</v>
      </c>
      <c r="P528" s="304"/>
      <c r="Q528" s="304"/>
      <c r="R528" s="275" t="str">
        <f>IF(ISBLANK($B528),"",VLOOKUP($B528,Listen!$A$2:$C$44,2,FALSE))</f>
        <v/>
      </c>
      <c r="S528" s="275" t="str">
        <f>IF(ISBLANK($B528),"",VLOOKUP($B528,Listen!$A$2:$C$44,3,FALSE))</f>
        <v/>
      </c>
      <c r="T528" s="260"/>
      <c r="U528" s="260"/>
      <c r="V528" s="260"/>
      <c r="W528" s="260"/>
      <c r="X528" s="260"/>
      <c r="Y528" s="260"/>
      <c r="Z528" s="260"/>
      <c r="AA528" s="260"/>
      <c r="AB528" s="260"/>
      <c r="AC528" s="260"/>
      <c r="AD528" s="260"/>
      <c r="AE528" s="260"/>
    </row>
    <row r="529" spans="1:31">
      <c r="A529" s="186"/>
      <c r="B529" s="186"/>
      <c r="C529" s="226"/>
      <c r="D529" s="304"/>
      <c r="E529" s="304"/>
      <c r="F529" s="304"/>
      <c r="G529" s="304"/>
      <c r="H529" s="304"/>
      <c r="I529" s="304"/>
      <c r="J529" s="304"/>
      <c r="K529" s="304"/>
      <c r="L529" s="425">
        <f t="shared" si="16"/>
        <v>0</v>
      </c>
      <c r="M529" s="304"/>
      <c r="N529" s="304"/>
      <c r="O529" s="425">
        <f t="shared" si="17"/>
        <v>0</v>
      </c>
      <c r="P529" s="304"/>
      <c r="Q529" s="304"/>
      <c r="R529" s="275" t="str">
        <f>IF(ISBLANK($B529),"",VLOOKUP($B529,Listen!$A$2:$C$44,2,FALSE))</f>
        <v/>
      </c>
      <c r="S529" s="275" t="str">
        <f>IF(ISBLANK($B529),"",VLOOKUP($B529,Listen!$A$2:$C$44,3,FALSE))</f>
        <v/>
      </c>
      <c r="T529" s="260"/>
      <c r="U529" s="260"/>
      <c r="V529" s="260"/>
      <c r="W529" s="260"/>
      <c r="X529" s="260"/>
      <c r="Y529" s="260"/>
      <c r="Z529" s="260"/>
      <c r="AA529" s="260"/>
      <c r="AB529" s="260"/>
      <c r="AC529" s="260"/>
      <c r="AD529" s="260"/>
      <c r="AE529" s="260"/>
    </row>
    <row r="530" spans="1:31">
      <c r="A530" s="186"/>
      <c r="B530" s="186"/>
      <c r="C530" s="226"/>
      <c r="D530" s="304"/>
      <c r="E530" s="304"/>
      <c r="F530" s="304"/>
      <c r="G530" s="304"/>
      <c r="H530" s="304"/>
      <c r="I530" s="304"/>
      <c r="J530" s="304"/>
      <c r="K530" s="304"/>
      <c r="L530" s="425">
        <f t="shared" si="16"/>
        <v>0</v>
      </c>
      <c r="M530" s="304"/>
      <c r="N530" s="304"/>
      <c r="O530" s="425">
        <f t="shared" si="17"/>
        <v>0</v>
      </c>
      <c r="P530" s="304"/>
      <c r="Q530" s="304"/>
      <c r="R530" s="275" t="str">
        <f>IF(ISBLANK($B530),"",VLOOKUP($B530,Listen!$A$2:$C$44,2,FALSE))</f>
        <v/>
      </c>
      <c r="S530" s="275" t="str">
        <f>IF(ISBLANK($B530),"",VLOOKUP($B530,Listen!$A$2:$C$44,3,FALSE))</f>
        <v/>
      </c>
      <c r="T530" s="260"/>
      <c r="U530" s="260"/>
      <c r="V530" s="260"/>
      <c r="W530" s="260"/>
      <c r="X530" s="260"/>
      <c r="Y530" s="260"/>
      <c r="Z530" s="260"/>
      <c r="AA530" s="260"/>
      <c r="AB530" s="260"/>
      <c r="AC530" s="260"/>
      <c r="AD530" s="260"/>
      <c r="AE530" s="260"/>
    </row>
    <row r="531" spans="1:31">
      <c r="A531" s="186"/>
      <c r="B531" s="186"/>
      <c r="C531" s="226"/>
      <c r="D531" s="304"/>
      <c r="E531" s="304"/>
      <c r="F531" s="304"/>
      <c r="G531" s="304"/>
      <c r="H531" s="304"/>
      <c r="I531" s="304"/>
      <c r="J531" s="304"/>
      <c r="K531" s="304"/>
      <c r="L531" s="425">
        <f t="shared" si="16"/>
        <v>0</v>
      </c>
      <c r="M531" s="304"/>
      <c r="N531" s="304"/>
      <c r="O531" s="425">
        <f t="shared" si="17"/>
        <v>0</v>
      </c>
      <c r="P531" s="304"/>
      <c r="Q531" s="304"/>
      <c r="R531" s="275" t="str">
        <f>IF(ISBLANK($B531),"",VLOOKUP($B531,Listen!$A$2:$C$44,2,FALSE))</f>
        <v/>
      </c>
      <c r="S531" s="275" t="str">
        <f>IF(ISBLANK($B531),"",VLOOKUP($B531,Listen!$A$2:$C$44,3,FALSE))</f>
        <v/>
      </c>
      <c r="T531" s="260"/>
      <c r="U531" s="260"/>
      <c r="V531" s="260"/>
      <c r="W531" s="260"/>
      <c r="X531" s="260"/>
      <c r="Y531" s="260"/>
      <c r="Z531" s="260"/>
      <c r="AA531" s="260"/>
      <c r="AB531" s="260"/>
      <c r="AC531" s="260"/>
      <c r="AD531" s="260"/>
      <c r="AE531" s="260"/>
    </row>
    <row r="532" spans="1:31">
      <c r="A532" s="186"/>
      <c r="B532" s="186"/>
      <c r="C532" s="226"/>
      <c r="D532" s="304"/>
      <c r="E532" s="304"/>
      <c r="F532" s="304"/>
      <c r="G532" s="304"/>
      <c r="H532" s="304"/>
      <c r="I532" s="304"/>
      <c r="J532" s="304"/>
      <c r="K532" s="304"/>
      <c r="L532" s="425">
        <f t="shared" si="16"/>
        <v>0</v>
      </c>
      <c r="M532" s="304"/>
      <c r="N532" s="304"/>
      <c r="O532" s="425">
        <f t="shared" si="17"/>
        <v>0</v>
      </c>
      <c r="P532" s="304"/>
      <c r="Q532" s="304"/>
      <c r="R532" s="275" t="str">
        <f>IF(ISBLANK($B532),"",VLOOKUP($B532,Listen!$A$2:$C$44,2,FALSE))</f>
        <v/>
      </c>
      <c r="S532" s="275" t="str">
        <f>IF(ISBLANK($B532),"",VLOOKUP($B532,Listen!$A$2:$C$44,3,FALSE))</f>
        <v/>
      </c>
      <c r="T532" s="260"/>
      <c r="U532" s="260"/>
      <c r="V532" s="260"/>
      <c r="W532" s="260"/>
      <c r="X532" s="260"/>
      <c r="Y532" s="260"/>
      <c r="Z532" s="260"/>
      <c r="AA532" s="260"/>
      <c r="AB532" s="260"/>
      <c r="AC532" s="260"/>
      <c r="AD532" s="260"/>
      <c r="AE532" s="260"/>
    </row>
    <row r="533" spans="1:31">
      <c r="A533" s="186"/>
      <c r="B533" s="186"/>
      <c r="C533" s="226"/>
      <c r="D533" s="304"/>
      <c r="E533" s="304"/>
      <c r="F533" s="304"/>
      <c r="G533" s="304"/>
      <c r="H533" s="304"/>
      <c r="I533" s="304"/>
      <c r="J533" s="304"/>
      <c r="K533" s="304"/>
      <c r="L533" s="425">
        <f t="shared" si="16"/>
        <v>0</v>
      </c>
      <c r="M533" s="304"/>
      <c r="N533" s="304"/>
      <c r="O533" s="425">
        <f t="shared" si="17"/>
        <v>0</v>
      </c>
      <c r="P533" s="304"/>
      <c r="Q533" s="304"/>
      <c r="R533" s="275" t="str">
        <f>IF(ISBLANK($B533),"",VLOOKUP($B533,Listen!$A$2:$C$44,2,FALSE))</f>
        <v/>
      </c>
      <c r="S533" s="275" t="str">
        <f>IF(ISBLANK($B533),"",VLOOKUP($B533,Listen!$A$2:$C$44,3,FALSE))</f>
        <v/>
      </c>
      <c r="T533" s="260"/>
      <c r="U533" s="260"/>
      <c r="V533" s="260"/>
      <c r="W533" s="260"/>
      <c r="X533" s="260"/>
      <c r="Y533" s="260"/>
      <c r="Z533" s="260"/>
      <c r="AA533" s="260"/>
      <c r="AB533" s="260"/>
      <c r="AC533" s="260"/>
      <c r="AD533" s="260"/>
      <c r="AE533" s="260"/>
    </row>
    <row r="534" spans="1:31">
      <c r="A534" s="186"/>
      <c r="B534" s="186"/>
      <c r="C534" s="226"/>
      <c r="D534" s="304"/>
      <c r="E534" s="304"/>
      <c r="F534" s="304"/>
      <c r="G534" s="304"/>
      <c r="H534" s="304"/>
      <c r="I534" s="304"/>
      <c r="J534" s="304"/>
      <c r="K534" s="304"/>
      <c r="L534" s="425">
        <f t="shared" si="16"/>
        <v>0</v>
      </c>
      <c r="M534" s="304"/>
      <c r="N534" s="304"/>
      <c r="O534" s="425">
        <f t="shared" si="17"/>
        <v>0</v>
      </c>
      <c r="P534" s="304"/>
      <c r="Q534" s="304"/>
      <c r="R534" s="275" t="str">
        <f>IF(ISBLANK($B534),"",VLOOKUP($B534,Listen!$A$2:$C$44,2,FALSE))</f>
        <v/>
      </c>
      <c r="S534" s="275" t="str">
        <f>IF(ISBLANK($B534),"",VLOOKUP($B534,Listen!$A$2:$C$44,3,FALSE))</f>
        <v/>
      </c>
      <c r="T534" s="260"/>
      <c r="U534" s="260"/>
      <c r="V534" s="260"/>
      <c r="W534" s="260"/>
      <c r="X534" s="260"/>
      <c r="Y534" s="260"/>
      <c r="Z534" s="260"/>
      <c r="AA534" s="260"/>
      <c r="AB534" s="260"/>
      <c r="AC534" s="260"/>
      <c r="AD534" s="260"/>
      <c r="AE534" s="260"/>
    </row>
    <row r="535" spans="1:31">
      <c r="A535" s="186"/>
      <c r="B535" s="186"/>
      <c r="C535" s="226"/>
      <c r="D535" s="304"/>
      <c r="E535" s="304"/>
      <c r="F535" s="304"/>
      <c r="G535" s="304"/>
      <c r="H535" s="304"/>
      <c r="I535" s="304"/>
      <c r="J535" s="304"/>
      <c r="K535" s="304"/>
      <c r="L535" s="425">
        <f t="shared" si="16"/>
        <v>0</v>
      </c>
      <c r="M535" s="304"/>
      <c r="N535" s="304"/>
      <c r="O535" s="425">
        <f t="shared" si="17"/>
        <v>0</v>
      </c>
      <c r="P535" s="304"/>
      <c r="Q535" s="304"/>
      <c r="R535" s="275" t="str">
        <f>IF(ISBLANK($B535),"",VLOOKUP($B535,Listen!$A$2:$C$44,2,FALSE))</f>
        <v/>
      </c>
      <c r="S535" s="275" t="str">
        <f>IF(ISBLANK($B535),"",VLOOKUP($B535,Listen!$A$2:$C$44,3,FALSE))</f>
        <v/>
      </c>
      <c r="T535" s="260"/>
      <c r="U535" s="260"/>
      <c r="V535" s="260"/>
      <c r="W535" s="260"/>
      <c r="X535" s="260"/>
      <c r="Y535" s="260"/>
      <c r="Z535" s="260"/>
      <c r="AA535" s="260"/>
      <c r="AB535" s="260"/>
      <c r="AC535" s="260"/>
      <c r="AD535" s="260"/>
      <c r="AE535" s="260"/>
    </row>
    <row r="536" spans="1:31">
      <c r="A536" s="186"/>
      <c r="B536" s="186"/>
      <c r="C536" s="226"/>
      <c r="D536" s="304"/>
      <c r="E536" s="304"/>
      <c r="F536" s="304"/>
      <c r="G536" s="304"/>
      <c r="H536" s="304"/>
      <c r="I536" s="304"/>
      <c r="J536" s="304"/>
      <c r="K536" s="304"/>
      <c r="L536" s="425">
        <f t="shared" si="16"/>
        <v>0</v>
      </c>
      <c r="M536" s="304"/>
      <c r="N536" s="304"/>
      <c r="O536" s="425">
        <f t="shared" si="17"/>
        <v>0</v>
      </c>
      <c r="P536" s="304"/>
      <c r="Q536" s="304"/>
      <c r="R536" s="275" t="str">
        <f>IF(ISBLANK($B536),"",VLOOKUP($B536,Listen!$A$2:$C$44,2,FALSE))</f>
        <v/>
      </c>
      <c r="S536" s="275" t="str">
        <f>IF(ISBLANK($B536),"",VLOOKUP($B536,Listen!$A$2:$C$44,3,FALSE))</f>
        <v/>
      </c>
      <c r="T536" s="260"/>
      <c r="U536" s="260"/>
      <c r="V536" s="260"/>
      <c r="W536" s="260"/>
      <c r="X536" s="260"/>
      <c r="Y536" s="260"/>
      <c r="Z536" s="260"/>
      <c r="AA536" s="260"/>
      <c r="AB536" s="260"/>
      <c r="AC536" s="260"/>
      <c r="AD536" s="260"/>
      <c r="AE536" s="260"/>
    </row>
    <row r="537" spans="1:31">
      <c r="A537" s="186"/>
      <c r="B537" s="186"/>
      <c r="C537" s="226"/>
      <c r="D537" s="304"/>
      <c r="E537" s="304"/>
      <c r="F537" s="304"/>
      <c r="G537" s="304"/>
      <c r="H537" s="304"/>
      <c r="I537" s="304"/>
      <c r="J537" s="304"/>
      <c r="K537" s="304"/>
      <c r="L537" s="425">
        <f t="shared" si="16"/>
        <v>0</v>
      </c>
      <c r="M537" s="304"/>
      <c r="N537" s="304"/>
      <c r="O537" s="425">
        <f t="shared" si="17"/>
        <v>0</v>
      </c>
      <c r="P537" s="304"/>
      <c r="Q537" s="304"/>
      <c r="R537" s="275" t="str">
        <f>IF(ISBLANK($B537),"",VLOOKUP($B537,Listen!$A$2:$C$44,2,FALSE))</f>
        <v/>
      </c>
      <c r="S537" s="275" t="str">
        <f>IF(ISBLANK($B537),"",VLOOKUP($B537,Listen!$A$2:$C$44,3,FALSE))</f>
        <v/>
      </c>
      <c r="T537" s="260"/>
      <c r="U537" s="260"/>
      <c r="V537" s="260"/>
      <c r="W537" s="260"/>
      <c r="X537" s="260"/>
      <c r="Y537" s="260"/>
      <c r="Z537" s="260"/>
      <c r="AA537" s="260"/>
      <c r="AB537" s="260"/>
      <c r="AC537" s="260"/>
      <c r="AD537" s="260"/>
      <c r="AE537" s="260"/>
    </row>
    <row r="538" spans="1:31">
      <c r="A538" s="186"/>
      <c r="B538" s="186"/>
      <c r="C538" s="226"/>
      <c r="D538" s="304"/>
      <c r="E538" s="304"/>
      <c r="F538" s="304"/>
      <c r="G538" s="304"/>
      <c r="H538" s="304"/>
      <c r="I538" s="304"/>
      <c r="J538" s="304"/>
      <c r="K538" s="304"/>
      <c r="L538" s="425">
        <f t="shared" si="16"/>
        <v>0</v>
      </c>
      <c r="M538" s="304"/>
      <c r="N538" s="304"/>
      <c r="O538" s="425">
        <f t="shared" si="17"/>
        <v>0</v>
      </c>
      <c r="P538" s="304"/>
      <c r="Q538" s="304"/>
      <c r="R538" s="275" t="str">
        <f>IF(ISBLANK($B538),"",VLOOKUP($B538,Listen!$A$2:$C$44,2,FALSE))</f>
        <v/>
      </c>
      <c r="S538" s="275" t="str">
        <f>IF(ISBLANK($B538),"",VLOOKUP($B538,Listen!$A$2:$C$44,3,FALSE))</f>
        <v/>
      </c>
      <c r="T538" s="260"/>
      <c r="U538" s="260"/>
      <c r="V538" s="260"/>
      <c r="W538" s="260"/>
      <c r="X538" s="260"/>
      <c r="Y538" s="260"/>
      <c r="Z538" s="260"/>
      <c r="AA538" s="260"/>
      <c r="AB538" s="260"/>
      <c r="AC538" s="260"/>
      <c r="AD538" s="260"/>
      <c r="AE538" s="260"/>
    </row>
    <row r="539" spans="1:31">
      <c r="A539" s="186"/>
      <c r="B539" s="186"/>
      <c r="C539" s="226"/>
      <c r="D539" s="304"/>
      <c r="E539" s="304"/>
      <c r="F539" s="304"/>
      <c r="G539" s="304"/>
      <c r="H539" s="304"/>
      <c r="I539" s="304"/>
      <c r="J539" s="304"/>
      <c r="K539" s="304"/>
      <c r="L539" s="425">
        <f t="shared" si="16"/>
        <v>0</v>
      </c>
      <c r="M539" s="304"/>
      <c r="N539" s="304"/>
      <c r="O539" s="425">
        <f t="shared" si="17"/>
        <v>0</v>
      </c>
      <c r="P539" s="304"/>
      <c r="Q539" s="304"/>
      <c r="R539" s="275" t="str">
        <f>IF(ISBLANK($B539),"",VLOOKUP($B539,Listen!$A$2:$C$44,2,FALSE))</f>
        <v/>
      </c>
      <c r="S539" s="275" t="str">
        <f>IF(ISBLANK($B539),"",VLOOKUP($B539,Listen!$A$2:$C$44,3,FALSE))</f>
        <v/>
      </c>
      <c r="T539" s="260"/>
      <c r="U539" s="260"/>
      <c r="V539" s="260"/>
      <c r="W539" s="260"/>
      <c r="X539" s="260"/>
      <c r="Y539" s="260"/>
      <c r="Z539" s="260"/>
      <c r="AA539" s="260"/>
      <c r="AB539" s="260"/>
      <c r="AC539" s="260"/>
      <c r="AD539" s="260"/>
      <c r="AE539" s="260"/>
    </row>
    <row r="540" spans="1:31">
      <c r="A540" s="186"/>
      <c r="B540" s="186"/>
      <c r="C540" s="226"/>
      <c r="D540" s="304"/>
      <c r="E540" s="304"/>
      <c r="F540" s="304"/>
      <c r="G540" s="304"/>
      <c r="H540" s="304"/>
      <c r="I540" s="304"/>
      <c r="J540" s="304"/>
      <c r="K540" s="304"/>
      <c r="L540" s="425">
        <f t="shared" si="16"/>
        <v>0</v>
      </c>
      <c r="M540" s="304"/>
      <c r="N540" s="304"/>
      <c r="O540" s="425">
        <f t="shared" si="17"/>
        <v>0</v>
      </c>
      <c r="P540" s="304"/>
      <c r="Q540" s="304"/>
      <c r="R540" s="275" t="str">
        <f>IF(ISBLANK($B540),"",VLOOKUP($B540,Listen!$A$2:$C$44,2,FALSE))</f>
        <v/>
      </c>
      <c r="S540" s="275" t="str">
        <f>IF(ISBLANK($B540),"",VLOOKUP($B540,Listen!$A$2:$C$44,3,FALSE))</f>
        <v/>
      </c>
      <c r="T540" s="260"/>
      <c r="U540" s="260"/>
      <c r="V540" s="260"/>
      <c r="W540" s="260"/>
      <c r="X540" s="260"/>
      <c r="Y540" s="260"/>
      <c r="Z540" s="260"/>
      <c r="AA540" s="260"/>
      <c r="AB540" s="260"/>
      <c r="AC540" s="260"/>
      <c r="AD540" s="260"/>
      <c r="AE540" s="260"/>
    </row>
    <row r="541" spans="1:31">
      <c r="A541" s="186"/>
      <c r="B541" s="186"/>
      <c r="C541" s="226"/>
      <c r="D541" s="304"/>
      <c r="E541" s="304"/>
      <c r="F541" s="304"/>
      <c r="G541" s="304"/>
      <c r="H541" s="304"/>
      <c r="I541" s="304"/>
      <c r="J541" s="304"/>
      <c r="K541" s="304"/>
      <c r="L541" s="425">
        <f t="shared" si="16"/>
        <v>0</v>
      </c>
      <c r="M541" s="304"/>
      <c r="N541" s="304"/>
      <c r="O541" s="425">
        <f t="shared" si="17"/>
        <v>0</v>
      </c>
      <c r="P541" s="304"/>
      <c r="Q541" s="304"/>
      <c r="R541" s="275" t="str">
        <f>IF(ISBLANK($B541),"",VLOOKUP($B541,Listen!$A$2:$C$44,2,FALSE))</f>
        <v/>
      </c>
      <c r="S541" s="275" t="str">
        <f>IF(ISBLANK($B541),"",VLOOKUP($B541,Listen!$A$2:$C$44,3,FALSE))</f>
        <v/>
      </c>
      <c r="T541" s="260"/>
      <c r="U541" s="260"/>
      <c r="V541" s="260"/>
      <c r="W541" s="260"/>
      <c r="X541" s="260"/>
      <c r="Y541" s="260"/>
      <c r="Z541" s="260"/>
      <c r="AA541" s="260"/>
      <c r="AB541" s="260"/>
      <c r="AC541" s="260"/>
      <c r="AD541" s="260"/>
      <c r="AE541" s="260"/>
    </row>
    <row r="542" spans="1:31">
      <c r="A542" s="186"/>
      <c r="B542" s="186"/>
      <c r="C542" s="226"/>
      <c r="D542" s="304"/>
      <c r="E542" s="304"/>
      <c r="F542" s="304"/>
      <c r="G542" s="304"/>
      <c r="H542" s="304"/>
      <c r="I542" s="304"/>
      <c r="J542" s="304"/>
      <c r="K542" s="304"/>
      <c r="L542" s="425">
        <f t="shared" si="16"/>
        <v>0</v>
      </c>
      <c r="M542" s="304"/>
      <c r="N542" s="304"/>
      <c r="O542" s="425">
        <f t="shared" si="17"/>
        <v>0</v>
      </c>
      <c r="P542" s="304"/>
      <c r="Q542" s="304"/>
      <c r="R542" s="275" t="str">
        <f>IF(ISBLANK($B542),"",VLOOKUP($B542,Listen!$A$2:$C$44,2,FALSE))</f>
        <v/>
      </c>
      <c r="S542" s="275" t="str">
        <f>IF(ISBLANK($B542),"",VLOOKUP($B542,Listen!$A$2:$C$44,3,FALSE))</f>
        <v/>
      </c>
      <c r="T542" s="260"/>
      <c r="U542" s="260"/>
      <c r="V542" s="260"/>
      <c r="W542" s="260"/>
      <c r="X542" s="260"/>
      <c r="Y542" s="260"/>
      <c r="Z542" s="260"/>
      <c r="AA542" s="260"/>
      <c r="AB542" s="260"/>
      <c r="AC542" s="260"/>
      <c r="AD542" s="260"/>
      <c r="AE542" s="260"/>
    </row>
    <row r="543" spans="1:31">
      <c r="A543" s="186"/>
      <c r="B543" s="186"/>
      <c r="C543" s="226"/>
      <c r="D543" s="304"/>
      <c r="E543" s="304"/>
      <c r="F543" s="304"/>
      <c r="G543" s="304"/>
      <c r="H543" s="304"/>
      <c r="I543" s="304"/>
      <c r="J543" s="304"/>
      <c r="K543" s="304"/>
      <c r="L543" s="425">
        <f t="shared" si="16"/>
        <v>0</v>
      </c>
      <c r="M543" s="304"/>
      <c r="N543" s="304"/>
      <c r="O543" s="425">
        <f t="shared" si="17"/>
        <v>0</v>
      </c>
      <c r="P543" s="304"/>
      <c r="Q543" s="304"/>
      <c r="R543" s="275" t="str">
        <f>IF(ISBLANK($B543),"",VLOOKUP($B543,Listen!$A$2:$C$44,2,FALSE))</f>
        <v/>
      </c>
      <c r="S543" s="275" t="str">
        <f>IF(ISBLANK($B543),"",VLOOKUP($B543,Listen!$A$2:$C$44,3,FALSE))</f>
        <v/>
      </c>
      <c r="T543" s="260"/>
      <c r="U543" s="260"/>
      <c r="V543" s="260"/>
      <c r="W543" s="260"/>
      <c r="X543" s="260"/>
      <c r="Y543" s="260"/>
      <c r="Z543" s="260"/>
      <c r="AA543" s="260"/>
      <c r="AB543" s="260"/>
      <c r="AC543" s="260"/>
      <c r="AD543" s="260"/>
      <c r="AE543" s="260"/>
    </row>
    <row r="544" spans="1:31">
      <c r="A544" s="186"/>
      <c r="B544" s="186"/>
      <c r="C544" s="226"/>
      <c r="D544" s="304"/>
      <c r="E544" s="304"/>
      <c r="F544" s="304"/>
      <c r="G544" s="304"/>
      <c r="H544" s="304"/>
      <c r="I544" s="304"/>
      <c r="J544" s="304"/>
      <c r="K544" s="304"/>
      <c r="L544" s="425">
        <f t="shared" si="16"/>
        <v>0</v>
      </c>
      <c r="M544" s="304"/>
      <c r="N544" s="304"/>
      <c r="O544" s="425">
        <f t="shared" si="17"/>
        <v>0</v>
      </c>
      <c r="P544" s="304"/>
      <c r="Q544" s="304"/>
      <c r="R544" s="275" t="str">
        <f>IF(ISBLANK($B544),"",VLOOKUP($B544,Listen!$A$2:$C$44,2,FALSE))</f>
        <v/>
      </c>
      <c r="S544" s="275" t="str">
        <f>IF(ISBLANK($B544),"",VLOOKUP($B544,Listen!$A$2:$C$44,3,FALSE))</f>
        <v/>
      </c>
      <c r="T544" s="260"/>
      <c r="U544" s="260"/>
      <c r="V544" s="260"/>
      <c r="W544" s="260"/>
      <c r="X544" s="260"/>
      <c r="Y544" s="260"/>
      <c r="Z544" s="260"/>
      <c r="AA544" s="260"/>
      <c r="AB544" s="260"/>
      <c r="AC544" s="260"/>
      <c r="AD544" s="260"/>
      <c r="AE544" s="260"/>
    </row>
    <row r="545" spans="1:31">
      <c r="A545" s="186"/>
      <c r="B545" s="186"/>
      <c r="C545" s="226"/>
      <c r="D545" s="304"/>
      <c r="E545" s="304"/>
      <c r="F545" s="304"/>
      <c r="G545" s="304"/>
      <c r="H545" s="304"/>
      <c r="I545" s="304"/>
      <c r="J545" s="304"/>
      <c r="K545" s="304"/>
      <c r="L545" s="425">
        <f t="shared" si="16"/>
        <v>0</v>
      </c>
      <c r="M545" s="304"/>
      <c r="N545" s="304"/>
      <c r="O545" s="425">
        <f t="shared" si="17"/>
        <v>0</v>
      </c>
      <c r="P545" s="304"/>
      <c r="Q545" s="304"/>
      <c r="R545" s="275" t="str">
        <f>IF(ISBLANK($B545),"",VLOOKUP($B545,Listen!$A$2:$C$44,2,FALSE))</f>
        <v/>
      </c>
      <c r="S545" s="275" t="str">
        <f>IF(ISBLANK($B545),"",VLOOKUP($B545,Listen!$A$2:$C$44,3,FALSE))</f>
        <v/>
      </c>
      <c r="T545" s="260"/>
      <c r="U545" s="260"/>
      <c r="V545" s="260"/>
      <c r="W545" s="260"/>
      <c r="X545" s="260"/>
      <c r="Y545" s="260"/>
      <c r="Z545" s="260"/>
      <c r="AA545" s="260"/>
      <c r="AB545" s="260"/>
      <c r="AC545" s="260"/>
      <c r="AD545" s="260"/>
      <c r="AE545" s="260"/>
    </row>
    <row r="546" spans="1:31">
      <c r="A546" s="186"/>
      <c r="B546" s="186"/>
      <c r="C546" s="226"/>
      <c r="D546" s="304"/>
      <c r="E546" s="304"/>
      <c r="F546" s="304"/>
      <c r="G546" s="304"/>
      <c r="H546" s="304"/>
      <c r="I546" s="304"/>
      <c r="J546" s="304"/>
      <c r="K546" s="304"/>
      <c r="L546" s="425">
        <f t="shared" si="16"/>
        <v>0</v>
      </c>
      <c r="M546" s="304"/>
      <c r="N546" s="304"/>
      <c r="O546" s="425">
        <f t="shared" si="17"/>
        <v>0</v>
      </c>
      <c r="P546" s="304"/>
      <c r="Q546" s="304"/>
      <c r="R546" s="275" t="str">
        <f>IF(ISBLANK($B546),"",VLOOKUP($B546,Listen!$A$2:$C$44,2,FALSE))</f>
        <v/>
      </c>
      <c r="S546" s="275" t="str">
        <f>IF(ISBLANK($B546),"",VLOOKUP($B546,Listen!$A$2:$C$44,3,FALSE))</f>
        <v/>
      </c>
      <c r="T546" s="260"/>
      <c r="U546" s="260"/>
      <c r="V546" s="260"/>
      <c r="W546" s="260"/>
      <c r="X546" s="260"/>
      <c r="Y546" s="260"/>
      <c r="Z546" s="260"/>
      <c r="AA546" s="260"/>
      <c r="AB546" s="260"/>
      <c r="AC546" s="260"/>
      <c r="AD546" s="260"/>
      <c r="AE546" s="260"/>
    </row>
    <row r="547" spans="1:31">
      <c r="A547" s="186"/>
      <c r="B547" s="186"/>
      <c r="C547" s="226"/>
      <c r="D547" s="304"/>
      <c r="E547" s="304"/>
      <c r="F547" s="304"/>
      <c r="G547" s="304"/>
      <c r="H547" s="304"/>
      <c r="I547" s="304"/>
      <c r="J547" s="304"/>
      <c r="K547" s="304"/>
      <c r="L547" s="425">
        <f t="shared" si="16"/>
        <v>0</v>
      </c>
      <c r="M547" s="304"/>
      <c r="N547" s="304"/>
      <c r="O547" s="425">
        <f t="shared" si="17"/>
        <v>0</v>
      </c>
      <c r="P547" s="304"/>
      <c r="Q547" s="304"/>
      <c r="R547" s="275" t="str">
        <f>IF(ISBLANK($B547),"",VLOOKUP($B547,Listen!$A$2:$C$44,2,FALSE))</f>
        <v/>
      </c>
      <c r="S547" s="275" t="str">
        <f>IF(ISBLANK($B547),"",VLOOKUP($B547,Listen!$A$2:$C$44,3,FALSE))</f>
        <v/>
      </c>
      <c r="T547" s="260"/>
      <c r="U547" s="260"/>
      <c r="V547" s="260"/>
      <c r="W547" s="260"/>
      <c r="X547" s="260"/>
      <c r="Y547" s="260"/>
      <c r="Z547" s="260"/>
      <c r="AA547" s="260"/>
      <c r="AB547" s="260"/>
      <c r="AC547" s="260"/>
      <c r="AD547" s="260"/>
      <c r="AE547" s="260"/>
    </row>
    <row r="548" spans="1:31">
      <c r="A548" s="186"/>
      <c r="B548" s="186"/>
      <c r="C548" s="226"/>
      <c r="D548" s="304"/>
      <c r="E548" s="304"/>
      <c r="F548" s="304"/>
      <c r="G548" s="304"/>
      <c r="H548" s="304"/>
      <c r="I548" s="304"/>
      <c r="J548" s="304"/>
      <c r="K548" s="304"/>
      <c r="L548" s="425">
        <f t="shared" si="16"/>
        <v>0</v>
      </c>
      <c r="M548" s="304"/>
      <c r="N548" s="304"/>
      <c r="O548" s="425">
        <f t="shared" si="17"/>
        <v>0</v>
      </c>
      <c r="P548" s="304"/>
      <c r="Q548" s="304"/>
      <c r="R548" s="275" t="str">
        <f>IF(ISBLANK($B548),"",VLOOKUP($B548,Listen!$A$2:$C$44,2,FALSE))</f>
        <v/>
      </c>
      <c r="S548" s="275" t="str">
        <f>IF(ISBLANK($B548),"",VLOOKUP($B548,Listen!$A$2:$C$44,3,FALSE))</f>
        <v/>
      </c>
      <c r="T548" s="260"/>
      <c r="U548" s="260"/>
      <c r="V548" s="260"/>
      <c r="W548" s="260"/>
      <c r="X548" s="260"/>
      <c r="Y548" s="260"/>
      <c r="Z548" s="260"/>
      <c r="AA548" s="260"/>
      <c r="AB548" s="260"/>
      <c r="AC548" s="260"/>
      <c r="AD548" s="260"/>
      <c r="AE548" s="260"/>
    </row>
    <row r="549" spans="1:31">
      <c r="A549" s="186"/>
      <c r="B549" s="186"/>
      <c r="C549" s="226"/>
      <c r="D549" s="304"/>
      <c r="E549" s="304"/>
      <c r="F549" s="304"/>
      <c r="G549" s="304"/>
      <c r="H549" s="304"/>
      <c r="I549" s="304"/>
      <c r="J549" s="304"/>
      <c r="K549" s="304"/>
      <c r="L549" s="425">
        <f t="shared" si="16"/>
        <v>0</v>
      </c>
      <c r="M549" s="304"/>
      <c r="N549" s="304"/>
      <c r="O549" s="425">
        <f t="shared" si="17"/>
        <v>0</v>
      </c>
      <c r="P549" s="304"/>
      <c r="Q549" s="304"/>
      <c r="R549" s="275" t="str">
        <f>IF(ISBLANK($B549),"",VLOOKUP($B549,Listen!$A$2:$C$44,2,FALSE))</f>
        <v/>
      </c>
      <c r="S549" s="275" t="str">
        <f>IF(ISBLANK($B549),"",VLOOKUP($B549,Listen!$A$2:$C$44,3,FALSE))</f>
        <v/>
      </c>
      <c r="T549" s="260"/>
      <c r="U549" s="260"/>
      <c r="V549" s="260"/>
      <c r="W549" s="260"/>
      <c r="X549" s="260"/>
      <c r="Y549" s="260"/>
      <c r="Z549" s="260"/>
      <c r="AA549" s="260"/>
      <c r="AB549" s="260"/>
      <c r="AC549" s="260"/>
      <c r="AD549" s="260"/>
      <c r="AE549" s="260"/>
    </row>
    <row r="550" spans="1:31">
      <c r="A550" s="186"/>
      <c r="B550" s="186"/>
      <c r="C550" s="226"/>
      <c r="D550" s="304"/>
      <c r="E550" s="304"/>
      <c r="F550" s="304"/>
      <c r="G550" s="304"/>
      <c r="H550" s="304"/>
      <c r="I550" s="304"/>
      <c r="J550" s="304"/>
      <c r="K550" s="304"/>
      <c r="L550" s="425">
        <f t="shared" si="16"/>
        <v>0</v>
      </c>
      <c r="M550" s="304"/>
      <c r="N550" s="304"/>
      <c r="O550" s="425">
        <f t="shared" si="17"/>
        <v>0</v>
      </c>
      <c r="P550" s="304"/>
      <c r="Q550" s="304"/>
      <c r="R550" s="275" t="str">
        <f>IF(ISBLANK($B550),"",VLOOKUP($B550,Listen!$A$2:$C$44,2,FALSE))</f>
        <v/>
      </c>
      <c r="S550" s="275" t="str">
        <f>IF(ISBLANK($B550),"",VLOOKUP($B550,Listen!$A$2:$C$44,3,FALSE))</f>
        <v/>
      </c>
      <c r="T550" s="260"/>
      <c r="U550" s="260"/>
      <c r="V550" s="260"/>
      <c r="W550" s="260"/>
      <c r="X550" s="260"/>
      <c r="Y550" s="260"/>
      <c r="Z550" s="260"/>
      <c r="AA550" s="260"/>
      <c r="AB550" s="260"/>
      <c r="AC550" s="260"/>
      <c r="AD550" s="260"/>
      <c r="AE550" s="260"/>
    </row>
    <row r="551" spans="1:31">
      <c r="A551" s="186"/>
      <c r="B551" s="186"/>
      <c r="C551" s="226"/>
      <c r="D551" s="304"/>
      <c r="E551" s="304"/>
      <c r="F551" s="304"/>
      <c r="G551" s="304"/>
      <c r="H551" s="304"/>
      <c r="I551" s="304"/>
      <c r="J551" s="304"/>
      <c r="K551" s="304"/>
      <c r="L551" s="425">
        <f t="shared" si="16"/>
        <v>0</v>
      </c>
      <c r="M551" s="304"/>
      <c r="N551" s="304"/>
      <c r="O551" s="425">
        <f t="shared" si="17"/>
        <v>0</v>
      </c>
      <c r="P551" s="304"/>
      <c r="Q551" s="304"/>
      <c r="R551" s="275" t="str">
        <f>IF(ISBLANK($B551),"",VLOOKUP($B551,Listen!$A$2:$C$44,2,FALSE))</f>
        <v/>
      </c>
      <c r="S551" s="275" t="str">
        <f>IF(ISBLANK($B551),"",VLOOKUP($B551,Listen!$A$2:$C$44,3,FALSE))</f>
        <v/>
      </c>
      <c r="T551" s="260"/>
      <c r="U551" s="260"/>
      <c r="V551" s="260"/>
      <c r="W551" s="260"/>
      <c r="X551" s="260"/>
      <c r="Y551" s="260"/>
      <c r="Z551" s="260"/>
      <c r="AA551" s="260"/>
      <c r="AB551" s="260"/>
      <c r="AC551" s="260"/>
      <c r="AD551" s="260"/>
      <c r="AE551" s="260"/>
    </row>
    <row r="552" spans="1:31">
      <c r="A552" s="186"/>
      <c r="B552" s="186"/>
      <c r="C552" s="226"/>
      <c r="D552" s="304"/>
      <c r="E552" s="304"/>
      <c r="F552" s="304"/>
      <c r="G552" s="304"/>
      <c r="H552" s="304"/>
      <c r="I552" s="304"/>
      <c r="J552" s="304"/>
      <c r="K552" s="304"/>
      <c r="L552" s="425">
        <f t="shared" si="16"/>
        <v>0</v>
      </c>
      <c r="M552" s="304"/>
      <c r="N552" s="304"/>
      <c r="O552" s="425">
        <f t="shared" si="17"/>
        <v>0</v>
      </c>
      <c r="P552" s="304"/>
      <c r="Q552" s="304"/>
      <c r="R552" s="275" t="str">
        <f>IF(ISBLANK($B552),"",VLOOKUP($B552,Listen!$A$2:$C$44,2,FALSE))</f>
        <v/>
      </c>
      <c r="S552" s="275" t="str">
        <f>IF(ISBLANK($B552),"",VLOOKUP($B552,Listen!$A$2:$C$44,3,FALSE))</f>
        <v/>
      </c>
      <c r="T552" s="260"/>
      <c r="U552" s="260"/>
      <c r="V552" s="260"/>
      <c r="W552" s="260"/>
      <c r="X552" s="260"/>
      <c r="Y552" s="260"/>
      <c r="Z552" s="260"/>
      <c r="AA552" s="260"/>
      <c r="AB552" s="260"/>
      <c r="AC552" s="260"/>
      <c r="AD552" s="260"/>
      <c r="AE552" s="260"/>
    </row>
    <row r="553" spans="1:31">
      <c r="A553" s="186"/>
      <c r="B553" s="186"/>
      <c r="C553" s="226"/>
      <c r="D553" s="304"/>
      <c r="E553" s="304"/>
      <c r="F553" s="304"/>
      <c r="G553" s="304"/>
      <c r="H553" s="304"/>
      <c r="I553" s="304"/>
      <c r="J553" s="304"/>
      <c r="K553" s="304"/>
      <c r="L553" s="425">
        <f t="shared" si="16"/>
        <v>0</v>
      </c>
      <c r="M553" s="304"/>
      <c r="N553" s="304"/>
      <c r="O553" s="425">
        <f t="shared" si="17"/>
        <v>0</v>
      </c>
      <c r="P553" s="304"/>
      <c r="Q553" s="304"/>
      <c r="R553" s="275" t="str">
        <f>IF(ISBLANK($B553),"",VLOOKUP($B553,Listen!$A$2:$C$44,2,FALSE))</f>
        <v/>
      </c>
      <c r="S553" s="275" t="str">
        <f>IF(ISBLANK($B553),"",VLOOKUP($B553,Listen!$A$2:$C$44,3,FALSE))</f>
        <v/>
      </c>
      <c r="T553" s="260"/>
      <c r="U553" s="260"/>
      <c r="V553" s="260"/>
      <c r="W553" s="260"/>
      <c r="X553" s="260"/>
      <c r="Y553" s="260"/>
      <c r="Z553" s="260"/>
      <c r="AA553" s="260"/>
      <c r="AB553" s="260"/>
      <c r="AC553" s="260"/>
      <c r="AD553" s="260"/>
      <c r="AE553" s="260"/>
    </row>
    <row r="554" spans="1:31">
      <c r="A554" s="186"/>
      <c r="B554" s="186"/>
      <c r="C554" s="226"/>
      <c r="D554" s="304"/>
      <c r="E554" s="304"/>
      <c r="F554" s="304"/>
      <c r="G554" s="304"/>
      <c r="H554" s="304"/>
      <c r="I554" s="304"/>
      <c r="J554" s="304"/>
      <c r="K554" s="304"/>
      <c r="L554" s="425">
        <f t="shared" si="16"/>
        <v>0</v>
      </c>
      <c r="M554" s="304"/>
      <c r="N554" s="304"/>
      <c r="O554" s="425">
        <f t="shared" si="17"/>
        <v>0</v>
      </c>
      <c r="P554" s="304"/>
      <c r="Q554" s="304"/>
      <c r="R554" s="275" t="str">
        <f>IF(ISBLANK($B554),"",VLOOKUP($B554,Listen!$A$2:$C$44,2,FALSE))</f>
        <v/>
      </c>
      <c r="S554" s="275" t="str">
        <f>IF(ISBLANK($B554),"",VLOOKUP($B554,Listen!$A$2:$C$44,3,FALSE))</f>
        <v/>
      </c>
      <c r="T554" s="260"/>
      <c r="U554" s="260"/>
      <c r="V554" s="260"/>
      <c r="W554" s="260"/>
      <c r="X554" s="260"/>
      <c r="Y554" s="260"/>
      <c r="Z554" s="260"/>
      <c r="AA554" s="260"/>
      <c r="AB554" s="260"/>
      <c r="AC554" s="260"/>
      <c r="AD554" s="260"/>
      <c r="AE554" s="260"/>
    </row>
    <row r="555" spans="1:31">
      <c r="A555" s="186"/>
      <c r="B555" s="186"/>
      <c r="C555" s="226"/>
      <c r="D555" s="304"/>
      <c r="E555" s="304"/>
      <c r="F555" s="304"/>
      <c r="G555" s="304"/>
      <c r="H555" s="304"/>
      <c r="I555" s="304"/>
      <c r="J555" s="304"/>
      <c r="K555" s="304"/>
      <c r="L555" s="425">
        <f t="shared" si="16"/>
        <v>0</v>
      </c>
      <c r="M555" s="304"/>
      <c r="N555" s="304"/>
      <c r="O555" s="425">
        <f t="shared" si="17"/>
        <v>0</v>
      </c>
      <c r="P555" s="304"/>
      <c r="Q555" s="304"/>
      <c r="R555" s="275" t="str">
        <f>IF(ISBLANK($B555),"",VLOOKUP($B555,Listen!$A$2:$C$44,2,FALSE))</f>
        <v/>
      </c>
      <c r="S555" s="275" t="str">
        <f>IF(ISBLANK($B555),"",VLOOKUP($B555,Listen!$A$2:$C$44,3,FALSE))</f>
        <v/>
      </c>
      <c r="T555" s="260"/>
      <c r="U555" s="260"/>
      <c r="V555" s="260"/>
      <c r="W555" s="260"/>
      <c r="X555" s="260"/>
      <c r="Y555" s="260"/>
      <c r="Z555" s="260"/>
      <c r="AA555" s="260"/>
      <c r="AB555" s="260"/>
      <c r="AC555" s="260"/>
      <c r="AD555" s="260"/>
      <c r="AE555" s="260"/>
    </row>
    <row r="556" spans="1:31">
      <c r="A556" s="186"/>
      <c r="B556" s="186"/>
      <c r="C556" s="226"/>
      <c r="D556" s="304"/>
      <c r="E556" s="304"/>
      <c r="F556" s="304"/>
      <c r="G556" s="304"/>
      <c r="H556" s="304"/>
      <c r="I556" s="304"/>
      <c r="J556" s="304"/>
      <c r="K556" s="304"/>
      <c r="L556" s="425">
        <f t="shared" si="16"/>
        <v>0</v>
      </c>
      <c r="M556" s="304"/>
      <c r="N556" s="304"/>
      <c r="O556" s="425">
        <f t="shared" si="17"/>
        <v>0</v>
      </c>
      <c r="P556" s="304"/>
      <c r="Q556" s="304"/>
      <c r="R556" s="275" t="str">
        <f>IF(ISBLANK($B556),"",VLOOKUP($B556,Listen!$A$2:$C$44,2,FALSE))</f>
        <v/>
      </c>
      <c r="S556" s="275" t="str">
        <f>IF(ISBLANK($B556),"",VLOOKUP($B556,Listen!$A$2:$C$44,3,FALSE))</f>
        <v/>
      </c>
      <c r="T556" s="260"/>
      <c r="U556" s="260"/>
      <c r="V556" s="260"/>
      <c r="W556" s="260"/>
      <c r="X556" s="260"/>
      <c r="Y556" s="260"/>
      <c r="Z556" s="260"/>
      <c r="AA556" s="260"/>
      <c r="AB556" s="260"/>
      <c r="AC556" s="260"/>
      <c r="AD556" s="260"/>
      <c r="AE556" s="260"/>
    </row>
    <row r="557" spans="1:31">
      <c r="A557" s="186"/>
      <c r="B557" s="186"/>
      <c r="C557" s="226"/>
      <c r="D557" s="304"/>
      <c r="E557" s="304"/>
      <c r="F557" s="304"/>
      <c r="G557" s="304"/>
      <c r="H557" s="304"/>
      <c r="I557" s="304"/>
      <c r="J557" s="304"/>
      <c r="K557" s="304"/>
      <c r="L557" s="425">
        <f t="shared" si="16"/>
        <v>0</v>
      </c>
      <c r="M557" s="304"/>
      <c r="N557" s="304"/>
      <c r="O557" s="425">
        <f t="shared" si="17"/>
        <v>0</v>
      </c>
      <c r="P557" s="304"/>
      <c r="Q557" s="304"/>
      <c r="R557" s="275" t="str">
        <f>IF(ISBLANK($B557),"",VLOOKUP($B557,Listen!$A$2:$C$44,2,FALSE))</f>
        <v/>
      </c>
      <c r="S557" s="275" t="str">
        <f>IF(ISBLANK($B557),"",VLOOKUP($B557,Listen!$A$2:$C$44,3,FALSE))</f>
        <v/>
      </c>
      <c r="T557" s="260"/>
      <c r="U557" s="260"/>
      <c r="V557" s="260"/>
      <c r="W557" s="260"/>
      <c r="X557" s="260"/>
      <c r="Y557" s="260"/>
      <c r="Z557" s="260"/>
      <c r="AA557" s="260"/>
      <c r="AB557" s="260"/>
      <c r="AC557" s="260"/>
      <c r="AD557" s="260"/>
      <c r="AE557" s="260"/>
    </row>
    <row r="558" spans="1:31">
      <c r="A558" s="186"/>
      <c r="B558" s="186"/>
      <c r="C558" s="226"/>
      <c r="D558" s="304"/>
      <c r="E558" s="304"/>
      <c r="F558" s="304"/>
      <c r="G558" s="304"/>
      <c r="H558" s="304"/>
      <c r="I558" s="304"/>
      <c r="J558" s="304"/>
      <c r="K558" s="304"/>
      <c r="L558" s="425">
        <f t="shared" si="16"/>
        <v>0</v>
      </c>
      <c r="M558" s="304"/>
      <c r="N558" s="304"/>
      <c r="O558" s="425">
        <f t="shared" si="17"/>
        <v>0</v>
      </c>
      <c r="P558" s="304"/>
      <c r="Q558" s="304"/>
      <c r="R558" s="275" t="str">
        <f>IF(ISBLANK($B558),"",VLOOKUP($B558,Listen!$A$2:$C$44,2,FALSE))</f>
        <v/>
      </c>
      <c r="S558" s="275" t="str">
        <f>IF(ISBLANK($B558),"",VLOOKUP($B558,Listen!$A$2:$C$44,3,FALSE))</f>
        <v/>
      </c>
      <c r="T558" s="260"/>
      <c r="U558" s="260"/>
      <c r="V558" s="260"/>
      <c r="W558" s="260"/>
      <c r="X558" s="260"/>
      <c r="Y558" s="260"/>
      <c r="Z558" s="260"/>
      <c r="AA558" s="260"/>
      <c r="AB558" s="260"/>
      <c r="AC558" s="260"/>
      <c r="AD558" s="260"/>
      <c r="AE558" s="260"/>
    </row>
    <row r="559" spans="1:31">
      <c r="A559" s="186"/>
      <c r="B559" s="186"/>
      <c r="C559" s="226"/>
      <c r="D559" s="304"/>
      <c r="E559" s="304"/>
      <c r="F559" s="304"/>
      <c r="G559" s="304"/>
      <c r="H559" s="304"/>
      <c r="I559" s="304"/>
      <c r="J559" s="304"/>
      <c r="K559" s="304"/>
      <c r="L559" s="425">
        <f t="shared" si="16"/>
        <v>0</v>
      </c>
      <c r="M559" s="304"/>
      <c r="N559" s="304"/>
      <c r="O559" s="425">
        <f t="shared" si="17"/>
        <v>0</v>
      </c>
      <c r="P559" s="304"/>
      <c r="Q559" s="304"/>
      <c r="R559" s="275" t="str">
        <f>IF(ISBLANK($B559),"",VLOOKUP($B559,Listen!$A$2:$C$44,2,FALSE))</f>
        <v/>
      </c>
      <c r="S559" s="275" t="str">
        <f>IF(ISBLANK($B559),"",VLOOKUP($B559,Listen!$A$2:$C$44,3,FALSE))</f>
        <v/>
      </c>
      <c r="T559" s="260"/>
      <c r="U559" s="260"/>
      <c r="V559" s="260"/>
      <c r="W559" s="260"/>
      <c r="X559" s="260"/>
      <c r="Y559" s="260"/>
      <c r="Z559" s="260"/>
      <c r="AA559" s="260"/>
      <c r="AB559" s="260"/>
      <c r="AC559" s="260"/>
      <c r="AD559" s="260"/>
      <c r="AE559" s="260"/>
    </row>
    <row r="560" spans="1:31">
      <c r="A560" s="186"/>
      <c r="B560" s="186"/>
      <c r="C560" s="226"/>
      <c r="D560" s="304"/>
      <c r="E560" s="304"/>
      <c r="F560" s="304"/>
      <c r="G560" s="304"/>
      <c r="H560" s="304"/>
      <c r="I560" s="304"/>
      <c r="J560" s="304"/>
      <c r="K560" s="304"/>
      <c r="L560" s="425">
        <f t="shared" si="16"/>
        <v>0</v>
      </c>
      <c r="M560" s="304"/>
      <c r="N560" s="304"/>
      <c r="O560" s="425">
        <f t="shared" si="17"/>
        <v>0</v>
      </c>
      <c r="P560" s="304"/>
      <c r="Q560" s="304"/>
      <c r="R560" s="275" t="str">
        <f>IF(ISBLANK($B560),"",VLOOKUP($B560,Listen!$A$2:$C$44,2,FALSE))</f>
        <v/>
      </c>
      <c r="S560" s="275" t="str">
        <f>IF(ISBLANK($B560),"",VLOOKUP($B560,Listen!$A$2:$C$44,3,FALSE))</f>
        <v/>
      </c>
      <c r="T560" s="260"/>
      <c r="U560" s="260"/>
      <c r="V560" s="260"/>
      <c r="W560" s="260"/>
      <c r="X560" s="260"/>
      <c r="Y560" s="260"/>
      <c r="Z560" s="260"/>
      <c r="AA560" s="260"/>
      <c r="AB560" s="260"/>
      <c r="AC560" s="260"/>
      <c r="AD560" s="260"/>
      <c r="AE560" s="260"/>
    </row>
    <row r="561" spans="1:31">
      <c r="A561" s="186"/>
      <c r="B561" s="186"/>
      <c r="C561" s="226"/>
      <c r="D561" s="304"/>
      <c r="E561" s="304"/>
      <c r="F561" s="304"/>
      <c r="G561" s="304"/>
      <c r="H561" s="304"/>
      <c r="I561" s="304"/>
      <c r="J561" s="304"/>
      <c r="K561" s="304"/>
      <c r="L561" s="425">
        <f t="shared" si="16"/>
        <v>0</v>
      </c>
      <c r="M561" s="304"/>
      <c r="N561" s="304"/>
      <c r="O561" s="425">
        <f t="shared" si="17"/>
        <v>0</v>
      </c>
      <c r="P561" s="304"/>
      <c r="Q561" s="304"/>
      <c r="R561" s="275" t="str">
        <f>IF(ISBLANK($B561),"",VLOOKUP($B561,Listen!$A$2:$C$44,2,FALSE))</f>
        <v/>
      </c>
      <c r="S561" s="275" t="str">
        <f>IF(ISBLANK($B561),"",VLOOKUP($B561,Listen!$A$2:$C$44,3,FALSE))</f>
        <v/>
      </c>
      <c r="T561" s="260"/>
      <c r="U561" s="260"/>
      <c r="V561" s="260"/>
      <c r="W561" s="260"/>
      <c r="X561" s="260"/>
      <c r="Y561" s="260"/>
      <c r="Z561" s="260"/>
      <c r="AA561" s="260"/>
      <c r="AB561" s="260"/>
      <c r="AC561" s="260"/>
      <c r="AD561" s="260"/>
      <c r="AE561" s="260"/>
    </row>
    <row r="562" spans="1:31">
      <c r="A562" s="186"/>
      <c r="B562" s="186"/>
      <c r="C562" s="226"/>
      <c r="D562" s="304"/>
      <c r="E562" s="304"/>
      <c r="F562" s="304"/>
      <c r="G562" s="304"/>
      <c r="H562" s="304"/>
      <c r="I562" s="304"/>
      <c r="J562" s="304"/>
      <c r="K562" s="304"/>
      <c r="L562" s="425">
        <f t="shared" si="16"/>
        <v>0</v>
      </c>
      <c r="M562" s="304"/>
      <c r="N562" s="304"/>
      <c r="O562" s="425">
        <f t="shared" si="17"/>
        <v>0</v>
      </c>
      <c r="P562" s="304"/>
      <c r="Q562" s="304"/>
      <c r="R562" s="275" t="str">
        <f>IF(ISBLANK($B562),"",VLOOKUP($B562,Listen!$A$2:$C$44,2,FALSE))</f>
        <v/>
      </c>
      <c r="S562" s="275" t="str">
        <f>IF(ISBLANK($B562),"",VLOOKUP($B562,Listen!$A$2:$C$44,3,FALSE))</f>
        <v/>
      </c>
      <c r="T562" s="260"/>
      <c r="U562" s="260"/>
      <c r="V562" s="260"/>
      <c r="W562" s="260"/>
      <c r="X562" s="260"/>
      <c r="Y562" s="260"/>
      <c r="Z562" s="260"/>
      <c r="AA562" s="260"/>
      <c r="AB562" s="260"/>
      <c r="AC562" s="260"/>
      <c r="AD562" s="260"/>
      <c r="AE562" s="260"/>
    </row>
    <row r="563" spans="1:31">
      <c r="A563" s="186"/>
      <c r="B563" s="186"/>
      <c r="C563" s="226"/>
      <c r="D563" s="304"/>
      <c r="E563" s="304"/>
      <c r="F563" s="304"/>
      <c r="G563" s="304"/>
      <c r="H563" s="304"/>
      <c r="I563" s="304"/>
      <c r="J563" s="304"/>
      <c r="K563" s="304"/>
      <c r="L563" s="425">
        <f t="shared" si="16"/>
        <v>0</v>
      </c>
      <c r="M563" s="304"/>
      <c r="N563" s="304"/>
      <c r="O563" s="425">
        <f t="shared" si="17"/>
        <v>0</v>
      </c>
      <c r="P563" s="304"/>
      <c r="Q563" s="304"/>
      <c r="R563" s="275" t="str">
        <f>IF(ISBLANK($B563),"",VLOOKUP($B563,Listen!$A$2:$C$44,2,FALSE))</f>
        <v/>
      </c>
      <c r="S563" s="275" t="str">
        <f>IF(ISBLANK($B563),"",VLOOKUP($B563,Listen!$A$2:$C$44,3,FALSE))</f>
        <v/>
      </c>
      <c r="T563" s="260"/>
      <c r="U563" s="260"/>
      <c r="V563" s="260"/>
      <c r="W563" s="260"/>
      <c r="X563" s="260"/>
      <c r="Y563" s="260"/>
      <c r="Z563" s="260"/>
      <c r="AA563" s="260"/>
      <c r="AB563" s="260"/>
      <c r="AC563" s="260"/>
      <c r="AD563" s="260"/>
      <c r="AE563" s="260"/>
    </row>
    <row r="564" spans="1:31">
      <c r="A564" s="186"/>
      <c r="B564" s="186"/>
      <c r="C564" s="226"/>
      <c r="D564" s="304"/>
      <c r="E564" s="304"/>
      <c r="F564" s="304"/>
      <c r="G564" s="304"/>
      <c r="H564" s="304"/>
      <c r="I564" s="304"/>
      <c r="J564" s="304"/>
      <c r="K564" s="304"/>
      <c r="L564" s="425">
        <f t="shared" si="16"/>
        <v>0</v>
      </c>
      <c r="M564" s="304"/>
      <c r="N564" s="304"/>
      <c r="O564" s="425">
        <f t="shared" si="17"/>
        <v>0</v>
      </c>
      <c r="P564" s="304"/>
      <c r="Q564" s="304"/>
      <c r="R564" s="275" t="str">
        <f>IF(ISBLANK($B564),"",VLOOKUP($B564,Listen!$A$2:$C$44,2,FALSE))</f>
        <v/>
      </c>
      <c r="S564" s="275" t="str">
        <f>IF(ISBLANK($B564),"",VLOOKUP($B564,Listen!$A$2:$C$44,3,FALSE))</f>
        <v/>
      </c>
      <c r="T564" s="260"/>
      <c r="U564" s="260"/>
      <c r="V564" s="260"/>
      <c r="W564" s="260"/>
      <c r="X564" s="260"/>
      <c r="Y564" s="260"/>
      <c r="Z564" s="260"/>
      <c r="AA564" s="260"/>
      <c r="AB564" s="260"/>
      <c r="AC564" s="260"/>
      <c r="AD564" s="260"/>
      <c r="AE564" s="260"/>
    </row>
    <row r="565" spans="1:31">
      <c r="A565" s="186"/>
      <c r="B565" s="186"/>
      <c r="C565" s="226"/>
      <c r="D565" s="304"/>
      <c r="E565" s="304"/>
      <c r="F565" s="304"/>
      <c r="G565" s="304"/>
      <c r="H565" s="304"/>
      <c r="I565" s="304"/>
      <c r="J565" s="304"/>
      <c r="K565" s="304"/>
      <c r="L565" s="425">
        <f t="shared" si="16"/>
        <v>0</v>
      </c>
      <c r="M565" s="304"/>
      <c r="N565" s="304"/>
      <c r="O565" s="425">
        <f t="shared" si="17"/>
        <v>0</v>
      </c>
      <c r="P565" s="304"/>
      <c r="Q565" s="304"/>
      <c r="R565" s="275" t="str">
        <f>IF(ISBLANK($B565),"",VLOOKUP($B565,Listen!$A$2:$C$44,2,FALSE))</f>
        <v/>
      </c>
      <c r="S565" s="275" t="str">
        <f>IF(ISBLANK($B565),"",VLOOKUP($B565,Listen!$A$2:$C$44,3,FALSE))</f>
        <v/>
      </c>
      <c r="T565" s="260"/>
      <c r="U565" s="260"/>
      <c r="V565" s="260"/>
      <c r="W565" s="260"/>
      <c r="X565" s="260"/>
      <c r="Y565" s="260"/>
      <c r="Z565" s="260"/>
      <c r="AA565" s="260"/>
      <c r="AB565" s="260"/>
      <c r="AC565" s="260"/>
      <c r="AD565" s="260"/>
      <c r="AE565" s="260"/>
    </row>
    <row r="566" spans="1:31">
      <c r="A566" s="186"/>
      <c r="B566" s="186"/>
      <c r="C566" s="226"/>
      <c r="D566" s="304"/>
      <c r="E566" s="304"/>
      <c r="F566" s="304"/>
      <c r="G566" s="304"/>
      <c r="H566" s="304"/>
      <c r="I566" s="304"/>
      <c r="J566" s="304"/>
      <c r="K566" s="304"/>
      <c r="L566" s="425">
        <f t="shared" si="16"/>
        <v>0</v>
      </c>
      <c r="M566" s="304"/>
      <c r="N566" s="304"/>
      <c r="O566" s="425">
        <f t="shared" si="17"/>
        <v>0</v>
      </c>
      <c r="P566" s="304"/>
      <c r="Q566" s="304"/>
      <c r="R566" s="275" t="str">
        <f>IF(ISBLANK($B566),"",VLOOKUP($B566,Listen!$A$2:$C$44,2,FALSE))</f>
        <v/>
      </c>
      <c r="S566" s="275" t="str">
        <f>IF(ISBLANK($B566),"",VLOOKUP($B566,Listen!$A$2:$C$44,3,FALSE))</f>
        <v/>
      </c>
      <c r="T566" s="260"/>
      <c r="U566" s="260"/>
      <c r="V566" s="260"/>
      <c r="W566" s="260"/>
      <c r="X566" s="260"/>
      <c r="Y566" s="260"/>
      <c r="Z566" s="260"/>
      <c r="AA566" s="260"/>
      <c r="AB566" s="260"/>
      <c r="AC566" s="260"/>
      <c r="AD566" s="260"/>
      <c r="AE566" s="260"/>
    </row>
    <row r="567" spans="1:31">
      <c r="A567" s="186"/>
      <c r="B567" s="186"/>
      <c r="C567" s="226"/>
      <c r="D567" s="304"/>
      <c r="E567" s="304"/>
      <c r="F567" s="304"/>
      <c r="G567" s="304"/>
      <c r="H567" s="304"/>
      <c r="I567" s="304"/>
      <c r="J567" s="304"/>
      <c r="K567" s="304"/>
      <c r="L567" s="425">
        <f t="shared" si="16"/>
        <v>0</v>
      </c>
      <c r="M567" s="304"/>
      <c r="N567" s="304"/>
      <c r="O567" s="425">
        <f t="shared" si="17"/>
        <v>0</v>
      </c>
      <c r="P567" s="304"/>
      <c r="Q567" s="304"/>
      <c r="R567" s="275" t="str">
        <f>IF(ISBLANK($B567),"",VLOOKUP($B567,Listen!$A$2:$C$44,2,FALSE))</f>
        <v/>
      </c>
      <c r="S567" s="275" t="str">
        <f>IF(ISBLANK($B567),"",VLOOKUP($B567,Listen!$A$2:$C$44,3,FALSE))</f>
        <v/>
      </c>
      <c r="T567" s="260"/>
      <c r="U567" s="260"/>
      <c r="V567" s="260"/>
      <c r="W567" s="260"/>
      <c r="X567" s="260"/>
      <c r="Y567" s="260"/>
      <c r="Z567" s="260"/>
      <c r="AA567" s="260"/>
      <c r="AB567" s="260"/>
      <c r="AC567" s="260"/>
      <c r="AD567" s="260"/>
      <c r="AE567" s="260"/>
    </row>
    <row r="568" spans="1:31">
      <c r="A568" s="186"/>
      <c r="B568" s="186"/>
      <c r="C568" s="226"/>
      <c r="D568" s="304"/>
      <c r="E568" s="304"/>
      <c r="F568" s="304"/>
      <c r="G568" s="304"/>
      <c r="H568" s="304"/>
      <c r="I568" s="304"/>
      <c r="J568" s="304"/>
      <c r="K568" s="304"/>
      <c r="L568" s="425">
        <f t="shared" si="16"/>
        <v>0</v>
      </c>
      <c r="M568" s="304"/>
      <c r="N568" s="304"/>
      <c r="O568" s="425">
        <f t="shared" si="17"/>
        <v>0</v>
      </c>
      <c r="P568" s="304"/>
      <c r="Q568" s="304"/>
      <c r="R568" s="275" t="str">
        <f>IF(ISBLANK($B568),"",VLOOKUP($B568,Listen!$A$2:$C$44,2,FALSE))</f>
        <v/>
      </c>
      <c r="S568" s="275" t="str">
        <f>IF(ISBLANK($B568),"",VLOOKUP($B568,Listen!$A$2:$C$44,3,FALSE))</f>
        <v/>
      </c>
      <c r="T568" s="260"/>
      <c r="U568" s="260"/>
      <c r="V568" s="260"/>
      <c r="W568" s="260"/>
      <c r="X568" s="260"/>
      <c r="Y568" s="260"/>
      <c r="Z568" s="260"/>
      <c r="AA568" s="260"/>
      <c r="AB568" s="260"/>
      <c r="AC568" s="260"/>
      <c r="AD568" s="260"/>
      <c r="AE568" s="260"/>
    </row>
    <row r="569" spans="1:31">
      <c r="A569" s="186"/>
      <c r="B569" s="186"/>
      <c r="C569" s="226"/>
      <c r="D569" s="304"/>
      <c r="E569" s="304"/>
      <c r="F569" s="304"/>
      <c r="G569" s="304"/>
      <c r="H569" s="304"/>
      <c r="I569" s="304"/>
      <c r="J569" s="304"/>
      <c r="K569" s="304"/>
      <c r="L569" s="425">
        <f t="shared" si="16"/>
        <v>0</v>
      </c>
      <c r="M569" s="304"/>
      <c r="N569" s="304"/>
      <c r="O569" s="425">
        <f t="shared" si="17"/>
        <v>0</v>
      </c>
      <c r="P569" s="304"/>
      <c r="Q569" s="304"/>
      <c r="R569" s="275" t="str">
        <f>IF(ISBLANK($B569),"",VLOOKUP($B569,Listen!$A$2:$C$44,2,FALSE))</f>
        <v/>
      </c>
      <c r="S569" s="275" t="str">
        <f>IF(ISBLANK($B569),"",VLOOKUP($B569,Listen!$A$2:$C$44,3,FALSE))</f>
        <v/>
      </c>
      <c r="T569" s="260"/>
      <c r="U569" s="260"/>
      <c r="V569" s="260"/>
      <c r="W569" s="260"/>
      <c r="X569" s="260"/>
      <c r="Y569" s="260"/>
      <c r="Z569" s="260"/>
      <c r="AA569" s="260"/>
      <c r="AB569" s="260"/>
      <c r="AC569" s="260"/>
      <c r="AD569" s="260"/>
      <c r="AE569" s="260"/>
    </row>
    <row r="570" spans="1:31">
      <c r="A570" s="186"/>
      <c r="B570" s="186"/>
      <c r="C570" s="226"/>
      <c r="D570" s="304"/>
      <c r="E570" s="304"/>
      <c r="F570" s="304"/>
      <c r="G570" s="304"/>
      <c r="H570" s="304"/>
      <c r="I570" s="304"/>
      <c r="J570" s="304"/>
      <c r="K570" s="304"/>
      <c r="L570" s="425">
        <f t="shared" si="16"/>
        <v>0</v>
      </c>
      <c r="M570" s="304"/>
      <c r="N570" s="304"/>
      <c r="O570" s="425">
        <f t="shared" si="17"/>
        <v>0</v>
      </c>
      <c r="P570" s="304"/>
      <c r="Q570" s="304"/>
      <c r="R570" s="275" t="str">
        <f>IF(ISBLANK($B570),"",VLOOKUP($B570,Listen!$A$2:$C$44,2,FALSE))</f>
        <v/>
      </c>
      <c r="S570" s="275" t="str">
        <f>IF(ISBLANK($B570),"",VLOOKUP($B570,Listen!$A$2:$C$44,3,FALSE))</f>
        <v/>
      </c>
      <c r="T570" s="260"/>
      <c r="U570" s="260"/>
      <c r="V570" s="260"/>
      <c r="W570" s="260"/>
      <c r="X570" s="260"/>
      <c r="Y570" s="260"/>
      <c r="Z570" s="260"/>
      <c r="AA570" s="260"/>
      <c r="AB570" s="260"/>
      <c r="AC570" s="260"/>
      <c r="AD570" s="260"/>
      <c r="AE570" s="260"/>
    </row>
    <row r="571" spans="1:31">
      <c r="A571" s="186"/>
      <c r="B571" s="186"/>
      <c r="C571" s="226"/>
      <c r="D571" s="304"/>
      <c r="E571" s="304"/>
      <c r="F571" s="304"/>
      <c r="G571" s="304"/>
      <c r="H571" s="304"/>
      <c r="I571" s="304"/>
      <c r="J571" s="304"/>
      <c r="K571" s="304"/>
      <c r="L571" s="425">
        <f t="shared" si="16"/>
        <v>0</v>
      </c>
      <c r="M571" s="304"/>
      <c r="N571" s="304"/>
      <c r="O571" s="425">
        <f t="shared" si="17"/>
        <v>0</v>
      </c>
      <c r="P571" s="304"/>
      <c r="Q571" s="304"/>
      <c r="R571" s="275" t="str">
        <f>IF(ISBLANK($B571),"",VLOOKUP($B571,Listen!$A$2:$C$44,2,FALSE))</f>
        <v/>
      </c>
      <c r="S571" s="275" t="str">
        <f>IF(ISBLANK($B571),"",VLOOKUP($B571,Listen!$A$2:$C$44,3,FALSE))</f>
        <v/>
      </c>
      <c r="T571" s="260"/>
      <c r="U571" s="260"/>
      <c r="V571" s="260"/>
      <c r="W571" s="260"/>
      <c r="X571" s="260"/>
      <c r="Y571" s="260"/>
      <c r="Z571" s="260"/>
      <c r="AA571" s="260"/>
      <c r="AB571" s="260"/>
      <c r="AC571" s="260"/>
      <c r="AD571" s="260"/>
      <c r="AE571" s="260"/>
    </row>
    <row r="572" spans="1:31">
      <c r="A572" s="186"/>
      <c r="B572" s="186"/>
      <c r="C572" s="226"/>
      <c r="D572" s="304"/>
      <c r="E572" s="304"/>
      <c r="F572" s="304"/>
      <c r="G572" s="304"/>
      <c r="H572" s="304"/>
      <c r="I572" s="304"/>
      <c r="J572" s="304"/>
      <c r="K572" s="304"/>
      <c r="L572" s="425">
        <f t="shared" si="16"/>
        <v>0</v>
      </c>
      <c r="M572" s="304"/>
      <c r="N572" s="304"/>
      <c r="O572" s="425">
        <f t="shared" si="17"/>
        <v>0</v>
      </c>
      <c r="P572" s="304"/>
      <c r="Q572" s="304"/>
      <c r="R572" s="275" t="str">
        <f>IF(ISBLANK($B572),"",VLOOKUP($B572,Listen!$A$2:$C$44,2,FALSE))</f>
        <v/>
      </c>
      <c r="S572" s="275" t="str">
        <f>IF(ISBLANK($B572),"",VLOOKUP($B572,Listen!$A$2:$C$44,3,FALSE))</f>
        <v/>
      </c>
      <c r="T572" s="260"/>
      <c r="U572" s="260"/>
      <c r="V572" s="260"/>
      <c r="W572" s="260"/>
      <c r="X572" s="260"/>
      <c r="Y572" s="260"/>
      <c r="Z572" s="260"/>
      <c r="AA572" s="260"/>
      <c r="AB572" s="260"/>
      <c r="AC572" s="260"/>
      <c r="AD572" s="260"/>
      <c r="AE572" s="260"/>
    </row>
    <row r="573" spans="1:31">
      <c r="A573" s="186"/>
      <c r="B573" s="186"/>
      <c r="C573" s="226"/>
      <c r="D573" s="304"/>
      <c r="E573" s="304"/>
      <c r="F573" s="304"/>
      <c r="G573" s="304"/>
      <c r="H573" s="304"/>
      <c r="I573" s="304"/>
      <c r="J573" s="304"/>
      <c r="K573" s="304"/>
      <c r="L573" s="425">
        <f t="shared" si="16"/>
        <v>0</v>
      </c>
      <c r="M573" s="304"/>
      <c r="N573" s="304"/>
      <c r="O573" s="425">
        <f t="shared" si="17"/>
        <v>0</v>
      </c>
      <c r="P573" s="304"/>
      <c r="Q573" s="304"/>
      <c r="R573" s="275" t="str">
        <f>IF(ISBLANK($B573),"",VLOOKUP($B573,Listen!$A$2:$C$44,2,FALSE))</f>
        <v/>
      </c>
      <c r="S573" s="275" t="str">
        <f>IF(ISBLANK($B573),"",VLOOKUP($B573,Listen!$A$2:$C$44,3,FALSE))</f>
        <v/>
      </c>
      <c r="T573" s="260"/>
      <c r="U573" s="260"/>
      <c r="V573" s="260"/>
      <c r="W573" s="260"/>
      <c r="X573" s="260"/>
      <c r="Y573" s="260"/>
      <c r="Z573" s="260"/>
      <c r="AA573" s="260"/>
      <c r="AB573" s="260"/>
      <c r="AC573" s="260"/>
      <c r="AD573" s="260"/>
      <c r="AE573" s="260"/>
    </row>
    <row r="574" spans="1:31">
      <c r="A574" s="186"/>
      <c r="B574" s="186"/>
      <c r="C574" s="226"/>
      <c r="D574" s="304"/>
      <c r="E574" s="304"/>
      <c r="F574" s="304"/>
      <c r="G574" s="304"/>
      <c r="H574" s="304"/>
      <c r="I574" s="304"/>
      <c r="J574" s="304"/>
      <c r="K574" s="304"/>
      <c r="L574" s="425">
        <f t="shared" si="16"/>
        <v>0</v>
      </c>
      <c r="M574" s="304"/>
      <c r="N574" s="304"/>
      <c r="O574" s="425">
        <f t="shared" si="17"/>
        <v>0</v>
      </c>
      <c r="P574" s="304"/>
      <c r="Q574" s="304"/>
      <c r="R574" s="275" t="str">
        <f>IF(ISBLANK($B574),"",VLOOKUP($B574,Listen!$A$2:$C$44,2,FALSE))</f>
        <v/>
      </c>
      <c r="S574" s="275" t="str">
        <f>IF(ISBLANK($B574),"",VLOOKUP($B574,Listen!$A$2:$C$44,3,FALSE))</f>
        <v/>
      </c>
      <c r="T574" s="260"/>
      <c r="U574" s="260"/>
      <c r="V574" s="260"/>
      <c r="W574" s="260"/>
      <c r="X574" s="260"/>
      <c r="Y574" s="260"/>
      <c r="Z574" s="260"/>
      <c r="AA574" s="260"/>
      <c r="AB574" s="260"/>
      <c r="AC574" s="260"/>
      <c r="AD574" s="260"/>
      <c r="AE574" s="260"/>
    </row>
    <row r="575" spans="1:31">
      <c r="A575" s="186"/>
      <c r="B575" s="186"/>
      <c r="C575" s="226"/>
      <c r="D575" s="304"/>
      <c r="E575" s="304"/>
      <c r="F575" s="304"/>
      <c r="G575" s="304"/>
      <c r="H575" s="304"/>
      <c r="I575" s="304"/>
      <c r="J575" s="304"/>
      <c r="K575" s="304"/>
      <c r="L575" s="425">
        <f t="shared" si="16"/>
        <v>0</v>
      </c>
      <c r="M575" s="304"/>
      <c r="N575" s="304"/>
      <c r="O575" s="425">
        <f t="shared" si="17"/>
        <v>0</v>
      </c>
      <c r="P575" s="304"/>
      <c r="Q575" s="304"/>
      <c r="R575" s="275" t="str">
        <f>IF(ISBLANK($B575),"",VLOOKUP($B575,Listen!$A$2:$C$44,2,FALSE))</f>
        <v/>
      </c>
      <c r="S575" s="275" t="str">
        <f>IF(ISBLANK($B575),"",VLOOKUP($B575,Listen!$A$2:$C$44,3,FALSE))</f>
        <v/>
      </c>
      <c r="T575" s="260"/>
      <c r="U575" s="260"/>
      <c r="V575" s="260"/>
      <c r="W575" s="260"/>
      <c r="X575" s="260"/>
      <c r="Y575" s="260"/>
      <c r="Z575" s="260"/>
      <c r="AA575" s="260"/>
      <c r="AB575" s="260"/>
      <c r="AC575" s="260"/>
      <c r="AD575" s="260"/>
      <c r="AE575" s="260"/>
    </row>
    <row r="576" spans="1:31">
      <c r="A576" s="186"/>
      <c r="B576" s="186"/>
      <c r="C576" s="226"/>
      <c r="D576" s="304"/>
      <c r="E576" s="304"/>
      <c r="F576" s="304"/>
      <c r="G576" s="304"/>
      <c r="H576" s="304"/>
      <c r="I576" s="304"/>
      <c r="J576" s="304"/>
      <c r="K576" s="304"/>
      <c r="L576" s="425">
        <f t="shared" si="16"/>
        <v>0</v>
      </c>
      <c r="M576" s="304"/>
      <c r="N576" s="304"/>
      <c r="O576" s="425">
        <f t="shared" si="17"/>
        <v>0</v>
      </c>
      <c r="P576" s="304"/>
      <c r="Q576" s="304"/>
      <c r="R576" s="275" t="str">
        <f>IF(ISBLANK($B576),"",VLOOKUP($B576,Listen!$A$2:$C$44,2,FALSE))</f>
        <v/>
      </c>
      <c r="S576" s="275" t="str">
        <f>IF(ISBLANK($B576),"",VLOOKUP($B576,Listen!$A$2:$C$44,3,FALSE))</f>
        <v/>
      </c>
      <c r="T576" s="260"/>
      <c r="U576" s="260"/>
      <c r="V576" s="260"/>
      <c r="W576" s="260"/>
      <c r="X576" s="260"/>
      <c r="Y576" s="260"/>
      <c r="Z576" s="260"/>
      <c r="AA576" s="260"/>
      <c r="AB576" s="260"/>
      <c r="AC576" s="260"/>
      <c r="AD576" s="260"/>
      <c r="AE576" s="260"/>
    </row>
    <row r="577" spans="1:31">
      <c r="A577" s="186"/>
      <c r="B577" s="186"/>
      <c r="C577" s="226"/>
      <c r="D577" s="304"/>
      <c r="E577" s="304"/>
      <c r="F577" s="304"/>
      <c r="G577" s="304"/>
      <c r="H577" s="304"/>
      <c r="I577" s="304"/>
      <c r="J577" s="304"/>
      <c r="K577" s="304"/>
      <c r="L577" s="425">
        <f t="shared" si="16"/>
        <v>0</v>
      </c>
      <c r="M577" s="304"/>
      <c r="N577" s="304"/>
      <c r="O577" s="425">
        <f t="shared" si="17"/>
        <v>0</v>
      </c>
      <c r="P577" s="304"/>
      <c r="Q577" s="304"/>
      <c r="R577" s="275" t="str">
        <f>IF(ISBLANK($B577),"",VLOOKUP($B577,Listen!$A$2:$C$44,2,FALSE))</f>
        <v/>
      </c>
      <c r="S577" s="275" t="str">
        <f>IF(ISBLANK($B577),"",VLOOKUP($B577,Listen!$A$2:$C$44,3,FALSE))</f>
        <v/>
      </c>
      <c r="T577" s="260"/>
      <c r="U577" s="260"/>
      <c r="V577" s="260"/>
      <c r="W577" s="260"/>
      <c r="X577" s="260"/>
      <c r="Y577" s="260"/>
      <c r="Z577" s="260"/>
      <c r="AA577" s="260"/>
      <c r="AB577" s="260"/>
      <c r="AC577" s="260"/>
      <c r="AD577" s="260"/>
      <c r="AE577" s="260"/>
    </row>
    <row r="578" spans="1:31">
      <c r="A578" s="186"/>
      <c r="B578" s="186"/>
      <c r="C578" s="226"/>
      <c r="D578" s="304"/>
      <c r="E578" s="304"/>
      <c r="F578" s="304"/>
      <c r="G578" s="304"/>
      <c r="H578" s="304"/>
      <c r="I578" s="304"/>
      <c r="J578" s="304"/>
      <c r="K578" s="304"/>
      <c r="L578" s="425">
        <f t="shared" si="16"/>
        <v>0</v>
      </c>
      <c r="M578" s="304"/>
      <c r="N578" s="304"/>
      <c r="O578" s="425">
        <f t="shared" si="17"/>
        <v>0</v>
      </c>
      <c r="P578" s="304"/>
      <c r="Q578" s="304"/>
      <c r="R578" s="275" t="str">
        <f>IF(ISBLANK($B578),"",VLOOKUP($B578,Listen!$A$2:$C$44,2,FALSE))</f>
        <v/>
      </c>
      <c r="S578" s="275" t="str">
        <f>IF(ISBLANK($B578),"",VLOOKUP($B578,Listen!$A$2:$C$44,3,FALSE))</f>
        <v/>
      </c>
      <c r="T578" s="260"/>
      <c r="U578" s="260"/>
      <c r="V578" s="260"/>
      <c r="W578" s="260"/>
      <c r="X578" s="260"/>
      <c r="Y578" s="260"/>
      <c r="Z578" s="260"/>
      <c r="AA578" s="260"/>
      <c r="AB578" s="260"/>
      <c r="AC578" s="260"/>
      <c r="AD578" s="260"/>
      <c r="AE578" s="260"/>
    </row>
    <row r="579" spans="1:31">
      <c r="A579" s="186"/>
      <c r="B579" s="186"/>
      <c r="C579" s="226"/>
      <c r="D579" s="304"/>
      <c r="E579" s="304"/>
      <c r="F579" s="304"/>
      <c r="G579" s="304"/>
      <c r="H579" s="304"/>
      <c r="I579" s="304"/>
      <c r="J579" s="304"/>
      <c r="K579" s="304"/>
      <c r="L579" s="425">
        <f t="shared" si="16"/>
        <v>0</v>
      </c>
      <c r="M579" s="304"/>
      <c r="N579" s="304"/>
      <c r="O579" s="425">
        <f t="shared" si="17"/>
        <v>0</v>
      </c>
      <c r="P579" s="304"/>
      <c r="Q579" s="304"/>
      <c r="R579" s="275" t="str">
        <f>IF(ISBLANK($B579),"",VLOOKUP($B579,Listen!$A$2:$C$44,2,FALSE))</f>
        <v/>
      </c>
      <c r="S579" s="275" t="str">
        <f>IF(ISBLANK($B579),"",VLOOKUP($B579,Listen!$A$2:$C$44,3,FALSE))</f>
        <v/>
      </c>
      <c r="T579" s="260"/>
      <c r="U579" s="260"/>
      <c r="V579" s="260"/>
      <c r="W579" s="260"/>
      <c r="X579" s="260"/>
      <c r="Y579" s="260"/>
      <c r="Z579" s="260"/>
      <c r="AA579" s="260"/>
      <c r="AB579" s="260"/>
      <c r="AC579" s="260"/>
      <c r="AD579" s="260"/>
      <c r="AE579" s="260"/>
    </row>
    <row r="580" spans="1:31">
      <c r="A580" s="186"/>
      <c r="B580" s="186"/>
      <c r="C580" s="226"/>
      <c r="D580" s="304"/>
      <c r="E580" s="304"/>
      <c r="F580" s="304"/>
      <c r="G580" s="304"/>
      <c r="H580" s="304"/>
      <c r="I580" s="304"/>
      <c r="J580" s="304"/>
      <c r="K580" s="304"/>
      <c r="L580" s="425">
        <f t="shared" si="16"/>
        <v>0</v>
      </c>
      <c r="M580" s="304"/>
      <c r="N580" s="304"/>
      <c r="O580" s="425">
        <f t="shared" si="17"/>
        <v>0</v>
      </c>
      <c r="P580" s="304"/>
      <c r="Q580" s="304"/>
      <c r="R580" s="275" t="str">
        <f>IF(ISBLANK($B580),"",VLOOKUP($B580,Listen!$A$2:$C$44,2,FALSE))</f>
        <v/>
      </c>
      <c r="S580" s="275" t="str">
        <f>IF(ISBLANK($B580),"",VLOOKUP($B580,Listen!$A$2:$C$44,3,FALSE))</f>
        <v/>
      </c>
      <c r="T580" s="260"/>
      <c r="U580" s="260"/>
      <c r="V580" s="260"/>
      <c r="W580" s="260"/>
      <c r="X580" s="260"/>
      <c r="Y580" s="260"/>
      <c r="Z580" s="260"/>
      <c r="AA580" s="260"/>
      <c r="AB580" s="260"/>
      <c r="AC580" s="260"/>
      <c r="AD580" s="260"/>
      <c r="AE580" s="260"/>
    </row>
    <row r="581" spans="1:31">
      <c r="A581" s="186"/>
      <c r="B581" s="186"/>
      <c r="C581" s="226"/>
      <c r="D581" s="304"/>
      <c r="E581" s="304"/>
      <c r="F581" s="304"/>
      <c r="G581" s="304"/>
      <c r="H581" s="304"/>
      <c r="I581" s="304"/>
      <c r="J581" s="304"/>
      <c r="K581" s="304"/>
      <c r="L581" s="425">
        <f t="shared" ref="L581:L644" si="18">D581+E581+G581+H581+J581-F581-I581-K581</f>
        <v>0</v>
      </c>
      <c r="M581" s="304"/>
      <c r="N581" s="304"/>
      <c r="O581" s="425">
        <f t="shared" ref="O581:O644" si="19">L581-M581-N581</f>
        <v>0</v>
      </c>
      <c r="P581" s="304"/>
      <c r="Q581" s="304"/>
      <c r="R581" s="275" t="str">
        <f>IF(ISBLANK($B581),"",VLOOKUP($B581,Listen!$A$2:$C$44,2,FALSE))</f>
        <v/>
      </c>
      <c r="S581" s="275" t="str">
        <f>IF(ISBLANK($B581),"",VLOOKUP($B581,Listen!$A$2:$C$44,3,FALSE))</f>
        <v/>
      </c>
      <c r="T581" s="260"/>
      <c r="U581" s="260"/>
      <c r="V581" s="260"/>
      <c r="W581" s="260"/>
      <c r="X581" s="260"/>
      <c r="Y581" s="260"/>
      <c r="Z581" s="260"/>
      <c r="AA581" s="260"/>
      <c r="AB581" s="260"/>
      <c r="AC581" s="260"/>
      <c r="AD581" s="260"/>
      <c r="AE581" s="260"/>
    </row>
    <row r="582" spans="1:31">
      <c r="A582" s="186"/>
      <c r="B582" s="186"/>
      <c r="C582" s="226"/>
      <c r="D582" s="304"/>
      <c r="E582" s="304"/>
      <c r="F582" s="304"/>
      <c r="G582" s="304"/>
      <c r="H582" s="304"/>
      <c r="I582" s="304"/>
      <c r="J582" s="304"/>
      <c r="K582" s="304"/>
      <c r="L582" s="425">
        <f t="shared" si="18"/>
        <v>0</v>
      </c>
      <c r="M582" s="304"/>
      <c r="N582" s="304"/>
      <c r="O582" s="425">
        <f t="shared" si="19"/>
        <v>0</v>
      </c>
      <c r="P582" s="304"/>
      <c r="Q582" s="304"/>
      <c r="R582" s="275" t="str">
        <f>IF(ISBLANK($B582),"",VLOOKUP($B582,Listen!$A$2:$C$44,2,FALSE))</f>
        <v/>
      </c>
      <c r="S582" s="275" t="str">
        <f>IF(ISBLANK($B582),"",VLOOKUP($B582,Listen!$A$2:$C$44,3,FALSE))</f>
        <v/>
      </c>
      <c r="T582" s="260"/>
      <c r="U582" s="260"/>
      <c r="V582" s="260"/>
      <c r="W582" s="260"/>
      <c r="X582" s="260"/>
      <c r="Y582" s="260"/>
      <c r="Z582" s="260"/>
      <c r="AA582" s="260"/>
      <c r="AB582" s="260"/>
      <c r="AC582" s="260"/>
      <c r="AD582" s="260"/>
      <c r="AE582" s="260"/>
    </row>
    <row r="583" spans="1:31">
      <c r="A583" s="186"/>
      <c r="B583" s="186"/>
      <c r="C583" s="226"/>
      <c r="D583" s="304"/>
      <c r="E583" s="304"/>
      <c r="F583" s="304"/>
      <c r="G583" s="304"/>
      <c r="H583" s="304"/>
      <c r="I583" s="304"/>
      <c r="J583" s="304"/>
      <c r="K583" s="304"/>
      <c r="L583" s="425">
        <f t="shared" si="18"/>
        <v>0</v>
      </c>
      <c r="M583" s="304"/>
      <c r="N583" s="304"/>
      <c r="O583" s="425">
        <f t="shared" si="19"/>
        <v>0</v>
      </c>
      <c r="P583" s="304"/>
      <c r="Q583" s="304"/>
      <c r="R583" s="275" t="str">
        <f>IF(ISBLANK($B583),"",VLOOKUP($B583,Listen!$A$2:$C$44,2,FALSE))</f>
        <v/>
      </c>
      <c r="S583" s="275" t="str">
        <f>IF(ISBLANK($B583),"",VLOOKUP($B583,Listen!$A$2:$C$44,3,FALSE))</f>
        <v/>
      </c>
      <c r="T583" s="260"/>
      <c r="U583" s="260"/>
      <c r="V583" s="260"/>
      <c r="W583" s="260"/>
      <c r="X583" s="260"/>
      <c r="Y583" s="260"/>
      <c r="Z583" s="260"/>
      <c r="AA583" s="260"/>
      <c r="AB583" s="260"/>
      <c r="AC583" s="260"/>
      <c r="AD583" s="260"/>
      <c r="AE583" s="260"/>
    </row>
    <row r="584" spans="1:31">
      <c r="A584" s="186"/>
      <c r="B584" s="186"/>
      <c r="C584" s="226"/>
      <c r="D584" s="304"/>
      <c r="E584" s="304"/>
      <c r="F584" s="304"/>
      <c r="G584" s="304"/>
      <c r="H584" s="304"/>
      <c r="I584" s="304"/>
      <c r="J584" s="304"/>
      <c r="K584" s="304"/>
      <c r="L584" s="425">
        <f t="shared" si="18"/>
        <v>0</v>
      </c>
      <c r="M584" s="304"/>
      <c r="N584" s="304"/>
      <c r="O584" s="425">
        <f t="shared" si="19"/>
        <v>0</v>
      </c>
      <c r="P584" s="304"/>
      <c r="Q584" s="304"/>
      <c r="R584" s="275" t="str">
        <f>IF(ISBLANK($B584),"",VLOOKUP($B584,Listen!$A$2:$C$44,2,FALSE))</f>
        <v/>
      </c>
      <c r="S584" s="275" t="str">
        <f>IF(ISBLANK($B584),"",VLOOKUP($B584,Listen!$A$2:$C$44,3,FALSE))</f>
        <v/>
      </c>
      <c r="T584" s="260"/>
      <c r="U584" s="260"/>
      <c r="V584" s="260"/>
      <c r="W584" s="260"/>
      <c r="X584" s="260"/>
      <c r="Y584" s="260"/>
      <c r="Z584" s="260"/>
      <c r="AA584" s="260"/>
      <c r="AB584" s="260"/>
      <c r="AC584" s="260"/>
      <c r="AD584" s="260"/>
      <c r="AE584" s="260"/>
    </row>
    <row r="585" spans="1:31">
      <c r="A585" s="186"/>
      <c r="B585" s="186"/>
      <c r="C585" s="226"/>
      <c r="D585" s="304"/>
      <c r="E585" s="304"/>
      <c r="F585" s="304"/>
      <c r="G585" s="304"/>
      <c r="H585" s="304"/>
      <c r="I585" s="304"/>
      <c r="J585" s="304"/>
      <c r="K585" s="304"/>
      <c r="L585" s="425">
        <f t="shared" si="18"/>
        <v>0</v>
      </c>
      <c r="M585" s="304"/>
      <c r="N585" s="304"/>
      <c r="O585" s="425">
        <f t="shared" si="19"/>
        <v>0</v>
      </c>
      <c r="P585" s="304"/>
      <c r="Q585" s="304"/>
      <c r="R585" s="275" t="str">
        <f>IF(ISBLANK($B585),"",VLOOKUP($B585,Listen!$A$2:$C$44,2,FALSE))</f>
        <v/>
      </c>
      <c r="S585" s="275" t="str">
        <f>IF(ISBLANK($B585),"",VLOOKUP($B585,Listen!$A$2:$C$44,3,FALSE))</f>
        <v/>
      </c>
      <c r="T585" s="260"/>
      <c r="U585" s="260"/>
      <c r="V585" s="260"/>
      <c r="W585" s="260"/>
      <c r="X585" s="260"/>
      <c r="Y585" s="260"/>
      <c r="Z585" s="260"/>
      <c r="AA585" s="260"/>
      <c r="AB585" s="260"/>
      <c r="AC585" s="260"/>
      <c r="AD585" s="260"/>
      <c r="AE585" s="260"/>
    </row>
    <row r="586" spans="1:31">
      <c r="A586" s="186"/>
      <c r="B586" s="186"/>
      <c r="C586" s="226"/>
      <c r="D586" s="304"/>
      <c r="E586" s="304"/>
      <c r="F586" s="304"/>
      <c r="G586" s="304"/>
      <c r="H586" s="304"/>
      <c r="I586" s="304"/>
      <c r="J586" s="304"/>
      <c r="K586" s="304"/>
      <c r="L586" s="425">
        <f t="shared" si="18"/>
        <v>0</v>
      </c>
      <c r="M586" s="304"/>
      <c r="N586" s="304"/>
      <c r="O586" s="425">
        <f t="shared" si="19"/>
        <v>0</v>
      </c>
      <c r="P586" s="304"/>
      <c r="Q586" s="304"/>
      <c r="R586" s="275" t="str">
        <f>IF(ISBLANK($B586),"",VLOOKUP($B586,Listen!$A$2:$C$44,2,FALSE))</f>
        <v/>
      </c>
      <c r="S586" s="275" t="str">
        <f>IF(ISBLANK($B586),"",VLOOKUP($B586,Listen!$A$2:$C$44,3,FALSE))</f>
        <v/>
      </c>
      <c r="T586" s="260"/>
      <c r="U586" s="260"/>
      <c r="V586" s="260"/>
      <c r="W586" s="260"/>
      <c r="X586" s="260"/>
      <c r="Y586" s="260"/>
      <c r="Z586" s="260"/>
      <c r="AA586" s="260"/>
      <c r="AB586" s="260"/>
      <c r="AC586" s="260"/>
      <c r="AD586" s="260"/>
      <c r="AE586" s="260"/>
    </row>
    <row r="587" spans="1:31">
      <c r="A587" s="186"/>
      <c r="B587" s="186"/>
      <c r="C587" s="226"/>
      <c r="D587" s="304"/>
      <c r="E587" s="304"/>
      <c r="F587" s="304"/>
      <c r="G587" s="304"/>
      <c r="H587" s="304"/>
      <c r="I587" s="304"/>
      <c r="J587" s="304"/>
      <c r="K587" s="304"/>
      <c r="L587" s="425">
        <f t="shared" si="18"/>
        <v>0</v>
      </c>
      <c r="M587" s="304"/>
      <c r="N587" s="304"/>
      <c r="O587" s="425">
        <f t="shared" si="19"/>
        <v>0</v>
      </c>
      <c r="P587" s="304"/>
      <c r="Q587" s="304"/>
      <c r="R587" s="275" t="str">
        <f>IF(ISBLANK($B587),"",VLOOKUP($B587,Listen!$A$2:$C$44,2,FALSE))</f>
        <v/>
      </c>
      <c r="S587" s="275" t="str">
        <f>IF(ISBLANK($B587),"",VLOOKUP($B587,Listen!$A$2:$C$44,3,FALSE))</f>
        <v/>
      </c>
      <c r="T587" s="260"/>
      <c r="U587" s="260"/>
      <c r="V587" s="260"/>
      <c r="W587" s="260"/>
      <c r="X587" s="260"/>
      <c r="Y587" s="260"/>
      <c r="Z587" s="260"/>
      <c r="AA587" s="260"/>
      <c r="AB587" s="260"/>
      <c r="AC587" s="260"/>
      <c r="AD587" s="260"/>
      <c r="AE587" s="260"/>
    </row>
    <row r="588" spans="1:31">
      <c r="A588" s="186"/>
      <c r="B588" s="186"/>
      <c r="C588" s="226"/>
      <c r="D588" s="304"/>
      <c r="E588" s="304"/>
      <c r="F588" s="304"/>
      <c r="G588" s="304"/>
      <c r="H588" s="304"/>
      <c r="I588" s="304"/>
      <c r="J588" s="304"/>
      <c r="K588" s="304"/>
      <c r="L588" s="425">
        <f t="shared" si="18"/>
        <v>0</v>
      </c>
      <c r="M588" s="304"/>
      <c r="N588" s="304"/>
      <c r="O588" s="425">
        <f t="shared" si="19"/>
        <v>0</v>
      </c>
      <c r="P588" s="304"/>
      <c r="Q588" s="304"/>
      <c r="R588" s="275" t="str">
        <f>IF(ISBLANK($B588),"",VLOOKUP($B588,Listen!$A$2:$C$44,2,FALSE))</f>
        <v/>
      </c>
      <c r="S588" s="275" t="str">
        <f>IF(ISBLANK($B588),"",VLOOKUP($B588,Listen!$A$2:$C$44,3,FALSE))</f>
        <v/>
      </c>
      <c r="T588" s="260"/>
      <c r="U588" s="260"/>
      <c r="V588" s="260"/>
      <c r="W588" s="260"/>
      <c r="X588" s="260"/>
      <c r="Y588" s="260"/>
      <c r="Z588" s="260"/>
      <c r="AA588" s="260"/>
      <c r="AB588" s="260"/>
      <c r="AC588" s="260"/>
      <c r="AD588" s="260"/>
      <c r="AE588" s="260"/>
    </row>
    <row r="589" spans="1:31">
      <c r="A589" s="186"/>
      <c r="B589" s="186"/>
      <c r="C589" s="226"/>
      <c r="D589" s="304"/>
      <c r="E589" s="304"/>
      <c r="F589" s="304"/>
      <c r="G589" s="304"/>
      <c r="H589" s="304"/>
      <c r="I589" s="304"/>
      <c r="J589" s="304"/>
      <c r="K589" s="304"/>
      <c r="L589" s="425">
        <f t="shared" si="18"/>
        <v>0</v>
      </c>
      <c r="M589" s="304"/>
      <c r="N589" s="304"/>
      <c r="O589" s="425">
        <f t="shared" si="19"/>
        <v>0</v>
      </c>
      <c r="P589" s="304"/>
      <c r="Q589" s="304"/>
      <c r="R589" s="275" t="str">
        <f>IF(ISBLANK($B589),"",VLOOKUP($B589,Listen!$A$2:$C$44,2,FALSE))</f>
        <v/>
      </c>
      <c r="S589" s="275" t="str">
        <f>IF(ISBLANK($B589),"",VLOOKUP($B589,Listen!$A$2:$C$44,3,FALSE))</f>
        <v/>
      </c>
      <c r="T589" s="260"/>
      <c r="U589" s="260"/>
      <c r="V589" s="260"/>
      <c r="W589" s="260"/>
      <c r="X589" s="260"/>
      <c r="Y589" s="260"/>
      <c r="Z589" s="260"/>
      <c r="AA589" s="260"/>
      <c r="AB589" s="260"/>
      <c r="AC589" s="260"/>
      <c r="AD589" s="260"/>
      <c r="AE589" s="260"/>
    </row>
    <row r="590" spans="1:31">
      <c r="A590" s="186"/>
      <c r="B590" s="186"/>
      <c r="C590" s="226"/>
      <c r="D590" s="304"/>
      <c r="E590" s="304"/>
      <c r="F590" s="304"/>
      <c r="G590" s="304"/>
      <c r="H590" s="304"/>
      <c r="I590" s="304"/>
      <c r="J590" s="304"/>
      <c r="K590" s="304"/>
      <c r="L590" s="425">
        <f t="shared" si="18"/>
        <v>0</v>
      </c>
      <c r="M590" s="304"/>
      <c r="N590" s="304"/>
      <c r="O590" s="425">
        <f t="shared" si="19"/>
        <v>0</v>
      </c>
      <c r="P590" s="304"/>
      <c r="Q590" s="304"/>
      <c r="R590" s="275" t="str">
        <f>IF(ISBLANK($B590),"",VLOOKUP($B590,Listen!$A$2:$C$44,2,FALSE))</f>
        <v/>
      </c>
      <c r="S590" s="275" t="str">
        <f>IF(ISBLANK($B590),"",VLOOKUP($B590,Listen!$A$2:$C$44,3,FALSE))</f>
        <v/>
      </c>
      <c r="T590" s="260"/>
      <c r="U590" s="260"/>
      <c r="V590" s="260"/>
      <c r="W590" s="260"/>
      <c r="X590" s="260"/>
      <c r="Y590" s="260"/>
      <c r="Z590" s="260"/>
      <c r="AA590" s="260"/>
      <c r="AB590" s="260"/>
      <c r="AC590" s="260"/>
      <c r="AD590" s="260"/>
      <c r="AE590" s="260"/>
    </row>
    <row r="591" spans="1:31">
      <c r="A591" s="186"/>
      <c r="B591" s="186"/>
      <c r="C591" s="226"/>
      <c r="D591" s="304"/>
      <c r="E591" s="304"/>
      <c r="F591" s="304"/>
      <c r="G591" s="304"/>
      <c r="H591" s="304"/>
      <c r="I591" s="304"/>
      <c r="J591" s="304"/>
      <c r="K591" s="304"/>
      <c r="L591" s="425">
        <f t="shared" si="18"/>
        <v>0</v>
      </c>
      <c r="M591" s="304"/>
      <c r="N591" s="304"/>
      <c r="O591" s="425">
        <f t="shared" si="19"/>
        <v>0</v>
      </c>
      <c r="P591" s="304"/>
      <c r="Q591" s="304"/>
      <c r="R591" s="275" t="str">
        <f>IF(ISBLANK($B591),"",VLOOKUP($B591,Listen!$A$2:$C$44,2,FALSE))</f>
        <v/>
      </c>
      <c r="S591" s="275" t="str">
        <f>IF(ISBLANK($B591),"",VLOOKUP($B591,Listen!$A$2:$C$44,3,FALSE))</f>
        <v/>
      </c>
      <c r="T591" s="260"/>
      <c r="U591" s="260"/>
      <c r="V591" s="260"/>
      <c r="W591" s="260"/>
      <c r="X591" s="260"/>
      <c r="Y591" s="260"/>
      <c r="Z591" s="260"/>
      <c r="AA591" s="260"/>
      <c r="AB591" s="260"/>
      <c r="AC591" s="260"/>
      <c r="AD591" s="260"/>
      <c r="AE591" s="260"/>
    </row>
    <row r="592" spans="1:31">
      <c r="A592" s="186"/>
      <c r="B592" s="186"/>
      <c r="C592" s="226"/>
      <c r="D592" s="304"/>
      <c r="E592" s="304"/>
      <c r="F592" s="304"/>
      <c r="G592" s="304"/>
      <c r="H592" s="304"/>
      <c r="I592" s="304"/>
      <c r="J592" s="304"/>
      <c r="K592" s="304"/>
      <c r="L592" s="425">
        <f t="shared" si="18"/>
        <v>0</v>
      </c>
      <c r="M592" s="304"/>
      <c r="N592" s="304"/>
      <c r="O592" s="425">
        <f t="shared" si="19"/>
        <v>0</v>
      </c>
      <c r="P592" s="304"/>
      <c r="Q592" s="304"/>
      <c r="R592" s="275" t="str">
        <f>IF(ISBLANK($B592),"",VLOOKUP($B592,Listen!$A$2:$C$44,2,FALSE))</f>
        <v/>
      </c>
      <c r="S592" s="275" t="str">
        <f>IF(ISBLANK($B592),"",VLOOKUP($B592,Listen!$A$2:$C$44,3,FALSE))</f>
        <v/>
      </c>
      <c r="T592" s="260"/>
      <c r="U592" s="260"/>
      <c r="V592" s="260"/>
      <c r="W592" s="260"/>
      <c r="X592" s="260"/>
      <c r="Y592" s="260"/>
      <c r="Z592" s="260"/>
      <c r="AA592" s="260"/>
      <c r="AB592" s="260"/>
      <c r="AC592" s="260"/>
      <c r="AD592" s="260"/>
      <c r="AE592" s="260"/>
    </row>
    <row r="593" spans="1:31">
      <c r="A593" s="186"/>
      <c r="B593" s="186"/>
      <c r="C593" s="226"/>
      <c r="D593" s="304"/>
      <c r="E593" s="304"/>
      <c r="F593" s="304"/>
      <c r="G593" s="304"/>
      <c r="H593" s="304"/>
      <c r="I593" s="304"/>
      <c r="J593" s="304"/>
      <c r="K593" s="304"/>
      <c r="L593" s="425">
        <f t="shared" si="18"/>
        <v>0</v>
      </c>
      <c r="M593" s="304"/>
      <c r="N593" s="304"/>
      <c r="O593" s="425">
        <f t="shared" si="19"/>
        <v>0</v>
      </c>
      <c r="P593" s="304"/>
      <c r="Q593" s="304"/>
      <c r="R593" s="275" t="str">
        <f>IF(ISBLANK($B593),"",VLOOKUP($B593,Listen!$A$2:$C$44,2,FALSE))</f>
        <v/>
      </c>
      <c r="S593" s="275" t="str">
        <f>IF(ISBLANK($B593),"",VLOOKUP($B593,Listen!$A$2:$C$44,3,FALSE))</f>
        <v/>
      </c>
      <c r="T593" s="260"/>
      <c r="U593" s="260"/>
      <c r="V593" s="260"/>
      <c r="W593" s="260"/>
      <c r="X593" s="260"/>
      <c r="Y593" s="260"/>
      <c r="Z593" s="260"/>
      <c r="AA593" s="260"/>
      <c r="AB593" s="260"/>
      <c r="AC593" s="260"/>
      <c r="AD593" s="260"/>
      <c r="AE593" s="260"/>
    </row>
    <row r="594" spans="1:31">
      <c r="A594" s="186"/>
      <c r="B594" s="186"/>
      <c r="C594" s="226"/>
      <c r="D594" s="304"/>
      <c r="E594" s="304"/>
      <c r="F594" s="304"/>
      <c r="G594" s="304"/>
      <c r="H594" s="304"/>
      <c r="I594" s="304"/>
      <c r="J594" s="304"/>
      <c r="K594" s="304"/>
      <c r="L594" s="425">
        <f t="shared" si="18"/>
        <v>0</v>
      </c>
      <c r="M594" s="304"/>
      <c r="N594" s="304"/>
      <c r="O594" s="425">
        <f t="shared" si="19"/>
        <v>0</v>
      </c>
      <c r="P594" s="304"/>
      <c r="Q594" s="304"/>
      <c r="R594" s="275" t="str">
        <f>IF(ISBLANK($B594),"",VLOOKUP($B594,Listen!$A$2:$C$44,2,FALSE))</f>
        <v/>
      </c>
      <c r="S594" s="275" t="str">
        <f>IF(ISBLANK($B594),"",VLOOKUP($B594,Listen!$A$2:$C$44,3,FALSE))</f>
        <v/>
      </c>
      <c r="T594" s="260"/>
      <c r="U594" s="260"/>
      <c r="V594" s="260"/>
      <c r="W594" s="260"/>
      <c r="X594" s="260"/>
      <c r="Y594" s="260"/>
      <c r="Z594" s="260"/>
      <c r="AA594" s="260"/>
      <c r="AB594" s="260"/>
      <c r="AC594" s="260"/>
      <c r="AD594" s="260"/>
      <c r="AE594" s="260"/>
    </row>
    <row r="595" spans="1:31">
      <c r="A595" s="186"/>
      <c r="B595" s="186"/>
      <c r="C595" s="226"/>
      <c r="D595" s="304"/>
      <c r="E595" s="304"/>
      <c r="F595" s="304"/>
      <c r="G595" s="304"/>
      <c r="H595" s="304"/>
      <c r="I595" s="304"/>
      <c r="J595" s="304"/>
      <c r="K595" s="304"/>
      <c r="L595" s="425">
        <f t="shared" si="18"/>
        <v>0</v>
      </c>
      <c r="M595" s="304"/>
      <c r="N595" s="304"/>
      <c r="O595" s="425">
        <f t="shared" si="19"/>
        <v>0</v>
      </c>
      <c r="P595" s="304"/>
      <c r="Q595" s="304"/>
      <c r="R595" s="275" t="str">
        <f>IF(ISBLANK($B595),"",VLOOKUP($B595,Listen!$A$2:$C$44,2,FALSE))</f>
        <v/>
      </c>
      <c r="S595" s="275" t="str">
        <f>IF(ISBLANK($B595),"",VLOOKUP($B595,Listen!$A$2:$C$44,3,FALSE))</f>
        <v/>
      </c>
      <c r="T595" s="260"/>
      <c r="U595" s="260"/>
      <c r="V595" s="260"/>
      <c r="W595" s="260"/>
      <c r="X595" s="260"/>
      <c r="Y595" s="260"/>
      <c r="Z595" s="260"/>
      <c r="AA595" s="260"/>
      <c r="AB595" s="260"/>
      <c r="AC595" s="260"/>
      <c r="AD595" s="260"/>
      <c r="AE595" s="260"/>
    </row>
    <row r="596" spans="1:31">
      <c r="A596" s="186"/>
      <c r="B596" s="186"/>
      <c r="C596" s="226"/>
      <c r="D596" s="304"/>
      <c r="E596" s="304"/>
      <c r="F596" s="304"/>
      <c r="G596" s="304"/>
      <c r="H596" s="304"/>
      <c r="I596" s="304"/>
      <c r="J596" s="304"/>
      <c r="K596" s="304"/>
      <c r="L596" s="425">
        <f t="shared" si="18"/>
        <v>0</v>
      </c>
      <c r="M596" s="304"/>
      <c r="N596" s="304"/>
      <c r="O596" s="425">
        <f t="shared" si="19"/>
        <v>0</v>
      </c>
      <c r="P596" s="304"/>
      <c r="Q596" s="304"/>
      <c r="R596" s="275" t="str">
        <f>IF(ISBLANK($B596),"",VLOOKUP($B596,Listen!$A$2:$C$44,2,FALSE))</f>
        <v/>
      </c>
      <c r="S596" s="275" t="str">
        <f>IF(ISBLANK($B596),"",VLOOKUP($B596,Listen!$A$2:$C$44,3,FALSE))</f>
        <v/>
      </c>
      <c r="T596" s="260"/>
      <c r="U596" s="260"/>
      <c r="V596" s="260"/>
      <c r="W596" s="260"/>
      <c r="X596" s="260"/>
      <c r="Y596" s="260"/>
      <c r="Z596" s="260"/>
      <c r="AA596" s="260"/>
      <c r="AB596" s="260"/>
      <c r="AC596" s="260"/>
      <c r="AD596" s="260"/>
      <c r="AE596" s="260"/>
    </row>
    <row r="597" spans="1:31">
      <c r="A597" s="186"/>
      <c r="B597" s="186"/>
      <c r="C597" s="226"/>
      <c r="D597" s="304"/>
      <c r="E597" s="304"/>
      <c r="F597" s="304"/>
      <c r="G597" s="304"/>
      <c r="H597" s="304"/>
      <c r="I597" s="304"/>
      <c r="J597" s="304"/>
      <c r="K597" s="304"/>
      <c r="L597" s="425">
        <f t="shared" si="18"/>
        <v>0</v>
      </c>
      <c r="M597" s="304"/>
      <c r="N597" s="304"/>
      <c r="O597" s="425">
        <f t="shared" si="19"/>
        <v>0</v>
      </c>
      <c r="P597" s="304"/>
      <c r="Q597" s="304"/>
      <c r="R597" s="275" t="str">
        <f>IF(ISBLANK($B597),"",VLOOKUP($B597,Listen!$A$2:$C$44,2,FALSE))</f>
        <v/>
      </c>
      <c r="S597" s="275" t="str">
        <f>IF(ISBLANK($B597),"",VLOOKUP($B597,Listen!$A$2:$C$44,3,FALSE))</f>
        <v/>
      </c>
      <c r="T597" s="260"/>
      <c r="U597" s="260"/>
      <c r="V597" s="260"/>
      <c r="W597" s="260"/>
      <c r="X597" s="260"/>
      <c r="Y597" s="260"/>
      <c r="Z597" s="260"/>
      <c r="AA597" s="260"/>
      <c r="AB597" s="260"/>
      <c r="AC597" s="260"/>
      <c r="AD597" s="260"/>
      <c r="AE597" s="260"/>
    </row>
    <row r="598" spans="1:31">
      <c r="A598" s="186"/>
      <c r="B598" s="186"/>
      <c r="C598" s="226"/>
      <c r="D598" s="304"/>
      <c r="E598" s="304"/>
      <c r="F598" s="304"/>
      <c r="G598" s="304"/>
      <c r="H598" s="304"/>
      <c r="I598" s="304"/>
      <c r="J598" s="304"/>
      <c r="K598" s="304"/>
      <c r="L598" s="425">
        <f t="shared" si="18"/>
        <v>0</v>
      </c>
      <c r="M598" s="304"/>
      <c r="N598" s="304"/>
      <c r="O598" s="425">
        <f t="shared" si="19"/>
        <v>0</v>
      </c>
      <c r="P598" s="304"/>
      <c r="Q598" s="304"/>
      <c r="R598" s="275" t="str">
        <f>IF(ISBLANK($B598),"",VLOOKUP($B598,Listen!$A$2:$C$44,2,FALSE))</f>
        <v/>
      </c>
      <c r="S598" s="275" t="str">
        <f>IF(ISBLANK($B598),"",VLOOKUP($B598,Listen!$A$2:$C$44,3,FALSE))</f>
        <v/>
      </c>
      <c r="T598" s="260"/>
      <c r="U598" s="260"/>
      <c r="V598" s="260"/>
      <c r="W598" s="260"/>
      <c r="X598" s="260"/>
      <c r="Y598" s="260"/>
      <c r="Z598" s="260"/>
      <c r="AA598" s="260"/>
      <c r="AB598" s="260"/>
      <c r="AC598" s="260"/>
      <c r="AD598" s="260"/>
      <c r="AE598" s="260"/>
    </row>
    <row r="599" spans="1:31">
      <c r="A599" s="186"/>
      <c r="B599" s="186"/>
      <c r="C599" s="226"/>
      <c r="D599" s="304"/>
      <c r="E599" s="304"/>
      <c r="F599" s="304"/>
      <c r="G599" s="304"/>
      <c r="H599" s="304"/>
      <c r="I599" s="304"/>
      <c r="J599" s="304"/>
      <c r="K599" s="304"/>
      <c r="L599" s="425">
        <f t="shared" si="18"/>
        <v>0</v>
      </c>
      <c r="M599" s="304"/>
      <c r="N599" s="304"/>
      <c r="O599" s="425">
        <f t="shared" si="19"/>
        <v>0</v>
      </c>
      <c r="P599" s="304"/>
      <c r="Q599" s="304"/>
      <c r="R599" s="275" t="str">
        <f>IF(ISBLANK($B599),"",VLOOKUP($B599,Listen!$A$2:$C$44,2,FALSE))</f>
        <v/>
      </c>
      <c r="S599" s="275" t="str">
        <f>IF(ISBLANK($B599),"",VLOOKUP($B599,Listen!$A$2:$C$44,3,FALSE))</f>
        <v/>
      </c>
      <c r="T599" s="260"/>
      <c r="U599" s="260"/>
      <c r="V599" s="260"/>
      <c r="W599" s="260"/>
      <c r="X599" s="260"/>
      <c r="Y599" s="260"/>
      <c r="Z599" s="260"/>
      <c r="AA599" s="260"/>
      <c r="AB599" s="260"/>
      <c r="AC599" s="260"/>
      <c r="AD599" s="260"/>
      <c r="AE599" s="260"/>
    </row>
    <row r="600" spans="1:31">
      <c r="A600" s="186"/>
      <c r="B600" s="186"/>
      <c r="C600" s="226"/>
      <c r="D600" s="304"/>
      <c r="E600" s="304"/>
      <c r="F600" s="304"/>
      <c r="G600" s="304"/>
      <c r="H600" s="304"/>
      <c r="I600" s="304"/>
      <c r="J600" s="304"/>
      <c r="K600" s="304"/>
      <c r="L600" s="425">
        <f t="shared" si="18"/>
        <v>0</v>
      </c>
      <c r="M600" s="304"/>
      <c r="N600" s="304"/>
      <c r="O600" s="425">
        <f t="shared" si="19"/>
        <v>0</v>
      </c>
      <c r="P600" s="304"/>
      <c r="Q600" s="304"/>
      <c r="R600" s="275" t="str">
        <f>IF(ISBLANK($B600),"",VLOOKUP($B600,Listen!$A$2:$C$44,2,FALSE))</f>
        <v/>
      </c>
      <c r="S600" s="275" t="str">
        <f>IF(ISBLANK($B600),"",VLOOKUP($B600,Listen!$A$2:$C$44,3,FALSE))</f>
        <v/>
      </c>
      <c r="T600" s="260"/>
      <c r="U600" s="260"/>
      <c r="V600" s="260"/>
      <c r="W600" s="260"/>
      <c r="X600" s="260"/>
      <c r="Y600" s="260"/>
      <c r="Z600" s="260"/>
      <c r="AA600" s="260"/>
      <c r="AB600" s="260"/>
      <c r="AC600" s="260"/>
      <c r="AD600" s="260"/>
      <c r="AE600" s="260"/>
    </row>
    <row r="601" spans="1:31">
      <c r="A601" s="186"/>
      <c r="B601" s="186"/>
      <c r="C601" s="226"/>
      <c r="D601" s="304"/>
      <c r="E601" s="304"/>
      <c r="F601" s="304"/>
      <c r="G601" s="304"/>
      <c r="H601" s="304"/>
      <c r="I601" s="304"/>
      <c r="J601" s="304"/>
      <c r="K601" s="304"/>
      <c r="L601" s="425">
        <f t="shared" si="18"/>
        <v>0</v>
      </c>
      <c r="M601" s="304"/>
      <c r="N601" s="304"/>
      <c r="O601" s="425">
        <f t="shared" si="19"/>
        <v>0</v>
      </c>
      <c r="P601" s="304"/>
      <c r="Q601" s="304"/>
      <c r="R601" s="275" t="str">
        <f>IF(ISBLANK($B601),"",VLOOKUP($B601,Listen!$A$2:$C$44,2,FALSE))</f>
        <v/>
      </c>
      <c r="S601" s="275" t="str">
        <f>IF(ISBLANK($B601),"",VLOOKUP($B601,Listen!$A$2:$C$44,3,FALSE))</f>
        <v/>
      </c>
      <c r="T601" s="260"/>
      <c r="U601" s="260"/>
      <c r="V601" s="260"/>
      <c r="W601" s="260"/>
      <c r="X601" s="260"/>
      <c r="Y601" s="260"/>
      <c r="Z601" s="260"/>
      <c r="AA601" s="260"/>
      <c r="AB601" s="260"/>
      <c r="AC601" s="260"/>
      <c r="AD601" s="260"/>
      <c r="AE601" s="260"/>
    </row>
    <row r="602" spans="1:31">
      <c r="A602" s="186"/>
      <c r="B602" s="186"/>
      <c r="C602" s="226"/>
      <c r="D602" s="304"/>
      <c r="E602" s="304"/>
      <c r="F602" s="304"/>
      <c r="G602" s="304"/>
      <c r="H602" s="304"/>
      <c r="I602" s="304"/>
      <c r="J602" s="304"/>
      <c r="K602" s="304"/>
      <c r="L602" s="425">
        <f t="shared" si="18"/>
        <v>0</v>
      </c>
      <c r="M602" s="304"/>
      <c r="N602" s="304"/>
      <c r="O602" s="425">
        <f t="shared" si="19"/>
        <v>0</v>
      </c>
      <c r="P602" s="304"/>
      <c r="Q602" s="304"/>
      <c r="R602" s="275" t="str">
        <f>IF(ISBLANK($B602),"",VLOOKUP($B602,Listen!$A$2:$C$44,2,FALSE))</f>
        <v/>
      </c>
      <c r="S602" s="275" t="str">
        <f>IF(ISBLANK($B602),"",VLOOKUP($B602,Listen!$A$2:$C$44,3,FALSE))</f>
        <v/>
      </c>
      <c r="T602" s="260"/>
      <c r="U602" s="260"/>
      <c r="V602" s="260"/>
      <c r="W602" s="260"/>
      <c r="X602" s="260"/>
      <c r="Y602" s="260"/>
      <c r="Z602" s="260"/>
      <c r="AA602" s="260"/>
      <c r="AB602" s="260"/>
      <c r="AC602" s="260"/>
      <c r="AD602" s="260"/>
      <c r="AE602" s="260"/>
    </row>
    <row r="603" spans="1:31">
      <c r="A603" s="186"/>
      <c r="B603" s="186"/>
      <c r="C603" s="226"/>
      <c r="D603" s="304"/>
      <c r="E603" s="304"/>
      <c r="F603" s="304"/>
      <c r="G603" s="304"/>
      <c r="H603" s="304"/>
      <c r="I603" s="304"/>
      <c r="J603" s="304"/>
      <c r="K603" s="304"/>
      <c r="L603" s="425">
        <f t="shared" si="18"/>
        <v>0</v>
      </c>
      <c r="M603" s="304"/>
      <c r="N603" s="304"/>
      <c r="O603" s="425">
        <f t="shared" si="19"/>
        <v>0</v>
      </c>
      <c r="P603" s="304"/>
      <c r="Q603" s="304"/>
      <c r="R603" s="275" t="str">
        <f>IF(ISBLANK($B603),"",VLOOKUP($B603,Listen!$A$2:$C$44,2,FALSE))</f>
        <v/>
      </c>
      <c r="S603" s="275" t="str">
        <f>IF(ISBLANK($B603),"",VLOOKUP($B603,Listen!$A$2:$C$44,3,FALSE))</f>
        <v/>
      </c>
      <c r="T603" s="260"/>
      <c r="U603" s="260"/>
      <c r="V603" s="260"/>
      <c r="W603" s="260"/>
      <c r="X603" s="260"/>
      <c r="Y603" s="260"/>
      <c r="Z603" s="260"/>
      <c r="AA603" s="260"/>
      <c r="AB603" s="260"/>
      <c r="AC603" s="260"/>
      <c r="AD603" s="260"/>
      <c r="AE603" s="260"/>
    </row>
    <row r="604" spans="1:31">
      <c r="A604" s="186"/>
      <c r="B604" s="186"/>
      <c r="C604" s="226"/>
      <c r="D604" s="304"/>
      <c r="E604" s="304"/>
      <c r="F604" s="304"/>
      <c r="G604" s="304"/>
      <c r="H604" s="304"/>
      <c r="I604" s="304"/>
      <c r="J604" s="304"/>
      <c r="K604" s="304"/>
      <c r="L604" s="425">
        <f t="shared" si="18"/>
        <v>0</v>
      </c>
      <c r="M604" s="304"/>
      <c r="N604" s="304"/>
      <c r="O604" s="425">
        <f t="shared" si="19"/>
        <v>0</v>
      </c>
      <c r="P604" s="304"/>
      <c r="Q604" s="304"/>
      <c r="R604" s="275" t="str">
        <f>IF(ISBLANK($B604),"",VLOOKUP($B604,Listen!$A$2:$C$44,2,FALSE))</f>
        <v/>
      </c>
      <c r="S604" s="275" t="str">
        <f>IF(ISBLANK($B604),"",VLOOKUP($B604,Listen!$A$2:$C$44,3,FALSE))</f>
        <v/>
      </c>
      <c r="T604" s="260"/>
      <c r="U604" s="260"/>
      <c r="V604" s="260"/>
      <c r="W604" s="260"/>
      <c r="X604" s="260"/>
      <c r="Y604" s="260"/>
      <c r="Z604" s="260"/>
      <c r="AA604" s="260"/>
      <c r="AB604" s="260"/>
      <c r="AC604" s="260"/>
      <c r="AD604" s="260"/>
      <c r="AE604" s="260"/>
    </row>
    <row r="605" spans="1:31">
      <c r="A605" s="186"/>
      <c r="B605" s="186"/>
      <c r="C605" s="226"/>
      <c r="D605" s="304"/>
      <c r="E605" s="304"/>
      <c r="F605" s="304"/>
      <c r="G605" s="304"/>
      <c r="H605" s="304"/>
      <c r="I605" s="304"/>
      <c r="J605" s="304"/>
      <c r="K605" s="304"/>
      <c r="L605" s="425">
        <f t="shared" si="18"/>
        <v>0</v>
      </c>
      <c r="M605" s="304"/>
      <c r="N605" s="304"/>
      <c r="O605" s="425">
        <f t="shared" si="19"/>
        <v>0</v>
      </c>
      <c r="P605" s="304"/>
      <c r="Q605" s="304"/>
      <c r="R605" s="275" t="str">
        <f>IF(ISBLANK($B605),"",VLOOKUP($B605,Listen!$A$2:$C$44,2,FALSE))</f>
        <v/>
      </c>
      <c r="S605" s="275" t="str">
        <f>IF(ISBLANK($B605),"",VLOOKUP($B605,Listen!$A$2:$C$44,3,FALSE))</f>
        <v/>
      </c>
      <c r="T605" s="260"/>
      <c r="U605" s="260"/>
      <c r="V605" s="260"/>
      <c r="W605" s="260"/>
      <c r="X605" s="260"/>
      <c r="Y605" s="260"/>
      <c r="Z605" s="260"/>
      <c r="AA605" s="260"/>
      <c r="AB605" s="260"/>
      <c r="AC605" s="260"/>
      <c r="AD605" s="260"/>
      <c r="AE605" s="260"/>
    </row>
    <row r="606" spans="1:31">
      <c r="A606" s="186"/>
      <c r="B606" s="186"/>
      <c r="C606" s="226"/>
      <c r="D606" s="304"/>
      <c r="E606" s="304"/>
      <c r="F606" s="304"/>
      <c r="G606" s="304"/>
      <c r="H606" s="304"/>
      <c r="I606" s="304"/>
      <c r="J606" s="304"/>
      <c r="K606" s="304"/>
      <c r="L606" s="425">
        <f t="shared" si="18"/>
        <v>0</v>
      </c>
      <c r="M606" s="304"/>
      <c r="N606" s="304"/>
      <c r="O606" s="425">
        <f t="shared" si="19"/>
        <v>0</v>
      </c>
      <c r="P606" s="304"/>
      <c r="Q606" s="304"/>
      <c r="R606" s="275" t="str">
        <f>IF(ISBLANK($B606),"",VLOOKUP($B606,Listen!$A$2:$C$44,2,FALSE))</f>
        <v/>
      </c>
      <c r="S606" s="275" t="str">
        <f>IF(ISBLANK($B606),"",VLOOKUP($B606,Listen!$A$2:$C$44,3,FALSE))</f>
        <v/>
      </c>
      <c r="T606" s="260"/>
      <c r="U606" s="260"/>
      <c r="V606" s="260"/>
      <c r="W606" s="260"/>
      <c r="X606" s="260"/>
      <c r="Y606" s="260"/>
      <c r="Z606" s="260"/>
      <c r="AA606" s="260"/>
      <c r="AB606" s="260"/>
      <c r="AC606" s="260"/>
      <c r="AD606" s="260"/>
      <c r="AE606" s="260"/>
    </row>
    <row r="607" spans="1:31">
      <c r="A607" s="186"/>
      <c r="B607" s="186"/>
      <c r="C607" s="226"/>
      <c r="D607" s="304"/>
      <c r="E607" s="304"/>
      <c r="F607" s="304"/>
      <c r="G607" s="304"/>
      <c r="H607" s="304"/>
      <c r="I607" s="304"/>
      <c r="J607" s="304"/>
      <c r="K607" s="304"/>
      <c r="L607" s="425">
        <f t="shared" si="18"/>
        <v>0</v>
      </c>
      <c r="M607" s="304"/>
      <c r="N607" s="304"/>
      <c r="O607" s="425">
        <f t="shared" si="19"/>
        <v>0</v>
      </c>
      <c r="P607" s="304"/>
      <c r="Q607" s="304"/>
      <c r="R607" s="275" t="str">
        <f>IF(ISBLANK($B607),"",VLOOKUP($B607,Listen!$A$2:$C$44,2,FALSE))</f>
        <v/>
      </c>
      <c r="S607" s="275" t="str">
        <f>IF(ISBLANK($B607),"",VLOOKUP($B607,Listen!$A$2:$C$44,3,FALSE))</f>
        <v/>
      </c>
      <c r="T607" s="260"/>
      <c r="U607" s="260"/>
      <c r="V607" s="260"/>
      <c r="W607" s="260"/>
      <c r="X607" s="260"/>
      <c r="Y607" s="260"/>
      <c r="Z607" s="260"/>
      <c r="AA607" s="260"/>
      <c r="AB607" s="260"/>
      <c r="AC607" s="260"/>
      <c r="AD607" s="260"/>
      <c r="AE607" s="260"/>
    </row>
    <row r="608" spans="1:31">
      <c r="A608" s="186"/>
      <c r="B608" s="186"/>
      <c r="C608" s="226"/>
      <c r="D608" s="304"/>
      <c r="E608" s="304"/>
      <c r="F608" s="304"/>
      <c r="G608" s="304"/>
      <c r="H608" s="304"/>
      <c r="I608" s="304"/>
      <c r="J608" s="304"/>
      <c r="K608" s="304"/>
      <c r="L608" s="425">
        <f t="shared" si="18"/>
        <v>0</v>
      </c>
      <c r="M608" s="304"/>
      <c r="N608" s="304"/>
      <c r="O608" s="425">
        <f t="shared" si="19"/>
        <v>0</v>
      </c>
      <c r="P608" s="304"/>
      <c r="Q608" s="304"/>
      <c r="R608" s="275" t="str">
        <f>IF(ISBLANK($B608),"",VLOOKUP($B608,Listen!$A$2:$C$44,2,FALSE))</f>
        <v/>
      </c>
      <c r="S608" s="275" t="str">
        <f>IF(ISBLANK($B608),"",VLOOKUP($B608,Listen!$A$2:$C$44,3,FALSE))</f>
        <v/>
      </c>
      <c r="T608" s="260"/>
      <c r="U608" s="260"/>
      <c r="V608" s="260"/>
      <c r="W608" s="260"/>
      <c r="X608" s="260"/>
      <c r="Y608" s="260"/>
      <c r="Z608" s="260"/>
      <c r="AA608" s="260"/>
      <c r="AB608" s="260"/>
      <c r="AC608" s="260"/>
      <c r="AD608" s="260"/>
      <c r="AE608" s="260"/>
    </row>
    <row r="609" spans="1:31">
      <c r="A609" s="186"/>
      <c r="B609" s="186"/>
      <c r="C609" s="226"/>
      <c r="D609" s="304"/>
      <c r="E609" s="304"/>
      <c r="F609" s="304"/>
      <c r="G609" s="304"/>
      <c r="H609" s="304"/>
      <c r="I609" s="304"/>
      <c r="J609" s="304"/>
      <c r="K609" s="304"/>
      <c r="L609" s="425">
        <f t="shared" si="18"/>
        <v>0</v>
      </c>
      <c r="M609" s="304"/>
      <c r="N609" s="304"/>
      <c r="O609" s="425">
        <f t="shared" si="19"/>
        <v>0</v>
      </c>
      <c r="P609" s="304"/>
      <c r="Q609" s="304"/>
      <c r="R609" s="275" t="str">
        <f>IF(ISBLANK($B609),"",VLOOKUP($B609,Listen!$A$2:$C$44,2,FALSE))</f>
        <v/>
      </c>
      <c r="S609" s="275" t="str">
        <f>IF(ISBLANK($B609),"",VLOOKUP($B609,Listen!$A$2:$C$44,3,FALSE))</f>
        <v/>
      </c>
      <c r="T609" s="260"/>
      <c r="U609" s="260"/>
      <c r="V609" s="260"/>
      <c r="W609" s="260"/>
      <c r="X609" s="260"/>
      <c r="Y609" s="260"/>
      <c r="Z609" s="260"/>
      <c r="AA609" s="260"/>
      <c r="AB609" s="260"/>
      <c r="AC609" s="260"/>
      <c r="AD609" s="260"/>
      <c r="AE609" s="260"/>
    </row>
    <row r="610" spans="1:31">
      <c r="A610" s="186"/>
      <c r="B610" s="186"/>
      <c r="C610" s="226"/>
      <c r="D610" s="304"/>
      <c r="E610" s="304"/>
      <c r="F610" s="304"/>
      <c r="G610" s="304"/>
      <c r="H610" s="304"/>
      <c r="I610" s="304"/>
      <c r="J610" s="304"/>
      <c r="K610" s="304"/>
      <c r="L610" s="425">
        <f t="shared" si="18"/>
        <v>0</v>
      </c>
      <c r="M610" s="304"/>
      <c r="N610" s="304"/>
      <c r="O610" s="425">
        <f t="shared" si="19"/>
        <v>0</v>
      </c>
      <c r="P610" s="304"/>
      <c r="Q610" s="304"/>
      <c r="R610" s="275" t="str">
        <f>IF(ISBLANK($B610),"",VLOOKUP($B610,Listen!$A$2:$C$44,2,FALSE))</f>
        <v/>
      </c>
      <c r="S610" s="275" t="str">
        <f>IF(ISBLANK($B610),"",VLOOKUP($B610,Listen!$A$2:$C$44,3,FALSE))</f>
        <v/>
      </c>
      <c r="T610" s="260"/>
      <c r="U610" s="260"/>
      <c r="V610" s="260"/>
      <c r="W610" s="260"/>
      <c r="X610" s="260"/>
      <c r="Y610" s="260"/>
      <c r="Z610" s="260"/>
      <c r="AA610" s="260"/>
      <c r="AB610" s="260"/>
      <c r="AC610" s="260"/>
      <c r="AD610" s="260"/>
      <c r="AE610" s="260"/>
    </row>
    <row r="611" spans="1:31">
      <c r="A611" s="186"/>
      <c r="B611" s="186"/>
      <c r="C611" s="226"/>
      <c r="D611" s="304"/>
      <c r="E611" s="304"/>
      <c r="F611" s="304"/>
      <c r="G611" s="304"/>
      <c r="H611" s="304"/>
      <c r="I611" s="304"/>
      <c r="J611" s="304"/>
      <c r="K611" s="304"/>
      <c r="L611" s="425">
        <f t="shared" si="18"/>
        <v>0</v>
      </c>
      <c r="M611" s="304"/>
      <c r="N611" s="304"/>
      <c r="O611" s="425">
        <f t="shared" si="19"/>
        <v>0</v>
      </c>
      <c r="P611" s="304"/>
      <c r="Q611" s="304"/>
      <c r="R611" s="275" t="str">
        <f>IF(ISBLANK($B611),"",VLOOKUP($B611,Listen!$A$2:$C$44,2,FALSE))</f>
        <v/>
      </c>
      <c r="S611" s="275" t="str">
        <f>IF(ISBLANK($B611),"",VLOOKUP($B611,Listen!$A$2:$C$44,3,FALSE))</f>
        <v/>
      </c>
      <c r="T611" s="260"/>
      <c r="U611" s="260"/>
      <c r="V611" s="260"/>
      <c r="W611" s="260"/>
      <c r="X611" s="260"/>
      <c r="Y611" s="260"/>
      <c r="Z611" s="260"/>
      <c r="AA611" s="260"/>
      <c r="AB611" s="260"/>
      <c r="AC611" s="260"/>
      <c r="AD611" s="260"/>
      <c r="AE611" s="260"/>
    </row>
    <row r="612" spans="1:31">
      <c r="A612" s="186"/>
      <c r="B612" s="186"/>
      <c r="C612" s="226"/>
      <c r="D612" s="304"/>
      <c r="E612" s="304"/>
      <c r="F612" s="304"/>
      <c r="G612" s="304"/>
      <c r="H612" s="304"/>
      <c r="I612" s="304"/>
      <c r="J612" s="304"/>
      <c r="K612" s="304"/>
      <c r="L612" s="425">
        <f t="shared" si="18"/>
        <v>0</v>
      </c>
      <c r="M612" s="304"/>
      <c r="N612" s="304"/>
      <c r="O612" s="425">
        <f t="shared" si="19"/>
        <v>0</v>
      </c>
      <c r="P612" s="304"/>
      <c r="Q612" s="304"/>
      <c r="R612" s="275" t="str">
        <f>IF(ISBLANK($B612),"",VLOOKUP($B612,Listen!$A$2:$C$44,2,FALSE))</f>
        <v/>
      </c>
      <c r="S612" s="275" t="str">
        <f>IF(ISBLANK($B612),"",VLOOKUP($B612,Listen!$A$2:$C$44,3,FALSE))</f>
        <v/>
      </c>
      <c r="T612" s="260"/>
      <c r="U612" s="260"/>
      <c r="V612" s="260"/>
      <c r="W612" s="260"/>
      <c r="X612" s="260"/>
      <c r="Y612" s="260"/>
      <c r="Z612" s="260"/>
      <c r="AA612" s="260"/>
      <c r="AB612" s="260"/>
      <c r="AC612" s="260"/>
      <c r="AD612" s="260"/>
      <c r="AE612" s="260"/>
    </row>
    <row r="613" spans="1:31">
      <c r="A613" s="186"/>
      <c r="B613" s="186"/>
      <c r="C613" s="226"/>
      <c r="D613" s="304"/>
      <c r="E613" s="304"/>
      <c r="F613" s="304"/>
      <c r="G613" s="304"/>
      <c r="H613" s="304"/>
      <c r="I613" s="304"/>
      <c r="J613" s="304"/>
      <c r="K613" s="304"/>
      <c r="L613" s="425">
        <f t="shared" si="18"/>
        <v>0</v>
      </c>
      <c r="M613" s="304"/>
      <c r="N613" s="304"/>
      <c r="O613" s="425">
        <f t="shared" si="19"/>
        <v>0</v>
      </c>
      <c r="P613" s="304"/>
      <c r="Q613" s="304"/>
      <c r="R613" s="275" t="str">
        <f>IF(ISBLANK($B613),"",VLOOKUP($B613,Listen!$A$2:$C$44,2,FALSE))</f>
        <v/>
      </c>
      <c r="S613" s="275" t="str">
        <f>IF(ISBLANK($B613),"",VLOOKUP($B613,Listen!$A$2:$C$44,3,FALSE))</f>
        <v/>
      </c>
      <c r="T613" s="260"/>
      <c r="U613" s="260"/>
      <c r="V613" s="260"/>
      <c r="W613" s="260"/>
      <c r="X613" s="260"/>
      <c r="Y613" s="260"/>
      <c r="Z613" s="260"/>
      <c r="AA613" s="260"/>
      <c r="AB613" s="260"/>
      <c r="AC613" s="260"/>
      <c r="AD613" s="260"/>
      <c r="AE613" s="260"/>
    </row>
    <row r="614" spans="1:31">
      <c r="A614" s="186"/>
      <c r="B614" s="186"/>
      <c r="C614" s="226"/>
      <c r="D614" s="304"/>
      <c r="E614" s="304"/>
      <c r="F614" s="304"/>
      <c r="G614" s="304"/>
      <c r="H614" s="304"/>
      <c r="I614" s="304"/>
      <c r="J614" s="304"/>
      <c r="K614" s="304"/>
      <c r="L614" s="425">
        <f t="shared" si="18"/>
        <v>0</v>
      </c>
      <c r="M614" s="304"/>
      <c r="N614" s="304"/>
      <c r="O614" s="425">
        <f t="shared" si="19"/>
        <v>0</v>
      </c>
      <c r="P614" s="304"/>
      <c r="Q614" s="304"/>
      <c r="R614" s="275" t="str">
        <f>IF(ISBLANK($B614),"",VLOOKUP($B614,Listen!$A$2:$C$44,2,FALSE))</f>
        <v/>
      </c>
      <c r="S614" s="275" t="str">
        <f>IF(ISBLANK($B614),"",VLOOKUP($B614,Listen!$A$2:$C$44,3,FALSE))</f>
        <v/>
      </c>
      <c r="T614" s="260"/>
      <c r="U614" s="260"/>
      <c r="V614" s="260"/>
      <c r="W614" s="260"/>
      <c r="X614" s="260"/>
      <c r="Y614" s="260"/>
      <c r="Z614" s="260"/>
      <c r="AA614" s="260"/>
      <c r="AB614" s="260"/>
      <c r="AC614" s="260"/>
      <c r="AD614" s="260"/>
      <c r="AE614" s="260"/>
    </row>
    <row r="615" spans="1:31">
      <c r="A615" s="186"/>
      <c r="B615" s="186"/>
      <c r="C615" s="226"/>
      <c r="D615" s="304"/>
      <c r="E615" s="304"/>
      <c r="F615" s="304"/>
      <c r="G615" s="304"/>
      <c r="H615" s="304"/>
      <c r="I615" s="304"/>
      <c r="J615" s="304"/>
      <c r="K615" s="304"/>
      <c r="L615" s="425">
        <f t="shared" si="18"/>
        <v>0</v>
      </c>
      <c r="M615" s="304"/>
      <c r="N615" s="304"/>
      <c r="O615" s="425">
        <f t="shared" si="19"/>
        <v>0</v>
      </c>
      <c r="P615" s="304"/>
      <c r="Q615" s="304"/>
      <c r="R615" s="275" t="str">
        <f>IF(ISBLANK($B615),"",VLOOKUP($B615,Listen!$A$2:$C$44,2,FALSE))</f>
        <v/>
      </c>
      <c r="S615" s="275" t="str">
        <f>IF(ISBLANK($B615),"",VLOOKUP($B615,Listen!$A$2:$C$44,3,FALSE))</f>
        <v/>
      </c>
      <c r="T615" s="260"/>
      <c r="U615" s="260"/>
      <c r="V615" s="260"/>
      <c r="W615" s="260"/>
      <c r="X615" s="260"/>
      <c r="Y615" s="260"/>
      <c r="Z615" s="260"/>
      <c r="AA615" s="260"/>
      <c r="AB615" s="260"/>
      <c r="AC615" s="260"/>
      <c r="AD615" s="260"/>
      <c r="AE615" s="260"/>
    </row>
    <row r="616" spans="1:31">
      <c r="A616" s="186"/>
      <c r="B616" s="186"/>
      <c r="C616" s="226"/>
      <c r="D616" s="304"/>
      <c r="E616" s="304"/>
      <c r="F616" s="304"/>
      <c r="G616" s="304"/>
      <c r="H616" s="304"/>
      <c r="I616" s="304"/>
      <c r="J616" s="304"/>
      <c r="K616" s="304"/>
      <c r="L616" s="425">
        <f t="shared" si="18"/>
        <v>0</v>
      </c>
      <c r="M616" s="304"/>
      <c r="N616" s="304"/>
      <c r="O616" s="425">
        <f t="shared" si="19"/>
        <v>0</v>
      </c>
      <c r="P616" s="304"/>
      <c r="Q616" s="304"/>
      <c r="R616" s="275" t="str">
        <f>IF(ISBLANK($B616),"",VLOOKUP($B616,Listen!$A$2:$C$44,2,FALSE))</f>
        <v/>
      </c>
      <c r="S616" s="275" t="str">
        <f>IF(ISBLANK($B616),"",VLOOKUP($B616,Listen!$A$2:$C$44,3,FALSE))</f>
        <v/>
      </c>
      <c r="T616" s="260"/>
      <c r="U616" s="260"/>
      <c r="V616" s="260"/>
      <c r="W616" s="260"/>
      <c r="X616" s="260"/>
      <c r="Y616" s="260"/>
      <c r="Z616" s="260"/>
      <c r="AA616" s="260"/>
      <c r="AB616" s="260"/>
      <c r="AC616" s="260"/>
      <c r="AD616" s="260"/>
      <c r="AE616" s="260"/>
    </row>
    <row r="617" spans="1:31">
      <c r="A617" s="186"/>
      <c r="B617" s="186"/>
      <c r="C617" s="226"/>
      <c r="D617" s="304"/>
      <c r="E617" s="304"/>
      <c r="F617" s="304"/>
      <c r="G617" s="304"/>
      <c r="H617" s="304"/>
      <c r="I617" s="304"/>
      <c r="J617" s="304"/>
      <c r="K617" s="304"/>
      <c r="L617" s="425">
        <f t="shared" si="18"/>
        <v>0</v>
      </c>
      <c r="M617" s="304"/>
      <c r="N617" s="304"/>
      <c r="O617" s="425">
        <f t="shared" si="19"/>
        <v>0</v>
      </c>
      <c r="P617" s="304"/>
      <c r="Q617" s="304"/>
      <c r="R617" s="275" t="str">
        <f>IF(ISBLANK($B617),"",VLOOKUP($B617,Listen!$A$2:$C$44,2,FALSE))</f>
        <v/>
      </c>
      <c r="S617" s="275" t="str">
        <f>IF(ISBLANK($B617),"",VLOOKUP($B617,Listen!$A$2:$C$44,3,FALSE))</f>
        <v/>
      </c>
      <c r="T617" s="260"/>
      <c r="U617" s="260"/>
      <c r="V617" s="260"/>
      <c r="W617" s="260"/>
      <c r="X617" s="260"/>
      <c r="Y617" s="260"/>
      <c r="Z617" s="260"/>
      <c r="AA617" s="260"/>
      <c r="AB617" s="260"/>
      <c r="AC617" s="260"/>
      <c r="AD617" s="260"/>
      <c r="AE617" s="260"/>
    </row>
    <row r="618" spans="1:31">
      <c r="A618" s="186"/>
      <c r="B618" s="186"/>
      <c r="C618" s="226"/>
      <c r="D618" s="304"/>
      <c r="E618" s="304"/>
      <c r="F618" s="304"/>
      <c r="G618" s="304"/>
      <c r="H618" s="304"/>
      <c r="I618" s="304"/>
      <c r="J618" s="304"/>
      <c r="K618" s="304"/>
      <c r="L618" s="425">
        <f t="shared" si="18"/>
        <v>0</v>
      </c>
      <c r="M618" s="304"/>
      <c r="N618" s="304"/>
      <c r="O618" s="425">
        <f t="shared" si="19"/>
        <v>0</v>
      </c>
      <c r="P618" s="304"/>
      <c r="Q618" s="304"/>
      <c r="R618" s="275" t="str">
        <f>IF(ISBLANK($B618),"",VLOOKUP($B618,Listen!$A$2:$C$44,2,FALSE))</f>
        <v/>
      </c>
      <c r="S618" s="275" t="str">
        <f>IF(ISBLANK($B618),"",VLOOKUP($B618,Listen!$A$2:$C$44,3,FALSE))</f>
        <v/>
      </c>
      <c r="T618" s="260"/>
      <c r="U618" s="260"/>
      <c r="V618" s="260"/>
      <c r="W618" s="260"/>
      <c r="X618" s="260"/>
      <c r="Y618" s="260"/>
      <c r="Z618" s="260"/>
      <c r="AA618" s="260"/>
      <c r="AB618" s="260"/>
      <c r="AC618" s="260"/>
      <c r="AD618" s="260"/>
      <c r="AE618" s="260"/>
    </row>
    <row r="619" spans="1:31">
      <c r="A619" s="186"/>
      <c r="B619" s="186"/>
      <c r="C619" s="226"/>
      <c r="D619" s="304"/>
      <c r="E619" s="304"/>
      <c r="F619" s="304"/>
      <c r="G619" s="304"/>
      <c r="H619" s="304"/>
      <c r="I619" s="304"/>
      <c r="J619" s="304"/>
      <c r="K619" s="304"/>
      <c r="L619" s="425">
        <f t="shared" si="18"/>
        <v>0</v>
      </c>
      <c r="M619" s="304"/>
      <c r="N619" s="304"/>
      <c r="O619" s="425">
        <f t="shared" si="19"/>
        <v>0</v>
      </c>
      <c r="P619" s="304"/>
      <c r="Q619" s="304"/>
      <c r="R619" s="275" t="str">
        <f>IF(ISBLANK($B619),"",VLOOKUP($B619,Listen!$A$2:$C$44,2,FALSE))</f>
        <v/>
      </c>
      <c r="S619" s="275" t="str">
        <f>IF(ISBLANK($B619),"",VLOOKUP($B619,Listen!$A$2:$C$44,3,FALSE))</f>
        <v/>
      </c>
      <c r="T619" s="260"/>
      <c r="U619" s="260"/>
      <c r="V619" s="260"/>
      <c r="W619" s="260"/>
      <c r="X619" s="260"/>
      <c r="Y619" s="260"/>
      <c r="Z619" s="260"/>
      <c r="AA619" s="260"/>
      <c r="AB619" s="260"/>
      <c r="AC619" s="260"/>
      <c r="AD619" s="260"/>
      <c r="AE619" s="260"/>
    </row>
    <row r="620" spans="1:31">
      <c r="A620" s="186"/>
      <c r="B620" s="186"/>
      <c r="C620" s="226"/>
      <c r="D620" s="304"/>
      <c r="E620" s="304"/>
      <c r="F620" s="304"/>
      <c r="G620" s="304"/>
      <c r="H620" s="304"/>
      <c r="I620" s="304"/>
      <c r="J620" s="304"/>
      <c r="K620" s="304"/>
      <c r="L620" s="425">
        <f t="shared" si="18"/>
        <v>0</v>
      </c>
      <c r="M620" s="304"/>
      <c r="N620" s="304"/>
      <c r="O620" s="425">
        <f t="shared" si="19"/>
        <v>0</v>
      </c>
      <c r="P620" s="304"/>
      <c r="Q620" s="304"/>
      <c r="R620" s="275" t="str">
        <f>IF(ISBLANK($B620),"",VLOOKUP($B620,Listen!$A$2:$C$44,2,FALSE))</f>
        <v/>
      </c>
      <c r="S620" s="275" t="str">
        <f>IF(ISBLANK($B620),"",VLOOKUP($B620,Listen!$A$2:$C$44,3,FALSE))</f>
        <v/>
      </c>
      <c r="T620" s="260"/>
      <c r="U620" s="260"/>
      <c r="V620" s="260"/>
      <c r="W620" s="260"/>
      <c r="X620" s="260"/>
      <c r="Y620" s="260"/>
      <c r="Z620" s="260"/>
      <c r="AA620" s="260"/>
      <c r="AB620" s="260"/>
      <c r="AC620" s="260"/>
      <c r="AD620" s="260"/>
      <c r="AE620" s="260"/>
    </row>
    <row r="621" spans="1:31">
      <c r="A621" s="186"/>
      <c r="B621" s="186"/>
      <c r="C621" s="226"/>
      <c r="D621" s="304"/>
      <c r="E621" s="304"/>
      <c r="F621" s="304"/>
      <c r="G621" s="304"/>
      <c r="H621" s="304"/>
      <c r="I621" s="304"/>
      <c r="J621" s="304"/>
      <c r="K621" s="304"/>
      <c r="L621" s="425">
        <f t="shared" si="18"/>
        <v>0</v>
      </c>
      <c r="M621" s="304"/>
      <c r="N621" s="304"/>
      <c r="O621" s="425">
        <f t="shared" si="19"/>
        <v>0</v>
      </c>
      <c r="P621" s="304"/>
      <c r="Q621" s="304"/>
      <c r="R621" s="275" t="str">
        <f>IF(ISBLANK($B621),"",VLOOKUP($B621,Listen!$A$2:$C$44,2,FALSE))</f>
        <v/>
      </c>
      <c r="S621" s="275" t="str">
        <f>IF(ISBLANK($B621),"",VLOOKUP($B621,Listen!$A$2:$C$44,3,FALSE))</f>
        <v/>
      </c>
      <c r="T621" s="260"/>
      <c r="U621" s="260"/>
      <c r="V621" s="260"/>
      <c r="W621" s="260"/>
      <c r="X621" s="260"/>
      <c r="Y621" s="260"/>
      <c r="Z621" s="260"/>
      <c r="AA621" s="260"/>
      <c r="AB621" s="260"/>
      <c r="AC621" s="260"/>
      <c r="AD621" s="260"/>
      <c r="AE621" s="260"/>
    </row>
    <row r="622" spans="1:31">
      <c r="A622" s="186"/>
      <c r="B622" s="186"/>
      <c r="C622" s="226"/>
      <c r="D622" s="304"/>
      <c r="E622" s="304"/>
      <c r="F622" s="304"/>
      <c r="G622" s="304"/>
      <c r="H622" s="304"/>
      <c r="I622" s="304"/>
      <c r="J622" s="304"/>
      <c r="K622" s="304"/>
      <c r="L622" s="425">
        <f t="shared" si="18"/>
        <v>0</v>
      </c>
      <c r="M622" s="304"/>
      <c r="N622" s="304"/>
      <c r="O622" s="425">
        <f t="shared" si="19"/>
        <v>0</v>
      </c>
      <c r="P622" s="304"/>
      <c r="Q622" s="304"/>
      <c r="R622" s="275" t="str">
        <f>IF(ISBLANK($B622),"",VLOOKUP($B622,Listen!$A$2:$C$44,2,FALSE))</f>
        <v/>
      </c>
      <c r="S622" s="275" t="str">
        <f>IF(ISBLANK($B622),"",VLOOKUP($B622,Listen!$A$2:$C$44,3,FALSE))</f>
        <v/>
      </c>
      <c r="T622" s="260"/>
      <c r="U622" s="260"/>
      <c r="V622" s="260"/>
      <c r="W622" s="260"/>
      <c r="X622" s="260"/>
      <c r="Y622" s="260"/>
      <c r="Z622" s="260"/>
      <c r="AA622" s="260"/>
      <c r="AB622" s="260"/>
      <c r="AC622" s="260"/>
      <c r="AD622" s="260"/>
      <c r="AE622" s="260"/>
    </row>
    <row r="623" spans="1:31">
      <c r="A623" s="186"/>
      <c r="B623" s="186"/>
      <c r="C623" s="226"/>
      <c r="D623" s="304"/>
      <c r="E623" s="304"/>
      <c r="F623" s="304"/>
      <c r="G623" s="304"/>
      <c r="H623" s="304"/>
      <c r="I623" s="304"/>
      <c r="J623" s="304"/>
      <c r="K623" s="304"/>
      <c r="L623" s="425">
        <f t="shared" si="18"/>
        <v>0</v>
      </c>
      <c r="M623" s="304"/>
      <c r="N623" s="304"/>
      <c r="O623" s="425">
        <f t="shared" si="19"/>
        <v>0</v>
      </c>
      <c r="P623" s="304"/>
      <c r="Q623" s="304"/>
      <c r="R623" s="275" t="str">
        <f>IF(ISBLANK($B623),"",VLOOKUP($B623,Listen!$A$2:$C$44,2,FALSE))</f>
        <v/>
      </c>
      <c r="S623" s="275" t="str">
        <f>IF(ISBLANK($B623),"",VLOOKUP($B623,Listen!$A$2:$C$44,3,FALSE))</f>
        <v/>
      </c>
      <c r="T623" s="260"/>
      <c r="U623" s="260"/>
      <c r="V623" s="260"/>
      <c r="W623" s="260"/>
      <c r="X623" s="260"/>
      <c r="Y623" s="260"/>
      <c r="Z623" s="260"/>
      <c r="AA623" s="260"/>
      <c r="AB623" s="260"/>
      <c r="AC623" s="260"/>
      <c r="AD623" s="260"/>
      <c r="AE623" s="260"/>
    </row>
    <row r="624" spans="1:31">
      <c r="A624" s="186"/>
      <c r="B624" s="186"/>
      <c r="C624" s="226"/>
      <c r="D624" s="304"/>
      <c r="E624" s="304"/>
      <c r="F624" s="304"/>
      <c r="G624" s="304"/>
      <c r="H624" s="304"/>
      <c r="I624" s="304"/>
      <c r="J624" s="304"/>
      <c r="K624" s="304"/>
      <c r="L624" s="425">
        <f t="shared" si="18"/>
        <v>0</v>
      </c>
      <c r="M624" s="304"/>
      <c r="N624" s="304"/>
      <c r="O624" s="425">
        <f t="shared" si="19"/>
        <v>0</v>
      </c>
      <c r="P624" s="304"/>
      <c r="Q624" s="304"/>
      <c r="R624" s="275" t="str">
        <f>IF(ISBLANK($B624),"",VLOOKUP($B624,Listen!$A$2:$C$44,2,FALSE))</f>
        <v/>
      </c>
      <c r="S624" s="275" t="str">
        <f>IF(ISBLANK($B624),"",VLOOKUP($B624,Listen!$A$2:$C$44,3,FALSE))</f>
        <v/>
      </c>
      <c r="T624" s="260"/>
      <c r="U624" s="260"/>
      <c r="V624" s="260"/>
      <c r="W624" s="260"/>
      <c r="X624" s="260"/>
      <c r="Y624" s="260"/>
      <c r="Z624" s="260"/>
      <c r="AA624" s="260"/>
      <c r="AB624" s="260"/>
      <c r="AC624" s="260"/>
      <c r="AD624" s="260"/>
      <c r="AE624" s="260"/>
    </row>
    <row r="625" spans="1:31">
      <c r="A625" s="186"/>
      <c r="B625" s="186"/>
      <c r="C625" s="226"/>
      <c r="D625" s="304"/>
      <c r="E625" s="304"/>
      <c r="F625" s="304"/>
      <c r="G625" s="304"/>
      <c r="H625" s="304"/>
      <c r="I625" s="304"/>
      <c r="J625" s="304"/>
      <c r="K625" s="304"/>
      <c r="L625" s="425">
        <f t="shared" si="18"/>
        <v>0</v>
      </c>
      <c r="M625" s="304"/>
      <c r="N625" s="304"/>
      <c r="O625" s="425">
        <f t="shared" si="19"/>
        <v>0</v>
      </c>
      <c r="P625" s="304"/>
      <c r="Q625" s="304"/>
      <c r="R625" s="275" t="str">
        <f>IF(ISBLANK($B625),"",VLOOKUP($B625,Listen!$A$2:$C$44,2,FALSE))</f>
        <v/>
      </c>
      <c r="S625" s="275" t="str">
        <f>IF(ISBLANK($B625),"",VLOOKUP($B625,Listen!$A$2:$C$44,3,FALSE))</f>
        <v/>
      </c>
      <c r="T625" s="260"/>
      <c r="U625" s="260"/>
      <c r="V625" s="260"/>
      <c r="W625" s="260"/>
      <c r="X625" s="260"/>
      <c r="Y625" s="260"/>
      <c r="Z625" s="260"/>
      <c r="AA625" s="260"/>
      <c r="AB625" s="260"/>
      <c r="AC625" s="260"/>
      <c r="AD625" s="260"/>
      <c r="AE625" s="260"/>
    </row>
    <row r="626" spans="1:31">
      <c r="A626" s="186"/>
      <c r="B626" s="186"/>
      <c r="C626" s="226"/>
      <c r="D626" s="304"/>
      <c r="E626" s="304"/>
      <c r="F626" s="304"/>
      <c r="G626" s="304"/>
      <c r="H626" s="304"/>
      <c r="I626" s="304"/>
      <c r="J626" s="304"/>
      <c r="K626" s="304"/>
      <c r="L626" s="425">
        <f t="shared" si="18"/>
        <v>0</v>
      </c>
      <c r="M626" s="304"/>
      <c r="N626" s="304"/>
      <c r="O626" s="425">
        <f t="shared" si="19"/>
        <v>0</v>
      </c>
      <c r="P626" s="304"/>
      <c r="Q626" s="304"/>
      <c r="R626" s="275" t="str">
        <f>IF(ISBLANK($B626),"",VLOOKUP($B626,Listen!$A$2:$C$44,2,FALSE))</f>
        <v/>
      </c>
      <c r="S626" s="275" t="str">
        <f>IF(ISBLANK($B626),"",VLOOKUP($B626,Listen!$A$2:$C$44,3,FALSE))</f>
        <v/>
      </c>
      <c r="T626" s="260"/>
      <c r="U626" s="260"/>
      <c r="V626" s="260"/>
      <c r="W626" s="260"/>
      <c r="X626" s="260"/>
      <c r="Y626" s="260"/>
      <c r="Z626" s="260"/>
      <c r="AA626" s="260"/>
      <c r="AB626" s="260"/>
      <c r="AC626" s="260"/>
      <c r="AD626" s="260"/>
      <c r="AE626" s="260"/>
    </row>
    <row r="627" spans="1:31">
      <c r="A627" s="186"/>
      <c r="B627" s="186"/>
      <c r="C627" s="226"/>
      <c r="D627" s="304"/>
      <c r="E627" s="304"/>
      <c r="F627" s="304"/>
      <c r="G627" s="304"/>
      <c r="H627" s="304"/>
      <c r="I627" s="304"/>
      <c r="J627" s="304"/>
      <c r="K627" s="304"/>
      <c r="L627" s="425">
        <f t="shared" si="18"/>
        <v>0</v>
      </c>
      <c r="M627" s="304"/>
      <c r="N627" s="304"/>
      <c r="O627" s="425">
        <f t="shared" si="19"/>
        <v>0</v>
      </c>
      <c r="P627" s="304"/>
      <c r="Q627" s="304"/>
      <c r="R627" s="275" t="str">
        <f>IF(ISBLANK($B627),"",VLOOKUP($B627,Listen!$A$2:$C$44,2,FALSE))</f>
        <v/>
      </c>
      <c r="S627" s="275" t="str">
        <f>IF(ISBLANK($B627),"",VLOOKUP($B627,Listen!$A$2:$C$44,3,FALSE))</f>
        <v/>
      </c>
      <c r="T627" s="260"/>
      <c r="U627" s="260"/>
      <c r="V627" s="260"/>
      <c r="W627" s="260"/>
      <c r="X627" s="260"/>
      <c r="Y627" s="260"/>
      <c r="Z627" s="260"/>
      <c r="AA627" s="260"/>
      <c r="AB627" s="260"/>
      <c r="AC627" s="260"/>
      <c r="AD627" s="260"/>
      <c r="AE627" s="260"/>
    </row>
    <row r="628" spans="1:31">
      <c r="A628" s="186"/>
      <c r="B628" s="186"/>
      <c r="C628" s="226"/>
      <c r="D628" s="304"/>
      <c r="E628" s="304"/>
      <c r="F628" s="304"/>
      <c r="G628" s="304"/>
      <c r="H628" s="304"/>
      <c r="I628" s="304"/>
      <c r="J628" s="304"/>
      <c r="K628" s="304"/>
      <c r="L628" s="425">
        <f t="shared" si="18"/>
        <v>0</v>
      </c>
      <c r="M628" s="304"/>
      <c r="N628" s="304"/>
      <c r="O628" s="425">
        <f t="shared" si="19"/>
        <v>0</v>
      </c>
      <c r="P628" s="304"/>
      <c r="Q628" s="304"/>
      <c r="R628" s="275" t="str">
        <f>IF(ISBLANK($B628),"",VLOOKUP($B628,Listen!$A$2:$C$44,2,FALSE))</f>
        <v/>
      </c>
      <c r="S628" s="275" t="str">
        <f>IF(ISBLANK($B628),"",VLOOKUP($B628,Listen!$A$2:$C$44,3,FALSE))</f>
        <v/>
      </c>
      <c r="T628" s="260"/>
      <c r="U628" s="260"/>
      <c r="V628" s="260"/>
      <c r="W628" s="260"/>
      <c r="X628" s="260"/>
      <c r="Y628" s="260"/>
      <c r="Z628" s="260"/>
      <c r="AA628" s="260"/>
      <c r="AB628" s="260"/>
      <c r="AC628" s="260"/>
      <c r="AD628" s="260"/>
      <c r="AE628" s="260"/>
    </row>
    <row r="629" spans="1:31">
      <c r="A629" s="186"/>
      <c r="B629" s="186"/>
      <c r="C629" s="226"/>
      <c r="D629" s="304"/>
      <c r="E629" s="304"/>
      <c r="F629" s="304"/>
      <c r="G629" s="304"/>
      <c r="H629" s="304"/>
      <c r="I629" s="304"/>
      <c r="J629" s="304"/>
      <c r="K629" s="304"/>
      <c r="L629" s="425">
        <f t="shared" si="18"/>
        <v>0</v>
      </c>
      <c r="M629" s="304"/>
      <c r="N629" s="304"/>
      <c r="O629" s="425">
        <f t="shared" si="19"/>
        <v>0</v>
      </c>
      <c r="P629" s="304"/>
      <c r="Q629" s="304"/>
      <c r="R629" s="275" t="str">
        <f>IF(ISBLANK($B629),"",VLOOKUP($B629,Listen!$A$2:$C$44,2,FALSE))</f>
        <v/>
      </c>
      <c r="S629" s="275" t="str">
        <f>IF(ISBLANK($B629),"",VLOOKUP($B629,Listen!$A$2:$C$44,3,FALSE))</f>
        <v/>
      </c>
      <c r="T629" s="260"/>
      <c r="U629" s="260"/>
      <c r="V629" s="260"/>
      <c r="W629" s="260"/>
      <c r="X629" s="260"/>
      <c r="Y629" s="260"/>
      <c r="Z629" s="260"/>
      <c r="AA629" s="260"/>
      <c r="AB629" s="260"/>
      <c r="AC629" s="260"/>
      <c r="AD629" s="260"/>
      <c r="AE629" s="260"/>
    </row>
    <row r="630" spans="1:31">
      <c r="A630" s="186"/>
      <c r="B630" s="186"/>
      <c r="C630" s="226"/>
      <c r="D630" s="304"/>
      <c r="E630" s="304"/>
      <c r="F630" s="304"/>
      <c r="G630" s="304"/>
      <c r="H630" s="304"/>
      <c r="I630" s="304"/>
      <c r="J630" s="304"/>
      <c r="K630" s="304"/>
      <c r="L630" s="425">
        <f t="shared" si="18"/>
        <v>0</v>
      </c>
      <c r="M630" s="304"/>
      <c r="N630" s="304"/>
      <c r="O630" s="425">
        <f t="shared" si="19"/>
        <v>0</v>
      </c>
      <c r="P630" s="304"/>
      <c r="Q630" s="304"/>
      <c r="R630" s="275" t="str">
        <f>IF(ISBLANK($B630),"",VLOOKUP($B630,Listen!$A$2:$C$44,2,FALSE))</f>
        <v/>
      </c>
      <c r="S630" s="275" t="str">
        <f>IF(ISBLANK($B630),"",VLOOKUP($B630,Listen!$A$2:$C$44,3,FALSE))</f>
        <v/>
      </c>
      <c r="T630" s="260"/>
      <c r="U630" s="260"/>
      <c r="V630" s="260"/>
      <c r="W630" s="260"/>
      <c r="X630" s="260"/>
      <c r="Y630" s="260"/>
      <c r="Z630" s="260"/>
      <c r="AA630" s="260"/>
      <c r="AB630" s="260"/>
      <c r="AC630" s="260"/>
      <c r="AD630" s="260"/>
      <c r="AE630" s="260"/>
    </row>
    <row r="631" spans="1:31">
      <c r="A631" s="186"/>
      <c r="B631" s="186"/>
      <c r="C631" s="226"/>
      <c r="D631" s="304"/>
      <c r="E631" s="304"/>
      <c r="F631" s="304"/>
      <c r="G631" s="304"/>
      <c r="H631" s="304"/>
      <c r="I631" s="304"/>
      <c r="J631" s="304"/>
      <c r="K631" s="304"/>
      <c r="L631" s="425">
        <f t="shared" si="18"/>
        <v>0</v>
      </c>
      <c r="M631" s="304"/>
      <c r="N631" s="304"/>
      <c r="O631" s="425">
        <f t="shared" si="19"/>
        <v>0</v>
      </c>
      <c r="P631" s="304"/>
      <c r="Q631" s="304"/>
      <c r="R631" s="275" t="str">
        <f>IF(ISBLANK($B631),"",VLOOKUP($B631,Listen!$A$2:$C$44,2,FALSE))</f>
        <v/>
      </c>
      <c r="S631" s="275" t="str">
        <f>IF(ISBLANK($B631),"",VLOOKUP($B631,Listen!$A$2:$C$44,3,FALSE))</f>
        <v/>
      </c>
      <c r="T631" s="260"/>
      <c r="U631" s="260"/>
      <c r="V631" s="260"/>
      <c r="W631" s="260"/>
      <c r="X631" s="260"/>
      <c r="Y631" s="260"/>
      <c r="Z631" s="260"/>
      <c r="AA631" s="260"/>
      <c r="AB631" s="260"/>
      <c r="AC631" s="260"/>
      <c r="AD631" s="260"/>
      <c r="AE631" s="260"/>
    </row>
    <row r="632" spans="1:31">
      <c r="A632" s="186"/>
      <c r="B632" s="186"/>
      <c r="C632" s="226"/>
      <c r="D632" s="304"/>
      <c r="E632" s="304"/>
      <c r="F632" s="304"/>
      <c r="G632" s="304"/>
      <c r="H632" s="304"/>
      <c r="I632" s="304"/>
      <c r="J632" s="304"/>
      <c r="K632" s="304"/>
      <c r="L632" s="425">
        <f t="shared" si="18"/>
        <v>0</v>
      </c>
      <c r="M632" s="304"/>
      <c r="N632" s="304"/>
      <c r="O632" s="425">
        <f t="shared" si="19"/>
        <v>0</v>
      </c>
      <c r="P632" s="304"/>
      <c r="Q632" s="304"/>
      <c r="R632" s="275" t="str">
        <f>IF(ISBLANK($B632),"",VLOOKUP($B632,Listen!$A$2:$C$44,2,FALSE))</f>
        <v/>
      </c>
      <c r="S632" s="275" t="str">
        <f>IF(ISBLANK($B632),"",VLOOKUP($B632,Listen!$A$2:$C$44,3,FALSE))</f>
        <v/>
      </c>
      <c r="T632" s="260"/>
      <c r="U632" s="260"/>
      <c r="V632" s="260"/>
      <c r="W632" s="260"/>
      <c r="X632" s="260"/>
      <c r="Y632" s="260"/>
      <c r="Z632" s="260"/>
      <c r="AA632" s="260"/>
      <c r="AB632" s="260"/>
      <c r="AC632" s="260"/>
      <c r="AD632" s="260"/>
      <c r="AE632" s="260"/>
    </row>
    <row r="633" spans="1:31">
      <c r="A633" s="186"/>
      <c r="B633" s="186"/>
      <c r="C633" s="226"/>
      <c r="D633" s="304"/>
      <c r="E633" s="304"/>
      <c r="F633" s="304"/>
      <c r="G633" s="304"/>
      <c r="H633" s="304"/>
      <c r="I633" s="304"/>
      <c r="J633" s="304"/>
      <c r="K633" s="304"/>
      <c r="L633" s="425">
        <f t="shared" si="18"/>
        <v>0</v>
      </c>
      <c r="M633" s="304"/>
      <c r="N633" s="304"/>
      <c r="O633" s="425">
        <f t="shared" si="19"/>
        <v>0</v>
      </c>
      <c r="P633" s="304"/>
      <c r="Q633" s="304"/>
      <c r="R633" s="275" t="str">
        <f>IF(ISBLANK($B633),"",VLOOKUP($B633,Listen!$A$2:$C$44,2,FALSE))</f>
        <v/>
      </c>
      <c r="S633" s="275" t="str">
        <f>IF(ISBLANK($B633),"",VLOOKUP($B633,Listen!$A$2:$C$44,3,FALSE))</f>
        <v/>
      </c>
      <c r="T633" s="260"/>
      <c r="U633" s="260"/>
      <c r="V633" s="260"/>
      <c r="W633" s="260"/>
      <c r="X633" s="260"/>
      <c r="Y633" s="260"/>
      <c r="Z633" s="260"/>
      <c r="AA633" s="260"/>
      <c r="AB633" s="260"/>
      <c r="AC633" s="260"/>
      <c r="AD633" s="260"/>
      <c r="AE633" s="260"/>
    </row>
    <row r="634" spans="1:31">
      <c r="A634" s="186"/>
      <c r="B634" s="186"/>
      <c r="C634" s="226"/>
      <c r="D634" s="304"/>
      <c r="E634" s="304"/>
      <c r="F634" s="304"/>
      <c r="G634" s="304"/>
      <c r="H634" s="304"/>
      <c r="I634" s="304"/>
      <c r="J634" s="304"/>
      <c r="K634" s="304"/>
      <c r="L634" s="425">
        <f t="shared" si="18"/>
        <v>0</v>
      </c>
      <c r="M634" s="304"/>
      <c r="N634" s="304"/>
      <c r="O634" s="425">
        <f t="shared" si="19"/>
        <v>0</v>
      </c>
      <c r="P634" s="304"/>
      <c r="Q634" s="304"/>
      <c r="R634" s="275" t="str">
        <f>IF(ISBLANK($B634),"",VLOOKUP($B634,Listen!$A$2:$C$44,2,FALSE))</f>
        <v/>
      </c>
      <c r="S634" s="275" t="str">
        <f>IF(ISBLANK($B634),"",VLOOKUP($B634,Listen!$A$2:$C$44,3,FALSE))</f>
        <v/>
      </c>
      <c r="T634" s="260"/>
      <c r="U634" s="260"/>
      <c r="V634" s="260"/>
      <c r="W634" s="260"/>
      <c r="X634" s="260"/>
      <c r="Y634" s="260"/>
      <c r="Z634" s="260"/>
      <c r="AA634" s="260"/>
      <c r="AB634" s="260"/>
      <c r="AC634" s="260"/>
      <c r="AD634" s="260"/>
      <c r="AE634" s="260"/>
    </row>
    <row r="635" spans="1:31">
      <c r="A635" s="186"/>
      <c r="B635" s="186"/>
      <c r="C635" s="226"/>
      <c r="D635" s="304"/>
      <c r="E635" s="304"/>
      <c r="F635" s="304"/>
      <c r="G635" s="304"/>
      <c r="H635" s="304"/>
      <c r="I635" s="304"/>
      <c r="J635" s="304"/>
      <c r="K635" s="304"/>
      <c r="L635" s="425">
        <f t="shared" si="18"/>
        <v>0</v>
      </c>
      <c r="M635" s="304"/>
      <c r="N635" s="304"/>
      <c r="O635" s="425">
        <f t="shared" si="19"/>
        <v>0</v>
      </c>
      <c r="P635" s="304"/>
      <c r="Q635" s="304"/>
      <c r="R635" s="275" t="str">
        <f>IF(ISBLANK($B635),"",VLOOKUP($B635,Listen!$A$2:$C$44,2,FALSE))</f>
        <v/>
      </c>
      <c r="S635" s="275" t="str">
        <f>IF(ISBLANK($B635),"",VLOOKUP($B635,Listen!$A$2:$C$44,3,FALSE))</f>
        <v/>
      </c>
      <c r="T635" s="260"/>
      <c r="U635" s="260"/>
      <c r="V635" s="260"/>
      <c r="W635" s="260"/>
      <c r="X635" s="260"/>
      <c r="Y635" s="260"/>
      <c r="Z635" s="260"/>
      <c r="AA635" s="260"/>
      <c r="AB635" s="260"/>
      <c r="AC635" s="260"/>
      <c r="AD635" s="260"/>
      <c r="AE635" s="260"/>
    </row>
    <row r="636" spans="1:31">
      <c r="A636" s="186"/>
      <c r="B636" s="186"/>
      <c r="C636" s="226"/>
      <c r="D636" s="304"/>
      <c r="E636" s="304"/>
      <c r="F636" s="304"/>
      <c r="G636" s="304"/>
      <c r="H636" s="304"/>
      <c r="I636" s="304"/>
      <c r="J636" s="304"/>
      <c r="K636" s="304"/>
      <c r="L636" s="425">
        <f t="shared" si="18"/>
        <v>0</v>
      </c>
      <c r="M636" s="304"/>
      <c r="N636" s="304"/>
      <c r="O636" s="425">
        <f t="shared" si="19"/>
        <v>0</v>
      </c>
      <c r="P636" s="304"/>
      <c r="Q636" s="304"/>
      <c r="R636" s="275" t="str">
        <f>IF(ISBLANK($B636),"",VLOOKUP($B636,Listen!$A$2:$C$44,2,FALSE))</f>
        <v/>
      </c>
      <c r="S636" s="275" t="str">
        <f>IF(ISBLANK($B636),"",VLOOKUP($B636,Listen!$A$2:$C$44,3,FALSE))</f>
        <v/>
      </c>
      <c r="T636" s="260"/>
      <c r="U636" s="260"/>
      <c r="V636" s="260"/>
      <c r="W636" s="260"/>
      <c r="X636" s="260"/>
      <c r="Y636" s="260"/>
      <c r="Z636" s="260"/>
      <c r="AA636" s="260"/>
      <c r="AB636" s="260"/>
      <c r="AC636" s="260"/>
      <c r="AD636" s="260"/>
      <c r="AE636" s="260"/>
    </row>
    <row r="637" spans="1:31">
      <c r="A637" s="186"/>
      <c r="B637" s="186"/>
      <c r="C637" s="226"/>
      <c r="D637" s="304"/>
      <c r="E637" s="304"/>
      <c r="F637" s="304"/>
      <c r="G637" s="304"/>
      <c r="H637" s="304"/>
      <c r="I637" s="304"/>
      <c r="J637" s="304"/>
      <c r="K637" s="304"/>
      <c r="L637" s="425">
        <f t="shared" si="18"/>
        <v>0</v>
      </c>
      <c r="M637" s="304"/>
      <c r="N637" s="304"/>
      <c r="O637" s="425">
        <f t="shared" si="19"/>
        <v>0</v>
      </c>
      <c r="P637" s="304"/>
      <c r="Q637" s="304"/>
      <c r="R637" s="275" t="str">
        <f>IF(ISBLANK($B637),"",VLOOKUP($B637,Listen!$A$2:$C$44,2,FALSE))</f>
        <v/>
      </c>
      <c r="S637" s="275" t="str">
        <f>IF(ISBLANK($B637),"",VLOOKUP($B637,Listen!$A$2:$C$44,3,FALSE))</f>
        <v/>
      </c>
      <c r="T637" s="260"/>
      <c r="U637" s="260"/>
      <c r="V637" s="260"/>
      <c r="W637" s="260"/>
      <c r="X637" s="260"/>
      <c r="Y637" s="260"/>
      <c r="Z637" s="260"/>
      <c r="AA637" s="260"/>
      <c r="AB637" s="260"/>
      <c r="AC637" s="260"/>
      <c r="AD637" s="260"/>
      <c r="AE637" s="260"/>
    </row>
    <row r="638" spans="1:31">
      <c r="A638" s="186"/>
      <c r="B638" s="186"/>
      <c r="C638" s="226"/>
      <c r="D638" s="304"/>
      <c r="E638" s="304"/>
      <c r="F638" s="304"/>
      <c r="G638" s="304"/>
      <c r="H638" s="304"/>
      <c r="I638" s="304"/>
      <c r="J638" s="304"/>
      <c r="K638" s="304"/>
      <c r="L638" s="425">
        <f t="shared" si="18"/>
        <v>0</v>
      </c>
      <c r="M638" s="304"/>
      <c r="N638" s="304"/>
      <c r="O638" s="425">
        <f t="shared" si="19"/>
        <v>0</v>
      </c>
      <c r="P638" s="304"/>
      <c r="Q638" s="304"/>
      <c r="R638" s="275" t="str">
        <f>IF(ISBLANK($B638),"",VLOOKUP($B638,Listen!$A$2:$C$44,2,FALSE))</f>
        <v/>
      </c>
      <c r="S638" s="275" t="str">
        <f>IF(ISBLANK($B638),"",VLOOKUP($B638,Listen!$A$2:$C$44,3,FALSE))</f>
        <v/>
      </c>
      <c r="T638" s="260"/>
      <c r="U638" s="260"/>
      <c r="V638" s="260"/>
      <c r="W638" s="260"/>
      <c r="X638" s="260"/>
      <c r="Y638" s="260"/>
      <c r="Z638" s="260"/>
      <c r="AA638" s="260"/>
      <c r="AB638" s="260"/>
      <c r="AC638" s="260"/>
      <c r="AD638" s="260"/>
      <c r="AE638" s="260"/>
    </row>
    <row r="639" spans="1:31">
      <c r="A639" s="186"/>
      <c r="B639" s="186"/>
      <c r="C639" s="226"/>
      <c r="D639" s="304"/>
      <c r="E639" s="304"/>
      <c r="F639" s="304"/>
      <c r="G639" s="304"/>
      <c r="H639" s="304"/>
      <c r="I639" s="304"/>
      <c r="J639" s="304"/>
      <c r="K639" s="304"/>
      <c r="L639" s="425">
        <f t="shared" si="18"/>
        <v>0</v>
      </c>
      <c r="M639" s="304"/>
      <c r="N639" s="304"/>
      <c r="O639" s="425">
        <f t="shared" si="19"/>
        <v>0</v>
      </c>
      <c r="P639" s="304"/>
      <c r="Q639" s="304"/>
      <c r="R639" s="275" t="str">
        <f>IF(ISBLANK($B639),"",VLOOKUP($B639,Listen!$A$2:$C$44,2,FALSE))</f>
        <v/>
      </c>
      <c r="S639" s="275" t="str">
        <f>IF(ISBLANK($B639),"",VLOOKUP($B639,Listen!$A$2:$C$44,3,FALSE))</f>
        <v/>
      </c>
      <c r="T639" s="260"/>
      <c r="U639" s="260"/>
      <c r="V639" s="260"/>
      <c r="W639" s="260"/>
      <c r="X639" s="260"/>
      <c r="Y639" s="260"/>
      <c r="Z639" s="260"/>
      <c r="AA639" s="260"/>
      <c r="AB639" s="260"/>
      <c r="AC639" s="260"/>
      <c r="AD639" s="260"/>
      <c r="AE639" s="260"/>
    </row>
    <row r="640" spans="1:31">
      <c r="A640" s="186"/>
      <c r="B640" s="186"/>
      <c r="C640" s="226"/>
      <c r="D640" s="304"/>
      <c r="E640" s="304"/>
      <c r="F640" s="304"/>
      <c r="G640" s="304"/>
      <c r="H640" s="304"/>
      <c r="I640" s="304"/>
      <c r="J640" s="304"/>
      <c r="K640" s="304"/>
      <c r="L640" s="425">
        <f t="shared" si="18"/>
        <v>0</v>
      </c>
      <c r="M640" s="304"/>
      <c r="N640" s="304"/>
      <c r="O640" s="425">
        <f t="shared" si="19"/>
        <v>0</v>
      </c>
      <c r="P640" s="304"/>
      <c r="Q640" s="304"/>
      <c r="R640" s="275" t="str">
        <f>IF(ISBLANK($B640),"",VLOOKUP($B640,Listen!$A$2:$C$44,2,FALSE))</f>
        <v/>
      </c>
      <c r="S640" s="275" t="str">
        <f>IF(ISBLANK($B640),"",VLOOKUP($B640,Listen!$A$2:$C$44,3,FALSE))</f>
        <v/>
      </c>
      <c r="T640" s="260"/>
      <c r="U640" s="260"/>
      <c r="V640" s="260"/>
      <c r="W640" s="260"/>
      <c r="X640" s="260"/>
      <c r="Y640" s="260"/>
      <c r="Z640" s="260"/>
      <c r="AA640" s="260"/>
      <c r="AB640" s="260"/>
      <c r="AC640" s="260"/>
      <c r="AD640" s="260"/>
      <c r="AE640" s="260"/>
    </row>
    <row r="641" spans="1:31">
      <c r="A641" s="186"/>
      <c r="B641" s="186"/>
      <c r="C641" s="226"/>
      <c r="D641" s="304"/>
      <c r="E641" s="304"/>
      <c r="F641" s="304"/>
      <c r="G641" s="304"/>
      <c r="H641" s="304"/>
      <c r="I641" s="304"/>
      <c r="J641" s="304"/>
      <c r="K641" s="304"/>
      <c r="L641" s="425">
        <f t="shared" si="18"/>
        <v>0</v>
      </c>
      <c r="M641" s="304"/>
      <c r="N641" s="304"/>
      <c r="O641" s="425">
        <f t="shared" si="19"/>
        <v>0</v>
      </c>
      <c r="P641" s="304"/>
      <c r="Q641" s="304"/>
      <c r="R641" s="275" t="str">
        <f>IF(ISBLANK($B641),"",VLOOKUP($B641,Listen!$A$2:$C$44,2,FALSE))</f>
        <v/>
      </c>
      <c r="S641" s="275" t="str">
        <f>IF(ISBLANK($B641),"",VLOOKUP($B641,Listen!$A$2:$C$44,3,FALSE))</f>
        <v/>
      </c>
      <c r="T641" s="260"/>
      <c r="U641" s="260"/>
      <c r="V641" s="260"/>
      <c r="W641" s="260"/>
      <c r="X641" s="260"/>
      <c r="Y641" s="260"/>
      <c r="Z641" s="260"/>
      <c r="AA641" s="260"/>
      <c r="AB641" s="260"/>
      <c r="AC641" s="260"/>
      <c r="AD641" s="260"/>
      <c r="AE641" s="260"/>
    </row>
    <row r="642" spans="1:31">
      <c r="A642" s="186"/>
      <c r="B642" s="186"/>
      <c r="C642" s="226"/>
      <c r="D642" s="304"/>
      <c r="E642" s="304"/>
      <c r="F642" s="304"/>
      <c r="G642" s="304"/>
      <c r="H642" s="304"/>
      <c r="I642" s="304"/>
      <c r="J642" s="304"/>
      <c r="K642" s="304"/>
      <c r="L642" s="425">
        <f t="shared" si="18"/>
        <v>0</v>
      </c>
      <c r="M642" s="304"/>
      <c r="N642" s="304"/>
      <c r="O642" s="425">
        <f t="shared" si="19"/>
        <v>0</v>
      </c>
      <c r="P642" s="304"/>
      <c r="Q642" s="304"/>
      <c r="R642" s="275" t="str">
        <f>IF(ISBLANK($B642),"",VLOOKUP($B642,Listen!$A$2:$C$44,2,FALSE))</f>
        <v/>
      </c>
      <c r="S642" s="275" t="str">
        <f>IF(ISBLANK($B642),"",VLOOKUP($B642,Listen!$A$2:$C$44,3,FALSE))</f>
        <v/>
      </c>
      <c r="T642" s="260"/>
      <c r="U642" s="260"/>
      <c r="V642" s="260"/>
      <c r="W642" s="260"/>
      <c r="X642" s="260"/>
      <c r="Y642" s="260"/>
      <c r="Z642" s="260"/>
      <c r="AA642" s="260"/>
      <c r="AB642" s="260"/>
      <c r="AC642" s="260"/>
      <c r="AD642" s="260"/>
      <c r="AE642" s="260"/>
    </row>
    <row r="643" spans="1:31">
      <c r="A643" s="186"/>
      <c r="B643" s="186"/>
      <c r="C643" s="226"/>
      <c r="D643" s="304"/>
      <c r="E643" s="304"/>
      <c r="F643" s="304"/>
      <c r="G643" s="304"/>
      <c r="H643" s="304"/>
      <c r="I643" s="304"/>
      <c r="J643" s="304"/>
      <c r="K643" s="304"/>
      <c r="L643" s="425">
        <f t="shared" si="18"/>
        <v>0</v>
      </c>
      <c r="M643" s="304"/>
      <c r="N643" s="304"/>
      <c r="O643" s="425">
        <f t="shared" si="19"/>
        <v>0</v>
      </c>
      <c r="P643" s="304"/>
      <c r="Q643" s="304"/>
      <c r="R643" s="275" t="str">
        <f>IF(ISBLANK($B643),"",VLOOKUP($B643,Listen!$A$2:$C$44,2,FALSE))</f>
        <v/>
      </c>
      <c r="S643" s="275" t="str">
        <f>IF(ISBLANK($B643),"",VLOOKUP($B643,Listen!$A$2:$C$44,3,FALSE))</f>
        <v/>
      </c>
      <c r="T643" s="260"/>
      <c r="U643" s="260"/>
      <c r="V643" s="260"/>
      <c r="W643" s="260"/>
      <c r="X643" s="260"/>
      <c r="Y643" s="260"/>
      <c r="Z643" s="260"/>
      <c r="AA643" s="260"/>
      <c r="AB643" s="260"/>
      <c r="AC643" s="260"/>
      <c r="AD643" s="260"/>
      <c r="AE643" s="260"/>
    </row>
    <row r="644" spans="1:31">
      <c r="A644" s="186"/>
      <c r="B644" s="186"/>
      <c r="C644" s="226"/>
      <c r="D644" s="304"/>
      <c r="E644" s="304"/>
      <c r="F644" s="304"/>
      <c r="G644" s="304"/>
      <c r="H644" s="304"/>
      <c r="I644" s="304"/>
      <c r="J644" s="304"/>
      <c r="K644" s="304"/>
      <c r="L644" s="425">
        <f t="shared" si="18"/>
        <v>0</v>
      </c>
      <c r="M644" s="304"/>
      <c r="N644" s="304"/>
      <c r="O644" s="425">
        <f t="shared" si="19"/>
        <v>0</v>
      </c>
      <c r="P644" s="304"/>
      <c r="Q644" s="304"/>
      <c r="R644" s="275" t="str">
        <f>IF(ISBLANK($B644),"",VLOOKUP($B644,Listen!$A$2:$C$44,2,FALSE))</f>
        <v/>
      </c>
      <c r="S644" s="275" t="str">
        <f>IF(ISBLANK($B644),"",VLOOKUP($B644,Listen!$A$2:$C$44,3,FALSE))</f>
        <v/>
      </c>
      <c r="T644" s="260"/>
      <c r="U644" s="260"/>
      <c r="V644" s="260"/>
      <c r="W644" s="260"/>
      <c r="X644" s="260"/>
      <c r="Y644" s="260"/>
      <c r="Z644" s="260"/>
      <c r="AA644" s="260"/>
      <c r="AB644" s="260"/>
      <c r="AC644" s="260"/>
      <c r="AD644" s="260"/>
      <c r="AE644" s="260"/>
    </row>
    <row r="645" spans="1:31">
      <c r="A645" s="186"/>
      <c r="B645" s="186"/>
      <c r="C645" s="226"/>
      <c r="D645" s="304"/>
      <c r="E645" s="304"/>
      <c r="F645" s="304"/>
      <c r="G645" s="304"/>
      <c r="H645" s="304"/>
      <c r="I645" s="304"/>
      <c r="J645" s="304"/>
      <c r="K645" s="304"/>
      <c r="L645" s="425">
        <f t="shared" ref="L645:L708" si="20">D645+E645+G645+H645+J645-F645-I645-K645</f>
        <v>0</v>
      </c>
      <c r="M645" s="304"/>
      <c r="N645" s="304"/>
      <c r="O645" s="425">
        <f t="shared" ref="O645:O708" si="21">L645-M645-N645</f>
        <v>0</v>
      </c>
      <c r="P645" s="304"/>
      <c r="Q645" s="304"/>
      <c r="R645" s="275" t="str">
        <f>IF(ISBLANK($B645),"",VLOOKUP($B645,Listen!$A$2:$C$44,2,FALSE))</f>
        <v/>
      </c>
      <c r="S645" s="275" t="str">
        <f>IF(ISBLANK($B645),"",VLOOKUP($B645,Listen!$A$2:$C$44,3,FALSE))</f>
        <v/>
      </c>
      <c r="T645" s="260"/>
      <c r="U645" s="260"/>
      <c r="V645" s="260"/>
      <c r="W645" s="260"/>
      <c r="X645" s="260"/>
      <c r="Y645" s="260"/>
      <c r="Z645" s="260"/>
      <c r="AA645" s="260"/>
      <c r="AB645" s="260"/>
      <c r="AC645" s="260"/>
      <c r="AD645" s="260"/>
      <c r="AE645" s="260"/>
    </row>
    <row r="646" spans="1:31">
      <c r="A646" s="186"/>
      <c r="B646" s="186"/>
      <c r="C646" s="226"/>
      <c r="D646" s="304"/>
      <c r="E646" s="304"/>
      <c r="F646" s="304"/>
      <c r="G646" s="304"/>
      <c r="H646" s="304"/>
      <c r="I646" s="304"/>
      <c r="J646" s="304"/>
      <c r="K646" s="304"/>
      <c r="L646" s="425">
        <f t="shared" si="20"/>
        <v>0</v>
      </c>
      <c r="M646" s="304"/>
      <c r="N646" s="304"/>
      <c r="O646" s="425">
        <f t="shared" si="21"/>
        <v>0</v>
      </c>
      <c r="P646" s="304"/>
      <c r="Q646" s="304"/>
      <c r="R646" s="275" t="str">
        <f>IF(ISBLANK($B646),"",VLOOKUP($B646,Listen!$A$2:$C$44,2,FALSE))</f>
        <v/>
      </c>
      <c r="S646" s="275" t="str">
        <f>IF(ISBLANK($B646),"",VLOOKUP($B646,Listen!$A$2:$C$44,3,FALSE))</f>
        <v/>
      </c>
      <c r="T646" s="260"/>
      <c r="U646" s="260"/>
      <c r="V646" s="260"/>
      <c r="W646" s="260"/>
      <c r="X646" s="260"/>
      <c r="Y646" s="260"/>
      <c r="Z646" s="260"/>
      <c r="AA646" s="260"/>
      <c r="AB646" s="260"/>
      <c r="AC646" s="260"/>
      <c r="AD646" s="260"/>
      <c r="AE646" s="260"/>
    </row>
    <row r="647" spans="1:31">
      <c r="A647" s="186"/>
      <c r="B647" s="186"/>
      <c r="C647" s="226"/>
      <c r="D647" s="304"/>
      <c r="E647" s="304"/>
      <c r="F647" s="304"/>
      <c r="G647" s="304"/>
      <c r="H647" s="304"/>
      <c r="I647" s="304"/>
      <c r="J647" s="304"/>
      <c r="K647" s="304"/>
      <c r="L647" s="425">
        <f t="shared" si="20"/>
        <v>0</v>
      </c>
      <c r="M647" s="304"/>
      <c r="N647" s="304"/>
      <c r="O647" s="425">
        <f t="shared" si="21"/>
        <v>0</v>
      </c>
      <c r="P647" s="304"/>
      <c r="Q647" s="304"/>
      <c r="R647" s="275" t="str">
        <f>IF(ISBLANK($B647),"",VLOOKUP($B647,Listen!$A$2:$C$44,2,FALSE))</f>
        <v/>
      </c>
      <c r="S647" s="275" t="str">
        <f>IF(ISBLANK($B647),"",VLOOKUP($B647,Listen!$A$2:$C$44,3,FALSE))</f>
        <v/>
      </c>
      <c r="T647" s="260"/>
      <c r="U647" s="260"/>
      <c r="V647" s="260"/>
      <c r="W647" s="260"/>
      <c r="X647" s="260"/>
      <c r="Y647" s="260"/>
      <c r="Z647" s="260"/>
      <c r="AA647" s="260"/>
      <c r="AB647" s="260"/>
      <c r="AC647" s="260"/>
      <c r="AD647" s="260"/>
      <c r="AE647" s="260"/>
    </row>
    <row r="648" spans="1:31">
      <c r="A648" s="186"/>
      <c r="B648" s="186"/>
      <c r="C648" s="226"/>
      <c r="D648" s="304"/>
      <c r="E648" s="304"/>
      <c r="F648" s="304"/>
      <c r="G648" s="304"/>
      <c r="H648" s="304"/>
      <c r="I648" s="304"/>
      <c r="J648" s="304"/>
      <c r="K648" s="304"/>
      <c r="L648" s="425">
        <f t="shared" si="20"/>
        <v>0</v>
      </c>
      <c r="M648" s="304"/>
      <c r="N648" s="304"/>
      <c r="O648" s="425">
        <f t="shared" si="21"/>
        <v>0</v>
      </c>
      <c r="P648" s="304"/>
      <c r="Q648" s="304"/>
      <c r="R648" s="275" t="str">
        <f>IF(ISBLANK($B648),"",VLOOKUP($B648,Listen!$A$2:$C$44,2,FALSE))</f>
        <v/>
      </c>
      <c r="S648" s="275" t="str">
        <f>IF(ISBLANK($B648),"",VLOOKUP($B648,Listen!$A$2:$C$44,3,FALSE))</f>
        <v/>
      </c>
      <c r="T648" s="260"/>
      <c r="U648" s="260"/>
      <c r="V648" s="260"/>
      <c r="W648" s="260"/>
      <c r="X648" s="260"/>
      <c r="Y648" s="260"/>
      <c r="Z648" s="260"/>
      <c r="AA648" s="260"/>
      <c r="AB648" s="260"/>
      <c r="AC648" s="260"/>
      <c r="AD648" s="260"/>
      <c r="AE648" s="260"/>
    </row>
    <row r="649" spans="1:31">
      <c r="A649" s="186"/>
      <c r="B649" s="186"/>
      <c r="C649" s="226"/>
      <c r="D649" s="304"/>
      <c r="E649" s="304"/>
      <c r="F649" s="304"/>
      <c r="G649" s="304"/>
      <c r="H649" s="304"/>
      <c r="I649" s="304"/>
      <c r="J649" s="304"/>
      <c r="K649" s="304"/>
      <c r="L649" s="425">
        <f t="shared" si="20"/>
        <v>0</v>
      </c>
      <c r="M649" s="304"/>
      <c r="N649" s="304"/>
      <c r="O649" s="425">
        <f t="shared" si="21"/>
        <v>0</v>
      </c>
      <c r="P649" s="304"/>
      <c r="Q649" s="304"/>
      <c r="R649" s="275" t="str">
        <f>IF(ISBLANK($B649),"",VLOOKUP($B649,Listen!$A$2:$C$44,2,FALSE))</f>
        <v/>
      </c>
      <c r="S649" s="275" t="str">
        <f>IF(ISBLANK($B649),"",VLOOKUP($B649,Listen!$A$2:$C$44,3,FALSE))</f>
        <v/>
      </c>
      <c r="T649" s="260"/>
      <c r="U649" s="260"/>
      <c r="V649" s="260"/>
      <c r="W649" s="260"/>
      <c r="X649" s="260"/>
      <c r="Y649" s="260"/>
      <c r="Z649" s="260"/>
      <c r="AA649" s="260"/>
      <c r="AB649" s="260"/>
      <c r="AC649" s="260"/>
      <c r="AD649" s="260"/>
      <c r="AE649" s="260"/>
    </row>
    <row r="650" spans="1:31">
      <c r="A650" s="186"/>
      <c r="B650" s="186"/>
      <c r="C650" s="226"/>
      <c r="D650" s="304"/>
      <c r="E650" s="304"/>
      <c r="F650" s="304"/>
      <c r="G650" s="304"/>
      <c r="H650" s="304"/>
      <c r="I650" s="304"/>
      <c r="J650" s="304"/>
      <c r="K650" s="304"/>
      <c r="L650" s="425">
        <f t="shared" si="20"/>
        <v>0</v>
      </c>
      <c r="M650" s="304"/>
      <c r="N650" s="304"/>
      <c r="O650" s="425">
        <f t="shared" si="21"/>
        <v>0</v>
      </c>
      <c r="P650" s="304"/>
      <c r="Q650" s="304"/>
      <c r="R650" s="275" t="str">
        <f>IF(ISBLANK($B650),"",VLOOKUP($B650,Listen!$A$2:$C$44,2,FALSE))</f>
        <v/>
      </c>
      <c r="S650" s="275" t="str">
        <f>IF(ISBLANK($B650),"",VLOOKUP($B650,Listen!$A$2:$C$44,3,FALSE))</f>
        <v/>
      </c>
      <c r="T650" s="260"/>
      <c r="U650" s="260"/>
      <c r="V650" s="260"/>
      <c r="W650" s="260"/>
      <c r="X650" s="260"/>
      <c r="Y650" s="260"/>
      <c r="Z650" s="260"/>
      <c r="AA650" s="260"/>
      <c r="AB650" s="260"/>
      <c r="AC650" s="260"/>
      <c r="AD650" s="260"/>
      <c r="AE650" s="260"/>
    </row>
    <row r="651" spans="1:31">
      <c r="A651" s="186"/>
      <c r="B651" s="186"/>
      <c r="C651" s="226"/>
      <c r="D651" s="304"/>
      <c r="E651" s="304"/>
      <c r="F651" s="304"/>
      <c r="G651" s="304"/>
      <c r="H651" s="304"/>
      <c r="I651" s="304"/>
      <c r="J651" s="304"/>
      <c r="K651" s="304"/>
      <c r="L651" s="425">
        <f t="shared" si="20"/>
        <v>0</v>
      </c>
      <c r="M651" s="304"/>
      <c r="N651" s="304"/>
      <c r="O651" s="425">
        <f t="shared" si="21"/>
        <v>0</v>
      </c>
      <c r="P651" s="304"/>
      <c r="Q651" s="304"/>
      <c r="R651" s="275" t="str">
        <f>IF(ISBLANK($B651),"",VLOOKUP($B651,Listen!$A$2:$C$44,2,FALSE))</f>
        <v/>
      </c>
      <c r="S651" s="275" t="str">
        <f>IF(ISBLANK($B651),"",VLOOKUP($B651,Listen!$A$2:$C$44,3,FALSE))</f>
        <v/>
      </c>
      <c r="T651" s="260"/>
      <c r="U651" s="260"/>
      <c r="V651" s="260"/>
      <c r="W651" s="260"/>
      <c r="X651" s="260"/>
      <c r="Y651" s="260"/>
      <c r="Z651" s="260"/>
      <c r="AA651" s="260"/>
      <c r="AB651" s="260"/>
      <c r="AC651" s="260"/>
      <c r="AD651" s="260"/>
      <c r="AE651" s="260"/>
    </row>
    <row r="652" spans="1:31">
      <c r="A652" s="186"/>
      <c r="B652" s="186"/>
      <c r="C652" s="226"/>
      <c r="D652" s="304"/>
      <c r="E652" s="304"/>
      <c r="F652" s="304"/>
      <c r="G652" s="304"/>
      <c r="H652" s="304"/>
      <c r="I652" s="304"/>
      <c r="J652" s="304"/>
      <c r="K652" s="304"/>
      <c r="L652" s="425">
        <f t="shared" si="20"/>
        <v>0</v>
      </c>
      <c r="M652" s="304"/>
      <c r="N652" s="304"/>
      <c r="O652" s="425">
        <f t="shared" si="21"/>
        <v>0</v>
      </c>
      <c r="P652" s="304"/>
      <c r="Q652" s="304"/>
      <c r="R652" s="275" t="str">
        <f>IF(ISBLANK($B652),"",VLOOKUP($B652,Listen!$A$2:$C$44,2,FALSE))</f>
        <v/>
      </c>
      <c r="S652" s="275" t="str">
        <f>IF(ISBLANK($B652),"",VLOOKUP($B652,Listen!$A$2:$C$44,3,FALSE))</f>
        <v/>
      </c>
      <c r="T652" s="260"/>
      <c r="U652" s="260"/>
      <c r="V652" s="260"/>
      <c r="W652" s="260"/>
      <c r="X652" s="260"/>
      <c r="Y652" s="260"/>
      <c r="Z652" s="260"/>
      <c r="AA652" s="260"/>
      <c r="AB652" s="260"/>
      <c r="AC652" s="260"/>
      <c r="AD652" s="260"/>
      <c r="AE652" s="260"/>
    </row>
    <row r="653" spans="1:31">
      <c r="A653" s="186"/>
      <c r="B653" s="186"/>
      <c r="C653" s="226"/>
      <c r="D653" s="304"/>
      <c r="E653" s="304"/>
      <c r="F653" s="304"/>
      <c r="G653" s="304"/>
      <c r="H653" s="304"/>
      <c r="I653" s="304"/>
      <c r="J653" s="304"/>
      <c r="K653" s="304"/>
      <c r="L653" s="425">
        <f t="shared" si="20"/>
        <v>0</v>
      </c>
      <c r="M653" s="304"/>
      <c r="N653" s="304"/>
      <c r="O653" s="425">
        <f t="shared" si="21"/>
        <v>0</v>
      </c>
      <c r="P653" s="304"/>
      <c r="Q653" s="304"/>
      <c r="R653" s="275" t="str">
        <f>IF(ISBLANK($B653),"",VLOOKUP($B653,Listen!$A$2:$C$44,2,FALSE))</f>
        <v/>
      </c>
      <c r="S653" s="275" t="str">
        <f>IF(ISBLANK($B653),"",VLOOKUP($B653,Listen!$A$2:$C$44,3,FALSE))</f>
        <v/>
      </c>
      <c r="T653" s="260"/>
      <c r="U653" s="260"/>
      <c r="V653" s="260"/>
      <c r="W653" s="260"/>
      <c r="X653" s="260"/>
      <c r="Y653" s="260"/>
      <c r="Z653" s="260"/>
      <c r="AA653" s="260"/>
      <c r="AB653" s="260"/>
      <c r="AC653" s="260"/>
      <c r="AD653" s="260"/>
      <c r="AE653" s="260"/>
    </row>
    <row r="654" spans="1:31">
      <c r="A654" s="186"/>
      <c r="B654" s="186"/>
      <c r="C654" s="226"/>
      <c r="D654" s="304"/>
      <c r="E654" s="304"/>
      <c r="F654" s="304"/>
      <c r="G654" s="304"/>
      <c r="H654" s="304"/>
      <c r="I654" s="304"/>
      <c r="J654" s="304"/>
      <c r="K654" s="304"/>
      <c r="L654" s="425">
        <f t="shared" si="20"/>
        <v>0</v>
      </c>
      <c r="M654" s="304"/>
      <c r="N654" s="304"/>
      <c r="O654" s="425">
        <f t="shared" si="21"/>
        <v>0</v>
      </c>
      <c r="P654" s="304"/>
      <c r="Q654" s="304"/>
      <c r="R654" s="275" t="str">
        <f>IF(ISBLANK($B654),"",VLOOKUP($B654,Listen!$A$2:$C$44,2,FALSE))</f>
        <v/>
      </c>
      <c r="S654" s="275" t="str">
        <f>IF(ISBLANK($B654),"",VLOOKUP($B654,Listen!$A$2:$C$44,3,FALSE))</f>
        <v/>
      </c>
      <c r="T654" s="260"/>
      <c r="U654" s="260"/>
      <c r="V654" s="260"/>
      <c r="W654" s="260"/>
      <c r="X654" s="260"/>
      <c r="Y654" s="260"/>
      <c r="Z654" s="260"/>
      <c r="AA654" s="260"/>
      <c r="AB654" s="260"/>
      <c r="AC654" s="260"/>
      <c r="AD654" s="260"/>
      <c r="AE654" s="260"/>
    </row>
    <row r="655" spans="1:31">
      <c r="A655" s="186"/>
      <c r="B655" s="186"/>
      <c r="C655" s="226"/>
      <c r="D655" s="304"/>
      <c r="E655" s="304"/>
      <c r="F655" s="304"/>
      <c r="G655" s="304"/>
      <c r="H655" s="304"/>
      <c r="I655" s="304"/>
      <c r="J655" s="304"/>
      <c r="K655" s="304"/>
      <c r="L655" s="425">
        <f t="shared" si="20"/>
        <v>0</v>
      </c>
      <c r="M655" s="304"/>
      <c r="N655" s="304"/>
      <c r="O655" s="425">
        <f t="shared" si="21"/>
        <v>0</v>
      </c>
      <c r="P655" s="304"/>
      <c r="Q655" s="304"/>
      <c r="R655" s="275" t="str">
        <f>IF(ISBLANK($B655),"",VLOOKUP($B655,Listen!$A$2:$C$44,2,FALSE))</f>
        <v/>
      </c>
      <c r="S655" s="275" t="str">
        <f>IF(ISBLANK($B655),"",VLOOKUP($B655,Listen!$A$2:$C$44,3,FALSE))</f>
        <v/>
      </c>
      <c r="T655" s="260"/>
      <c r="U655" s="260"/>
      <c r="V655" s="260"/>
      <c r="W655" s="260"/>
      <c r="X655" s="260"/>
      <c r="Y655" s="260"/>
      <c r="Z655" s="260"/>
      <c r="AA655" s="260"/>
      <c r="AB655" s="260"/>
      <c r="AC655" s="260"/>
      <c r="AD655" s="260"/>
      <c r="AE655" s="260"/>
    </row>
    <row r="656" spans="1:31">
      <c r="A656" s="186"/>
      <c r="B656" s="186"/>
      <c r="C656" s="226"/>
      <c r="D656" s="304"/>
      <c r="E656" s="304"/>
      <c r="F656" s="304"/>
      <c r="G656" s="304"/>
      <c r="H656" s="304"/>
      <c r="I656" s="304"/>
      <c r="J656" s="304"/>
      <c r="K656" s="304"/>
      <c r="L656" s="425">
        <f t="shared" si="20"/>
        <v>0</v>
      </c>
      <c r="M656" s="304"/>
      <c r="N656" s="304"/>
      <c r="O656" s="425">
        <f t="shared" si="21"/>
        <v>0</v>
      </c>
      <c r="P656" s="304"/>
      <c r="Q656" s="304"/>
      <c r="R656" s="275" t="str">
        <f>IF(ISBLANK($B656),"",VLOOKUP($B656,Listen!$A$2:$C$44,2,FALSE))</f>
        <v/>
      </c>
      <c r="S656" s="275" t="str">
        <f>IF(ISBLANK($B656),"",VLOOKUP($B656,Listen!$A$2:$C$44,3,FALSE))</f>
        <v/>
      </c>
      <c r="T656" s="260"/>
      <c r="U656" s="260"/>
      <c r="V656" s="260"/>
      <c r="W656" s="260"/>
      <c r="X656" s="260"/>
      <c r="Y656" s="260"/>
      <c r="Z656" s="260"/>
      <c r="AA656" s="260"/>
      <c r="AB656" s="260"/>
      <c r="AC656" s="260"/>
      <c r="AD656" s="260"/>
      <c r="AE656" s="260"/>
    </row>
    <row r="657" spans="1:31">
      <c r="A657" s="186"/>
      <c r="B657" s="186"/>
      <c r="C657" s="226"/>
      <c r="D657" s="304"/>
      <c r="E657" s="304"/>
      <c r="F657" s="304"/>
      <c r="G657" s="304"/>
      <c r="H657" s="304"/>
      <c r="I657" s="304"/>
      <c r="J657" s="304"/>
      <c r="K657" s="304"/>
      <c r="L657" s="425">
        <f t="shared" si="20"/>
        <v>0</v>
      </c>
      <c r="M657" s="304"/>
      <c r="N657" s="304"/>
      <c r="O657" s="425">
        <f t="shared" si="21"/>
        <v>0</v>
      </c>
      <c r="P657" s="304"/>
      <c r="Q657" s="304"/>
      <c r="R657" s="275" t="str">
        <f>IF(ISBLANK($B657),"",VLOOKUP($B657,Listen!$A$2:$C$44,2,FALSE))</f>
        <v/>
      </c>
      <c r="S657" s="275" t="str">
        <f>IF(ISBLANK($B657),"",VLOOKUP($B657,Listen!$A$2:$C$44,3,FALSE))</f>
        <v/>
      </c>
      <c r="T657" s="260"/>
      <c r="U657" s="260"/>
      <c r="V657" s="260"/>
      <c r="W657" s="260"/>
      <c r="X657" s="260"/>
      <c r="Y657" s="260"/>
      <c r="Z657" s="260"/>
      <c r="AA657" s="260"/>
      <c r="AB657" s="260"/>
      <c r="AC657" s="260"/>
      <c r="AD657" s="260"/>
      <c r="AE657" s="260"/>
    </row>
    <row r="658" spans="1:31">
      <c r="A658" s="186"/>
      <c r="B658" s="186"/>
      <c r="C658" s="226"/>
      <c r="D658" s="304"/>
      <c r="E658" s="304"/>
      <c r="F658" s="304"/>
      <c r="G658" s="304"/>
      <c r="H658" s="304"/>
      <c r="I658" s="304"/>
      <c r="J658" s="304"/>
      <c r="K658" s="304"/>
      <c r="L658" s="425">
        <f t="shared" si="20"/>
        <v>0</v>
      </c>
      <c r="M658" s="304"/>
      <c r="N658" s="304"/>
      <c r="O658" s="425">
        <f t="shared" si="21"/>
        <v>0</v>
      </c>
      <c r="P658" s="304"/>
      <c r="Q658" s="304"/>
      <c r="R658" s="275" t="str">
        <f>IF(ISBLANK($B658),"",VLOOKUP($B658,Listen!$A$2:$C$44,2,FALSE))</f>
        <v/>
      </c>
      <c r="S658" s="275" t="str">
        <f>IF(ISBLANK($B658),"",VLOOKUP($B658,Listen!$A$2:$C$44,3,FALSE))</f>
        <v/>
      </c>
      <c r="T658" s="260"/>
      <c r="U658" s="260"/>
      <c r="V658" s="260"/>
      <c r="W658" s="260"/>
      <c r="X658" s="260"/>
      <c r="Y658" s="260"/>
      <c r="Z658" s="260"/>
      <c r="AA658" s="260"/>
      <c r="AB658" s="260"/>
      <c r="AC658" s="260"/>
      <c r="AD658" s="260"/>
      <c r="AE658" s="260"/>
    </row>
    <row r="659" spans="1:31">
      <c r="A659" s="186"/>
      <c r="B659" s="186"/>
      <c r="C659" s="226"/>
      <c r="D659" s="304"/>
      <c r="E659" s="304"/>
      <c r="F659" s="304"/>
      <c r="G659" s="304"/>
      <c r="H659" s="304"/>
      <c r="I659" s="304"/>
      <c r="J659" s="304"/>
      <c r="K659" s="304"/>
      <c r="L659" s="425">
        <f t="shared" si="20"/>
        <v>0</v>
      </c>
      <c r="M659" s="304"/>
      <c r="N659" s="304"/>
      <c r="O659" s="425">
        <f t="shared" si="21"/>
        <v>0</v>
      </c>
      <c r="P659" s="304"/>
      <c r="Q659" s="304"/>
      <c r="R659" s="275" t="str">
        <f>IF(ISBLANK($B659),"",VLOOKUP($B659,Listen!$A$2:$C$44,2,FALSE))</f>
        <v/>
      </c>
      <c r="S659" s="275" t="str">
        <f>IF(ISBLANK($B659),"",VLOOKUP($B659,Listen!$A$2:$C$44,3,FALSE))</f>
        <v/>
      </c>
      <c r="T659" s="260"/>
      <c r="U659" s="260"/>
      <c r="V659" s="260"/>
      <c r="W659" s="260"/>
      <c r="X659" s="260"/>
      <c r="Y659" s="260"/>
      <c r="Z659" s="260"/>
      <c r="AA659" s="260"/>
      <c r="AB659" s="260"/>
      <c r="AC659" s="260"/>
      <c r="AD659" s="260"/>
      <c r="AE659" s="260"/>
    </row>
    <row r="660" spans="1:31">
      <c r="A660" s="186"/>
      <c r="B660" s="186"/>
      <c r="C660" s="226"/>
      <c r="D660" s="304"/>
      <c r="E660" s="304"/>
      <c r="F660" s="304"/>
      <c r="G660" s="304"/>
      <c r="H660" s="304"/>
      <c r="I660" s="304"/>
      <c r="J660" s="304"/>
      <c r="K660" s="304"/>
      <c r="L660" s="425">
        <f t="shared" si="20"/>
        <v>0</v>
      </c>
      <c r="M660" s="304"/>
      <c r="N660" s="304"/>
      <c r="O660" s="425">
        <f t="shared" si="21"/>
        <v>0</v>
      </c>
      <c r="P660" s="304"/>
      <c r="Q660" s="304"/>
      <c r="R660" s="275" t="str">
        <f>IF(ISBLANK($B660),"",VLOOKUP($B660,Listen!$A$2:$C$44,2,FALSE))</f>
        <v/>
      </c>
      <c r="S660" s="275" t="str">
        <f>IF(ISBLANK($B660),"",VLOOKUP($B660,Listen!$A$2:$C$44,3,FALSE))</f>
        <v/>
      </c>
      <c r="T660" s="260"/>
      <c r="U660" s="260"/>
      <c r="V660" s="260"/>
      <c r="W660" s="260"/>
      <c r="X660" s="260"/>
      <c r="Y660" s="260"/>
      <c r="Z660" s="260"/>
      <c r="AA660" s="260"/>
      <c r="AB660" s="260"/>
      <c r="AC660" s="260"/>
      <c r="AD660" s="260"/>
      <c r="AE660" s="260"/>
    </row>
    <row r="661" spans="1:31">
      <c r="A661" s="186"/>
      <c r="B661" s="186"/>
      <c r="C661" s="226"/>
      <c r="D661" s="304"/>
      <c r="E661" s="304"/>
      <c r="F661" s="304"/>
      <c r="G661" s="304"/>
      <c r="H661" s="304"/>
      <c r="I661" s="304"/>
      <c r="J661" s="304"/>
      <c r="K661" s="304"/>
      <c r="L661" s="425">
        <f t="shared" si="20"/>
        <v>0</v>
      </c>
      <c r="M661" s="304"/>
      <c r="N661" s="304"/>
      <c r="O661" s="425">
        <f t="shared" si="21"/>
        <v>0</v>
      </c>
      <c r="P661" s="304"/>
      <c r="Q661" s="304"/>
      <c r="R661" s="275" t="str">
        <f>IF(ISBLANK($B661),"",VLOOKUP($B661,Listen!$A$2:$C$44,2,FALSE))</f>
        <v/>
      </c>
      <c r="S661" s="275" t="str">
        <f>IF(ISBLANK($B661),"",VLOOKUP($B661,Listen!$A$2:$C$44,3,FALSE))</f>
        <v/>
      </c>
      <c r="T661" s="260"/>
      <c r="U661" s="260"/>
      <c r="V661" s="260"/>
      <c r="W661" s="260"/>
      <c r="X661" s="260"/>
      <c r="Y661" s="260"/>
      <c r="Z661" s="260"/>
      <c r="AA661" s="260"/>
      <c r="AB661" s="260"/>
      <c r="AC661" s="260"/>
      <c r="AD661" s="260"/>
      <c r="AE661" s="260"/>
    </row>
    <row r="662" spans="1:31">
      <c r="A662" s="186"/>
      <c r="B662" s="186"/>
      <c r="C662" s="226"/>
      <c r="D662" s="304"/>
      <c r="E662" s="304"/>
      <c r="F662" s="304"/>
      <c r="G662" s="304"/>
      <c r="H662" s="304"/>
      <c r="I662" s="304"/>
      <c r="J662" s="304"/>
      <c r="K662" s="304"/>
      <c r="L662" s="425">
        <f t="shared" si="20"/>
        <v>0</v>
      </c>
      <c r="M662" s="304"/>
      <c r="N662" s="304"/>
      <c r="O662" s="425">
        <f t="shared" si="21"/>
        <v>0</v>
      </c>
      <c r="P662" s="304"/>
      <c r="Q662" s="304"/>
      <c r="R662" s="275" t="str">
        <f>IF(ISBLANK($B662),"",VLOOKUP($B662,Listen!$A$2:$C$44,2,FALSE))</f>
        <v/>
      </c>
      <c r="S662" s="275" t="str">
        <f>IF(ISBLANK($B662),"",VLOOKUP($B662,Listen!$A$2:$C$44,3,FALSE))</f>
        <v/>
      </c>
      <c r="T662" s="260"/>
      <c r="U662" s="260"/>
      <c r="V662" s="260"/>
      <c r="W662" s="260"/>
      <c r="X662" s="260"/>
      <c r="Y662" s="260"/>
      <c r="Z662" s="260"/>
      <c r="AA662" s="260"/>
      <c r="AB662" s="260"/>
      <c r="AC662" s="260"/>
      <c r="AD662" s="260"/>
      <c r="AE662" s="260"/>
    </row>
    <row r="663" spans="1:31">
      <c r="A663" s="186"/>
      <c r="B663" s="186"/>
      <c r="C663" s="226"/>
      <c r="D663" s="304"/>
      <c r="E663" s="304"/>
      <c r="F663" s="304"/>
      <c r="G663" s="304"/>
      <c r="H663" s="304"/>
      <c r="I663" s="304"/>
      <c r="J663" s="304"/>
      <c r="K663" s="304"/>
      <c r="L663" s="425">
        <f t="shared" si="20"/>
        <v>0</v>
      </c>
      <c r="M663" s="304"/>
      <c r="N663" s="304"/>
      <c r="O663" s="425">
        <f t="shared" si="21"/>
        <v>0</v>
      </c>
      <c r="P663" s="304"/>
      <c r="Q663" s="304"/>
      <c r="R663" s="275" t="str">
        <f>IF(ISBLANK($B663),"",VLOOKUP($B663,Listen!$A$2:$C$44,2,FALSE))</f>
        <v/>
      </c>
      <c r="S663" s="275" t="str">
        <f>IF(ISBLANK($B663),"",VLOOKUP($B663,Listen!$A$2:$C$44,3,FALSE))</f>
        <v/>
      </c>
      <c r="T663" s="260"/>
      <c r="U663" s="260"/>
      <c r="V663" s="260"/>
      <c r="W663" s="260"/>
      <c r="X663" s="260"/>
      <c r="Y663" s="260"/>
      <c r="Z663" s="260"/>
      <c r="AA663" s="260"/>
      <c r="AB663" s="260"/>
      <c r="AC663" s="260"/>
      <c r="AD663" s="260"/>
      <c r="AE663" s="260"/>
    </row>
    <row r="664" spans="1:31">
      <c r="A664" s="186"/>
      <c r="B664" s="186"/>
      <c r="C664" s="226"/>
      <c r="D664" s="304"/>
      <c r="E664" s="304"/>
      <c r="F664" s="304"/>
      <c r="G664" s="304"/>
      <c r="H664" s="304"/>
      <c r="I664" s="304"/>
      <c r="J664" s="304"/>
      <c r="K664" s="304"/>
      <c r="L664" s="425">
        <f t="shared" si="20"/>
        <v>0</v>
      </c>
      <c r="M664" s="304"/>
      <c r="N664" s="304"/>
      <c r="O664" s="425">
        <f t="shared" si="21"/>
        <v>0</v>
      </c>
      <c r="P664" s="304"/>
      <c r="Q664" s="304"/>
      <c r="R664" s="275" t="str">
        <f>IF(ISBLANK($B664),"",VLOOKUP($B664,Listen!$A$2:$C$44,2,FALSE))</f>
        <v/>
      </c>
      <c r="S664" s="275" t="str">
        <f>IF(ISBLANK($B664),"",VLOOKUP($B664,Listen!$A$2:$C$44,3,FALSE))</f>
        <v/>
      </c>
      <c r="T664" s="260"/>
      <c r="U664" s="260"/>
      <c r="V664" s="260"/>
      <c r="W664" s="260"/>
      <c r="X664" s="260"/>
      <c r="Y664" s="260"/>
      <c r="Z664" s="260"/>
      <c r="AA664" s="260"/>
      <c r="AB664" s="260"/>
      <c r="AC664" s="260"/>
      <c r="AD664" s="260"/>
      <c r="AE664" s="260"/>
    </row>
    <row r="665" spans="1:31">
      <c r="A665" s="186"/>
      <c r="B665" s="186"/>
      <c r="C665" s="226"/>
      <c r="D665" s="304"/>
      <c r="E665" s="304"/>
      <c r="F665" s="304"/>
      <c r="G665" s="304"/>
      <c r="H665" s="304"/>
      <c r="I665" s="304"/>
      <c r="J665" s="304"/>
      <c r="K665" s="304"/>
      <c r="L665" s="425">
        <f t="shared" si="20"/>
        <v>0</v>
      </c>
      <c r="M665" s="304"/>
      <c r="N665" s="304"/>
      <c r="O665" s="425">
        <f t="shared" si="21"/>
        <v>0</v>
      </c>
      <c r="P665" s="304"/>
      <c r="Q665" s="304"/>
      <c r="R665" s="275" t="str">
        <f>IF(ISBLANK($B665),"",VLOOKUP($B665,Listen!$A$2:$C$44,2,FALSE))</f>
        <v/>
      </c>
      <c r="S665" s="275" t="str">
        <f>IF(ISBLANK($B665),"",VLOOKUP($B665,Listen!$A$2:$C$44,3,FALSE))</f>
        <v/>
      </c>
      <c r="T665" s="260"/>
      <c r="U665" s="260"/>
      <c r="V665" s="260"/>
      <c r="W665" s="260"/>
      <c r="X665" s="260"/>
      <c r="Y665" s="260"/>
      <c r="Z665" s="260"/>
      <c r="AA665" s="260"/>
      <c r="AB665" s="260"/>
      <c r="AC665" s="260"/>
      <c r="AD665" s="260"/>
      <c r="AE665" s="260"/>
    </row>
    <row r="666" spans="1:31">
      <c r="A666" s="186"/>
      <c r="B666" s="186"/>
      <c r="C666" s="226"/>
      <c r="D666" s="304"/>
      <c r="E666" s="304"/>
      <c r="F666" s="304"/>
      <c r="G666" s="304"/>
      <c r="H666" s="304"/>
      <c r="I666" s="304"/>
      <c r="J666" s="304"/>
      <c r="K666" s="304"/>
      <c r="L666" s="425">
        <f t="shared" si="20"/>
        <v>0</v>
      </c>
      <c r="M666" s="304"/>
      <c r="N666" s="304"/>
      <c r="O666" s="425">
        <f t="shared" si="21"/>
        <v>0</v>
      </c>
      <c r="P666" s="304"/>
      <c r="Q666" s="304"/>
      <c r="R666" s="275" t="str">
        <f>IF(ISBLANK($B666),"",VLOOKUP($B666,Listen!$A$2:$C$44,2,FALSE))</f>
        <v/>
      </c>
      <c r="S666" s="275" t="str">
        <f>IF(ISBLANK($B666),"",VLOOKUP($B666,Listen!$A$2:$C$44,3,FALSE))</f>
        <v/>
      </c>
      <c r="T666" s="260"/>
      <c r="U666" s="260"/>
      <c r="V666" s="260"/>
      <c r="W666" s="260"/>
      <c r="X666" s="260"/>
      <c r="Y666" s="260"/>
      <c r="Z666" s="260"/>
      <c r="AA666" s="260"/>
      <c r="AB666" s="260"/>
      <c r="AC666" s="260"/>
      <c r="AD666" s="260"/>
      <c r="AE666" s="260"/>
    </row>
    <row r="667" spans="1:31">
      <c r="A667" s="186"/>
      <c r="B667" s="186"/>
      <c r="C667" s="226"/>
      <c r="D667" s="304"/>
      <c r="E667" s="304"/>
      <c r="F667" s="304"/>
      <c r="G667" s="304"/>
      <c r="H667" s="304"/>
      <c r="I667" s="304"/>
      <c r="J667" s="304"/>
      <c r="K667" s="304"/>
      <c r="L667" s="425">
        <f t="shared" si="20"/>
        <v>0</v>
      </c>
      <c r="M667" s="304"/>
      <c r="N667" s="304"/>
      <c r="O667" s="425">
        <f t="shared" si="21"/>
        <v>0</v>
      </c>
      <c r="P667" s="304"/>
      <c r="Q667" s="304"/>
      <c r="R667" s="275" t="str">
        <f>IF(ISBLANK($B667),"",VLOOKUP($B667,Listen!$A$2:$C$44,2,FALSE))</f>
        <v/>
      </c>
      <c r="S667" s="275" t="str">
        <f>IF(ISBLANK($B667),"",VLOOKUP($B667,Listen!$A$2:$C$44,3,FALSE))</f>
        <v/>
      </c>
      <c r="T667" s="260"/>
      <c r="U667" s="260"/>
      <c r="V667" s="260"/>
      <c r="W667" s="260"/>
      <c r="X667" s="260"/>
      <c r="Y667" s="260"/>
      <c r="Z667" s="260"/>
      <c r="AA667" s="260"/>
      <c r="AB667" s="260"/>
      <c r="AC667" s="260"/>
      <c r="AD667" s="260"/>
      <c r="AE667" s="260"/>
    </row>
    <row r="668" spans="1:31">
      <c r="A668" s="186"/>
      <c r="B668" s="186"/>
      <c r="C668" s="226"/>
      <c r="D668" s="304"/>
      <c r="E668" s="304"/>
      <c r="F668" s="304"/>
      <c r="G668" s="304"/>
      <c r="H668" s="304"/>
      <c r="I668" s="304"/>
      <c r="J668" s="304"/>
      <c r="K668" s="304"/>
      <c r="L668" s="425">
        <f t="shared" si="20"/>
        <v>0</v>
      </c>
      <c r="M668" s="304"/>
      <c r="N668" s="304"/>
      <c r="O668" s="425">
        <f t="shared" si="21"/>
        <v>0</v>
      </c>
      <c r="P668" s="304"/>
      <c r="Q668" s="304"/>
      <c r="R668" s="275" t="str">
        <f>IF(ISBLANK($B668),"",VLOOKUP($B668,Listen!$A$2:$C$44,2,FALSE))</f>
        <v/>
      </c>
      <c r="S668" s="275" t="str">
        <f>IF(ISBLANK($B668),"",VLOOKUP($B668,Listen!$A$2:$C$44,3,FALSE))</f>
        <v/>
      </c>
      <c r="T668" s="260"/>
      <c r="U668" s="260"/>
      <c r="V668" s="260"/>
      <c r="W668" s="260"/>
      <c r="X668" s="260"/>
      <c r="Y668" s="260"/>
      <c r="Z668" s="260"/>
      <c r="AA668" s="260"/>
      <c r="AB668" s="260"/>
      <c r="AC668" s="260"/>
      <c r="AD668" s="260"/>
      <c r="AE668" s="260"/>
    </row>
    <row r="669" spans="1:31">
      <c r="A669" s="186"/>
      <c r="B669" s="186"/>
      <c r="C669" s="226"/>
      <c r="D669" s="304"/>
      <c r="E669" s="304"/>
      <c r="F669" s="304"/>
      <c r="G669" s="304"/>
      <c r="H669" s="304"/>
      <c r="I669" s="304"/>
      <c r="J669" s="304"/>
      <c r="K669" s="304"/>
      <c r="L669" s="425">
        <f t="shared" si="20"/>
        <v>0</v>
      </c>
      <c r="M669" s="304"/>
      <c r="N669" s="304"/>
      <c r="O669" s="425">
        <f t="shared" si="21"/>
        <v>0</v>
      </c>
      <c r="P669" s="304"/>
      <c r="Q669" s="304"/>
      <c r="R669" s="275" t="str">
        <f>IF(ISBLANK($B669),"",VLOOKUP($B669,Listen!$A$2:$C$44,2,FALSE))</f>
        <v/>
      </c>
      <c r="S669" s="275" t="str">
        <f>IF(ISBLANK($B669),"",VLOOKUP($B669,Listen!$A$2:$C$44,3,FALSE))</f>
        <v/>
      </c>
      <c r="T669" s="260"/>
      <c r="U669" s="260"/>
      <c r="V669" s="260"/>
      <c r="W669" s="260"/>
      <c r="X669" s="260"/>
      <c r="Y669" s="260"/>
      <c r="Z669" s="260"/>
      <c r="AA669" s="260"/>
      <c r="AB669" s="260"/>
      <c r="AC669" s="260"/>
      <c r="AD669" s="260"/>
      <c r="AE669" s="260"/>
    </row>
    <row r="670" spans="1:31">
      <c r="A670" s="186"/>
      <c r="B670" s="186"/>
      <c r="C670" s="226"/>
      <c r="D670" s="304"/>
      <c r="E670" s="304"/>
      <c r="F670" s="304"/>
      <c r="G670" s="304"/>
      <c r="H670" s="304"/>
      <c r="I670" s="304"/>
      <c r="J670" s="304"/>
      <c r="K670" s="304"/>
      <c r="L670" s="425">
        <f t="shared" si="20"/>
        <v>0</v>
      </c>
      <c r="M670" s="304"/>
      <c r="N670" s="304"/>
      <c r="O670" s="425">
        <f t="shared" si="21"/>
        <v>0</v>
      </c>
      <c r="P670" s="304"/>
      <c r="Q670" s="304"/>
      <c r="R670" s="275" t="str">
        <f>IF(ISBLANK($B670),"",VLOOKUP($B670,Listen!$A$2:$C$44,2,FALSE))</f>
        <v/>
      </c>
      <c r="S670" s="275" t="str">
        <f>IF(ISBLANK($B670),"",VLOOKUP($B670,Listen!$A$2:$C$44,3,FALSE))</f>
        <v/>
      </c>
      <c r="T670" s="260"/>
      <c r="U670" s="260"/>
      <c r="V670" s="260"/>
      <c r="W670" s="260"/>
      <c r="X670" s="260"/>
      <c r="Y670" s="260"/>
      <c r="Z670" s="260"/>
      <c r="AA670" s="260"/>
      <c r="AB670" s="260"/>
      <c r="AC670" s="260"/>
      <c r="AD670" s="260"/>
      <c r="AE670" s="260"/>
    </row>
    <row r="671" spans="1:31">
      <c r="A671" s="186"/>
      <c r="B671" s="186"/>
      <c r="C671" s="226"/>
      <c r="D671" s="304"/>
      <c r="E671" s="304"/>
      <c r="F671" s="304"/>
      <c r="G671" s="304"/>
      <c r="H671" s="304"/>
      <c r="I671" s="304"/>
      <c r="J671" s="304"/>
      <c r="K671" s="304"/>
      <c r="L671" s="425">
        <f t="shared" si="20"/>
        <v>0</v>
      </c>
      <c r="M671" s="304"/>
      <c r="N671" s="304"/>
      <c r="O671" s="425">
        <f t="shared" si="21"/>
        <v>0</v>
      </c>
      <c r="P671" s="304"/>
      <c r="Q671" s="304"/>
      <c r="R671" s="275" t="str">
        <f>IF(ISBLANK($B671),"",VLOOKUP($B671,Listen!$A$2:$C$44,2,FALSE))</f>
        <v/>
      </c>
      <c r="S671" s="275" t="str">
        <f>IF(ISBLANK($B671),"",VLOOKUP($B671,Listen!$A$2:$C$44,3,FALSE))</f>
        <v/>
      </c>
      <c r="T671" s="260"/>
      <c r="U671" s="260"/>
      <c r="V671" s="260"/>
      <c r="W671" s="260"/>
      <c r="X671" s="260"/>
      <c r="Y671" s="260"/>
      <c r="Z671" s="260"/>
      <c r="AA671" s="260"/>
      <c r="AB671" s="260"/>
      <c r="AC671" s="260"/>
      <c r="AD671" s="260"/>
      <c r="AE671" s="260"/>
    </row>
    <row r="672" spans="1:31">
      <c r="A672" s="186"/>
      <c r="B672" s="186"/>
      <c r="C672" s="226"/>
      <c r="D672" s="304"/>
      <c r="E672" s="304"/>
      <c r="F672" s="304"/>
      <c r="G672" s="304"/>
      <c r="H672" s="304"/>
      <c r="I672" s="304"/>
      <c r="J672" s="304"/>
      <c r="K672" s="304"/>
      <c r="L672" s="425">
        <f t="shared" si="20"/>
        <v>0</v>
      </c>
      <c r="M672" s="304"/>
      <c r="N672" s="304"/>
      <c r="O672" s="425">
        <f t="shared" si="21"/>
        <v>0</v>
      </c>
      <c r="P672" s="304"/>
      <c r="Q672" s="304"/>
      <c r="R672" s="275" t="str">
        <f>IF(ISBLANK($B672),"",VLOOKUP($B672,Listen!$A$2:$C$44,2,FALSE))</f>
        <v/>
      </c>
      <c r="S672" s="275" t="str">
        <f>IF(ISBLANK($B672),"",VLOOKUP($B672,Listen!$A$2:$C$44,3,FALSE))</f>
        <v/>
      </c>
      <c r="T672" s="260"/>
      <c r="U672" s="260"/>
      <c r="V672" s="260"/>
      <c r="W672" s="260"/>
      <c r="X672" s="260"/>
      <c r="Y672" s="260"/>
      <c r="Z672" s="260"/>
      <c r="AA672" s="260"/>
      <c r="AB672" s="260"/>
      <c r="AC672" s="260"/>
      <c r="AD672" s="260"/>
      <c r="AE672" s="260"/>
    </row>
    <row r="673" spans="1:31">
      <c r="A673" s="186"/>
      <c r="B673" s="186"/>
      <c r="C673" s="226"/>
      <c r="D673" s="304"/>
      <c r="E673" s="304"/>
      <c r="F673" s="304"/>
      <c r="G673" s="304"/>
      <c r="H673" s="304"/>
      <c r="I673" s="304"/>
      <c r="J673" s="304"/>
      <c r="K673" s="304"/>
      <c r="L673" s="425">
        <f t="shared" si="20"/>
        <v>0</v>
      </c>
      <c r="M673" s="304"/>
      <c r="N673" s="304"/>
      <c r="O673" s="425">
        <f t="shared" si="21"/>
        <v>0</v>
      </c>
      <c r="P673" s="304"/>
      <c r="Q673" s="304"/>
      <c r="R673" s="275" t="str">
        <f>IF(ISBLANK($B673),"",VLOOKUP($B673,Listen!$A$2:$C$44,2,FALSE))</f>
        <v/>
      </c>
      <c r="S673" s="275" t="str">
        <f>IF(ISBLANK($B673),"",VLOOKUP($B673,Listen!$A$2:$C$44,3,FALSE))</f>
        <v/>
      </c>
      <c r="T673" s="260"/>
      <c r="U673" s="260"/>
      <c r="V673" s="260"/>
      <c r="W673" s="260"/>
      <c r="X673" s="260"/>
      <c r="Y673" s="260"/>
      <c r="Z673" s="260"/>
      <c r="AA673" s="260"/>
      <c r="AB673" s="260"/>
      <c r="AC673" s="260"/>
      <c r="AD673" s="260"/>
      <c r="AE673" s="260"/>
    </row>
    <row r="674" spans="1:31">
      <c r="A674" s="186"/>
      <c r="B674" s="186"/>
      <c r="C674" s="226"/>
      <c r="D674" s="304"/>
      <c r="E674" s="304"/>
      <c r="F674" s="304"/>
      <c r="G674" s="304"/>
      <c r="H674" s="304"/>
      <c r="I674" s="304"/>
      <c r="J674" s="304"/>
      <c r="K674" s="304"/>
      <c r="L674" s="425">
        <f t="shared" si="20"/>
        <v>0</v>
      </c>
      <c r="M674" s="304"/>
      <c r="N674" s="304"/>
      <c r="O674" s="425">
        <f t="shared" si="21"/>
        <v>0</v>
      </c>
      <c r="P674" s="304"/>
      <c r="Q674" s="304"/>
      <c r="R674" s="275" t="str">
        <f>IF(ISBLANK($B674),"",VLOOKUP($B674,Listen!$A$2:$C$44,2,FALSE))</f>
        <v/>
      </c>
      <c r="S674" s="275" t="str">
        <f>IF(ISBLANK($B674),"",VLOOKUP($B674,Listen!$A$2:$C$44,3,FALSE))</f>
        <v/>
      </c>
      <c r="T674" s="260"/>
      <c r="U674" s="260"/>
      <c r="V674" s="260"/>
      <c r="W674" s="260"/>
      <c r="X674" s="260"/>
      <c r="Y674" s="260"/>
      <c r="Z674" s="260"/>
      <c r="AA674" s="260"/>
      <c r="AB674" s="260"/>
      <c r="AC674" s="260"/>
      <c r="AD674" s="260"/>
      <c r="AE674" s="260"/>
    </row>
    <row r="675" spans="1:31">
      <c r="A675" s="186"/>
      <c r="B675" s="186"/>
      <c r="C675" s="226"/>
      <c r="D675" s="304"/>
      <c r="E675" s="304"/>
      <c r="F675" s="304"/>
      <c r="G675" s="304"/>
      <c r="H675" s="304"/>
      <c r="I675" s="304"/>
      <c r="J675" s="304"/>
      <c r="K675" s="304"/>
      <c r="L675" s="425">
        <f t="shared" si="20"/>
        <v>0</v>
      </c>
      <c r="M675" s="304"/>
      <c r="N675" s="304"/>
      <c r="O675" s="425">
        <f t="shared" si="21"/>
        <v>0</v>
      </c>
      <c r="P675" s="304"/>
      <c r="Q675" s="304"/>
      <c r="R675" s="275" t="str">
        <f>IF(ISBLANK($B675),"",VLOOKUP($B675,Listen!$A$2:$C$44,2,FALSE))</f>
        <v/>
      </c>
      <c r="S675" s="275" t="str">
        <f>IF(ISBLANK($B675),"",VLOOKUP($B675,Listen!$A$2:$C$44,3,FALSE))</f>
        <v/>
      </c>
      <c r="T675" s="260"/>
      <c r="U675" s="260"/>
      <c r="V675" s="260"/>
      <c r="W675" s="260"/>
      <c r="X675" s="260"/>
      <c r="Y675" s="260"/>
      <c r="Z675" s="260"/>
      <c r="AA675" s="260"/>
      <c r="AB675" s="260"/>
      <c r="AC675" s="260"/>
      <c r="AD675" s="260"/>
      <c r="AE675" s="260"/>
    </row>
    <row r="676" spans="1:31">
      <c r="A676" s="186"/>
      <c r="B676" s="186"/>
      <c r="C676" s="226"/>
      <c r="D676" s="304"/>
      <c r="E676" s="304"/>
      <c r="F676" s="304"/>
      <c r="G676" s="304"/>
      <c r="H676" s="304"/>
      <c r="I676" s="304"/>
      <c r="J676" s="304"/>
      <c r="K676" s="304"/>
      <c r="L676" s="425">
        <f t="shared" si="20"/>
        <v>0</v>
      </c>
      <c r="M676" s="304"/>
      <c r="N676" s="304"/>
      <c r="O676" s="425">
        <f t="shared" si="21"/>
        <v>0</v>
      </c>
      <c r="P676" s="304"/>
      <c r="Q676" s="304"/>
      <c r="R676" s="275" t="str">
        <f>IF(ISBLANK($B676),"",VLOOKUP($B676,Listen!$A$2:$C$44,2,FALSE))</f>
        <v/>
      </c>
      <c r="S676" s="275" t="str">
        <f>IF(ISBLANK($B676),"",VLOOKUP($B676,Listen!$A$2:$C$44,3,FALSE))</f>
        <v/>
      </c>
      <c r="T676" s="260"/>
      <c r="U676" s="260"/>
      <c r="V676" s="260"/>
      <c r="W676" s="260"/>
      <c r="X676" s="260"/>
      <c r="Y676" s="260"/>
      <c r="Z676" s="260"/>
      <c r="AA676" s="260"/>
      <c r="AB676" s="260"/>
      <c r="AC676" s="260"/>
      <c r="AD676" s="260"/>
      <c r="AE676" s="260"/>
    </row>
    <row r="677" spans="1:31">
      <c r="A677" s="186"/>
      <c r="B677" s="186"/>
      <c r="C677" s="226"/>
      <c r="D677" s="304"/>
      <c r="E677" s="304"/>
      <c r="F677" s="304"/>
      <c r="G677" s="304"/>
      <c r="H677" s="304"/>
      <c r="I677" s="304"/>
      <c r="J677" s="304"/>
      <c r="K677" s="304"/>
      <c r="L677" s="425">
        <f t="shared" si="20"/>
        <v>0</v>
      </c>
      <c r="M677" s="304"/>
      <c r="N677" s="304"/>
      <c r="O677" s="425">
        <f t="shared" si="21"/>
        <v>0</v>
      </c>
      <c r="P677" s="304"/>
      <c r="Q677" s="304"/>
      <c r="R677" s="275" t="str">
        <f>IF(ISBLANK($B677),"",VLOOKUP($B677,Listen!$A$2:$C$44,2,FALSE))</f>
        <v/>
      </c>
      <c r="S677" s="275" t="str">
        <f>IF(ISBLANK($B677),"",VLOOKUP($B677,Listen!$A$2:$C$44,3,FALSE))</f>
        <v/>
      </c>
      <c r="T677" s="260"/>
      <c r="U677" s="260"/>
      <c r="V677" s="260"/>
      <c r="W677" s="260"/>
      <c r="X677" s="260"/>
      <c r="Y677" s="260"/>
      <c r="Z677" s="260"/>
      <c r="AA677" s="260"/>
      <c r="AB677" s="260"/>
      <c r="AC677" s="260"/>
      <c r="AD677" s="260"/>
      <c r="AE677" s="260"/>
    </row>
    <row r="678" spans="1:31">
      <c r="A678" s="186"/>
      <c r="B678" s="186"/>
      <c r="C678" s="226"/>
      <c r="D678" s="304"/>
      <c r="E678" s="304"/>
      <c r="F678" s="304"/>
      <c r="G678" s="304"/>
      <c r="H678" s="304"/>
      <c r="I678" s="304"/>
      <c r="J678" s="304"/>
      <c r="K678" s="304"/>
      <c r="L678" s="425">
        <f t="shared" si="20"/>
        <v>0</v>
      </c>
      <c r="M678" s="304"/>
      <c r="N678" s="304"/>
      <c r="O678" s="425">
        <f t="shared" si="21"/>
        <v>0</v>
      </c>
      <c r="P678" s="304"/>
      <c r="Q678" s="304"/>
      <c r="R678" s="275" t="str">
        <f>IF(ISBLANK($B678),"",VLOOKUP($B678,Listen!$A$2:$C$44,2,FALSE))</f>
        <v/>
      </c>
      <c r="S678" s="275" t="str">
        <f>IF(ISBLANK($B678),"",VLOOKUP($B678,Listen!$A$2:$C$44,3,FALSE))</f>
        <v/>
      </c>
      <c r="T678" s="260"/>
      <c r="U678" s="260"/>
      <c r="V678" s="260"/>
      <c r="W678" s="260"/>
      <c r="X678" s="260"/>
      <c r="Y678" s="260"/>
      <c r="Z678" s="260"/>
      <c r="AA678" s="260"/>
      <c r="AB678" s="260"/>
      <c r="AC678" s="260"/>
      <c r="AD678" s="260"/>
      <c r="AE678" s="260"/>
    </row>
    <row r="679" spans="1:31">
      <c r="A679" s="186"/>
      <c r="B679" s="186"/>
      <c r="C679" s="226"/>
      <c r="D679" s="304"/>
      <c r="E679" s="304"/>
      <c r="F679" s="304"/>
      <c r="G679" s="304"/>
      <c r="H679" s="304"/>
      <c r="I679" s="304"/>
      <c r="J679" s="304"/>
      <c r="K679" s="304"/>
      <c r="L679" s="425">
        <f t="shared" si="20"/>
        <v>0</v>
      </c>
      <c r="M679" s="304"/>
      <c r="N679" s="304"/>
      <c r="O679" s="425">
        <f t="shared" si="21"/>
        <v>0</v>
      </c>
      <c r="P679" s="304"/>
      <c r="Q679" s="304"/>
      <c r="R679" s="275" t="str">
        <f>IF(ISBLANK($B679),"",VLOOKUP($B679,Listen!$A$2:$C$44,2,FALSE))</f>
        <v/>
      </c>
      <c r="S679" s="275" t="str">
        <f>IF(ISBLANK($B679),"",VLOOKUP($B679,Listen!$A$2:$C$44,3,FALSE))</f>
        <v/>
      </c>
      <c r="T679" s="260"/>
      <c r="U679" s="260"/>
      <c r="V679" s="260"/>
      <c r="W679" s="260"/>
      <c r="X679" s="260"/>
      <c r="Y679" s="260"/>
      <c r="Z679" s="260"/>
      <c r="AA679" s="260"/>
      <c r="AB679" s="260"/>
      <c r="AC679" s="260"/>
      <c r="AD679" s="260"/>
      <c r="AE679" s="260"/>
    </row>
    <row r="680" spans="1:31">
      <c r="A680" s="186"/>
      <c r="B680" s="186"/>
      <c r="C680" s="226"/>
      <c r="D680" s="304"/>
      <c r="E680" s="304"/>
      <c r="F680" s="304"/>
      <c r="G680" s="304"/>
      <c r="H680" s="304"/>
      <c r="I680" s="304"/>
      <c r="J680" s="304"/>
      <c r="K680" s="304"/>
      <c r="L680" s="425">
        <f t="shared" si="20"/>
        <v>0</v>
      </c>
      <c r="M680" s="304"/>
      <c r="N680" s="304"/>
      <c r="O680" s="425">
        <f t="shared" si="21"/>
        <v>0</v>
      </c>
      <c r="P680" s="304"/>
      <c r="Q680" s="304"/>
      <c r="R680" s="275" t="str">
        <f>IF(ISBLANK($B680),"",VLOOKUP($B680,Listen!$A$2:$C$44,2,FALSE))</f>
        <v/>
      </c>
      <c r="S680" s="275" t="str">
        <f>IF(ISBLANK($B680),"",VLOOKUP($B680,Listen!$A$2:$C$44,3,FALSE))</f>
        <v/>
      </c>
      <c r="T680" s="260"/>
      <c r="U680" s="260"/>
      <c r="V680" s="260"/>
      <c r="W680" s="260"/>
      <c r="X680" s="260"/>
      <c r="Y680" s="260"/>
      <c r="Z680" s="260"/>
      <c r="AA680" s="260"/>
      <c r="AB680" s="260"/>
      <c r="AC680" s="260"/>
      <c r="AD680" s="260"/>
      <c r="AE680" s="260"/>
    </row>
    <row r="681" spans="1:31">
      <c r="A681" s="186"/>
      <c r="B681" s="186"/>
      <c r="C681" s="226"/>
      <c r="D681" s="304"/>
      <c r="E681" s="304"/>
      <c r="F681" s="304"/>
      <c r="G681" s="304"/>
      <c r="H681" s="304"/>
      <c r="I681" s="304"/>
      <c r="J681" s="304"/>
      <c r="K681" s="304"/>
      <c r="L681" s="425">
        <f t="shared" si="20"/>
        <v>0</v>
      </c>
      <c r="M681" s="304"/>
      <c r="N681" s="304"/>
      <c r="O681" s="425">
        <f t="shared" si="21"/>
        <v>0</v>
      </c>
      <c r="P681" s="304"/>
      <c r="Q681" s="304"/>
      <c r="R681" s="275" t="str">
        <f>IF(ISBLANK($B681),"",VLOOKUP($B681,Listen!$A$2:$C$44,2,FALSE))</f>
        <v/>
      </c>
      <c r="S681" s="275" t="str">
        <f>IF(ISBLANK($B681),"",VLOOKUP($B681,Listen!$A$2:$C$44,3,FALSE))</f>
        <v/>
      </c>
      <c r="T681" s="260"/>
      <c r="U681" s="260"/>
      <c r="V681" s="260"/>
      <c r="W681" s="260"/>
      <c r="X681" s="260"/>
      <c r="Y681" s="260"/>
      <c r="Z681" s="260"/>
      <c r="AA681" s="260"/>
      <c r="AB681" s="260"/>
      <c r="AC681" s="260"/>
      <c r="AD681" s="260"/>
      <c r="AE681" s="260"/>
    </row>
    <row r="682" spans="1:31">
      <c r="A682" s="186"/>
      <c r="B682" s="186"/>
      <c r="C682" s="226"/>
      <c r="D682" s="304"/>
      <c r="E682" s="304"/>
      <c r="F682" s="304"/>
      <c r="G682" s="304"/>
      <c r="H682" s="304"/>
      <c r="I682" s="304"/>
      <c r="J682" s="304"/>
      <c r="K682" s="304"/>
      <c r="L682" s="425">
        <f t="shared" si="20"/>
        <v>0</v>
      </c>
      <c r="M682" s="304"/>
      <c r="N682" s="304"/>
      <c r="O682" s="425">
        <f t="shared" si="21"/>
        <v>0</v>
      </c>
      <c r="P682" s="304"/>
      <c r="Q682" s="304"/>
      <c r="R682" s="275" t="str">
        <f>IF(ISBLANK($B682),"",VLOOKUP($B682,Listen!$A$2:$C$44,2,FALSE))</f>
        <v/>
      </c>
      <c r="S682" s="275" t="str">
        <f>IF(ISBLANK($B682),"",VLOOKUP($B682,Listen!$A$2:$C$44,3,FALSE))</f>
        <v/>
      </c>
      <c r="T682" s="260"/>
      <c r="U682" s="260"/>
      <c r="V682" s="260"/>
      <c r="W682" s="260"/>
      <c r="X682" s="260"/>
      <c r="Y682" s="260"/>
      <c r="Z682" s="260"/>
      <c r="AA682" s="260"/>
      <c r="AB682" s="260"/>
      <c r="AC682" s="260"/>
      <c r="AD682" s="260"/>
      <c r="AE682" s="260"/>
    </row>
    <row r="683" spans="1:31">
      <c r="A683" s="186"/>
      <c r="B683" s="186"/>
      <c r="C683" s="226"/>
      <c r="D683" s="304"/>
      <c r="E683" s="304"/>
      <c r="F683" s="304"/>
      <c r="G683" s="304"/>
      <c r="H683" s="304"/>
      <c r="I683" s="304"/>
      <c r="J683" s="304"/>
      <c r="K683" s="304"/>
      <c r="L683" s="425">
        <f t="shared" si="20"/>
        <v>0</v>
      </c>
      <c r="M683" s="304"/>
      <c r="N683" s="304"/>
      <c r="O683" s="425">
        <f t="shared" si="21"/>
        <v>0</v>
      </c>
      <c r="P683" s="304"/>
      <c r="Q683" s="304"/>
      <c r="R683" s="275" t="str">
        <f>IF(ISBLANK($B683),"",VLOOKUP($B683,Listen!$A$2:$C$44,2,FALSE))</f>
        <v/>
      </c>
      <c r="S683" s="275" t="str">
        <f>IF(ISBLANK($B683),"",VLOOKUP($B683,Listen!$A$2:$C$44,3,FALSE))</f>
        <v/>
      </c>
      <c r="T683" s="260"/>
      <c r="U683" s="260"/>
      <c r="V683" s="260"/>
      <c r="W683" s="260"/>
      <c r="X683" s="260"/>
      <c r="Y683" s="260"/>
      <c r="Z683" s="260"/>
      <c r="AA683" s="260"/>
      <c r="AB683" s="260"/>
      <c r="AC683" s="260"/>
      <c r="AD683" s="260"/>
      <c r="AE683" s="260"/>
    </row>
    <row r="684" spans="1:31">
      <c r="A684" s="186"/>
      <c r="B684" s="186"/>
      <c r="C684" s="226"/>
      <c r="D684" s="304"/>
      <c r="E684" s="304"/>
      <c r="F684" s="304"/>
      <c r="G684" s="304"/>
      <c r="H684" s="304"/>
      <c r="I684" s="304"/>
      <c r="J684" s="304"/>
      <c r="K684" s="304"/>
      <c r="L684" s="425">
        <f t="shared" si="20"/>
        <v>0</v>
      </c>
      <c r="M684" s="304"/>
      <c r="N684" s="304"/>
      <c r="O684" s="425">
        <f t="shared" si="21"/>
        <v>0</v>
      </c>
      <c r="P684" s="304"/>
      <c r="Q684" s="304"/>
      <c r="R684" s="275" t="str">
        <f>IF(ISBLANK($B684),"",VLOOKUP($B684,Listen!$A$2:$C$44,2,FALSE))</f>
        <v/>
      </c>
      <c r="S684" s="275" t="str">
        <f>IF(ISBLANK($B684),"",VLOOKUP($B684,Listen!$A$2:$C$44,3,FALSE))</f>
        <v/>
      </c>
      <c r="T684" s="260"/>
      <c r="U684" s="260"/>
      <c r="V684" s="260"/>
      <c r="W684" s="260"/>
      <c r="X684" s="260"/>
      <c r="Y684" s="260"/>
      <c r="Z684" s="260"/>
      <c r="AA684" s="260"/>
      <c r="AB684" s="260"/>
      <c r="AC684" s="260"/>
      <c r="AD684" s="260"/>
      <c r="AE684" s="260"/>
    </row>
    <row r="685" spans="1:31">
      <c r="A685" s="186"/>
      <c r="B685" s="186"/>
      <c r="C685" s="226"/>
      <c r="D685" s="304"/>
      <c r="E685" s="304"/>
      <c r="F685" s="304"/>
      <c r="G685" s="304"/>
      <c r="H685" s="304"/>
      <c r="I685" s="304"/>
      <c r="J685" s="304"/>
      <c r="K685" s="304"/>
      <c r="L685" s="425">
        <f t="shared" si="20"/>
        <v>0</v>
      </c>
      <c r="M685" s="304"/>
      <c r="N685" s="304"/>
      <c r="O685" s="425">
        <f t="shared" si="21"/>
        <v>0</v>
      </c>
      <c r="P685" s="304"/>
      <c r="Q685" s="304"/>
      <c r="R685" s="275" t="str">
        <f>IF(ISBLANK($B685),"",VLOOKUP($B685,Listen!$A$2:$C$44,2,FALSE))</f>
        <v/>
      </c>
      <c r="S685" s="275" t="str">
        <f>IF(ISBLANK($B685),"",VLOOKUP($B685,Listen!$A$2:$C$44,3,FALSE))</f>
        <v/>
      </c>
      <c r="T685" s="260"/>
      <c r="U685" s="260"/>
      <c r="V685" s="260"/>
      <c r="W685" s="260"/>
      <c r="X685" s="260"/>
      <c r="Y685" s="260"/>
      <c r="Z685" s="260"/>
      <c r="AA685" s="260"/>
      <c r="AB685" s="260"/>
      <c r="AC685" s="260"/>
      <c r="AD685" s="260"/>
      <c r="AE685" s="260"/>
    </row>
    <row r="686" spans="1:31">
      <c r="A686" s="186"/>
      <c r="B686" s="186"/>
      <c r="C686" s="226"/>
      <c r="D686" s="304"/>
      <c r="E686" s="304"/>
      <c r="F686" s="304"/>
      <c r="G686" s="304"/>
      <c r="H686" s="304"/>
      <c r="I686" s="304"/>
      <c r="J686" s="304"/>
      <c r="K686" s="304"/>
      <c r="L686" s="425">
        <f t="shared" si="20"/>
        <v>0</v>
      </c>
      <c r="M686" s="304"/>
      <c r="N686" s="304"/>
      <c r="O686" s="425">
        <f t="shared" si="21"/>
        <v>0</v>
      </c>
      <c r="P686" s="304"/>
      <c r="Q686" s="304"/>
      <c r="R686" s="275" t="str">
        <f>IF(ISBLANK($B686),"",VLOOKUP($B686,Listen!$A$2:$C$44,2,FALSE))</f>
        <v/>
      </c>
      <c r="S686" s="275" t="str">
        <f>IF(ISBLANK($B686),"",VLOOKUP($B686,Listen!$A$2:$C$44,3,FALSE))</f>
        <v/>
      </c>
      <c r="T686" s="260"/>
      <c r="U686" s="260"/>
      <c r="V686" s="260"/>
      <c r="W686" s="260"/>
      <c r="X686" s="260"/>
      <c r="Y686" s="260"/>
      <c r="Z686" s="260"/>
      <c r="AA686" s="260"/>
      <c r="AB686" s="260"/>
      <c r="AC686" s="260"/>
      <c r="AD686" s="260"/>
      <c r="AE686" s="260"/>
    </row>
    <row r="687" spans="1:31">
      <c r="A687" s="186"/>
      <c r="B687" s="186"/>
      <c r="C687" s="226"/>
      <c r="D687" s="304"/>
      <c r="E687" s="304"/>
      <c r="F687" s="304"/>
      <c r="G687" s="304"/>
      <c r="H687" s="304"/>
      <c r="I687" s="304"/>
      <c r="J687" s="304"/>
      <c r="K687" s="304"/>
      <c r="L687" s="425">
        <f t="shared" si="20"/>
        <v>0</v>
      </c>
      <c r="M687" s="304"/>
      <c r="N687" s="304"/>
      <c r="O687" s="425">
        <f t="shared" si="21"/>
        <v>0</v>
      </c>
      <c r="P687" s="304"/>
      <c r="Q687" s="304"/>
      <c r="R687" s="275" t="str">
        <f>IF(ISBLANK($B687),"",VLOOKUP($B687,Listen!$A$2:$C$44,2,FALSE))</f>
        <v/>
      </c>
      <c r="S687" s="275" t="str">
        <f>IF(ISBLANK($B687),"",VLOOKUP($B687,Listen!$A$2:$C$44,3,FALSE))</f>
        <v/>
      </c>
      <c r="T687" s="260"/>
      <c r="U687" s="260"/>
      <c r="V687" s="260"/>
      <c r="W687" s="260"/>
      <c r="X687" s="260"/>
      <c r="Y687" s="260"/>
      <c r="Z687" s="260"/>
      <c r="AA687" s="260"/>
      <c r="AB687" s="260"/>
      <c r="AC687" s="260"/>
      <c r="AD687" s="260"/>
      <c r="AE687" s="260"/>
    </row>
    <row r="688" spans="1:31">
      <c r="A688" s="186"/>
      <c r="B688" s="186"/>
      <c r="C688" s="226"/>
      <c r="D688" s="304"/>
      <c r="E688" s="304"/>
      <c r="F688" s="304"/>
      <c r="G688" s="304"/>
      <c r="H688" s="304"/>
      <c r="I688" s="304"/>
      <c r="J688" s="304"/>
      <c r="K688" s="304"/>
      <c r="L688" s="425">
        <f t="shared" si="20"/>
        <v>0</v>
      </c>
      <c r="M688" s="304"/>
      <c r="N688" s="304"/>
      <c r="O688" s="425">
        <f t="shared" si="21"/>
        <v>0</v>
      </c>
      <c r="P688" s="304"/>
      <c r="Q688" s="304"/>
      <c r="R688" s="275" t="str">
        <f>IF(ISBLANK($B688),"",VLOOKUP($B688,Listen!$A$2:$C$44,2,FALSE))</f>
        <v/>
      </c>
      <c r="S688" s="275" t="str">
        <f>IF(ISBLANK($B688),"",VLOOKUP($B688,Listen!$A$2:$C$44,3,FALSE))</f>
        <v/>
      </c>
      <c r="T688" s="260"/>
      <c r="U688" s="260"/>
      <c r="V688" s="260"/>
      <c r="W688" s="260"/>
      <c r="X688" s="260"/>
      <c r="Y688" s="260"/>
      <c r="Z688" s="260"/>
      <c r="AA688" s="260"/>
      <c r="AB688" s="260"/>
      <c r="AC688" s="260"/>
      <c r="AD688" s="260"/>
      <c r="AE688" s="260"/>
    </row>
    <row r="689" spans="1:31">
      <c r="A689" s="186"/>
      <c r="B689" s="186"/>
      <c r="C689" s="226"/>
      <c r="D689" s="304"/>
      <c r="E689" s="304"/>
      <c r="F689" s="304"/>
      <c r="G689" s="304"/>
      <c r="H689" s="304"/>
      <c r="I689" s="304"/>
      <c r="J689" s="304"/>
      <c r="K689" s="304"/>
      <c r="L689" s="425">
        <f t="shared" si="20"/>
        <v>0</v>
      </c>
      <c r="M689" s="304"/>
      <c r="N689" s="304"/>
      <c r="O689" s="425">
        <f t="shared" si="21"/>
        <v>0</v>
      </c>
      <c r="P689" s="304"/>
      <c r="Q689" s="304"/>
      <c r="R689" s="275" t="str">
        <f>IF(ISBLANK($B689),"",VLOOKUP($B689,Listen!$A$2:$C$44,2,FALSE))</f>
        <v/>
      </c>
      <c r="S689" s="275" t="str">
        <f>IF(ISBLANK($B689),"",VLOOKUP($B689,Listen!$A$2:$C$44,3,FALSE))</f>
        <v/>
      </c>
      <c r="T689" s="260"/>
      <c r="U689" s="260"/>
      <c r="V689" s="260"/>
      <c r="W689" s="260"/>
      <c r="X689" s="260"/>
      <c r="Y689" s="260"/>
      <c r="Z689" s="260"/>
      <c r="AA689" s="260"/>
      <c r="AB689" s="260"/>
      <c r="AC689" s="260"/>
      <c r="AD689" s="260"/>
      <c r="AE689" s="260"/>
    </row>
    <row r="690" spans="1:31">
      <c r="A690" s="186"/>
      <c r="B690" s="186"/>
      <c r="C690" s="226"/>
      <c r="D690" s="304"/>
      <c r="E690" s="304"/>
      <c r="F690" s="304"/>
      <c r="G690" s="304"/>
      <c r="H690" s="304"/>
      <c r="I690" s="304"/>
      <c r="J690" s="304"/>
      <c r="K690" s="304"/>
      <c r="L690" s="425">
        <f t="shared" si="20"/>
        <v>0</v>
      </c>
      <c r="M690" s="304"/>
      <c r="N690" s="304"/>
      <c r="O690" s="425">
        <f t="shared" si="21"/>
        <v>0</v>
      </c>
      <c r="P690" s="304"/>
      <c r="Q690" s="304"/>
      <c r="R690" s="275" t="str">
        <f>IF(ISBLANK($B690),"",VLOOKUP($B690,Listen!$A$2:$C$44,2,FALSE))</f>
        <v/>
      </c>
      <c r="S690" s="275" t="str">
        <f>IF(ISBLANK($B690),"",VLOOKUP($B690,Listen!$A$2:$C$44,3,FALSE))</f>
        <v/>
      </c>
      <c r="T690" s="260"/>
      <c r="U690" s="260"/>
      <c r="V690" s="260"/>
      <c r="W690" s="260"/>
      <c r="X690" s="260"/>
      <c r="Y690" s="260"/>
      <c r="Z690" s="260"/>
      <c r="AA690" s="260"/>
      <c r="AB690" s="260"/>
      <c r="AC690" s="260"/>
      <c r="AD690" s="260"/>
      <c r="AE690" s="260"/>
    </row>
    <row r="691" spans="1:31">
      <c r="A691" s="186"/>
      <c r="B691" s="186"/>
      <c r="C691" s="226"/>
      <c r="D691" s="304"/>
      <c r="E691" s="304"/>
      <c r="F691" s="304"/>
      <c r="G691" s="304"/>
      <c r="H691" s="304"/>
      <c r="I691" s="304"/>
      <c r="J691" s="304"/>
      <c r="K691" s="304"/>
      <c r="L691" s="425">
        <f t="shared" si="20"/>
        <v>0</v>
      </c>
      <c r="M691" s="304"/>
      <c r="N691" s="304"/>
      <c r="O691" s="425">
        <f t="shared" si="21"/>
        <v>0</v>
      </c>
      <c r="P691" s="304"/>
      <c r="Q691" s="304"/>
      <c r="R691" s="275" t="str">
        <f>IF(ISBLANK($B691),"",VLOOKUP($B691,Listen!$A$2:$C$44,2,FALSE))</f>
        <v/>
      </c>
      <c r="S691" s="275" t="str">
        <f>IF(ISBLANK($B691),"",VLOOKUP($B691,Listen!$A$2:$C$44,3,FALSE))</f>
        <v/>
      </c>
      <c r="T691" s="260"/>
      <c r="U691" s="260"/>
      <c r="V691" s="260"/>
      <c r="W691" s="260"/>
      <c r="X691" s="260"/>
      <c r="Y691" s="260"/>
      <c r="Z691" s="260"/>
      <c r="AA691" s="260"/>
      <c r="AB691" s="260"/>
      <c r="AC691" s="260"/>
      <c r="AD691" s="260"/>
      <c r="AE691" s="260"/>
    </row>
    <row r="692" spans="1:31">
      <c r="A692" s="186"/>
      <c r="B692" s="186"/>
      <c r="C692" s="226"/>
      <c r="D692" s="304"/>
      <c r="E692" s="304"/>
      <c r="F692" s="304"/>
      <c r="G692" s="304"/>
      <c r="H692" s="304"/>
      <c r="I692" s="304"/>
      <c r="J692" s="304"/>
      <c r="K692" s="304"/>
      <c r="L692" s="425">
        <f t="shared" si="20"/>
        <v>0</v>
      </c>
      <c r="M692" s="304"/>
      <c r="N692" s="304"/>
      <c r="O692" s="425">
        <f t="shared" si="21"/>
        <v>0</v>
      </c>
      <c r="P692" s="304"/>
      <c r="Q692" s="304"/>
      <c r="R692" s="275" t="str">
        <f>IF(ISBLANK($B692),"",VLOOKUP($B692,Listen!$A$2:$C$44,2,FALSE))</f>
        <v/>
      </c>
      <c r="S692" s="275" t="str">
        <f>IF(ISBLANK($B692),"",VLOOKUP($B692,Listen!$A$2:$C$44,3,FALSE))</f>
        <v/>
      </c>
      <c r="T692" s="260"/>
      <c r="U692" s="260"/>
      <c r="V692" s="260"/>
      <c r="W692" s="260"/>
      <c r="X692" s="260"/>
      <c r="Y692" s="260"/>
      <c r="Z692" s="260"/>
      <c r="AA692" s="260"/>
      <c r="AB692" s="260"/>
      <c r="AC692" s="260"/>
      <c r="AD692" s="260"/>
      <c r="AE692" s="260"/>
    </row>
    <row r="693" spans="1:31">
      <c r="A693" s="186"/>
      <c r="B693" s="186"/>
      <c r="C693" s="226"/>
      <c r="D693" s="304"/>
      <c r="E693" s="304"/>
      <c r="F693" s="304"/>
      <c r="G693" s="304"/>
      <c r="H693" s="304"/>
      <c r="I693" s="304"/>
      <c r="J693" s="304"/>
      <c r="K693" s="304"/>
      <c r="L693" s="425">
        <f t="shared" si="20"/>
        <v>0</v>
      </c>
      <c r="M693" s="304"/>
      <c r="N693" s="304"/>
      <c r="O693" s="425">
        <f t="shared" si="21"/>
        <v>0</v>
      </c>
      <c r="P693" s="304"/>
      <c r="Q693" s="304"/>
      <c r="R693" s="275" t="str">
        <f>IF(ISBLANK($B693),"",VLOOKUP($B693,Listen!$A$2:$C$44,2,FALSE))</f>
        <v/>
      </c>
      <c r="S693" s="275" t="str">
        <f>IF(ISBLANK($B693),"",VLOOKUP($B693,Listen!$A$2:$C$44,3,FALSE))</f>
        <v/>
      </c>
      <c r="T693" s="260"/>
      <c r="U693" s="260"/>
      <c r="V693" s="260"/>
      <c r="W693" s="260"/>
      <c r="X693" s="260"/>
      <c r="Y693" s="260"/>
      <c r="Z693" s="260"/>
      <c r="AA693" s="260"/>
      <c r="AB693" s="260"/>
      <c r="AC693" s="260"/>
      <c r="AD693" s="260"/>
      <c r="AE693" s="260"/>
    </row>
    <row r="694" spans="1:31">
      <c r="A694" s="186"/>
      <c r="B694" s="186"/>
      <c r="C694" s="226"/>
      <c r="D694" s="304"/>
      <c r="E694" s="304"/>
      <c r="F694" s="304"/>
      <c r="G694" s="304"/>
      <c r="H694" s="304"/>
      <c r="I694" s="304"/>
      <c r="J694" s="304"/>
      <c r="K694" s="304"/>
      <c r="L694" s="425">
        <f t="shared" si="20"/>
        <v>0</v>
      </c>
      <c r="M694" s="304"/>
      <c r="N694" s="304"/>
      <c r="O694" s="425">
        <f t="shared" si="21"/>
        <v>0</v>
      </c>
      <c r="P694" s="304"/>
      <c r="Q694" s="304"/>
      <c r="R694" s="275" t="str">
        <f>IF(ISBLANK($B694),"",VLOOKUP($B694,Listen!$A$2:$C$44,2,FALSE))</f>
        <v/>
      </c>
      <c r="S694" s="275" t="str">
        <f>IF(ISBLANK($B694),"",VLOOKUP($B694,Listen!$A$2:$C$44,3,FALSE))</f>
        <v/>
      </c>
      <c r="T694" s="260"/>
      <c r="U694" s="260"/>
      <c r="V694" s="260"/>
      <c r="W694" s="260"/>
      <c r="X694" s="260"/>
      <c r="Y694" s="260"/>
      <c r="Z694" s="260"/>
      <c r="AA694" s="260"/>
      <c r="AB694" s="260"/>
      <c r="AC694" s="260"/>
      <c r="AD694" s="260"/>
      <c r="AE694" s="260"/>
    </row>
    <row r="695" spans="1:31">
      <c r="A695" s="186"/>
      <c r="B695" s="186"/>
      <c r="C695" s="226"/>
      <c r="D695" s="304"/>
      <c r="E695" s="304"/>
      <c r="F695" s="304"/>
      <c r="G695" s="304"/>
      <c r="H695" s="304"/>
      <c r="I695" s="304"/>
      <c r="J695" s="304"/>
      <c r="K695" s="304"/>
      <c r="L695" s="425">
        <f t="shared" si="20"/>
        <v>0</v>
      </c>
      <c r="M695" s="304"/>
      <c r="N695" s="304"/>
      <c r="O695" s="425">
        <f t="shared" si="21"/>
        <v>0</v>
      </c>
      <c r="P695" s="304"/>
      <c r="Q695" s="304"/>
      <c r="R695" s="275" t="str">
        <f>IF(ISBLANK($B695),"",VLOOKUP($B695,Listen!$A$2:$C$44,2,FALSE))</f>
        <v/>
      </c>
      <c r="S695" s="275" t="str">
        <f>IF(ISBLANK($B695),"",VLOOKUP($B695,Listen!$A$2:$C$44,3,FALSE))</f>
        <v/>
      </c>
      <c r="T695" s="260"/>
      <c r="U695" s="260"/>
      <c r="V695" s="260"/>
      <c r="W695" s="260"/>
      <c r="X695" s="260"/>
      <c r="Y695" s="260"/>
      <c r="Z695" s="260"/>
      <c r="AA695" s="260"/>
      <c r="AB695" s="260"/>
      <c r="AC695" s="260"/>
      <c r="AD695" s="260"/>
      <c r="AE695" s="260"/>
    </row>
    <row r="696" spans="1:31">
      <c r="A696" s="186"/>
      <c r="B696" s="186"/>
      <c r="C696" s="226"/>
      <c r="D696" s="304"/>
      <c r="E696" s="304"/>
      <c r="F696" s="304"/>
      <c r="G696" s="304"/>
      <c r="H696" s="304"/>
      <c r="I696" s="304"/>
      <c r="J696" s="304"/>
      <c r="K696" s="304"/>
      <c r="L696" s="425">
        <f t="shared" si="20"/>
        <v>0</v>
      </c>
      <c r="M696" s="304"/>
      <c r="N696" s="304"/>
      <c r="O696" s="425">
        <f t="shared" si="21"/>
        <v>0</v>
      </c>
      <c r="P696" s="304"/>
      <c r="Q696" s="304"/>
      <c r="R696" s="275" t="str">
        <f>IF(ISBLANK($B696),"",VLOOKUP($B696,Listen!$A$2:$C$44,2,FALSE))</f>
        <v/>
      </c>
      <c r="S696" s="275" t="str">
        <f>IF(ISBLANK($B696),"",VLOOKUP($B696,Listen!$A$2:$C$44,3,FALSE))</f>
        <v/>
      </c>
      <c r="T696" s="260"/>
      <c r="U696" s="260"/>
      <c r="V696" s="260"/>
      <c r="W696" s="260"/>
      <c r="X696" s="260"/>
      <c r="Y696" s="260"/>
      <c r="Z696" s="260"/>
      <c r="AA696" s="260"/>
      <c r="AB696" s="260"/>
      <c r="AC696" s="260"/>
      <c r="AD696" s="260"/>
      <c r="AE696" s="260"/>
    </row>
    <row r="697" spans="1:31">
      <c r="A697" s="186"/>
      <c r="B697" s="186"/>
      <c r="C697" s="226"/>
      <c r="D697" s="304"/>
      <c r="E697" s="304"/>
      <c r="F697" s="304"/>
      <c r="G697" s="304"/>
      <c r="H697" s="304"/>
      <c r="I697" s="304"/>
      <c r="J697" s="304"/>
      <c r="K697" s="304"/>
      <c r="L697" s="425">
        <f t="shared" si="20"/>
        <v>0</v>
      </c>
      <c r="M697" s="304"/>
      <c r="N697" s="304"/>
      <c r="O697" s="425">
        <f t="shared" si="21"/>
        <v>0</v>
      </c>
      <c r="P697" s="304"/>
      <c r="Q697" s="304"/>
      <c r="R697" s="275" t="str">
        <f>IF(ISBLANK($B697),"",VLOOKUP($B697,Listen!$A$2:$C$44,2,FALSE))</f>
        <v/>
      </c>
      <c r="S697" s="275" t="str">
        <f>IF(ISBLANK($B697),"",VLOOKUP($B697,Listen!$A$2:$C$44,3,FALSE))</f>
        <v/>
      </c>
      <c r="T697" s="260"/>
      <c r="U697" s="260"/>
      <c r="V697" s="260"/>
      <c r="W697" s="260"/>
      <c r="X697" s="260"/>
      <c r="Y697" s="260"/>
      <c r="Z697" s="260"/>
      <c r="AA697" s="260"/>
      <c r="AB697" s="260"/>
      <c r="AC697" s="260"/>
      <c r="AD697" s="260"/>
      <c r="AE697" s="260"/>
    </row>
    <row r="698" spans="1:31">
      <c r="A698" s="186"/>
      <c r="B698" s="186"/>
      <c r="C698" s="226"/>
      <c r="D698" s="304"/>
      <c r="E698" s="304"/>
      <c r="F698" s="304"/>
      <c r="G698" s="304"/>
      <c r="H698" s="304"/>
      <c r="I698" s="304"/>
      <c r="J698" s="304"/>
      <c r="K698" s="304"/>
      <c r="L698" s="425">
        <f t="shared" si="20"/>
        <v>0</v>
      </c>
      <c r="M698" s="304"/>
      <c r="N698" s="304"/>
      <c r="O698" s="425">
        <f t="shared" si="21"/>
        <v>0</v>
      </c>
      <c r="P698" s="304"/>
      <c r="Q698" s="304"/>
      <c r="R698" s="275" t="str">
        <f>IF(ISBLANK($B698),"",VLOOKUP($B698,Listen!$A$2:$C$44,2,FALSE))</f>
        <v/>
      </c>
      <c r="S698" s="275" t="str">
        <f>IF(ISBLANK($B698),"",VLOOKUP($B698,Listen!$A$2:$C$44,3,FALSE))</f>
        <v/>
      </c>
      <c r="T698" s="260"/>
      <c r="U698" s="260"/>
      <c r="V698" s="260"/>
      <c r="W698" s="260"/>
      <c r="X698" s="260"/>
      <c r="Y698" s="260"/>
      <c r="Z698" s="260"/>
      <c r="AA698" s="260"/>
      <c r="AB698" s="260"/>
      <c r="AC698" s="260"/>
      <c r="AD698" s="260"/>
      <c r="AE698" s="260"/>
    </row>
    <row r="699" spans="1:31">
      <c r="A699" s="186"/>
      <c r="B699" s="186"/>
      <c r="C699" s="226"/>
      <c r="D699" s="304"/>
      <c r="E699" s="304"/>
      <c r="F699" s="304"/>
      <c r="G699" s="304"/>
      <c r="H699" s="304"/>
      <c r="I699" s="304"/>
      <c r="J699" s="304"/>
      <c r="K699" s="304"/>
      <c r="L699" s="425">
        <f t="shared" si="20"/>
        <v>0</v>
      </c>
      <c r="M699" s="304"/>
      <c r="N699" s="304"/>
      <c r="O699" s="425">
        <f t="shared" si="21"/>
        <v>0</v>
      </c>
      <c r="P699" s="304"/>
      <c r="Q699" s="304"/>
      <c r="R699" s="275" t="str">
        <f>IF(ISBLANK($B699),"",VLOOKUP($B699,Listen!$A$2:$C$44,2,FALSE))</f>
        <v/>
      </c>
      <c r="S699" s="275" t="str">
        <f>IF(ISBLANK($B699),"",VLOOKUP($B699,Listen!$A$2:$C$44,3,FALSE))</f>
        <v/>
      </c>
      <c r="T699" s="260"/>
      <c r="U699" s="260"/>
      <c r="V699" s="260"/>
      <c r="W699" s="260"/>
      <c r="X699" s="260"/>
      <c r="Y699" s="260"/>
      <c r="Z699" s="260"/>
      <c r="AA699" s="260"/>
      <c r="AB699" s="260"/>
      <c r="AC699" s="260"/>
      <c r="AD699" s="260"/>
      <c r="AE699" s="260"/>
    </row>
    <row r="700" spans="1:31">
      <c r="A700" s="186"/>
      <c r="B700" s="186"/>
      <c r="C700" s="226"/>
      <c r="D700" s="304"/>
      <c r="E700" s="304"/>
      <c r="F700" s="304"/>
      <c r="G700" s="304"/>
      <c r="H700" s="304"/>
      <c r="I700" s="304"/>
      <c r="J700" s="304"/>
      <c r="K700" s="304"/>
      <c r="L700" s="425">
        <f t="shared" si="20"/>
        <v>0</v>
      </c>
      <c r="M700" s="304"/>
      <c r="N700" s="304"/>
      <c r="O700" s="425">
        <f t="shared" si="21"/>
        <v>0</v>
      </c>
      <c r="P700" s="304"/>
      <c r="Q700" s="304"/>
      <c r="R700" s="275" t="str">
        <f>IF(ISBLANK($B700),"",VLOOKUP($B700,Listen!$A$2:$C$44,2,FALSE))</f>
        <v/>
      </c>
      <c r="S700" s="275" t="str">
        <f>IF(ISBLANK($B700),"",VLOOKUP($B700,Listen!$A$2:$C$44,3,FALSE))</f>
        <v/>
      </c>
      <c r="T700" s="260"/>
      <c r="U700" s="260"/>
      <c r="V700" s="260"/>
      <c r="W700" s="260"/>
      <c r="X700" s="260"/>
      <c r="Y700" s="260"/>
      <c r="Z700" s="260"/>
      <c r="AA700" s="260"/>
      <c r="AB700" s="260"/>
      <c r="AC700" s="260"/>
      <c r="AD700" s="260"/>
      <c r="AE700" s="260"/>
    </row>
    <row r="701" spans="1:31">
      <c r="A701" s="186"/>
      <c r="B701" s="186"/>
      <c r="C701" s="226"/>
      <c r="D701" s="304"/>
      <c r="E701" s="304"/>
      <c r="F701" s="304"/>
      <c r="G701" s="304"/>
      <c r="H701" s="304"/>
      <c r="I701" s="304"/>
      <c r="J701" s="304"/>
      <c r="K701" s="304"/>
      <c r="L701" s="425">
        <f t="shared" si="20"/>
        <v>0</v>
      </c>
      <c r="M701" s="304"/>
      <c r="N701" s="304"/>
      <c r="O701" s="425">
        <f t="shared" si="21"/>
        <v>0</v>
      </c>
      <c r="P701" s="304"/>
      <c r="Q701" s="304"/>
      <c r="R701" s="275" t="str">
        <f>IF(ISBLANK($B701),"",VLOOKUP($B701,Listen!$A$2:$C$44,2,FALSE))</f>
        <v/>
      </c>
      <c r="S701" s="275" t="str">
        <f>IF(ISBLANK($B701),"",VLOOKUP($B701,Listen!$A$2:$C$44,3,FALSE))</f>
        <v/>
      </c>
      <c r="T701" s="260"/>
      <c r="U701" s="260"/>
      <c r="V701" s="260"/>
      <c r="W701" s="260"/>
      <c r="X701" s="260"/>
      <c r="Y701" s="260"/>
      <c r="Z701" s="260"/>
      <c r="AA701" s="260"/>
      <c r="AB701" s="260"/>
      <c r="AC701" s="260"/>
      <c r="AD701" s="260"/>
      <c r="AE701" s="260"/>
    </row>
    <row r="702" spans="1:31">
      <c r="A702" s="186"/>
      <c r="B702" s="186"/>
      <c r="C702" s="226"/>
      <c r="D702" s="304"/>
      <c r="E702" s="304"/>
      <c r="F702" s="304"/>
      <c r="G702" s="304"/>
      <c r="H702" s="304"/>
      <c r="I702" s="304"/>
      <c r="J702" s="304"/>
      <c r="K702" s="304"/>
      <c r="L702" s="425">
        <f t="shared" si="20"/>
        <v>0</v>
      </c>
      <c r="M702" s="304"/>
      <c r="N702" s="304"/>
      <c r="O702" s="425">
        <f t="shared" si="21"/>
        <v>0</v>
      </c>
      <c r="P702" s="304"/>
      <c r="Q702" s="304"/>
      <c r="R702" s="275" t="str">
        <f>IF(ISBLANK($B702),"",VLOOKUP($B702,Listen!$A$2:$C$44,2,FALSE))</f>
        <v/>
      </c>
      <c r="S702" s="275" t="str">
        <f>IF(ISBLANK($B702),"",VLOOKUP($B702,Listen!$A$2:$C$44,3,FALSE))</f>
        <v/>
      </c>
      <c r="T702" s="260"/>
      <c r="U702" s="260"/>
      <c r="V702" s="260"/>
      <c r="W702" s="260"/>
      <c r="X702" s="260"/>
      <c r="Y702" s="260"/>
      <c r="Z702" s="260"/>
      <c r="AA702" s="260"/>
      <c r="AB702" s="260"/>
      <c r="AC702" s="260"/>
      <c r="AD702" s="260"/>
      <c r="AE702" s="260"/>
    </row>
    <row r="703" spans="1:31">
      <c r="A703" s="186"/>
      <c r="B703" s="186"/>
      <c r="C703" s="226"/>
      <c r="D703" s="304"/>
      <c r="E703" s="304"/>
      <c r="F703" s="304"/>
      <c r="G703" s="304"/>
      <c r="H703" s="304"/>
      <c r="I703" s="304"/>
      <c r="J703" s="304"/>
      <c r="K703" s="304"/>
      <c r="L703" s="425">
        <f t="shared" si="20"/>
        <v>0</v>
      </c>
      <c r="M703" s="304"/>
      <c r="N703" s="304"/>
      <c r="O703" s="425">
        <f t="shared" si="21"/>
        <v>0</v>
      </c>
      <c r="P703" s="304"/>
      <c r="Q703" s="304"/>
      <c r="R703" s="275" t="str">
        <f>IF(ISBLANK($B703),"",VLOOKUP($B703,Listen!$A$2:$C$44,2,FALSE))</f>
        <v/>
      </c>
      <c r="S703" s="275" t="str">
        <f>IF(ISBLANK($B703),"",VLOOKUP($B703,Listen!$A$2:$C$44,3,FALSE))</f>
        <v/>
      </c>
      <c r="T703" s="260"/>
      <c r="U703" s="260"/>
      <c r="V703" s="260"/>
      <c r="W703" s="260"/>
      <c r="X703" s="260"/>
      <c r="Y703" s="260"/>
      <c r="Z703" s="260"/>
      <c r="AA703" s="260"/>
      <c r="AB703" s="260"/>
      <c r="AC703" s="260"/>
      <c r="AD703" s="260"/>
      <c r="AE703" s="260"/>
    </row>
    <row r="704" spans="1:31">
      <c r="A704" s="186"/>
      <c r="B704" s="186"/>
      <c r="C704" s="226"/>
      <c r="D704" s="304"/>
      <c r="E704" s="304"/>
      <c r="F704" s="304"/>
      <c r="G704" s="304"/>
      <c r="H704" s="304"/>
      <c r="I704" s="304"/>
      <c r="J704" s="304"/>
      <c r="K704" s="304"/>
      <c r="L704" s="425">
        <f t="shared" si="20"/>
        <v>0</v>
      </c>
      <c r="M704" s="304"/>
      <c r="N704" s="304"/>
      <c r="O704" s="425">
        <f t="shared" si="21"/>
        <v>0</v>
      </c>
      <c r="P704" s="304"/>
      <c r="Q704" s="304"/>
      <c r="R704" s="275" t="str">
        <f>IF(ISBLANK($B704),"",VLOOKUP($B704,Listen!$A$2:$C$44,2,FALSE))</f>
        <v/>
      </c>
      <c r="S704" s="275" t="str">
        <f>IF(ISBLANK($B704),"",VLOOKUP($B704,Listen!$A$2:$C$44,3,FALSE))</f>
        <v/>
      </c>
      <c r="T704" s="260"/>
      <c r="U704" s="260"/>
      <c r="V704" s="260"/>
      <c r="W704" s="260"/>
      <c r="X704" s="260"/>
      <c r="Y704" s="260"/>
      <c r="Z704" s="260"/>
      <c r="AA704" s="260"/>
      <c r="AB704" s="260"/>
      <c r="AC704" s="260"/>
      <c r="AD704" s="260"/>
      <c r="AE704" s="260"/>
    </row>
    <row r="705" spans="1:31">
      <c r="A705" s="186"/>
      <c r="B705" s="186"/>
      <c r="C705" s="226"/>
      <c r="D705" s="304"/>
      <c r="E705" s="304"/>
      <c r="F705" s="304"/>
      <c r="G705" s="304"/>
      <c r="H705" s="304"/>
      <c r="I705" s="304"/>
      <c r="J705" s="304"/>
      <c r="K705" s="304"/>
      <c r="L705" s="425">
        <f t="shared" si="20"/>
        <v>0</v>
      </c>
      <c r="M705" s="304"/>
      <c r="N705" s="304"/>
      <c r="O705" s="425">
        <f t="shared" si="21"/>
        <v>0</v>
      </c>
      <c r="P705" s="304"/>
      <c r="Q705" s="304"/>
      <c r="R705" s="275" t="str">
        <f>IF(ISBLANK($B705),"",VLOOKUP($B705,Listen!$A$2:$C$44,2,FALSE))</f>
        <v/>
      </c>
      <c r="S705" s="275" t="str">
        <f>IF(ISBLANK($B705),"",VLOOKUP($B705,Listen!$A$2:$C$44,3,FALSE))</f>
        <v/>
      </c>
      <c r="T705" s="260"/>
      <c r="U705" s="260"/>
      <c r="V705" s="260"/>
      <c r="W705" s="260"/>
      <c r="X705" s="260"/>
      <c r="Y705" s="260"/>
      <c r="Z705" s="260"/>
      <c r="AA705" s="260"/>
      <c r="AB705" s="260"/>
      <c r="AC705" s="260"/>
      <c r="AD705" s="260"/>
      <c r="AE705" s="260"/>
    </row>
    <row r="706" spans="1:31">
      <c r="A706" s="186"/>
      <c r="B706" s="186"/>
      <c r="C706" s="226"/>
      <c r="D706" s="304"/>
      <c r="E706" s="304"/>
      <c r="F706" s="304"/>
      <c r="G706" s="304"/>
      <c r="H706" s="304"/>
      <c r="I706" s="304"/>
      <c r="J706" s="304"/>
      <c r="K706" s="304"/>
      <c r="L706" s="425">
        <f t="shared" si="20"/>
        <v>0</v>
      </c>
      <c r="M706" s="304"/>
      <c r="N706" s="304"/>
      <c r="O706" s="425">
        <f t="shared" si="21"/>
        <v>0</v>
      </c>
      <c r="P706" s="304"/>
      <c r="Q706" s="304"/>
      <c r="R706" s="275" t="str">
        <f>IF(ISBLANK($B706),"",VLOOKUP($B706,Listen!$A$2:$C$44,2,FALSE))</f>
        <v/>
      </c>
      <c r="S706" s="275" t="str">
        <f>IF(ISBLANK($B706),"",VLOOKUP($B706,Listen!$A$2:$C$44,3,FALSE))</f>
        <v/>
      </c>
      <c r="T706" s="260"/>
      <c r="U706" s="260"/>
      <c r="V706" s="260"/>
      <c r="W706" s="260"/>
      <c r="X706" s="260"/>
      <c r="Y706" s="260"/>
      <c r="Z706" s="260"/>
      <c r="AA706" s="260"/>
      <c r="AB706" s="260"/>
      <c r="AC706" s="260"/>
      <c r="AD706" s="260"/>
      <c r="AE706" s="260"/>
    </row>
    <row r="707" spans="1:31">
      <c r="A707" s="186"/>
      <c r="B707" s="186"/>
      <c r="C707" s="226"/>
      <c r="D707" s="304"/>
      <c r="E707" s="304"/>
      <c r="F707" s="304"/>
      <c r="G707" s="304"/>
      <c r="H707" s="304"/>
      <c r="I707" s="304"/>
      <c r="J707" s="304"/>
      <c r="K707" s="304"/>
      <c r="L707" s="425">
        <f t="shared" si="20"/>
        <v>0</v>
      </c>
      <c r="M707" s="304"/>
      <c r="N707" s="304"/>
      <c r="O707" s="425">
        <f t="shared" si="21"/>
        <v>0</v>
      </c>
      <c r="P707" s="304"/>
      <c r="Q707" s="304"/>
      <c r="R707" s="275" t="str">
        <f>IF(ISBLANK($B707),"",VLOOKUP($B707,Listen!$A$2:$C$44,2,FALSE))</f>
        <v/>
      </c>
      <c r="S707" s="275" t="str">
        <f>IF(ISBLANK($B707),"",VLOOKUP($B707,Listen!$A$2:$C$44,3,FALSE))</f>
        <v/>
      </c>
      <c r="T707" s="260"/>
      <c r="U707" s="260"/>
      <c r="V707" s="260"/>
      <c r="W707" s="260"/>
      <c r="X707" s="260"/>
      <c r="Y707" s="260"/>
      <c r="Z707" s="260"/>
      <c r="AA707" s="260"/>
      <c r="AB707" s="260"/>
      <c r="AC707" s="260"/>
      <c r="AD707" s="260"/>
      <c r="AE707" s="260"/>
    </row>
    <row r="708" spans="1:31">
      <c r="A708" s="186"/>
      <c r="B708" s="186"/>
      <c r="C708" s="226"/>
      <c r="D708" s="304"/>
      <c r="E708" s="304"/>
      <c r="F708" s="304"/>
      <c r="G708" s="304"/>
      <c r="H708" s="304"/>
      <c r="I708" s="304"/>
      <c r="J708" s="304"/>
      <c r="K708" s="304"/>
      <c r="L708" s="425">
        <f t="shared" si="20"/>
        <v>0</v>
      </c>
      <c r="M708" s="304"/>
      <c r="N708" s="304"/>
      <c r="O708" s="425">
        <f t="shared" si="21"/>
        <v>0</v>
      </c>
      <c r="P708" s="304"/>
      <c r="Q708" s="304"/>
      <c r="R708" s="275" t="str">
        <f>IF(ISBLANK($B708),"",VLOOKUP($B708,Listen!$A$2:$C$44,2,FALSE))</f>
        <v/>
      </c>
      <c r="S708" s="275" t="str">
        <f>IF(ISBLANK($B708),"",VLOOKUP($B708,Listen!$A$2:$C$44,3,FALSE))</f>
        <v/>
      </c>
      <c r="T708" s="260"/>
      <c r="U708" s="260"/>
      <c r="V708" s="260"/>
      <c r="W708" s="260"/>
      <c r="X708" s="260"/>
      <c r="Y708" s="260"/>
      <c r="Z708" s="260"/>
      <c r="AA708" s="260"/>
      <c r="AB708" s="260"/>
      <c r="AC708" s="260"/>
      <c r="AD708" s="260"/>
      <c r="AE708" s="260"/>
    </row>
    <row r="709" spans="1:31">
      <c r="A709" s="186"/>
      <c r="B709" s="186"/>
      <c r="C709" s="226"/>
      <c r="D709" s="304"/>
      <c r="E709" s="304"/>
      <c r="F709" s="304"/>
      <c r="G709" s="304"/>
      <c r="H709" s="304"/>
      <c r="I709" s="304"/>
      <c r="J709" s="304"/>
      <c r="K709" s="304"/>
      <c r="L709" s="425">
        <f t="shared" ref="L709:L772" si="22">D709+E709+G709+H709+J709-F709-I709-K709</f>
        <v>0</v>
      </c>
      <c r="M709" s="304"/>
      <c r="N709" s="304"/>
      <c r="O709" s="425">
        <f t="shared" ref="O709:O772" si="23">L709-M709-N709</f>
        <v>0</v>
      </c>
      <c r="P709" s="304"/>
      <c r="Q709" s="304"/>
      <c r="R709" s="275" t="str">
        <f>IF(ISBLANK($B709),"",VLOOKUP($B709,Listen!$A$2:$C$44,2,FALSE))</f>
        <v/>
      </c>
      <c r="S709" s="275" t="str">
        <f>IF(ISBLANK($B709),"",VLOOKUP($B709,Listen!$A$2:$C$44,3,FALSE))</f>
        <v/>
      </c>
      <c r="T709" s="260"/>
      <c r="U709" s="260"/>
      <c r="V709" s="260"/>
      <c r="W709" s="260"/>
      <c r="X709" s="260"/>
      <c r="Y709" s="260"/>
      <c r="Z709" s="260"/>
      <c r="AA709" s="260"/>
      <c r="AB709" s="260"/>
      <c r="AC709" s="260"/>
      <c r="AD709" s="260"/>
      <c r="AE709" s="260"/>
    </row>
    <row r="710" spans="1:31">
      <c r="A710" s="186"/>
      <c r="B710" s="186"/>
      <c r="C710" s="226"/>
      <c r="D710" s="304"/>
      <c r="E710" s="304"/>
      <c r="F710" s="304"/>
      <c r="G710" s="304"/>
      <c r="H710" s="304"/>
      <c r="I710" s="304"/>
      <c r="J710" s="304"/>
      <c r="K710" s="304"/>
      <c r="L710" s="425">
        <f t="shared" si="22"/>
        <v>0</v>
      </c>
      <c r="M710" s="304"/>
      <c r="N710" s="304"/>
      <c r="O710" s="425">
        <f t="shared" si="23"/>
        <v>0</v>
      </c>
      <c r="P710" s="304"/>
      <c r="Q710" s="304"/>
      <c r="R710" s="275" t="str">
        <f>IF(ISBLANK($B710),"",VLOOKUP($B710,Listen!$A$2:$C$44,2,FALSE))</f>
        <v/>
      </c>
      <c r="S710" s="275" t="str">
        <f>IF(ISBLANK($B710),"",VLOOKUP($B710,Listen!$A$2:$C$44,3,FALSE))</f>
        <v/>
      </c>
      <c r="T710" s="260"/>
      <c r="U710" s="260"/>
      <c r="V710" s="260"/>
      <c r="W710" s="260"/>
      <c r="X710" s="260"/>
      <c r="Y710" s="260"/>
      <c r="Z710" s="260"/>
      <c r="AA710" s="260"/>
      <c r="AB710" s="260"/>
      <c r="AC710" s="260"/>
      <c r="AD710" s="260"/>
      <c r="AE710" s="260"/>
    </row>
    <row r="711" spans="1:31">
      <c r="A711" s="186"/>
      <c r="B711" s="186"/>
      <c r="C711" s="226"/>
      <c r="D711" s="304"/>
      <c r="E711" s="304"/>
      <c r="F711" s="304"/>
      <c r="G711" s="304"/>
      <c r="H711" s="304"/>
      <c r="I711" s="304"/>
      <c r="J711" s="304"/>
      <c r="K711" s="304"/>
      <c r="L711" s="425">
        <f t="shared" si="22"/>
        <v>0</v>
      </c>
      <c r="M711" s="304"/>
      <c r="N711" s="304"/>
      <c r="O711" s="425">
        <f t="shared" si="23"/>
        <v>0</v>
      </c>
      <c r="P711" s="304"/>
      <c r="Q711" s="304"/>
      <c r="R711" s="275" t="str">
        <f>IF(ISBLANK($B711),"",VLOOKUP($B711,Listen!$A$2:$C$44,2,FALSE))</f>
        <v/>
      </c>
      <c r="S711" s="275" t="str">
        <f>IF(ISBLANK($B711),"",VLOOKUP($B711,Listen!$A$2:$C$44,3,FALSE))</f>
        <v/>
      </c>
      <c r="T711" s="260"/>
      <c r="U711" s="260"/>
      <c r="V711" s="260"/>
      <c r="W711" s="260"/>
      <c r="X711" s="260"/>
      <c r="Y711" s="260"/>
      <c r="Z711" s="260"/>
      <c r="AA711" s="260"/>
      <c r="AB711" s="260"/>
      <c r="AC711" s="260"/>
      <c r="AD711" s="260"/>
      <c r="AE711" s="260"/>
    </row>
    <row r="712" spans="1:31">
      <c r="A712" s="186"/>
      <c r="B712" s="186"/>
      <c r="C712" s="226"/>
      <c r="D712" s="304"/>
      <c r="E712" s="304"/>
      <c r="F712" s="304"/>
      <c r="G712" s="304"/>
      <c r="H712" s="304"/>
      <c r="I712" s="304"/>
      <c r="J712" s="304"/>
      <c r="K712" s="304"/>
      <c r="L712" s="425">
        <f t="shared" si="22"/>
        <v>0</v>
      </c>
      <c r="M712" s="304"/>
      <c r="N712" s="304"/>
      <c r="O712" s="425">
        <f t="shared" si="23"/>
        <v>0</v>
      </c>
      <c r="P712" s="304"/>
      <c r="Q712" s="304"/>
      <c r="R712" s="275" t="str">
        <f>IF(ISBLANK($B712),"",VLOOKUP($B712,Listen!$A$2:$C$44,2,FALSE))</f>
        <v/>
      </c>
      <c r="S712" s="275" t="str">
        <f>IF(ISBLANK($B712),"",VLOOKUP($B712,Listen!$A$2:$C$44,3,FALSE))</f>
        <v/>
      </c>
      <c r="T712" s="260"/>
      <c r="U712" s="260"/>
      <c r="V712" s="260"/>
      <c r="W712" s="260"/>
      <c r="X712" s="260"/>
      <c r="Y712" s="260"/>
      <c r="Z712" s="260"/>
      <c r="AA712" s="260"/>
      <c r="AB712" s="260"/>
      <c r="AC712" s="260"/>
      <c r="AD712" s="260"/>
      <c r="AE712" s="260"/>
    </row>
    <row r="713" spans="1:31">
      <c r="A713" s="186"/>
      <c r="B713" s="186"/>
      <c r="C713" s="226"/>
      <c r="D713" s="304"/>
      <c r="E713" s="304"/>
      <c r="F713" s="304"/>
      <c r="G713" s="304"/>
      <c r="H713" s="304"/>
      <c r="I713" s="304"/>
      <c r="J713" s="304"/>
      <c r="K713" s="304"/>
      <c r="L713" s="425">
        <f t="shared" si="22"/>
        <v>0</v>
      </c>
      <c r="M713" s="304"/>
      <c r="N713" s="304"/>
      <c r="O713" s="425">
        <f t="shared" si="23"/>
        <v>0</v>
      </c>
      <c r="P713" s="304"/>
      <c r="Q713" s="304"/>
      <c r="R713" s="275" t="str">
        <f>IF(ISBLANK($B713),"",VLOOKUP($B713,Listen!$A$2:$C$44,2,FALSE))</f>
        <v/>
      </c>
      <c r="S713" s="275" t="str">
        <f>IF(ISBLANK($B713),"",VLOOKUP($B713,Listen!$A$2:$C$44,3,FALSE))</f>
        <v/>
      </c>
      <c r="T713" s="260"/>
      <c r="U713" s="260"/>
      <c r="V713" s="260"/>
      <c r="W713" s="260"/>
      <c r="X713" s="260"/>
      <c r="Y713" s="260"/>
      <c r="Z713" s="260"/>
      <c r="AA713" s="260"/>
      <c r="AB713" s="260"/>
      <c r="AC713" s="260"/>
      <c r="AD713" s="260"/>
      <c r="AE713" s="260"/>
    </row>
    <row r="714" spans="1:31">
      <c r="A714" s="186"/>
      <c r="B714" s="186"/>
      <c r="C714" s="226"/>
      <c r="D714" s="304"/>
      <c r="E714" s="304"/>
      <c r="F714" s="304"/>
      <c r="G714" s="304"/>
      <c r="H714" s="304"/>
      <c r="I714" s="304"/>
      <c r="J714" s="304"/>
      <c r="K714" s="304"/>
      <c r="L714" s="425">
        <f t="shared" si="22"/>
        <v>0</v>
      </c>
      <c r="M714" s="304"/>
      <c r="N714" s="304"/>
      <c r="O714" s="425">
        <f t="shared" si="23"/>
        <v>0</v>
      </c>
      <c r="P714" s="304"/>
      <c r="Q714" s="304"/>
      <c r="R714" s="275" t="str">
        <f>IF(ISBLANK($B714),"",VLOOKUP($B714,Listen!$A$2:$C$44,2,FALSE))</f>
        <v/>
      </c>
      <c r="S714" s="275" t="str">
        <f>IF(ISBLANK($B714),"",VLOOKUP($B714,Listen!$A$2:$C$44,3,FALSE))</f>
        <v/>
      </c>
      <c r="T714" s="260"/>
      <c r="U714" s="260"/>
      <c r="V714" s="260"/>
      <c r="W714" s="260"/>
      <c r="X714" s="260"/>
      <c r="Y714" s="260"/>
      <c r="Z714" s="260"/>
      <c r="AA714" s="260"/>
      <c r="AB714" s="260"/>
      <c r="AC714" s="260"/>
      <c r="AD714" s="260"/>
      <c r="AE714" s="260"/>
    </row>
    <row r="715" spans="1:31">
      <c r="A715" s="186"/>
      <c r="B715" s="186"/>
      <c r="C715" s="226"/>
      <c r="D715" s="304"/>
      <c r="E715" s="304"/>
      <c r="F715" s="304"/>
      <c r="G715" s="304"/>
      <c r="H715" s="304"/>
      <c r="I715" s="304"/>
      <c r="J715" s="304"/>
      <c r="K715" s="304"/>
      <c r="L715" s="425">
        <f t="shared" si="22"/>
        <v>0</v>
      </c>
      <c r="M715" s="304"/>
      <c r="N715" s="304"/>
      <c r="O715" s="425">
        <f t="shared" si="23"/>
        <v>0</v>
      </c>
      <c r="P715" s="304"/>
      <c r="Q715" s="304"/>
      <c r="R715" s="275" t="str">
        <f>IF(ISBLANK($B715),"",VLOOKUP($B715,Listen!$A$2:$C$44,2,FALSE))</f>
        <v/>
      </c>
      <c r="S715" s="275" t="str">
        <f>IF(ISBLANK($B715),"",VLOOKUP($B715,Listen!$A$2:$C$44,3,FALSE))</f>
        <v/>
      </c>
      <c r="T715" s="260"/>
      <c r="U715" s="260"/>
      <c r="V715" s="260"/>
      <c r="W715" s="260"/>
      <c r="X715" s="260"/>
      <c r="Y715" s="260"/>
      <c r="Z715" s="260"/>
      <c r="AA715" s="260"/>
      <c r="AB715" s="260"/>
      <c r="AC715" s="260"/>
      <c r="AD715" s="260"/>
      <c r="AE715" s="260"/>
    </row>
    <row r="716" spans="1:31">
      <c r="A716" s="186"/>
      <c r="B716" s="186"/>
      <c r="C716" s="226"/>
      <c r="D716" s="304"/>
      <c r="E716" s="304"/>
      <c r="F716" s="304"/>
      <c r="G716" s="304"/>
      <c r="H716" s="304"/>
      <c r="I716" s="304"/>
      <c r="J716" s="304"/>
      <c r="K716" s="304"/>
      <c r="L716" s="425">
        <f t="shared" si="22"/>
        <v>0</v>
      </c>
      <c r="M716" s="304"/>
      <c r="N716" s="304"/>
      <c r="O716" s="425">
        <f t="shared" si="23"/>
        <v>0</v>
      </c>
      <c r="P716" s="304"/>
      <c r="Q716" s="304"/>
      <c r="R716" s="275" t="str">
        <f>IF(ISBLANK($B716),"",VLOOKUP($B716,Listen!$A$2:$C$44,2,FALSE))</f>
        <v/>
      </c>
      <c r="S716" s="275" t="str">
        <f>IF(ISBLANK($B716),"",VLOOKUP($B716,Listen!$A$2:$C$44,3,FALSE))</f>
        <v/>
      </c>
      <c r="T716" s="260"/>
      <c r="U716" s="260"/>
      <c r="V716" s="260"/>
      <c r="W716" s="260"/>
      <c r="X716" s="260"/>
      <c r="Y716" s="260"/>
      <c r="Z716" s="260"/>
      <c r="AA716" s="260"/>
      <c r="AB716" s="260"/>
      <c r="AC716" s="260"/>
      <c r="AD716" s="260"/>
      <c r="AE716" s="260"/>
    </row>
    <row r="717" spans="1:31">
      <c r="A717" s="186"/>
      <c r="B717" s="186"/>
      <c r="C717" s="226"/>
      <c r="D717" s="304"/>
      <c r="E717" s="304"/>
      <c r="F717" s="304"/>
      <c r="G717" s="304"/>
      <c r="H717" s="304"/>
      <c r="I717" s="304"/>
      <c r="J717" s="304"/>
      <c r="K717" s="304"/>
      <c r="L717" s="425">
        <f t="shared" si="22"/>
        <v>0</v>
      </c>
      <c r="M717" s="304"/>
      <c r="N717" s="304"/>
      <c r="O717" s="425">
        <f t="shared" si="23"/>
        <v>0</v>
      </c>
      <c r="P717" s="304"/>
      <c r="Q717" s="304"/>
      <c r="R717" s="275" t="str">
        <f>IF(ISBLANK($B717),"",VLOOKUP($B717,Listen!$A$2:$C$44,2,FALSE))</f>
        <v/>
      </c>
      <c r="S717" s="275" t="str">
        <f>IF(ISBLANK($B717),"",VLOOKUP($B717,Listen!$A$2:$C$44,3,FALSE))</f>
        <v/>
      </c>
      <c r="T717" s="260"/>
      <c r="U717" s="260"/>
      <c r="V717" s="260"/>
      <c r="W717" s="260"/>
      <c r="X717" s="260"/>
      <c r="Y717" s="260"/>
      <c r="Z717" s="260"/>
      <c r="AA717" s="260"/>
      <c r="AB717" s="260"/>
      <c r="AC717" s="260"/>
      <c r="AD717" s="260"/>
      <c r="AE717" s="260"/>
    </row>
    <row r="718" spans="1:31">
      <c r="A718" s="186"/>
      <c r="B718" s="186"/>
      <c r="C718" s="226"/>
      <c r="D718" s="304"/>
      <c r="E718" s="304"/>
      <c r="F718" s="304"/>
      <c r="G718" s="304"/>
      <c r="H718" s="304"/>
      <c r="I718" s="304"/>
      <c r="J718" s="304"/>
      <c r="K718" s="304"/>
      <c r="L718" s="425">
        <f t="shared" si="22"/>
        <v>0</v>
      </c>
      <c r="M718" s="304"/>
      <c r="N718" s="304"/>
      <c r="O718" s="425">
        <f t="shared" si="23"/>
        <v>0</v>
      </c>
      <c r="P718" s="304"/>
      <c r="Q718" s="304"/>
      <c r="R718" s="275" t="str">
        <f>IF(ISBLANK($B718),"",VLOOKUP($B718,Listen!$A$2:$C$44,2,FALSE))</f>
        <v/>
      </c>
      <c r="S718" s="275" t="str">
        <f>IF(ISBLANK($B718),"",VLOOKUP($B718,Listen!$A$2:$C$44,3,FALSE))</f>
        <v/>
      </c>
      <c r="T718" s="260"/>
      <c r="U718" s="260"/>
      <c r="V718" s="260"/>
      <c r="W718" s="260"/>
      <c r="X718" s="260"/>
      <c r="Y718" s="260"/>
      <c r="Z718" s="260"/>
      <c r="AA718" s="260"/>
      <c r="AB718" s="260"/>
      <c r="AC718" s="260"/>
      <c r="AD718" s="260"/>
      <c r="AE718" s="260"/>
    </row>
    <row r="719" spans="1:31">
      <c r="A719" s="186"/>
      <c r="B719" s="186"/>
      <c r="C719" s="226"/>
      <c r="D719" s="304"/>
      <c r="E719" s="304"/>
      <c r="F719" s="304"/>
      <c r="G719" s="304"/>
      <c r="H719" s="304"/>
      <c r="I719" s="304"/>
      <c r="J719" s="304"/>
      <c r="K719" s="304"/>
      <c r="L719" s="425">
        <f t="shared" si="22"/>
        <v>0</v>
      </c>
      <c r="M719" s="304"/>
      <c r="N719" s="304"/>
      <c r="O719" s="425">
        <f t="shared" si="23"/>
        <v>0</v>
      </c>
      <c r="P719" s="304"/>
      <c r="Q719" s="304"/>
      <c r="R719" s="275" t="str">
        <f>IF(ISBLANK($B719),"",VLOOKUP($B719,Listen!$A$2:$C$44,2,FALSE))</f>
        <v/>
      </c>
      <c r="S719" s="275" t="str">
        <f>IF(ISBLANK($B719),"",VLOOKUP($B719,Listen!$A$2:$C$44,3,FALSE))</f>
        <v/>
      </c>
      <c r="T719" s="260"/>
      <c r="U719" s="260"/>
      <c r="V719" s="260"/>
      <c r="W719" s="260"/>
      <c r="X719" s="260"/>
      <c r="Y719" s="260"/>
      <c r="Z719" s="260"/>
      <c r="AA719" s="260"/>
      <c r="AB719" s="260"/>
      <c r="AC719" s="260"/>
      <c r="AD719" s="260"/>
      <c r="AE719" s="260"/>
    </row>
    <row r="720" spans="1:31">
      <c r="A720" s="186"/>
      <c r="B720" s="186"/>
      <c r="C720" s="226"/>
      <c r="D720" s="304"/>
      <c r="E720" s="304"/>
      <c r="F720" s="304"/>
      <c r="G720" s="304"/>
      <c r="H720" s="304"/>
      <c r="I720" s="304"/>
      <c r="J720" s="304"/>
      <c r="K720" s="304"/>
      <c r="L720" s="425">
        <f t="shared" si="22"/>
        <v>0</v>
      </c>
      <c r="M720" s="304"/>
      <c r="N720" s="304"/>
      <c r="O720" s="425">
        <f t="shared" si="23"/>
        <v>0</v>
      </c>
      <c r="P720" s="304"/>
      <c r="Q720" s="304"/>
      <c r="R720" s="275" t="str">
        <f>IF(ISBLANK($B720),"",VLOOKUP($B720,Listen!$A$2:$C$44,2,FALSE))</f>
        <v/>
      </c>
      <c r="S720" s="275" t="str">
        <f>IF(ISBLANK($B720),"",VLOOKUP($B720,Listen!$A$2:$C$44,3,FALSE))</f>
        <v/>
      </c>
      <c r="T720" s="260"/>
      <c r="U720" s="260"/>
      <c r="V720" s="260"/>
      <c r="W720" s="260"/>
      <c r="X720" s="260"/>
      <c r="Y720" s="260"/>
      <c r="Z720" s="260"/>
      <c r="AA720" s="260"/>
      <c r="AB720" s="260"/>
      <c r="AC720" s="260"/>
      <c r="AD720" s="260"/>
      <c r="AE720" s="260"/>
    </row>
    <row r="721" spans="1:31">
      <c r="A721" s="186"/>
      <c r="B721" s="186"/>
      <c r="C721" s="226"/>
      <c r="D721" s="304"/>
      <c r="E721" s="304"/>
      <c r="F721" s="304"/>
      <c r="G721" s="304"/>
      <c r="H721" s="304"/>
      <c r="I721" s="304"/>
      <c r="J721" s="304"/>
      <c r="K721" s="304"/>
      <c r="L721" s="425">
        <f t="shared" si="22"/>
        <v>0</v>
      </c>
      <c r="M721" s="304"/>
      <c r="N721" s="304"/>
      <c r="O721" s="425">
        <f t="shared" si="23"/>
        <v>0</v>
      </c>
      <c r="P721" s="304"/>
      <c r="Q721" s="304"/>
      <c r="R721" s="275" t="str">
        <f>IF(ISBLANK($B721),"",VLOOKUP($B721,Listen!$A$2:$C$44,2,FALSE))</f>
        <v/>
      </c>
      <c r="S721" s="275" t="str">
        <f>IF(ISBLANK($B721),"",VLOOKUP($B721,Listen!$A$2:$C$44,3,FALSE))</f>
        <v/>
      </c>
      <c r="T721" s="260"/>
      <c r="U721" s="260"/>
      <c r="V721" s="260"/>
      <c r="W721" s="260"/>
      <c r="X721" s="260"/>
      <c r="Y721" s="260"/>
      <c r="Z721" s="260"/>
      <c r="AA721" s="260"/>
      <c r="AB721" s="260"/>
      <c r="AC721" s="260"/>
      <c r="AD721" s="260"/>
      <c r="AE721" s="260"/>
    </row>
    <row r="722" spans="1:31">
      <c r="A722" s="186"/>
      <c r="B722" s="186"/>
      <c r="C722" s="226"/>
      <c r="D722" s="304"/>
      <c r="E722" s="304"/>
      <c r="F722" s="304"/>
      <c r="G722" s="304"/>
      <c r="H722" s="304"/>
      <c r="I722" s="304"/>
      <c r="J722" s="304"/>
      <c r="K722" s="304"/>
      <c r="L722" s="425">
        <f t="shared" si="22"/>
        <v>0</v>
      </c>
      <c r="M722" s="304"/>
      <c r="N722" s="304"/>
      <c r="O722" s="425">
        <f t="shared" si="23"/>
        <v>0</v>
      </c>
      <c r="P722" s="304"/>
      <c r="Q722" s="304"/>
      <c r="R722" s="275" t="str">
        <f>IF(ISBLANK($B722),"",VLOOKUP($B722,Listen!$A$2:$C$44,2,FALSE))</f>
        <v/>
      </c>
      <c r="S722" s="275" t="str">
        <f>IF(ISBLANK($B722),"",VLOOKUP($B722,Listen!$A$2:$C$44,3,FALSE))</f>
        <v/>
      </c>
      <c r="T722" s="260"/>
      <c r="U722" s="260"/>
      <c r="V722" s="260"/>
      <c r="W722" s="260"/>
      <c r="X722" s="260"/>
      <c r="Y722" s="260"/>
      <c r="Z722" s="260"/>
      <c r="AA722" s="260"/>
      <c r="AB722" s="260"/>
      <c r="AC722" s="260"/>
      <c r="AD722" s="260"/>
      <c r="AE722" s="260"/>
    </row>
    <row r="723" spans="1:31">
      <c r="A723" s="186"/>
      <c r="B723" s="186"/>
      <c r="C723" s="226"/>
      <c r="D723" s="304"/>
      <c r="E723" s="304"/>
      <c r="F723" s="304"/>
      <c r="G723" s="304"/>
      <c r="H723" s="304"/>
      <c r="I723" s="304"/>
      <c r="J723" s="304"/>
      <c r="K723" s="304"/>
      <c r="L723" s="425">
        <f t="shared" si="22"/>
        <v>0</v>
      </c>
      <c r="M723" s="304"/>
      <c r="N723" s="304"/>
      <c r="O723" s="425">
        <f t="shared" si="23"/>
        <v>0</v>
      </c>
      <c r="P723" s="304"/>
      <c r="Q723" s="304"/>
      <c r="R723" s="275" t="str">
        <f>IF(ISBLANK($B723),"",VLOOKUP($B723,Listen!$A$2:$C$44,2,FALSE))</f>
        <v/>
      </c>
      <c r="S723" s="275" t="str">
        <f>IF(ISBLANK($B723),"",VLOOKUP($B723,Listen!$A$2:$C$44,3,FALSE))</f>
        <v/>
      </c>
      <c r="T723" s="260"/>
      <c r="U723" s="260"/>
      <c r="V723" s="260"/>
      <c r="W723" s="260"/>
      <c r="X723" s="260"/>
      <c r="Y723" s="260"/>
      <c r="Z723" s="260"/>
      <c r="AA723" s="260"/>
      <c r="AB723" s="260"/>
      <c r="AC723" s="260"/>
      <c r="AD723" s="260"/>
      <c r="AE723" s="260"/>
    </row>
    <row r="724" spans="1:31">
      <c r="A724" s="186"/>
      <c r="B724" s="186"/>
      <c r="C724" s="226"/>
      <c r="D724" s="304"/>
      <c r="E724" s="304"/>
      <c r="F724" s="304"/>
      <c r="G724" s="304"/>
      <c r="H724" s="304"/>
      <c r="I724" s="304"/>
      <c r="J724" s="304"/>
      <c r="K724" s="304"/>
      <c r="L724" s="425">
        <f t="shared" si="22"/>
        <v>0</v>
      </c>
      <c r="M724" s="304"/>
      <c r="N724" s="304"/>
      <c r="O724" s="425">
        <f t="shared" si="23"/>
        <v>0</v>
      </c>
      <c r="P724" s="304"/>
      <c r="Q724" s="304"/>
      <c r="R724" s="275" t="str">
        <f>IF(ISBLANK($B724),"",VLOOKUP($B724,Listen!$A$2:$C$44,2,FALSE))</f>
        <v/>
      </c>
      <c r="S724" s="275" t="str">
        <f>IF(ISBLANK($B724),"",VLOOKUP($B724,Listen!$A$2:$C$44,3,FALSE))</f>
        <v/>
      </c>
      <c r="T724" s="260"/>
      <c r="U724" s="260"/>
      <c r="V724" s="260"/>
      <c r="W724" s="260"/>
      <c r="X724" s="260"/>
      <c r="Y724" s="260"/>
      <c r="Z724" s="260"/>
      <c r="AA724" s="260"/>
      <c r="AB724" s="260"/>
      <c r="AC724" s="260"/>
      <c r="AD724" s="260"/>
      <c r="AE724" s="260"/>
    </row>
    <row r="725" spans="1:31">
      <c r="A725" s="186"/>
      <c r="B725" s="186"/>
      <c r="C725" s="226"/>
      <c r="D725" s="304"/>
      <c r="E725" s="304"/>
      <c r="F725" s="304"/>
      <c r="G725" s="304"/>
      <c r="H725" s="304"/>
      <c r="I725" s="304"/>
      <c r="J725" s="304"/>
      <c r="K725" s="304"/>
      <c r="L725" s="425">
        <f t="shared" si="22"/>
        <v>0</v>
      </c>
      <c r="M725" s="304"/>
      <c r="N725" s="304"/>
      <c r="O725" s="425">
        <f t="shared" si="23"/>
        <v>0</v>
      </c>
      <c r="P725" s="304"/>
      <c r="Q725" s="304"/>
      <c r="R725" s="275" t="str">
        <f>IF(ISBLANK($B725),"",VLOOKUP($B725,Listen!$A$2:$C$44,2,FALSE))</f>
        <v/>
      </c>
      <c r="S725" s="275" t="str">
        <f>IF(ISBLANK($B725),"",VLOOKUP($B725,Listen!$A$2:$C$44,3,FALSE))</f>
        <v/>
      </c>
      <c r="T725" s="260"/>
      <c r="U725" s="260"/>
      <c r="V725" s="260"/>
      <c r="W725" s="260"/>
      <c r="X725" s="260"/>
      <c r="Y725" s="260"/>
      <c r="Z725" s="260"/>
      <c r="AA725" s="260"/>
      <c r="AB725" s="260"/>
      <c r="AC725" s="260"/>
      <c r="AD725" s="260"/>
      <c r="AE725" s="260"/>
    </row>
    <row r="726" spans="1:31">
      <c r="A726" s="186"/>
      <c r="B726" s="186"/>
      <c r="C726" s="226"/>
      <c r="D726" s="304"/>
      <c r="E726" s="304"/>
      <c r="F726" s="304"/>
      <c r="G726" s="304"/>
      <c r="H726" s="304"/>
      <c r="I726" s="304"/>
      <c r="J726" s="304"/>
      <c r="K726" s="304"/>
      <c r="L726" s="425">
        <f t="shared" si="22"/>
        <v>0</v>
      </c>
      <c r="M726" s="304"/>
      <c r="N726" s="304"/>
      <c r="O726" s="425">
        <f t="shared" si="23"/>
        <v>0</v>
      </c>
      <c r="P726" s="304"/>
      <c r="Q726" s="304"/>
      <c r="R726" s="275" t="str">
        <f>IF(ISBLANK($B726),"",VLOOKUP($B726,Listen!$A$2:$C$44,2,FALSE))</f>
        <v/>
      </c>
      <c r="S726" s="275" t="str">
        <f>IF(ISBLANK($B726),"",VLOOKUP($B726,Listen!$A$2:$C$44,3,FALSE))</f>
        <v/>
      </c>
      <c r="T726" s="260"/>
      <c r="U726" s="260"/>
      <c r="V726" s="260"/>
      <c r="W726" s="260"/>
      <c r="X726" s="260"/>
      <c r="Y726" s="260"/>
      <c r="Z726" s="260"/>
      <c r="AA726" s="260"/>
      <c r="AB726" s="260"/>
      <c r="AC726" s="260"/>
      <c r="AD726" s="260"/>
      <c r="AE726" s="260"/>
    </row>
    <row r="727" spans="1:31">
      <c r="A727" s="186"/>
      <c r="B727" s="186"/>
      <c r="C727" s="226"/>
      <c r="D727" s="304"/>
      <c r="E727" s="304"/>
      <c r="F727" s="304"/>
      <c r="G727" s="304"/>
      <c r="H727" s="304"/>
      <c r="I727" s="304"/>
      <c r="J727" s="304"/>
      <c r="K727" s="304"/>
      <c r="L727" s="425">
        <f t="shared" si="22"/>
        <v>0</v>
      </c>
      <c r="M727" s="304"/>
      <c r="N727" s="304"/>
      <c r="O727" s="425">
        <f t="shared" si="23"/>
        <v>0</v>
      </c>
      <c r="P727" s="304"/>
      <c r="Q727" s="304"/>
      <c r="R727" s="275" t="str">
        <f>IF(ISBLANK($B727),"",VLOOKUP($B727,Listen!$A$2:$C$44,2,FALSE))</f>
        <v/>
      </c>
      <c r="S727" s="275" t="str">
        <f>IF(ISBLANK($B727),"",VLOOKUP($B727,Listen!$A$2:$C$44,3,FALSE))</f>
        <v/>
      </c>
      <c r="T727" s="260"/>
      <c r="U727" s="260"/>
      <c r="V727" s="260"/>
      <c r="W727" s="260"/>
      <c r="X727" s="260"/>
      <c r="Y727" s="260"/>
      <c r="Z727" s="260"/>
      <c r="AA727" s="260"/>
      <c r="AB727" s="260"/>
      <c r="AC727" s="260"/>
      <c r="AD727" s="260"/>
      <c r="AE727" s="260"/>
    </row>
    <row r="728" spans="1:31">
      <c r="A728" s="186"/>
      <c r="B728" s="186"/>
      <c r="C728" s="226"/>
      <c r="D728" s="304"/>
      <c r="E728" s="304"/>
      <c r="F728" s="304"/>
      <c r="G728" s="304"/>
      <c r="H728" s="304"/>
      <c r="I728" s="304"/>
      <c r="J728" s="304"/>
      <c r="K728" s="304"/>
      <c r="L728" s="425">
        <f t="shared" si="22"/>
        <v>0</v>
      </c>
      <c r="M728" s="304"/>
      <c r="N728" s="304"/>
      <c r="O728" s="425">
        <f t="shared" si="23"/>
        <v>0</v>
      </c>
      <c r="P728" s="304"/>
      <c r="Q728" s="304"/>
      <c r="R728" s="275" t="str">
        <f>IF(ISBLANK($B728),"",VLOOKUP($B728,Listen!$A$2:$C$44,2,FALSE))</f>
        <v/>
      </c>
      <c r="S728" s="275" t="str">
        <f>IF(ISBLANK($B728),"",VLOOKUP($B728,Listen!$A$2:$C$44,3,FALSE))</f>
        <v/>
      </c>
      <c r="T728" s="260"/>
      <c r="U728" s="260"/>
      <c r="V728" s="260"/>
      <c r="W728" s="260"/>
      <c r="X728" s="260"/>
      <c r="Y728" s="260"/>
      <c r="Z728" s="260"/>
      <c r="AA728" s="260"/>
      <c r="AB728" s="260"/>
      <c r="AC728" s="260"/>
      <c r="AD728" s="260"/>
      <c r="AE728" s="260"/>
    </row>
    <row r="729" spans="1:31">
      <c r="A729" s="186"/>
      <c r="B729" s="186"/>
      <c r="C729" s="226"/>
      <c r="D729" s="304"/>
      <c r="E729" s="304"/>
      <c r="F729" s="304"/>
      <c r="G729" s="304"/>
      <c r="H729" s="304"/>
      <c r="I729" s="304"/>
      <c r="J729" s="304"/>
      <c r="K729" s="304"/>
      <c r="L729" s="425">
        <f t="shared" si="22"/>
        <v>0</v>
      </c>
      <c r="M729" s="304"/>
      <c r="N729" s="304"/>
      <c r="O729" s="425">
        <f t="shared" si="23"/>
        <v>0</v>
      </c>
      <c r="P729" s="304"/>
      <c r="Q729" s="304"/>
      <c r="R729" s="275" t="str">
        <f>IF(ISBLANK($B729),"",VLOOKUP($B729,Listen!$A$2:$C$44,2,FALSE))</f>
        <v/>
      </c>
      <c r="S729" s="275" t="str">
        <f>IF(ISBLANK($B729),"",VLOOKUP($B729,Listen!$A$2:$C$44,3,FALSE))</f>
        <v/>
      </c>
      <c r="T729" s="260"/>
      <c r="U729" s="260"/>
      <c r="V729" s="260"/>
      <c r="W729" s="260"/>
      <c r="X729" s="260"/>
      <c r="Y729" s="260"/>
      <c r="Z729" s="260"/>
      <c r="AA729" s="260"/>
      <c r="AB729" s="260"/>
      <c r="AC729" s="260"/>
      <c r="AD729" s="260"/>
      <c r="AE729" s="260"/>
    </row>
    <row r="730" spans="1:31">
      <c r="A730" s="186"/>
      <c r="B730" s="186"/>
      <c r="C730" s="226"/>
      <c r="D730" s="304"/>
      <c r="E730" s="304"/>
      <c r="F730" s="304"/>
      <c r="G730" s="304"/>
      <c r="H730" s="304"/>
      <c r="I730" s="304"/>
      <c r="J730" s="304"/>
      <c r="K730" s="304"/>
      <c r="L730" s="425">
        <f t="shared" si="22"/>
        <v>0</v>
      </c>
      <c r="M730" s="304"/>
      <c r="N730" s="304"/>
      <c r="O730" s="425">
        <f t="shared" si="23"/>
        <v>0</v>
      </c>
      <c r="P730" s="304"/>
      <c r="Q730" s="304"/>
      <c r="R730" s="275" t="str">
        <f>IF(ISBLANK($B730),"",VLOOKUP($B730,Listen!$A$2:$C$44,2,FALSE))</f>
        <v/>
      </c>
      <c r="S730" s="275" t="str">
        <f>IF(ISBLANK($B730),"",VLOOKUP($B730,Listen!$A$2:$C$44,3,FALSE))</f>
        <v/>
      </c>
      <c r="T730" s="260"/>
      <c r="U730" s="260"/>
      <c r="V730" s="260"/>
      <c r="W730" s="260"/>
      <c r="X730" s="260"/>
      <c r="Y730" s="260"/>
      <c r="Z730" s="260"/>
      <c r="AA730" s="260"/>
      <c r="AB730" s="260"/>
      <c r="AC730" s="260"/>
      <c r="AD730" s="260"/>
      <c r="AE730" s="260"/>
    </row>
    <row r="731" spans="1:31">
      <c r="A731" s="186"/>
      <c r="B731" s="186"/>
      <c r="C731" s="226"/>
      <c r="D731" s="304"/>
      <c r="E731" s="304"/>
      <c r="F731" s="304"/>
      <c r="G731" s="304"/>
      <c r="H731" s="304"/>
      <c r="I731" s="304"/>
      <c r="J731" s="304"/>
      <c r="K731" s="304"/>
      <c r="L731" s="425">
        <f t="shared" si="22"/>
        <v>0</v>
      </c>
      <c r="M731" s="304"/>
      <c r="N731" s="304"/>
      <c r="O731" s="425">
        <f t="shared" si="23"/>
        <v>0</v>
      </c>
      <c r="P731" s="304"/>
      <c r="Q731" s="304"/>
      <c r="R731" s="275" t="str">
        <f>IF(ISBLANK($B731),"",VLOOKUP($B731,Listen!$A$2:$C$44,2,FALSE))</f>
        <v/>
      </c>
      <c r="S731" s="275" t="str">
        <f>IF(ISBLANK($B731),"",VLOOKUP($B731,Listen!$A$2:$C$44,3,FALSE))</f>
        <v/>
      </c>
      <c r="T731" s="260"/>
      <c r="U731" s="260"/>
      <c r="V731" s="260"/>
      <c r="W731" s="260"/>
      <c r="X731" s="260"/>
      <c r="Y731" s="260"/>
      <c r="Z731" s="260"/>
      <c r="AA731" s="260"/>
      <c r="AB731" s="260"/>
      <c r="AC731" s="260"/>
      <c r="AD731" s="260"/>
      <c r="AE731" s="260"/>
    </row>
    <row r="732" spans="1:31">
      <c r="A732" s="186"/>
      <c r="B732" s="186"/>
      <c r="C732" s="226"/>
      <c r="D732" s="304"/>
      <c r="E732" s="304"/>
      <c r="F732" s="304"/>
      <c r="G732" s="304"/>
      <c r="H732" s="304"/>
      <c r="I732" s="304"/>
      <c r="J732" s="304"/>
      <c r="K732" s="304"/>
      <c r="L732" s="425">
        <f t="shared" si="22"/>
        <v>0</v>
      </c>
      <c r="M732" s="304"/>
      <c r="N732" s="304"/>
      <c r="O732" s="425">
        <f t="shared" si="23"/>
        <v>0</v>
      </c>
      <c r="P732" s="304"/>
      <c r="Q732" s="304"/>
      <c r="R732" s="275" t="str">
        <f>IF(ISBLANK($B732),"",VLOOKUP($B732,Listen!$A$2:$C$44,2,FALSE))</f>
        <v/>
      </c>
      <c r="S732" s="275" t="str">
        <f>IF(ISBLANK($B732),"",VLOOKUP($B732,Listen!$A$2:$C$44,3,FALSE))</f>
        <v/>
      </c>
      <c r="T732" s="260"/>
      <c r="U732" s="260"/>
      <c r="V732" s="260"/>
      <c r="W732" s="260"/>
      <c r="X732" s="260"/>
      <c r="Y732" s="260"/>
      <c r="Z732" s="260"/>
      <c r="AA732" s="260"/>
      <c r="AB732" s="260"/>
      <c r="AC732" s="260"/>
      <c r="AD732" s="260"/>
      <c r="AE732" s="260"/>
    </row>
    <row r="733" spans="1:31">
      <c r="A733" s="186"/>
      <c r="B733" s="186"/>
      <c r="C733" s="226"/>
      <c r="D733" s="304"/>
      <c r="E733" s="304"/>
      <c r="F733" s="304"/>
      <c r="G733" s="304"/>
      <c r="H733" s="304"/>
      <c r="I733" s="304"/>
      <c r="J733" s="304"/>
      <c r="K733" s="304"/>
      <c r="L733" s="425">
        <f t="shared" si="22"/>
        <v>0</v>
      </c>
      <c r="M733" s="304"/>
      <c r="N733" s="304"/>
      <c r="O733" s="425">
        <f t="shared" si="23"/>
        <v>0</v>
      </c>
      <c r="P733" s="304"/>
      <c r="Q733" s="304"/>
      <c r="R733" s="275" t="str">
        <f>IF(ISBLANK($B733),"",VLOOKUP($B733,Listen!$A$2:$C$44,2,FALSE))</f>
        <v/>
      </c>
      <c r="S733" s="275" t="str">
        <f>IF(ISBLANK($B733),"",VLOOKUP($B733,Listen!$A$2:$C$44,3,FALSE))</f>
        <v/>
      </c>
      <c r="T733" s="260"/>
      <c r="U733" s="260"/>
      <c r="V733" s="260"/>
      <c r="W733" s="260"/>
      <c r="X733" s="260"/>
      <c r="Y733" s="260"/>
      <c r="Z733" s="260"/>
      <c r="AA733" s="260"/>
      <c r="AB733" s="260"/>
      <c r="AC733" s="260"/>
      <c r="AD733" s="260"/>
      <c r="AE733" s="260"/>
    </row>
    <row r="734" spans="1:31">
      <c r="A734" s="186"/>
      <c r="B734" s="186"/>
      <c r="C734" s="226"/>
      <c r="D734" s="304"/>
      <c r="E734" s="304"/>
      <c r="F734" s="304"/>
      <c r="G734" s="304"/>
      <c r="H734" s="304"/>
      <c r="I734" s="304"/>
      <c r="J734" s="304"/>
      <c r="K734" s="304"/>
      <c r="L734" s="425">
        <f t="shared" si="22"/>
        <v>0</v>
      </c>
      <c r="M734" s="304"/>
      <c r="N734" s="304"/>
      <c r="O734" s="425">
        <f t="shared" si="23"/>
        <v>0</v>
      </c>
      <c r="P734" s="304"/>
      <c r="Q734" s="304"/>
      <c r="R734" s="275" t="str">
        <f>IF(ISBLANK($B734),"",VLOOKUP($B734,Listen!$A$2:$C$44,2,FALSE))</f>
        <v/>
      </c>
      <c r="S734" s="275" t="str">
        <f>IF(ISBLANK($B734),"",VLOOKUP($B734,Listen!$A$2:$C$44,3,FALSE))</f>
        <v/>
      </c>
      <c r="T734" s="260"/>
      <c r="U734" s="260"/>
      <c r="V734" s="260"/>
      <c r="W734" s="260"/>
      <c r="X734" s="260"/>
      <c r="Y734" s="260"/>
      <c r="Z734" s="260"/>
      <c r="AA734" s="260"/>
      <c r="AB734" s="260"/>
      <c r="AC734" s="260"/>
      <c r="AD734" s="260"/>
      <c r="AE734" s="260"/>
    </row>
    <row r="735" spans="1:31">
      <c r="A735" s="186"/>
      <c r="B735" s="186"/>
      <c r="C735" s="226"/>
      <c r="D735" s="304"/>
      <c r="E735" s="304"/>
      <c r="F735" s="304"/>
      <c r="G735" s="304"/>
      <c r="H735" s="304"/>
      <c r="I735" s="304"/>
      <c r="J735" s="304"/>
      <c r="K735" s="304"/>
      <c r="L735" s="425">
        <f t="shared" si="22"/>
        <v>0</v>
      </c>
      <c r="M735" s="304"/>
      <c r="N735" s="304"/>
      <c r="O735" s="425">
        <f t="shared" si="23"/>
        <v>0</v>
      </c>
      <c r="P735" s="304"/>
      <c r="Q735" s="304"/>
      <c r="R735" s="275" t="str">
        <f>IF(ISBLANK($B735),"",VLOOKUP($B735,Listen!$A$2:$C$44,2,FALSE))</f>
        <v/>
      </c>
      <c r="S735" s="275" t="str">
        <f>IF(ISBLANK($B735),"",VLOOKUP($B735,Listen!$A$2:$C$44,3,FALSE))</f>
        <v/>
      </c>
      <c r="T735" s="260"/>
      <c r="U735" s="260"/>
      <c r="V735" s="260"/>
      <c r="W735" s="260"/>
      <c r="X735" s="260"/>
      <c r="Y735" s="260"/>
      <c r="Z735" s="260"/>
      <c r="AA735" s="260"/>
      <c r="AB735" s="260"/>
      <c r="AC735" s="260"/>
      <c r="AD735" s="260"/>
      <c r="AE735" s="260"/>
    </row>
    <row r="736" spans="1:31">
      <c r="A736" s="186"/>
      <c r="B736" s="186"/>
      <c r="C736" s="226"/>
      <c r="D736" s="304"/>
      <c r="E736" s="304"/>
      <c r="F736" s="304"/>
      <c r="G736" s="304"/>
      <c r="H736" s="304"/>
      <c r="I736" s="304"/>
      <c r="J736" s="304"/>
      <c r="K736" s="304"/>
      <c r="L736" s="425">
        <f t="shared" si="22"/>
        <v>0</v>
      </c>
      <c r="M736" s="304"/>
      <c r="N736" s="304"/>
      <c r="O736" s="425">
        <f t="shared" si="23"/>
        <v>0</v>
      </c>
      <c r="P736" s="304"/>
      <c r="Q736" s="304"/>
      <c r="R736" s="275" t="str">
        <f>IF(ISBLANK($B736),"",VLOOKUP($B736,Listen!$A$2:$C$44,2,FALSE))</f>
        <v/>
      </c>
      <c r="S736" s="275" t="str">
        <f>IF(ISBLANK($B736),"",VLOOKUP($B736,Listen!$A$2:$C$44,3,FALSE))</f>
        <v/>
      </c>
      <c r="T736" s="260"/>
      <c r="U736" s="260"/>
      <c r="V736" s="260"/>
      <c r="W736" s="260"/>
      <c r="X736" s="260"/>
      <c r="Y736" s="260"/>
      <c r="Z736" s="260"/>
      <c r="AA736" s="260"/>
      <c r="AB736" s="260"/>
      <c r="AC736" s="260"/>
      <c r="AD736" s="260"/>
      <c r="AE736" s="260"/>
    </row>
    <row r="737" spans="1:31">
      <c r="A737" s="186"/>
      <c r="B737" s="186"/>
      <c r="C737" s="226"/>
      <c r="D737" s="304"/>
      <c r="E737" s="304"/>
      <c r="F737" s="304"/>
      <c r="G737" s="304"/>
      <c r="H737" s="304"/>
      <c r="I737" s="304"/>
      <c r="J737" s="304"/>
      <c r="K737" s="304"/>
      <c r="L737" s="425">
        <f t="shared" si="22"/>
        <v>0</v>
      </c>
      <c r="M737" s="304"/>
      <c r="N737" s="304"/>
      <c r="O737" s="425">
        <f t="shared" si="23"/>
        <v>0</v>
      </c>
      <c r="P737" s="304"/>
      <c r="Q737" s="304"/>
      <c r="R737" s="275" t="str">
        <f>IF(ISBLANK($B737),"",VLOOKUP($B737,Listen!$A$2:$C$44,2,FALSE))</f>
        <v/>
      </c>
      <c r="S737" s="275" t="str">
        <f>IF(ISBLANK($B737),"",VLOOKUP($B737,Listen!$A$2:$C$44,3,FALSE))</f>
        <v/>
      </c>
      <c r="T737" s="260"/>
      <c r="U737" s="260"/>
      <c r="V737" s="260"/>
      <c r="W737" s="260"/>
      <c r="X737" s="260"/>
      <c r="Y737" s="260"/>
      <c r="Z737" s="260"/>
      <c r="AA737" s="260"/>
      <c r="AB737" s="260"/>
      <c r="AC737" s="260"/>
      <c r="AD737" s="260"/>
      <c r="AE737" s="260"/>
    </row>
    <row r="738" spans="1:31">
      <c r="A738" s="186"/>
      <c r="B738" s="186"/>
      <c r="C738" s="226"/>
      <c r="D738" s="304"/>
      <c r="E738" s="304"/>
      <c r="F738" s="304"/>
      <c r="G738" s="304"/>
      <c r="H738" s="304"/>
      <c r="I738" s="304"/>
      <c r="J738" s="304"/>
      <c r="K738" s="304"/>
      <c r="L738" s="425">
        <f t="shared" si="22"/>
        <v>0</v>
      </c>
      <c r="M738" s="304"/>
      <c r="N738" s="304"/>
      <c r="O738" s="425">
        <f t="shared" si="23"/>
        <v>0</v>
      </c>
      <c r="P738" s="304"/>
      <c r="Q738" s="304"/>
      <c r="R738" s="275" t="str">
        <f>IF(ISBLANK($B738),"",VLOOKUP($B738,Listen!$A$2:$C$44,2,FALSE))</f>
        <v/>
      </c>
      <c r="S738" s="275" t="str">
        <f>IF(ISBLANK($B738),"",VLOOKUP($B738,Listen!$A$2:$C$44,3,FALSE))</f>
        <v/>
      </c>
      <c r="T738" s="260"/>
      <c r="U738" s="260"/>
      <c r="V738" s="260"/>
      <c r="W738" s="260"/>
      <c r="X738" s="260"/>
      <c r="Y738" s="260"/>
      <c r="Z738" s="260"/>
      <c r="AA738" s="260"/>
      <c r="AB738" s="260"/>
      <c r="AC738" s="260"/>
      <c r="AD738" s="260"/>
      <c r="AE738" s="260"/>
    </row>
    <row r="739" spans="1:31">
      <c r="A739" s="186"/>
      <c r="B739" s="186"/>
      <c r="C739" s="226"/>
      <c r="D739" s="304"/>
      <c r="E739" s="304"/>
      <c r="F739" s="304"/>
      <c r="G739" s="304"/>
      <c r="H739" s="304"/>
      <c r="I739" s="304"/>
      <c r="J739" s="304"/>
      <c r="K739" s="304"/>
      <c r="L739" s="425">
        <f t="shared" si="22"/>
        <v>0</v>
      </c>
      <c r="M739" s="304"/>
      <c r="N739" s="304"/>
      <c r="O739" s="425">
        <f t="shared" si="23"/>
        <v>0</v>
      </c>
      <c r="P739" s="304"/>
      <c r="Q739" s="304"/>
      <c r="R739" s="275" t="str">
        <f>IF(ISBLANK($B739),"",VLOOKUP($B739,Listen!$A$2:$C$44,2,FALSE))</f>
        <v/>
      </c>
      <c r="S739" s="275" t="str">
        <f>IF(ISBLANK($B739),"",VLOOKUP($B739,Listen!$A$2:$C$44,3,FALSE))</f>
        <v/>
      </c>
      <c r="T739" s="260"/>
      <c r="U739" s="260"/>
      <c r="V739" s="260"/>
      <c r="W739" s="260"/>
      <c r="X739" s="260"/>
      <c r="Y739" s="260"/>
      <c r="Z739" s="260"/>
      <c r="AA739" s="260"/>
      <c r="AB739" s="260"/>
      <c r="AC739" s="260"/>
      <c r="AD739" s="260"/>
      <c r="AE739" s="260"/>
    </row>
    <row r="740" spans="1:31">
      <c r="A740" s="186"/>
      <c r="B740" s="186"/>
      <c r="C740" s="226"/>
      <c r="D740" s="304"/>
      <c r="E740" s="304"/>
      <c r="F740" s="304"/>
      <c r="G740" s="304"/>
      <c r="H740" s="304"/>
      <c r="I740" s="304"/>
      <c r="J740" s="304"/>
      <c r="K740" s="304"/>
      <c r="L740" s="425">
        <f t="shared" si="22"/>
        <v>0</v>
      </c>
      <c r="M740" s="304"/>
      <c r="N740" s="304"/>
      <c r="O740" s="425">
        <f t="shared" si="23"/>
        <v>0</v>
      </c>
      <c r="P740" s="304"/>
      <c r="Q740" s="304"/>
      <c r="R740" s="275" t="str">
        <f>IF(ISBLANK($B740),"",VLOOKUP($B740,Listen!$A$2:$C$44,2,FALSE))</f>
        <v/>
      </c>
      <c r="S740" s="275" t="str">
        <f>IF(ISBLANK($B740),"",VLOOKUP($B740,Listen!$A$2:$C$44,3,FALSE))</f>
        <v/>
      </c>
      <c r="T740" s="260"/>
      <c r="U740" s="260"/>
      <c r="V740" s="260"/>
      <c r="W740" s="260"/>
      <c r="X740" s="260"/>
      <c r="Y740" s="260"/>
      <c r="Z740" s="260"/>
      <c r="AA740" s="260"/>
      <c r="AB740" s="260"/>
      <c r="AC740" s="260"/>
      <c r="AD740" s="260"/>
      <c r="AE740" s="260"/>
    </row>
    <row r="741" spans="1:31">
      <c r="A741" s="186"/>
      <c r="B741" s="186"/>
      <c r="C741" s="226"/>
      <c r="D741" s="304"/>
      <c r="E741" s="304"/>
      <c r="F741" s="304"/>
      <c r="G741" s="304"/>
      <c r="H741" s="304"/>
      <c r="I741" s="304"/>
      <c r="J741" s="304"/>
      <c r="K741" s="304"/>
      <c r="L741" s="425">
        <f t="shared" si="22"/>
        <v>0</v>
      </c>
      <c r="M741" s="304"/>
      <c r="N741" s="304"/>
      <c r="O741" s="425">
        <f t="shared" si="23"/>
        <v>0</v>
      </c>
      <c r="P741" s="304"/>
      <c r="Q741" s="304"/>
      <c r="R741" s="275" t="str">
        <f>IF(ISBLANK($B741),"",VLOOKUP($B741,Listen!$A$2:$C$44,2,FALSE))</f>
        <v/>
      </c>
      <c r="S741" s="275" t="str">
        <f>IF(ISBLANK($B741),"",VLOOKUP($B741,Listen!$A$2:$C$44,3,FALSE))</f>
        <v/>
      </c>
      <c r="T741" s="260"/>
      <c r="U741" s="260"/>
      <c r="V741" s="260"/>
      <c r="W741" s="260"/>
      <c r="X741" s="260"/>
      <c r="Y741" s="260"/>
      <c r="Z741" s="260"/>
      <c r="AA741" s="260"/>
      <c r="AB741" s="260"/>
      <c r="AC741" s="260"/>
      <c r="AD741" s="260"/>
      <c r="AE741" s="260"/>
    </row>
    <row r="742" spans="1:31">
      <c r="A742" s="186"/>
      <c r="B742" s="186"/>
      <c r="C742" s="226"/>
      <c r="D742" s="304"/>
      <c r="E742" s="304"/>
      <c r="F742" s="304"/>
      <c r="G742" s="304"/>
      <c r="H742" s="304"/>
      <c r="I742" s="304"/>
      <c r="J742" s="304"/>
      <c r="K742" s="304"/>
      <c r="L742" s="425">
        <f t="shared" si="22"/>
        <v>0</v>
      </c>
      <c r="M742" s="304"/>
      <c r="N742" s="304"/>
      <c r="O742" s="425">
        <f t="shared" si="23"/>
        <v>0</v>
      </c>
      <c r="P742" s="304"/>
      <c r="Q742" s="304"/>
      <c r="R742" s="275" t="str">
        <f>IF(ISBLANK($B742),"",VLOOKUP($B742,Listen!$A$2:$C$44,2,FALSE))</f>
        <v/>
      </c>
      <c r="S742" s="275" t="str">
        <f>IF(ISBLANK($B742),"",VLOOKUP($B742,Listen!$A$2:$C$44,3,FALSE))</f>
        <v/>
      </c>
      <c r="T742" s="260"/>
      <c r="U742" s="260"/>
      <c r="V742" s="260"/>
      <c r="W742" s="260"/>
      <c r="X742" s="260"/>
      <c r="Y742" s="260"/>
      <c r="Z742" s="260"/>
      <c r="AA742" s="260"/>
      <c r="AB742" s="260"/>
      <c r="AC742" s="260"/>
      <c r="AD742" s="260"/>
      <c r="AE742" s="260"/>
    </row>
    <row r="743" spans="1:31">
      <c r="A743" s="186"/>
      <c r="B743" s="186"/>
      <c r="C743" s="226"/>
      <c r="D743" s="304"/>
      <c r="E743" s="304"/>
      <c r="F743" s="304"/>
      <c r="G743" s="304"/>
      <c r="H743" s="304"/>
      <c r="I743" s="304"/>
      <c r="J743" s="304"/>
      <c r="K743" s="304"/>
      <c r="L743" s="425">
        <f t="shared" si="22"/>
        <v>0</v>
      </c>
      <c r="M743" s="304"/>
      <c r="N743" s="304"/>
      <c r="O743" s="425">
        <f t="shared" si="23"/>
        <v>0</v>
      </c>
      <c r="P743" s="304"/>
      <c r="Q743" s="304"/>
      <c r="R743" s="275" t="str">
        <f>IF(ISBLANK($B743),"",VLOOKUP($B743,Listen!$A$2:$C$44,2,FALSE))</f>
        <v/>
      </c>
      <c r="S743" s="275" t="str">
        <f>IF(ISBLANK($B743),"",VLOOKUP($B743,Listen!$A$2:$C$44,3,FALSE))</f>
        <v/>
      </c>
      <c r="T743" s="260"/>
      <c r="U743" s="260"/>
      <c r="V743" s="260"/>
      <c r="W743" s="260"/>
      <c r="X743" s="260"/>
      <c r="Y743" s="260"/>
      <c r="Z743" s="260"/>
      <c r="AA743" s="260"/>
      <c r="AB743" s="260"/>
      <c r="AC743" s="260"/>
      <c r="AD743" s="260"/>
      <c r="AE743" s="260"/>
    </row>
    <row r="744" spans="1:31">
      <c r="A744" s="186"/>
      <c r="B744" s="186"/>
      <c r="C744" s="226"/>
      <c r="D744" s="304"/>
      <c r="E744" s="304"/>
      <c r="F744" s="304"/>
      <c r="G744" s="304"/>
      <c r="H744" s="304"/>
      <c r="I744" s="304"/>
      <c r="J744" s="304"/>
      <c r="K744" s="304"/>
      <c r="L744" s="425">
        <f t="shared" si="22"/>
        <v>0</v>
      </c>
      <c r="M744" s="304"/>
      <c r="N744" s="304"/>
      <c r="O744" s="425">
        <f t="shared" si="23"/>
        <v>0</v>
      </c>
      <c r="P744" s="304"/>
      <c r="Q744" s="304"/>
      <c r="R744" s="275" t="str">
        <f>IF(ISBLANK($B744),"",VLOOKUP($B744,Listen!$A$2:$C$44,2,FALSE))</f>
        <v/>
      </c>
      <c r="S744" s="275" t="str">
        <f>IF(ISBLANK($B744),"",VLOOKUP($B744,Listen!$A$2:$C$44,3,FALSE))</f>
        <v/>
      </c>
      <c r="T744" s="260"/>
      <c r="U744" s="260"/>
      <c r="V744" s="260"/>
      <c r="W744" s="260"/>
      <c r="X744" s="260"/>
      <c r="Y744" s="260"/>
      <c r="Z744" s="260"/>
      <c r="AA744" s="260"/>
      <c r="AB744" s="260"/>
      <c r="AC744" s="260"/>
      <c r="AD744" s="260"/>
      <c r="AE744" s="260"/>
    </row>
    <row r="745" spans="1:31">
      <c r="A745" s="186"/>
      <c r="B745" s="186"/>
      <c r="C745" s="226"/>
      <c r="D745" s="304"/>
      <c r="E745" s="304"/>
      <c r="F745" s="304"/>
      <c r="G745" s="304"/>
      <c r="H745" s="304"/>
      <c r="I745" s="304"/>
      <c r="J745" s="304"/>
      <c r="K745" s="304"/>
      <c r="L745" s="425">
        <f t="shared" si="22"/>
        <v>0</v>
      </c>
      <c r="M745" s="304"/>
      <c r="N745" s="304"/>
      <c r="O745" s="425">
        <f t="shared" si="23"/>
        <v>0</v>
      </c>
      <c r="P745" s="304"/>
      <c r="Q745" s="304"/>
      <c r="R745" s="275" t="str">
        <f>IF(ISBLANK($B745),"",VLOOKUP($B745,Listen!$A$2:$C$44,2,FALSE))</f>
        <v/>
      </c>
      <c r="S745" s="275" t="str">
        <f>IF(ISBLANK($B745),"",VLOOKUP($B745,Listen!$A$2:$C$44,3,FALSE))</f>
        <v/>
      </c>
      <c r="T745" s="260"/>
      <c r="U745" s="260"/>
      <c r="V745" s="260"/>
      <c r="W745" s="260"/>
      <c r="X745" s="260"/>
      <c r="Y745" s="260"/>
      <c r="Z745" s="260"/>
      <c r="AA745" s="260"/>
      <c r="AB745" s="260"/>
      <c r="AC745" s="260"/>
      <c r="AD745" s="260"/>
      <c r="AE745" s="260"/>
    </row>
    <row r="746" spans="1:31">
      <c r="A746" s="186"/>
      <c r="B746" s="186"/>
      <c r="C746" s="226"/>
      <c r="D746" s="304"/>
      <c r="E746" s="304"/>
      <c r="F746" s="304"/>
      <c r="G746" s="304"/>
      <c r="H746" s="304"/>
      <c r="I746" s="304"/>
      <c r="J746" s="304"/>
      <c r="K746" s="304"/>
      <c r="L746" s="425">
        <f t="shared" si="22"/>
        <v>0</v>
      </c>
      <c r="M746" s="304"/>
      <c r="N746" s="304"/>
      <c r="O746" s="425">
        <f t="shared" si="23"/>
        <v>0</v>
      </c>
      <c r="P746" s="304"/>
      <c r="Q746" s="304"/>
      <c r="R746" s="275" t="str">
        <f>IF(ISBLANK($B746),"",VLOOKUP($B746,Listen!$A$2:$C$44,2,FALSE))</f>
        <v/>
      </c>
      <c r="S746" s="275" t="str">
        <f>IF(ISBLANK($B746),"",VLOOKUP($B746,Listen!$A$2:$C$44,3,FALSE))</f>
        <v/>
      </c>
      <c r="T746" s="260"/>
      <c r="U746" s="260"/>
      <c r="V746" s="260"/>
      <c r="W746" s="260"/>
      <c r="X746" s="260"/>
      <c r="Y746" s="260"/>
      <c r="Z746" s="260"/>
      <c r="AA746" s="260"/>
      <c r="AB746" s="260"/>
      <c r="AC746" s="260"/>
      <c r="AD746" s="260"/>
      <c r="AE746" s="260"/>
    </row>
    <row r="747" spans="1:31">
      <c r="A747" s="186"/>
      <c r="B747" s="186"/>
      <c r="C747" s="226"/>
      <c r="D747" s="304"/>
      <c r="E747" s="304"/>
      <c r="F747" s="304"/>
      <c r="G747" s="304"/>
      <c r="H747" s="304"/>
      <c r="I747" s="304"/>
      <c r="J747" s="304"/>
      <c r="K747" s="304"/>
      <c r="L747" s="425">
        <f t="shared" si="22"/>
        <v>0</v>
      </c>
      <c r="M747" s="304"/>
      <c r="N747" s="304"/>
      <c r="O747" s="425">
        <f t="shared" si="23"/>
        <v>0</v>
      </c>
      <c r="P747" s="304"/>
      <c r="Q747" s="304"/>
      <c r="R747" s="275" t="str">
        <f>IF(ISBLANK($B747),"",VLOOKUP($B747,Listen!$A$2:$C$44,2,FALSE))</f>
        <v/>
      </c>
      <c r="S747" s="275" t="str">
        <f>IF(ISBLANK($B747),"",VLOOKUP($B747,Listen!$A$2:$C$44,3,FALSE))</f>
        <v/>
      </c>
      <c r="T747" s="260"/>
      <c r="U747" s="260"/>
      <c r="V747" s="260"/>
      <c r="W747" s="260"/>
      <c r="X747" s="260"/>
      <c r="Y747" s="260"/>
      <c r="Z747" s="260"/>
      <c r="AA747" s="260"/>
      <c r="AB747" s="260"/>
      <c r="AC747" s="260"/>
      <c r="AD747" s="260"/>
      <c r="AE747" s="260"/>
    </row>
    <row r="748" spans="1:31">
      <c r="A748" s="186"/>
      <c r="B748" s="186"/>
      <c r="C748" s="226"/>
      <c r="D748" s="304"/>
      <c r="E748" s="304"/>
      <c r="F748" s="304"/>
      <c r="G748" s="304"/>
      <c r="H748" s="304"/>
      <c r="I748" s="304"/>
      <c r="J748" s="304"/>
      <c r="K748" s="304"/>
      <c r="L748" s="425">
        <f t="shared" si="22"/>
        <v>0</v>
      </c>
      <c r="M748" s="304"/>
      <c r="N748" s="304"/>
      <c r="O748" s="425">
        <f t="shared" si="23"/>
        <v>0</v>
      </c>
      <c r="P748" s="304"/>
      <c r="Q748" s="304"/>
      <c r="R748" s="275" t="str">
        <f>IF(ISBLANK($B748),"",VLOOKUP($B748,Listen!$A$2:$C$44,2,FALSE))</f>
        <v/>
      </c>
      <c r="S748" s="275" t="str">
        <f>IF(ISBLANK($B748),"",VLOOKUP($B748,Listen!$A$2:$C$44,3,FALSE))</f>
        <v/>
      </c>
      <c r="T748" s="260"/>
      <c r="U748" s="260"/>
      <c r="V748" s="260"/>
      <c r="W748" s="260"/>
      <c r="X748" s="260"/>
      <c r="Y748" s="260"/>
      <c r="Z748" s="260"/>
      <c r="AA748" s="260"/>
      <c r="AB748" s="260"/>
      <c r="AC748" s="260"/>
      <c r="AD748" s="260"/>
      <c r="AE748" s="260"/>
    </row>
    <row r="749" spans="1:31">
      <c r="A749" s="186"/>
      <c r="B749" s="186"/>
      <c r="C749" s="226"/>
      <c r="D749" s="304"/>
      <c r="E749" s="304"/>
      <c r="F749" s="304"/>
      <c r="G749" s="304"/>
      <c r="H749" s="304"/>
      <c r="I749" s="304"/>
      <c r="J749" s="304"/>
      <c r="K749" s="304"/>
      <c r="L749" s="425">
        <f t="shared" si="22"/>
        <v>0</v>
      </c>
      <c r="M749" s="304"/>
      <c r="N749" s="304"/>
      <c r="O749" s="425">
        <f t="shared" si="23"/>
        <v>0</v>
      </c>
      <c r="P749" s="304"/>
      <c r="Q749" s="304"/>
      <c r="R749" s="275" t="str">
        <f>IF(ISBLANK($B749),"",VLOOKUP($B749,Listen!$A$2:$C$44,2,FALSE))</f>
        <v/>
      </c>
      <c r="S749" s="275" t="str">
        <f>IF(ISBLANK($B749),"",VLOOKUP($B749,Listen!$A$2:$C$44,3,FALSE))</f>
        <v/>
      </c>
      <c r="T749" s="260"/>
      <c r="U749" s="260"/>
      <c r="V749" s="260"/>
      <c r="W749" s="260"/>
      <c r="X749" s="260"/>
      <c r="Y749" s="260"/>
      <c r="Z749" s="260"/>
      <c r="AA749" s="260"/>
      <c r="AB749" s="260"/>
      <c r="AC749" s="260"/>
      <c r="AD749" s="260"/>
      <c r="AE749" s="260"/>
    </row>
    <row r="750" spans="1:31">
      <c r="A750" s="186"/>
      <c r="B750" s="186"/>
      <c r="C750" s="226"/>
      <c r="D750" s="304"/>
      <c r="E750" s="304"/>
      <c r="F750" s="304"/>
      <c r="G750" s="304"/>
      <c r="H750" s="304"/>
      <c r="I750" s="304"/>
      <c r="J750" s="304"/>
      <c r="K750" s="304"/>
      <c r="L750" s="425">
        <f t="shared" si="22"/>
        <v>0</v>
      </c>
      <c r="M750" s="304"/>
      <c r="N750" s="304"/>
      <c r="O750" s="425">
        <f t="shared" si="23"/>
        <v>0</v>
      </c>
      <c r="P750" s="304"/>
      <c r="Q750" s="304"/>
      <c r="R750" s="275" t="str">
        <f>IF(ISBLANK($B750),"",VLOOKUP($B750,Listen!$A$2:$C$44,2,FALSE))</f>
        <v/>
      </c>
      <c r="S750" s="275" t="str">
        <f>IF(ISBLANK($B750),"",VLOOKUP($B750,Listen!$A$2:$C$44,3,FALSE))</f>
        <v/>
      </c>
      <c r="T750" s="260"/>
      <c r="U750" s="260"/>
      <c r="V750" s="260"/>
      <c r="W750" s="260"/>
      <c r="X750" s="260"/>
      <c r="Y750" s="260"/>
      <c r="Z750" s="260"/>
      <c r="AA750" s="260"/>
      <c r="AB750" s="260"/>
      <c r="AC750" s="260"/>
      <c r="AD750" s="260"/>
      <c r="AE750" s="260"/>
    </row>
    <row r="751" spans="1:31">
      <c r="A751" s="186"/>
      <c r="B751" s="186"/>
      <c r="C751" s="226"/>
      <c r="D751" s="304"/>
      <c r="E751" s="304"/>
      <c r="F751" s="304"/>
      <c r="G751" s="304"/>
      <c r="H751" s="304"/>
      <c r="I751" s="304"/>
      <c r="J751" s="304"/>
      <c r="K751" s="304"/>
      <c r="L751" s="425">
        <f t="shared" si="22"/>
        <v>0</v>
      </c>
      <c r="M751" s="304"/>
      <c r="N751" s="304"/>
      <c r="O751" s="425">
        <f t="shared" si="23"/>
        <v>0</v>
      </c>
      <c r="P751" s="304"/>
      <c r="Q751" s="304"/>
      <c r="R751" s="275" t="str">
        <f>IF(ISBLANK($B751),"",VLOOKUP($B751,Listen!$A$2:$C$44,2,FALSE))</f>
        <v/>
      </c>
      <c r="S751" s="275" t="str">
        <f>IF(ISBLANK($B751),"",VLOOKUP($B751,Listen!$A$2:$C$44,3,FALSE))</f>
        <v/>
      </c>
      <c r="T751" s="260"/>
      <c r="U751" s="260"/>
      <c r="V751" s="260"/>
      <c r="W751" s="260"/>
      <c r="X751" s="260"/>
      <c r="Y751" s="260"/>
      <c r="Z751" s="260"/>
      <c r="AA751" s="260"/>
      <c r="AB751" s="260"/>
      <c r="AC751" s="260"/>
      <c r="AD751" s="260"/>
      <c r="AE751" s="260"/>
    </row>
    <row r="752" spans="1:31">
      <c r="A752" s="186"/>
      <c r="B752" s="186"/>
      <c r="C752" s="226"/>
      <c r="D752" s="304"/>
      <c r="E752" s="304"/>
      <c r="F752" s="304"/>
      <c r="G752" s="304"/>
      <c r="H752" s="304"/>
      <c r="I752" s="304"/>
      <c r="J752" s="304"/>
      <c r="K752" s="304"/>
      <c r="L752" s="425">
        <f t="shared" si="22"/>
        <v>0</v>
      </c>
      <c r="M752" s="304"/>
      <c r="N752" s="304"/>
      <c r="O752" s="425">
        <f t="shared" si="23"/>
        <v>0</v>
      </c>
      <c r="P752" s="304"/>
      <c r="Q752" s="304"/>
      <c r="R752" s="275" t="str">
        <f>IF(ISBLANK($B752),"",VLOOKUP($B752,Listen!$A$2:$C$44,2,FALSE))</f>
        <v/>
      </c>
      <c r="S752" s="275" t="str">
        <f>IF(ISBLANK($B752),"",VLOOKUP($B752,Listen!$A$2:$C$44,3,FALSE))</f>
        <v/>
      </c>
      <c r="T752" s="260"/>
      <c r="U752" s="260"/>
      <c r="V752" s="260"/>
      <c r="W752" s="260"/>
      <c r="X752" s="260"/>
      <c r="Y752" s="260"/>
      <c r="Z752" s="260"/>
      <c r="AA752" s="260"/>
      <c r="AB752" s="260"/>
      <c r="AC752" s="260"/>
      <c r="AD752" s="260"/>
      <c r="AE752" s="260"/>
    </row>
    <row r="753" spans="1:31">
      <c r="A753" s="186"/>
      <c r="B753" s="186"/>
      <c r="C753" s="226"/>
      <c r="D753" s="304"/>
      <c r="E753" s="304"/>
      <c r="F753" s="304"/>
      <c r="G753" s="304"/>
      <c r="H753" s="304"/>
      <c r="I753" s="304"/>
      <c r="J753" s="304"/>
      <c r="K753" s="304"/>
      <c r="L753" s="425">
        <f t="shared" si="22"/>
        <v>0</v>
      </c>
      <c r="M753" s="304"/>
      <c r="N753" s="304"/>
      <c r="O753" s="425">
        <f t="shared" si="23"/>
        <v>0</v>
      </c>
      <c r="P753" s="304"/>
      <c r="Q753" s="304"/>
      <c r="R753" s="275" t="str">
        <f>IF(ISBLANK($B753),"",VLOOKUP($B753,Listen!$A$2:$C$44,2,FALSE))</f>
        <v/>
      </c>
      <c r="S753" s="275" t="str">
        <f>IF(ISBLANK($B753),"",VLOOKUP($B753,Listen!$A$2:$C$44,3,FALSE))</f>
        <v/>
      </c>
      <c r="T753" s="260"/>
      <c r="U753" s="260"/>
      <c r="V753" s="260"/>
      <c r="W753" s="260"/>
      <c r="X753" s="260"/>
      <c r="Y753" s="260"/>
      <c r="Z753" s="260"/>
      <c r="AA753" s="260"/>
      <c r="AB753" s="260"/>
      <c r="AC753" s="260"/>
      <c r="AD753" s="260"/>
      <c r="AE753" s="260"/>
    </row>
    <row r="754" spans="1:31">
      <c r="A754" s="186"/>
      <c r="B754" s="186"/>
      <c r="C754" s="226"/>
      <c r="D754" s="304"/>
      <c r="E754" s="304"/>
      <c r="F754" s="304"/>
      <c r="G754" s="304"/>
      <c r="H754" s="304"/>
      <c r="I754" s="304"/>
      <c r="J754" s="304"/>
      <c r="K754" s="304"/>
      <c r="L754" s="425">
        <f t="shared" si="22"/>
        <v>0</v>
      </c>
      <c r="M754" s="304"/>
      <c r="N754" s="304"/>
      <c r="O754" s="425">
        <f t="shared" si="23"/>
        <v>0</v>
      </c>
      <c r="P754" s="304"/>
      <c r="Q754" s="304"/>
      <c r="R754" s="275" t="str">
        <f>IF(ISBLANK($B754),"",VLOOKUP($B754,Listen!$A$2:$C$44,2,FALSE))</f>
        <v/>
      </c>
      <c r="S754" s="275" t="str">
        <f>IF(ISBLANK($B754),"",VLOOKUP($B754,Listen!$A$2:$C$44,3,FALSE))</f>
        <v/>
      </c>
      <c r="T754" s="260"/>
      <c r="U754" s="260"/>
      <c r="V754" s="260"/>
      <c r="W754" s="260"/>
      <c r="X754" s="260"/>
      <c r="Y754" s="260"/>
      <c r="Z754" s="260"/>
      <c r="AA754" s="260"/>
      <c r="AB754" s="260"/>
      <c r="AC754" s="260"/>
      <c r="AD754" s="260"/>
      <c r="AE754" s="260"/>
    </row>
    <row r="755" spans="1:31">
      <c r="A755" s="186"/>
      <c r="B755" s="186"/>
      <c r="C755" s="226"/>
      <c r="D755" s="304"/>
      <c r="E755" s="304"/>
      <c r="F755" s="304"/>
      <c r="G755" s="304"/>
      <c r="H755" s="304"/>
      <c r="I755" s="304"/>
      <c r="J755" s="304"/>
      <c r="K755" s="304"/>
      <c r="L755" s="425">
        <f t="shared" si="22"/>
        <v>0</v>
      </c>
      <c r="M755" s="304"/>
      <c r="N755" s="304"/>
      <c r="O755" s="425">
        <f t="shared" si="23"/>
        <v>0</v>
      </c>
      <c r="P755" s="304"/>
      <c r="Q755" s="304"/>
      <c r="R755" s="275" t="str">
        <f>IF(ISBLANK($B755),"",VLOOKUP($B755,Listen!$A$2:$C$44,2,FALSE))</f>
        <v/>
      </c>
      <c r="S755" s="275" t="str">
        <f>IF(ISBLANK($B755),"",VLOOKUP($B755,Listen!$A$2:$C$44,3,FALSE))</f>
        <v/>
      </c>
      <c r="T755" s="260"/>
      <c r="U755" s="260"/>
      <c r="V755" s="260"/>
      <c r="W755" s="260"/>
      <c r="X755" s="260"/>
      <c r="Y755" s="260"/>
      <c r="Z755" s="260"/>
      <c r="AA755" s="260"/>
      <c r="AB755" s="260"/>
      <c r="AC755" s="260"/>
      <c r="AD755" s="260"/>
      <c r="AE755" s="260"/>
    </row>
    <row r="756" spans="1:31">
      <c r="A756" s="186"/>
      <c r="B756" s="186"/>
      <c r="C756" s="226"/>
      <c r="D756" s="304"/>
      <c r="E756" s="304"/>
      <c r="F756" s="304"/>
      <c r="G756" s="304"/>
      <c r="H756" s="304"/>
      <c r="I756" s="304"/>
      <c r="J756" s="304"/>
      <c r="K756" s="304"/>
      <c r="L756" s="425">
        <f t="shared" si="22"/>
        <v>0</v>
      </c>
      <c r="M756" s="304"/>
      <c r="N756" s="304"/>
      <c r="O756" s="425">
        <f t="shared" si="23"/>
        <v>0</v>
      </c>
      <c r="P756" s="304"/>
      <c r="Q756" s="304"/>
      <c r="R756" s="275" t="str">
        <f>IF(ISBLANK($B756),"",VLOOKUP($B756,Listen!$A$2:$C$44,2,FALSE))</f>
        <v/>
      </c>
      <c r="S756" s="275" t="str">
        <f>IF(ISBLANK($B756),"",VLOOKUP($B756,Listen!$A$2:$C$44,3,FALSE))</f>
        <v/>
      </c>
      <c r="T756" s="260"/>
      <c r="U756" s="260"/>
      <c r="V756" s="260"/>
      <c r="W756" s="260"/>
      <c r="X756" s="260"/>
      <c r="Y756" s="260"/>
      <c r="Z756" s="260"/>
      <c r="AA756" s="260"/>
      <c r="AB756" s="260"/>
      <c r="AC756" s="260"/>
      <c r="AD756" s="260"/>
      <c r="AE756" s="260"/>
    </row>
    <row r="757" spans="1:31">
      <c r="A757" s="186"/>
      <c r="B757" s="186"/>
      <c r="C757" s="226"/>
      <c r="D757" s="304"/>
      <c r="E757" s="304"/>
      <c r="F757" s="304"/>
      <c r="G757" s="304"/>
      <c r="H757" s="304"/>
      <c r="I757" s="304"/>
      <c r="J757" s="304"/>
      <c r="K757" s="304"/>
      <c r="L757" s="425">
        <f t="shared" si="22"/>
        <v>0</v>
      </c>
      <c r="M757" s="304"/>
      <c r="N757" s="304"/>
      <c r="O757" s="425">
        <f t="shared" si="23"/>
        <v>0</v>
      </c>
      <c r="P757" s="304"/>
      <c r="Q757" s="304"/>
      <c r="R757" s="275" t="str">
        <f>IF(ISBLANK($B757),"",VLOOKUP($B757,Listen!$A$2:$C$44,2,FALSE))</f>
        <v/>
      </c>
      <c r="S757" s="275" t="str">
        <f>IF(ISBLANK($B757),"",VLOOKUP($B757,Listen!$A$2:$C$44,3,FALSE))</f>
        <v/>
      </c>
      <c r="T757" s="260"/>
      <c r="U757" s="260"/>
      <c r="V757" s="260"/>
      <c r="W757" s="260"/>
      <c r="X757" s="260"/>
      <c r="Y757" s="260"/>
      <c r="Z757" s="260"/>
      <c r="AA757" s="260"/>
      <c r="AB757" s="260"/>
      <c r="AC757" s="260"/>
      <c r="AD757" s="260"/>
      <c r="AE757" s="260"/>
    </row>
    <row r="758" spans="1:31">
      <c r="A758" s="186"/>
      <c r="B758" s="186"/>
      <c r="C758" s="226"/>
      <c r="D758" s="304"/>
      <c r="E758" s="304"/>
      <c r="F758" s="304"/>
      <c r="G758" s="304"/>
      <c r="H758" s="304"/>
      <c r="I758" s="304"/>
      <c r="J758" s="304"/>
      <c r="K758" s="304"/>
      <c r="L758" s="425">
        <f t="shared" si="22"/>
        <v>0</v>
      </c>
      <c r="M758" s="304"/>
      <c r="N758" s="304"/>
      <c r="O758" s="425">
        <f t="shared" si="23"/>
        <v>0</v>
      </c>
      <c r="P758" s="304"/>
      <c r="Q758" s="304"/>
      <c r="R758" s="275" t="str">
        <f>IF(ISBLANK($B758),"",VLOOKUP($B758,Listen!$A$2:$C$44,2,FALSE))</f>
        <v/>
      </c>
      <c r="S758" s="275" t="str">
        <f>IF(ISBLANK($B758),"",VLOOKUP($B758,Listen!$A$2:$C$44,3,FALSE))</f>
        <v/>
      </c>
      <c r="T758" s="260"/>
      <c r="U758" s="260"/>
      <c r="V758" s="260"/>
      <c r="W758" s="260"/>
      <c r="X758" s="260"/>
      <c r="Y758" s="260"/>
      <c r="Z758" s="260"/>
      <c r="AA758" s="260"/>
      <c r="AB758" s="260"/>
      <c r="AC758" s="260"/>
      <c r="AD758" s="260"/>
      <c r="AE758" s="260"/>
    </row>
    <row r="759" spans="1:31">
      <c r="A759" s="186"/>
      <c r="B759" s="186"/>
      <c r="C759" s="226"/>
      <c r="D759" s="304"/>
      <c r="E759" s="304"/>
      <c r="F759" s="304"/>
      <c r="G759" s="304"/>
      <c r="H759" s="304"/>
      <c r="I759" s="304"/>
      <c r="J759" s="304"/>
      <c r="K759" s="304"/>
      <c r="L759" s="425">
        <f t="shared" si="22"/>
        <v>0</v>
      </c>
      <c r="M759" s="304"/>
      <c r="N759" s="304"/>
      <c r="O759" s="425">
        <f t="shared" si="23"/>
        <v>0</v>
      </c>
      <c r="P759" s="304"/>
      <c r="Q759" s="304"/>
      <c r="R759" s="275" t="str">
        <f>IF(ISBLANK($B759),"",VLOOKUP($B759,Listen!$A$2:$C$44,2,FALSE))</f>
        <v/>
      </c>
      <c r="S759" s="275" t="str">
        <f>IF(ISBLANK($B759),"",VLOOKUP($B759,Listen!$A$2:$C$44,3,FALSE))</f>
        <v/>
      </c>
      <c r="T759" s="260"/>
      <c r="U759" s="260"/>
      <c r="V759" s="260"/>
      <c r="W759" s="260"/>
      <c r="X759" s="260"/>
      <c r="Y759" s="260"/>
      <c r="Z759" s="260"/>
      <c r="AA759" s="260"/>
      <c r="AB759" s="260"/>
      <c r="AC759" s="260"/>
      <c r="AD759" s="260"/>
      <c r="AE759" s="260"/>
    </row>
    <row r="760" spans="1:31">
      <c r="A760" s="186"/>
      <c r="B760" s="186"/>
      <c r="C760" s="226"/>
      <c r="D760" s="304"/>
      <c r="E760" s="304"/>
      <c r="F760" s="304"/>
      <c r="G760" s="304"/>
      <c r="H760" s="304"/>
      <c r="I760" s="304"/>
      <c r="J760" s="304"/>
      <c r="K760" s="304"/>
      <c r="L760" s="425">
        <f t="shared" si="22"/>
        <v>0</v>
      </c>
      <c r="M760" s="304"/>
      <c r="N760" s="304"/>
      <c r="O760" s="425">
        <f t="shared" si="23"/>
        <v>0</v>
      </c>
      <c r="P760" s="304"/>
      <c r="Q760" s="304"/>
      <c r="R760" s="275" t="str">
        <f>IF(ISBLANK($B760),"",VLOOKUP($B760,Listen!$A$2:$C$44,2,FALSE))</f>
        <v/>
      </c>
      <c r="S760" s="275" t="str">
        <f>IF(ISBLANK($B760),"",VLOOKUP($B760,Listen!$A$2:$C$44,3,FALSE))</f>
        <v/>
      </c>
      <c r="T760" s="260"/>
      <c r="U760" s="260"/>
      <c r="V760" s="260"/>
      <c r="W760" s="260"/>
      <c r="X760" s="260"/>
      <c r="Y760" s="260"/>
      <c r="Z760" s="260"/>
      <c r="AA760" s="260"/>
      <c r="AB760" s="260"/>
      <c r="AC760" s="260"/>
      <c r="AD760" s="260"/>
      <c r="AE760" s="260"/>
    </row>
    <row r="761" spans="1:31">
      <c r="A761" s="186"/>
      <c r="B761" s="186"/>
      <c r="C761" s="226"/>
      <c r="D761" s="304"/>
      <c r="E761" s="304"/>
      <c r="F761" s="304"/>
      <c r="G761" s="304"/>
      <c r="H761" s="304"/>
      <c r="I761" s="304"/>
      <c r="J761" s="304"/>
      <c r="K761" s="304"/>
      <c r="L761" s="425">
        <f t="shared" si="22"/>
        <v>0</v>
      </c>
      <c r="M761" s="304"/>
      <c r="N761" s="304"/>
      <c r="O761" s="425">
        <f t="shared" si="23"/>
        <v>0</v>
      </c>
      <c r="P761" s="304"/>
      <c r="Q761" s="304"/>
      <c r="R761" s="275" t="str">
        <f>IF(ISBLANK($B761),"",VLOOKUP($B761,Listen!$A$2:$C$44,2,FALSE))</f>
        <v/>
      </c>
      <c r="S761" s="275" t="str">
        <f>IF(ISBLANK($B761),"",VLOOKUP($B761,Listen!$A$2:$C$44,3,FALSE))</f>
        <v/>
      </c>
      <c r="T761" s="260"/>
      <c r="U761" s="260"/>
      <c r="V761" s="260"/>
      <c r="W761" s="260"/>
      <c r="X761" s="260"/>
      <c r="Y761" s="260"/>
      <c r="Z761" s="260"/>
      <c r="AA761" s="260"/>
      <c r="AB761" s="260"/>
      <c r="AC761" s="260"/>
      <c r="AD761" s="260"/>
      <c r="AE761" s="260"/>
    </row>
    <row r="762" spans="1:31">
      <c r="A762" s="186"/>
      <c r="B762" s="186"/>
      <c r="C762" s="226"/>
      <c r="D762" s="304"/>
      <c r="E762" s="304"/>
      <c r="F762" s="304"/>
      <c r="G762" s="304"/>
      <c r="H762" s="304"/>
      <c r="I762" s="304"/>
      <c r="J762" s="304"/>
      <c r="K762" s="304"/>
      <c r="L762" s="425">
        <f t="shared" si="22"/>
        <v>0</v>
      </c>
      <c r="M762" s="304"/>
      <c r="N762" s="304"/>
      <c r="O762" s="425">
        <f t="shared" si="23"/>
        <v>0</v>
      </c>
      <c r="P762" s="304"/>
      <c r="Q762" s="304"/>
      <c r="R762" s="275" t="str">
        <f>IF(ISBLANK($B762),"",VLOOKUP($B762,Listen!$A$2:$C$44,2,FALSE))</f>
        <v/>
      </c>
      <c r="S762" s="275" t="str">
        <f>IF(ISBLANK($B762),"",VLOOKUP($B762,Listen!$A$2:$C$44,3,FALSE))</f>
        <v/>
      </c>
      <c r="T762" s="260"/>
      <c r="U762" s="260"/>
      <c r="V762" s="260"/>
      <c r="W762" s="260"/>
      <c r="X762" s="260"/>
      <c r="Y762" s="260"/>
      <c r="Z762" s="260"/>
      <c r="AA762" s="260"/>
      <c r="AB762" s="260"/>
      <c r="AC762" s="260"/>
      <c r="AD762" s="260"/>
      <c r="AE762" s="260"/>
    </row>
    <row r="763" spans="1:31">
      <c r="A763" s="186"/>
      <c r="B763" s="186"/>
      <c r="C763" s="226"/>
      <c r="D763" s="304"/>
      <c r="E763" s="304"/>
      <c r="F763" s="304"/>
      <c r="G763" s="304"/>
      <c r="H763" s="304"/>
      <c r="I763" s="304"/>
      <c r="J763" s="304"/>
      <c r="K763" s="304"/>
      <c r="L763" s="425">
        <f t="shared" si="22"/>
        <v>0</v>
      </c>
      <c r="M763" s="304"/>
      <c r="N763" s="304"/>
      <c r="O763" s="425">
        <f t="shared" si="23"/>
        <v>0</v>
      </c>
      <c r="P763" s="304"/>
      <c r="Q763" s="304"/>
      <c r="R763" s="275" t="str">
        <f>IF(ISBLANK($B763),"",VLOOKUP($B763,Listen!$A$2:$C$44,2,FALSE))</f>
        <v/>
      </c>
      <c r="S763" s="275" t="str">
        <f>IF(ISBLANK($B763),"",VLOOKUP($B763,Listen!$A$2:$C$44,3,FALSE))</f>
        <v/>
      </c>
      <c r="T763" s="260"/>
      <c r="U763" s="260"/>
      <c r="V763" s="260"/>
      <c r="W763" s="260"/>
      <c r="X763" s="260"/>
      <c r="Y763" s="260"/>
      <c r="Z763" s="260"/>
      <c r="AA763" s="260"/>
      <c r="AB763" s="260"/>
      <c r="AC763" s="260"/>
      <c r="AD763" s="260"/>
      <c r="AE763" s="260"/>
    </row>
    <row r="764" spans="1:31">
      <c r="A764" s="186"/>
      <c r="B764" s="186"/>
      <c r="C764" s="226"/>
      <c r="D764" s="304"/>
      <c r="E764" s="304"/>
      <c r="F764" s="304"/>
      <c r="G764" s="304"/>
      <c r="H764" s="304"/>
      <c r="I764" s="304"/>
      <c r="J764" s="304"/>
      <c r="K764" s="304"/>
      <c r="L764" s="425">
        <f t="shared" si="22"/>
        <v>0</v>
      </c>
      <c r="M764" s="304"/>
      <c r="N764" s="304"/>
      <c r="O764" s="425">
        <f t="shared" si="23"/>
        <v>0</v>
      </c>
      <c r="P764" s="304"/>
      <c r="Q764" s="304"/>
      <c r="R764" s="275" t="str">
        <f>IF(ISBLANK($B764),"",VLOOKUP($B764,Listen!$A$2:$C$44,2,FALSE))</f>
        <v/>
      </c>
      <c r="S764" s="275" t="str">
        <f>IF(ISBLANK($B764),"",VLOOKUP($B764,Listen!$A$2:$C$44,3,FALSE))</f>
        <v/>
      </c>
      <c r="T764" s="260"/>
      <c r="U764" s="260"/>
      <c r="V764" s="260"/>
      <c r="W764" s="260"/>
      <c r="X764" s="260"/>
      <c r="Y764" s="260"/>
      <c r="Z764" s="260"/>
      <c r="AA764" s="260"/>
      <c r="AB764" s="260"/>
      <c r="AC764" s="260"/>
      <c r="AD764" s="260"/>
      <c r="AE764" s="260"/>
    </row>
    <row r="765" spans="1:31">
      <c r="A765" s="186"/>
      <c r="B765" s="186"/>
      <c r="C765" s="226"/>
      <c r="D765" s="304"/>
      <c r="E765" s="304"/>
      <c r="F765" s="304"/>
      <c r="G765" s="304"/>
      <c r="H765" s="304"/>
      <c r="I765" s="304"/>
      <c r="J765" s="304"/>
      <c r="K765" s="304"/>
      <c r="L765" s="425">
        <f t="shared" si="22"/>
        <v>0</v>
      </c>
      <c r="M765" s="304"/>
      <c r="N765" s="304"/>
      <c r="O765" s="425">
        <f t="shared" si="23"/>
        <v>0</v>
      </c>
      <c r="P765" s="304"/>
      <c r="Q765" s="304"/>
      <c r="R765" s="275" t="str">
        <f>IF(ISBLANK($B765),"",VLOOKUP($B765,Listen!$A$2:$C$44,2,FALSE))</f>
        <v/>
      </c>
      <c r="S765" s="275" t="str">
        <f>IF(ISBLANK($B765),"",VLOOKUP($B765,Listen!$A$2:$C$44,3,FALSE))</f>
        <v/>
      </c>
      <c r="T765" s="260"/>
      <c r="U765" s="260"/>
      <c r="V765" s="260"/>
      <c r="W765" s="260"/>
      <c r="X765" s="260"/>
      <c r="Y765" s="260"/>
      <c r="Z765" s="260"/>
      <c r="AA765" s="260"/>
      <c r="AB765" s="260"/>
      <c r="AC765" s="260"/>
      <c r="AD765" s="260"/>
      <c r="AE765" s="260"/>
    </row>
    <row r="766" spans="1:31">
      <c r="A766" s="186"/>
      <c r="B766" s="186"/>
      <c r="C766" s="226"/>
      <c r="D766" s="304"/>
      <c r="E766" s="304"/>
      <c r="F766" s="304"/>
      <c r="G766" s="304"/>
      <c r="H766" s="304"/>
      <c r="I766" s="304"/>
      <c r="J766" s="304"/>
      <c r="K766" s="304"/>
      <c r="L766" s="425">
        <f t="shared" si="22"/>
        <v>0</v>
      </c>
      <c r="M766" s="304"/>
      <c r="N766" s="304"/>
      <c r="O766" s="425">
        <f t="shared" si="23"/>
        <v>0</v>
      </c>
      <c r="P766" s="304"/>
      <c r="Q766" s="304"/>
      <c r="R766" s="275" t="str">
        <f>IF(ISBLANK($B766),"",VLOOKUP($B766,Listen!$A$2:$C$44,2,FALSE))</f>
        <v/>
      </c>
      <c r="S766" s="275" t="str">
        <f>IF(ISBLANK($B766),"",VLOOKUP($B766,Listen!$A$2:$C$44,3,FALSE))</f>
        <v/>
      </c>
      <c r="T766" s="260"/>
      <c r="U766" s="260"/>
      <c r="V766" s="260"/>
      <c r="W766" s="260"/>
      <c r="X766" s="260"/>
      <c r="Y766" s="260"/>
      <c r="Z766" s="260"/>
      <c r="AA766" s="260"/>
      <c r="AB766" s="260"/>
      <c r="AC766" s="260"/>
      <c r="AD766" s="260"/>
      <c r="AE766" s="260"/>
    </row>
    <row r="767" spans="1:31">
      <c r="A767" s="186"/>
      <c r="B767" s="186"/>
      <c r="C767" s="226"/>
      <c r="D767" s="304"/>
      <c r="E767" s="304"/>
      <c r="F767" s="304"/>
      <c r="G767" s="304"/>
      <c r="H767" s="304"/>
      <c r="I767" s="304"/>
      <c r="J767" s="304"/>
      <c r="K767" s="304"/>
      <c r="L767" s="425">
        <f t="shared" si="22"/>
        <v>0</v>
      </c>
      <c r="M767" s="304"/>
      <c r="N767" s="304"/>
      <c r="O767" s="425">
        <f t="shared" si="23"/>
        <v>0</v>
      </c>
      <c r="P767" s="304"/>
      <c r="Q767" s="304"/>
      <c r="R767" s="275" t="str">
        <f>IF(ISBLANK($B767),"",VLOOKUP($B767,Listen!$A$2:$C$44,2,FALSE))</f>
        <v/>
      </c>
      <c r="S767" s="275" t="str">
        <f>IF(ISBLANK($B767),"",VLOOKUP($B767,Listen!$A$2:$C$44,3,FALSE))</f>
        <v/>
      </c>
      <c r="T767" s="260"/>
      <c r="U767" s="260"/>
      <c r="V767" s="260"/>
      <c r="W767" s="260"/>
      <c r="X767" s="260"/>
      <c r="Y767" s="260"/>
      <c r="Z767" s="260"/>
      <c r="AA767" s="260"/>
      <c r="AB767" s="260"/>
      <c r="AC767" s="260"/>
      <c r="AD767" s="260"/>
      <c r="AE767" s="260"/>
    </row>
    <row r="768" spans="1:31">
      <c r="A768" s="186"/>
      <c r="B768" s="186"/>
      <c r="C768" s="226"/>
      <c r="D768" s="304"/>
      <c r="E768" s="304"/>
      <c r="F768" s="304"/>
      <c r="G768" s="304"/>
      <c r="H768" s="304"/>
      <c r="I768" s="304"/>
      <c r="J768" s="304"/>
      <c r="K768" s="304"/>
      <c r="L768" s="425">
        <f t="shared" si="22"/>
        <v>0</v>
      </c>
      <c r="M768" s="304"/>
      <c r="N768" s="304"/>
      <c r="O768" s="425">
        <f t="shared" si="23"/>
        <v>0</v>
      </c>
      <c r="P768" s="304"/>
      <c r="Q768" s="304"/>
      <c r="R768" s="275" t="str">
        <f>IF(ISBLANK($B768),"",VLOOKUP($B768,Listen!$A$2:$C$44,2,FALSE))</f>
        <v/>
      </c>
      <c r="S768" s="275" t="str">
        <f>IF(ISBLANK($B768),"",VLOOKUP($B768,Listen!$A$2:$C$44,3,FALSE))</f>
        <v/>
      </c>
      <c r="T768" s="260"/>
      <c r="U768" s="260"/>
      <c r="V768" s="260"/>
      <c r="W768" s="260"/>
      <c r="X768" s="260"/>
      <c r="Y768" s="260"/>
      <c r="Z768" s="260"/>
      <c r="AA768" s="260"/>
      <c r="AB768" s="260"/>
      <c r="AC768" s="260"/>
      <c r="AD768" s="260"/>
      <c r="AE768" s="260"/>
    </row>
    <row r="769" spans="1:31">
      <c r="A769" s="186"/>
      <c r="B769" s="186"/>
      <c r="C769" s="226"/>
      <c r="D769" s="304"/>
      <c r="E769" s="304"/>
      <c r="F769" s="304"/>
      <c r="G769" s="304"/>
      <c r="H769" s="304"/>
      <c r="I769" s="304"/>
      <c r="J769" s="304"/>
      <c r="K769" s="304"/>
      <c r="L769" s="425">
        <f t="shared" si="22"/>
        <v>0</v>
      </c>
      <c r="M769" s="304"/>
      <c r="N769" s="304"/>
      <c r="O769" s="425">
        <f t="shared" si="23"/>
        <v>0</v>
      </c>
      <c r="P769" s="304"/>
      <c r="Q769" s="304"/>
      <c r="R769" s="275" t="str">
        <f>IF(ISBLANK($B769),"",VLOOKUP($B769,Listen!$A$2:$C$44,2,FALSE))</f>
        <v/>
      </c>
      <c r="S769" s="275" t="str">
        <f>IF(ISBLANK($B769),"",VLOOKUP($B769,Listen!$A$2:$C$44,3,FALSE))</f>
        <v/>
      </c>
      <c r="T769" s="260"/>
      <c r="U769" s="260"/>
      <c r="V769" s="260"/>
      <c r="W769" s="260"/>
      <c r="X769" s="260"/>
      <c r="Y769" s="260"/>
      <c r="Z769" s="260"/>
      <c r="AA769" s="260"/>
      <c r="AB769" s="260"/>
      <c r="AC769" s="260"/>
      <c r="AD769" s="260"/>
      <c r="AE769" s="260"/>
    </row>
    <row r="770" spans="1:31">
      <c r="A770" s="186"/>
      <c r="B770" s="186"/>
      <c r="C770" s="226"/>
      <c r="D770" s="304"/>
      <c r="E770" s="304"/>
      <c r="F770" s="304"/>
      <c r="G770" s="304"/>
      <c r="H770" s="304"/>
      <c r="I770" s="304"/>
      <c r="J770" s="304"/>
      <c r="K770" s="304"/>
      <c r="L770" s="425">
        <f t="shared" si="22"/>
        <v>0</v>
      </c>
      <c r="M770" s="304"/>
      <c r="N770" s="304"/>
      <c r="O770" s="425">
        <f t="shared" si="23"/>
        <v>0</v>
      </c>
      <c r="P770" s="304"/>
      <c r="Q770" s="304"/>
      <c r="R770" s="275" t="str">
        <f>IF(ISBLANK($B770),"",VLOOKUP($B770,Listen!$A$2:$C$44,2,FALSE))</f>
        <v/>
      </c>
      <c r="S770" s="275" t="str">
        <f>IF(ISBLANK($B770),"",VLOOKUP($B770,Listen!$A$2:$C$44,3,FALSE))</f>
        <v/>
      </c>
      <c r="T770" s="260"/>
      <c r="U770" s="260"/>
      <c r="V770" s="260"/>
      <c r="W770" s="260"/>
      <c r="X770" s="260"/>
      <c r="Y770" s="260"/>
      <c r="Z770" s="260"/>
      <c r="AA770" s="260"/>
      <c r="AB770" s="260"/>
      <c r="AC770" s="260"/>
      <c r="AD770" s="260"/>
      <c r="AE770" s="260"/>
    </row>
    <row r="771" spans="1:31">
      <c r="A771" s="186"/>
      <c r="B771" s="186"/>
      <c r="C771" s="226"/>
      <c r="D771" s="304"/>
      <c r="E771" s="304"/>
      <c r="F771" s="304"/>
      <c r="G771" s="304"/>
      <c r="H771" s="304"/>
      <c r="I771" s="304"/>
      <c r="J771" s="304"/>
      <c r="K771" s="304"/>
      <c r="L771" s="425">
        <f t="shared" si="22"/>
        <v>0</v>
      </c>
      <c r="M771" s="304"/>
      <c r="N771" s="304"/>
      <c r="O771" s="425">
        <f t="shared" si="23"/>
        <v>0</v>
      </c>
      <c r="P771" s="304"/>
      <c r="Q771" s="304"/>
      <c r="R771" s="275" t="str">
        <f>IF(ISBLANK($B771),"",VLOOKUP($B771,Listen!$A$2:$C$44,2,FALSE))</f>
        <v/>
      </c>
      <c r="S771" s="275" t="str">
        <f>IF(ISBLANK($B771),"",VLOOKUP($B771,Listen!$A$2:$C$44,3,FALSE))</f>
        <v/>
      </c>
      <c r="T771" s="260"/>
      <c r="U771" s="260"/>
      <c r="V771" s="260"/>
      <c r="W771" s="260"/>
      <c r="X771" s="260"/>
      <c r="Y771" s="260"/>
      <c r="Z771" s="260"/>
      <c r="AA771" s="260"/>
      <c r="AB771" s="260"/>
      <c r="AC771" s="260"/>
      <c r="AD771" s="260"/>
      <c r="AE771" s="260"/>
    </row>
    <row r="772" spans="1:31">
      <c r="A772" s="186"/>
      <c r="B772" s="186"/>
      <c r="C772" s="226"/>
      <c r="D772" s="304"/>
      <c r="E772" s="304"/>
      <c r="F772" s="304"/>
      <c r="G772" s="304"/>
      <c r="H772" s="304"/>
      <c r="I772" s="304"/>
      <c r="J772" s="304"/>
      <c r="K772" s="304"/>
      <c r="L772" s="425">
        <f t="shared" si="22"/>
        <v>0</v>
      </c>
      <c r="M772" s="304"/>
      <c r="N772" s="304"/>
      <c r="O772" s="425">
        <f t="shared" si="23"/>
        <v>0</v>
      </c>
      <c r="P772" s="304"/>
      <c r="Q772" s="304"/>
      <c r="R772" s="275" t="str">
        <f>IF(ISBLANK($B772),"",VLOOKUP($B772,Listen!$A$2:$C$44,2,FALSE))</f>
        <v/>
      </c>
      <c r="S772" s="275" t="str">
        <f>IF(ISBLANK($B772),"",VLOOKUP($B772,Listen!$A$2:$C$44,3,FALSE))</f>
        <v/>
      </c>
      <c r="T772" s="260"/>
      <c r="U772" s="260"/>
      <c r="V772" s="260"/>
      <c r="W772" s="260"/>
      <c r="X772" s="260"/>
      <c r="Y772" s="260"/>
      <c r="Z772" s="260"/>
      <c r="AA772" s="260"/>
      <c r="AB772" s="260"/>
      <c r="AC772" s="260"/>
      <c r="AD772" s="260"/>
      <c r="AE772" s="260"/>
    </row>
    <row r="773" spans="1:31">
      <c r="A773" s="186"/>
      <c r="B773" s="186"/>
      <c r="C773" s="226"/>
      <c r="D773" s="304"/>
      <c r="E773" s="304"/>
      <c r="F773" s="304"/>
      <c r="G773" s="304"/>
      <c r="H773" s="304"/>
      <c r="I773" s="304"/>
      <c r="J773" s="304"/>
      <c r="K773" s="304"/>
      <c r="L773" s="425">
        <f t="shared" ref="L773:L836" si="24">D773+E773+G773+H773+J773-F773-I773-K773</f>
        <v>0</v>
      </c>
      <c r="M773" s="304"/>
      <c r="N773" s="304"/>
      <c r="O773" s="425">
        <f t="shared" ref="O773:O836" si="25">L773-M773-N773</f>
        <v>0</v>
      </c>
      <c r="P773" s="304"/>
      <c r="Q773" s="304"/>
      <c r="R773" s="275" t="str">
        <f>IF(ISBLANK($B773),"",VLOOKUP($B773,Listen!$A$2:$C$44,2,FALSE))</f>
        <v/>
      </c>
      <c r="S773" s="275" t="str">
        <f>IF(ISBLANK($B773),"",VLOOKUP($B773,Listen!$A$2:$C$44,3,FALSE))</f>
        <v/>
      </c>
      <c r="T773" s="260"/>
      <c r="U773" s="260"/>
      <c r="V773" s="260"/>
      <c r="W773" s="260"/>
      <c r="X773" s="260"/>
      <c r="Y773" s="260"/>
      <c r="Z773" s="260"/>
      <c r="AA773" s="260"/>
      <c r="AB773" s="260"/>
      <c r="AC773" s="260"/>
      <c r="AD773" s="260"/>
      <c r="AE773" s="260"/>
    </row>
    <row r="774" spans="1:31">
      <c r="A774" s="186"/>
      <c r="B774" s="186"/>
      <c r="C774" s="226"/>
      <c r="D774" s="304"/>
      <c r="E774" s="304"/>
      <c r="F774" s="304"/>
      <c r="G774" s="304"/>
      <c r="H774" s="304"/>
      <c r="I774" s="304"/>
      <c r="J774" s="304"/>
      <c r="K774" s="304"/>
      <c r="L774" s="425">
        <f t="shared" si="24"/>
        <v>0</v>
      </c>
      <c r="M774" s="304"/>
      <c r="N774" s="304"/>
      <c r="O774" s="425">
        <f t="shared" si="25"/>
        <v>0</v>
      </c>
      <c r="P774" s="304"/>
      <c r="Q774" s="304"/>
      <c r="R774" s="275" t="str">
        <f>IF(ISBLANK($B774),"",VLOOKUP($B774,Listen!$A$2:$C$44,2,FALSE))</f>
        <v/>
      </c>
      <c r="S774" s="275" t="str">
        <f>IF(ISBLANK($B774),"",VLOOKUP($B774,Listen!$A$2:$C$44,3,FALSE))</f>
        <v/>
      </c>
      <c r="T774" s="260"/>
      <c r="U774" s="260"/>
      <c r="V774" s="260"/>
      <c r="W774" s="260"/>
      <c r="X774" s="260"/>
      <c r="Y774" s="260"/>
      <c r="Z774" s="260"/>
      <c r="AA774" s="260"/>
      <c r="AB774" s="260"/>
      <c r="AC774" s="260"/>
      <c r="AD774" s="260"/>
      <c r="AE774" s="260"/>
    </row>
    <row r="775" spans="1:31">
      <c r="A775" s="186"/>
      <c r="B775" s="186"/>
      <c r="C775" s="226"/>
      <c r="D775" s="304"/>
      <c r="E775" s="304"/>
      <c r="F775" s="304"/>
      <c r="G775" s="304"/>
      <c r="H775" s="304"/>
      <c r="I775" s="304"/>
      <c r="J775" s="304"/>
      <c r="K775" s="304"/>
      <c r="L775" s="425">
        <f t="shared" si="24"/>
        <v>0</v>
      </c>
      <c r="M775" s="304"/>
      <c r="N775" s="304"/>
      <c r="O775" s="425">
        <f t="shared" si="25"/>
        <v>0</v>
      </c>
      <c r="P775" s="304"/>
      <c r="Q775" s="304"/>
      <c r="R775" s="275" t="str">
        <f>IF(ISBLANK($B775),"",VLOOKUP($B775,Listen!$A$2:$C$44,2,FALSE))</f>
        <v/>
      </c>
      <c r="S775" s="275" t="str">
        <f>IF(ISBLANK($B775),"",VLOOKUP($B775,Listen!$A$2:$C$44,3,FALSE))</f>
        <v/>
      </c>
      <c r="T775" s="260"/>
      <c r="U775" s="260"/>
      <c r="V775" s="260"/>
      <c r="W775" s="260"/>
      <c r="X775" s="260"/>
      <c r="Y775" s="260"/>
      <c r="Z775" s="260"/>
      <c r="AA775" s="260"/>
      <c r="AB775" s="260"/>
      <c r="AC775" s="260"/>
      <c r="AD775" s="260"/>
      <c r="AE775" s="260"/>
    </row>
    <row r="776" spans="1:31">
      <c r="A776" s="186"/>
      <c r="B776" s="186"/>
      <c r="C776" s="226"/>
      <c r="D776" s="304"/>
      <c r="E776" s="304"/>
      <c r="F776" s="304"/>
      <c r="G776" s="304"/>
      <c r="H776" s="304"/>
      <c r="I776" s="304"/>
      <c r="J776" s="304"/>
      <c r="K776" s="304"/>
      <c r="L776" s="425">
        <f t="shared" si="24"/>
        <v>0</v>
      </c>
      <c r="M776" s="304"/>
      <c r="N776" s="304"/>
      <c r="O776" s="425">
        <f t="shared" si="25"/>
        <v>0</v>
      </c>
      <c r="P776" s="304"/>
      <c r="Q776" s="304"/>
      <c r="R776" s="275" t="str">
        <f>IF(ISBLANK($B776),"",VLOOKUP($B776,Listen!$A$2:$C$44,2,FALSE))</f>
        <v/>
      </c>
      <c r="S776" s="275" t="str">
        <f>IF(ISBLANK($B776),"",VLOOKUP($B776,Listen!$A$2:$C$44,3,FALSE))</f>
        <v/>
      </c>
      <c r="T776" s="260"/>
      <c r="U776" s="260"/>
      <c r="V776" s="260"/>
      <c r="W776" s="260"/>
      <c r="X776" s="260"/>
      <c r="Y776" s="260"/>
      <c r="Z776" s="260"/>
      <c r="AA776" s="260"/>
      <c r="AB776" s="260"/>
      <c r="AC776" s="260"/>
      <c r="AD776" s="260"/>
      <c r="AE776" s="260"/>
    </row>
    <row r="777" spans="1:31">
      <c r="A777" s="186"/>
      <c r="B777" s="186"/>
      <c r="C777" s="226"/>
      <c r="D777" s="304"/>
      <c r="E777" s="304"/>
      <c r="F777" s="304"/>
      <c r="G777" s="304"/>
      <c r="H777" s="304"/>
      <c r="I777" s="304"/>
      <c r="J777" s="304"/>
      <c r="K777" s="304"/>
      <c r="L777" s="425">
        <f t="shared" si="24"/>
        <v>0</v>
      </c>
      <c r="M777" s="304"/>
      <c r="N777" s="304"/>
      <c r="O777" s="425">
        <f t="shared" si="25"/>
        <v>0</v>
      </c>
      <c r="P777" s="304"/>
      <c r="Q777" s="304"/>
      <c r="R777" s="275" t="str">
        <f>IF(ISBLANK($B777),"",VLOOKUP($B777,Listen!$A$2:$C$44,2,FALSE))</f>
        <v/>
      </c>
      <c r="S777" s="275" t="str">
        <f>IF(ISBLANK($B777),"",VLOOKUP($B777,Listen!$A$2:$C$44,3,FALSE))</f>
        <v/>
      </c>
      <c r="T777" s="260"/>
      <c r="U777" s="260"/>
      <c r="V777" s="260"/>
      <c r="W777" s="260"/>
      <c r="X777" s="260"/>
      <c r="Y777" s="260"/>
      <c r="Z777" s="260"/>
      <c r="AA777" s="260"/>
      <c r="AB777" s="260"/>
      <c r="AC777" s="260"/>
      <c r="AD777" s="260"/>
      <c r="AE777" s="260"/>
    </row>
    <row r="778" spans="1:31">
      <c r="A778" s="186"/>
      <c r="B778" s="186"/>
      <c r="C778" s="226"/>
      <c r="D778" s="304"/>
      <c r="E778" s="304"/>
      <c r="F778" s="304"/>
      <c r="G778" s="304"/>
      <c r="H778" s="304"/>
      <c r="I778" s="304"/>
      <c r="J778" s="304"/>
      <c r="K778" s="304"/>
      <c r="L778" s="425">
        <f t="shared" si="24"/>
        <v>0</v>
      </c>
      <c r="M778" s="304"/>
      <c r="N778" s="304"/>
      <c r="O778" s="425">
        <f t="shared" si="25"/>
        <v>0</v>
      </c>
      <c r="P778" s="304"/>
      <c r="Q778" s="304"/>
      <c r="R778" s="275" t="str">
        <f>IF(ISBLANK($B778),"",VLOOKUP($B778,Listen!$A$2:$C$44,2,FALSE))</f>
        <v/>
      </c>
      <c r="S778" s="275" t="str">
        <f>IF(ISBLANK($B778),"",VLOOKUP($B778,Listen!$A$2:$C$44,3,FALSE))</f>
        <v/>
      </c>
      <c r="T778" s="260"/>
      <c r="U778" s="260"/>
      <c r="V778" s="260"/>
      <c r="W778" s="260"/>
      <c r="X778" s="260"/>
      <c r="Y778" s="260"/>
      <c r="Z778" s="260"/>
      <c r="AA778" s="260"/>
      <c r="AB778" s="260"/>
      <c r="AC778" s="260"/>
      <c r="AD778" s="260"/>
      <c r="AE778" s="260"/>
    </row>
    <row r="779" spans="1:31">
      <c r="A779" s="186"/>
      <c r="B779" s="186"/>
      <c r="C779" s="226"/>
      <c r="D779" s="304"/>
      <c r="E779" s="304"/>
      <c r="F779" s="304"/>
      <c r="G779" s="304"/>
      <c r="H779" s="304"/>
      <c r="I779" s="304"/>
      <c r="J779" s="304"/>
      <c r="K779" s="304"/>
      <c r="L779" s="425">
        <f t="shared" si="24"/>
        <v>0</v>
      </c>
      <c r="M779" s="304"/>
      <c r="N779" s="304"/>
      <c r="O779" s="425">
        <f t="shared" si="25"/>
        <v>0</v>
      </c>
      <c r="P779" s="304"/>
      <c r="Q779" s="304"/>
      <c r="R779" s="275" t="str">
        <f>IF(ISBLANK($B779),"",VLOOKUP($B779,Listen!$A$2:$C$44,2,FALSE))</f>
        <v/>
      </c>
      <c r="S779" s="275" t="str">
        <f>IF(ISBLANK($B779),"",VLOOKUP($B779,Listen!$A$2:$C$44,3,FALSE))</f>
        <v/>
      </c>
      <c r="T779" s="260"/>
      <c r="U779" s="260"/>
      <c r="V779" s="260"/>
      <c r="W779" s="260"/>
      <c r="X779" s="260"/>
      <c r="Y779" s="260"/>
      <c r="Z779" s="260"/>
      <c r="AA779" s="260"/>
      <c r="AB779" s="260"/>
      <c r="AC779" s="260"/>
      <c r="AD779" s="260"/>
      <c r="AE779" s="260"/>
    </row>
    <row r="780" spans="1:31">
      <c r="A780" s="186"/>
      <c r="B780" s="186"/>
      <c r="C780" s="226"/>
      <c r="D780" s="304"/>
      <c r="E780" s="304"/>
      <c r="F780" s="304"/>
      <c r="G780" s="304"/>
      <c r="H780" s="304"/>
      <c r="I780" s="304"/>
      <c r="J780" s="304"/>
      <c r="K780" s="304"/>
      <c r="L780" s="425">
        <f t="shared" si="24"/>
        <v>0</v>
      </c>
      <c r="M780" s="304"/>
      <c r="N780" s="304"/>
      <c r="O780" s="425">
        <f t="shared" si="25"/>
        <v>0</v>
      </c>
      <c r="P780" s="304"/>
      <c r="Q780" s="304"/>
      <c r="R780" s="275" t="str">
        <f>IF(ISBLANK($B780),"",VLOOKUP($B780,Listen!$A$2:$C$44,2,FALSE))</f>
        <v/>
      </c>
      <c r="S780" s="275" t="str">
        <f>IF(ISBLANK($B780),"",VLOOKUP($B780,Listen!$A$2:$C$44,3,FALSE))</f>
        <v/>
      </c>
      <c r="T780" s="260"/>
      <c r="U780" s="260"/>
      <c r="V780" s="260"/>
      <c r="W780" s="260"/>
      <c r="X780" s="260"/>
      <c r="Y780" s="260"/>
      <c r="Z780" s="260"/>
      <c r="AA780" s="260"/>
      <c r="AB780" s="260"/>
      <c r="AC780" s="260"/>
      <c r="AD780" s="260"/>
      <c r="AE780" s="260"/>
    </row>
    <row r="781" spans="1:31">
      <c r="A781" s="186"/>
      <c r="B781" s="186"/>
      <c r="C781" s="226"/>
      <c r="D781" s="304"/>
      <c r="E781" s="304"/>
      <c r="F781" s="304"/>
      <c r="G781" s="304"/>
      <c r="H781" s="304"/>
      <c r="I781" s="304"/>
      <c r="J781" s="304"/>
      <c r="K781" s="304"/>
      <c r="L781" s="425">
        <f t="shared" si="24"/>
        <v>0</v>
      </c>
      <c r="M781" s="304"/>
      <c r="N781" s="304"/>
      <c r="O781" s="425">
        <f t="shared" si="25"/>
        <v>0</v>
      </c>
      <c r="P781" s="304"/>
      <c r="Q781" s="304"/>
      <c r="R781" s="275" t="str">
        <f>IF(ISBLANK($B781),"",VLOOKUP($B781,Listen!$A$2:$C$44,2,FALSE))</f>
        <v/>
      </c>
      <c r="S781" s="275" t="str">
        <f>IF(ISBLANK($B781),"",VLOOKUP($B781,Listen!$A$2:$C$44,3,FALSE))</f>
        <v/>
      </c>
      <c r="T781" s="260"/>
      <c r="U781" s="260"/>
      <c r="V781" s="260"/>
      <c r="W781" s="260"/>
      <c r="X781" s="260"/>
      <c r="Y781" s="260"/>
      <c r="Z781" s="260"/>
      <c r="AA781" s="260"/>
      <c r="AB781" s="260"/>
      <c r="AC781" s="260"/>
      <c r="AD781" s="260"/>
      <c r="AE781" s="260"/>
    </row>
    <row r="782" spans="1:31">
      <c r="A782" s="186"/>
      <c r="B782" s="186"/>
      <c r="C782" s="226"/>
      <c r="D782" s="304"/>
      <c r="E782" s="304"/>
      <c r="F782" s="304"/>
      <c r="G782" s="304"/>
      <c r="H782" s="304"/>
      <c r="I782" s="304"/>
      <c r="J782" s="304"/>
      <c r="K782" s="304"/>
      <c r="L782" s="425">
        <f t="shared" si="24"/>
        <v>0</v>
      </c>
      <c r="M782" s="304"/>
      <c r="N782" s="304"/>
      <c r="O782" s="425">
        <f t="shared" si="25"/>
        <v>0</v>
      </c>
      <c r="P782" s="304"/>
      <c r="Q782" s="304"/>
      <c r="R782" s="275" t="str">
        <f>IF(ISBLANK($B782),"",VLOOKUP($B782,Listen!$A$2:$C$44,2,FALSE))</f>
        <v/>
      </c>
      <c r="S782" s="275" t="str">
        <f>IF(ISBLANK($B782),"",VLOOKUP($B782,Listen!$A$2:$C$44,3,FALSE))</f>
        <v/>
      </c>
      <c r="T782" s="260"/>
      <c r="U782" s="260"/>
      <c r="V782" s="260"/>
      <c r="W782" s="260"/>
      <c r="X782" s="260"/>
      <c r="Y782" s="260"/>
      <c r="Z782" s="260"/>
      <c r="AA782" s="260"/>
      <c r="AB782" s="260"/>
      <c r="AC782" s="260"/>
      <c r="AD782" s="260"/>
      <c r="AE782" s="260"/>
    </row>
    <row r="783" spans="1:31">
      <c r="A783" s="186"/>
      <c r="B783" s="186"/>
      <c r="C783" s="226"/>
      <c r="D783" s="304"/>
      <c r="E783" s="304"/>
      <c r="F783" s="304"/>
      <c r="G783" s="304"/>
      <c r="H783" s="304"/>
      <c r="I783" s="304"/>
      <c r="J783" s="304"/>
      <c r="K783" s="304"/>
      <c r="L783" s="425">
        <f t="shared" si="24"/>
        <v>0</v>
      </c>
      <c r="M783" s="304"/>
      <c r="N783" s="304"/>
      <c r="O783" s="425">
        <f t="shared" si="25"/>
        <v>0</v>
      </c>
      <c r="P783" s="304"/>
      <c r="Q783" s="304"/>
      <c r="R783" s="275" t="str">
        <f>IF(ISBLANK($B783),"",VLOOKUP($B783,Listen!$A$2:$C$44,2,FALSE))</f>
        <v/>
      </c>
      <c r="S783" s="275" t="str">
        <f>IF(ISBLANK($B783),"",VLOOKUP($B783,Listen!$A$2:$C$44,3,FALSE))</f>
        <v/>
      </c>
      <c r="T783" s="260"/>
      <c r="U783" s="260"/>
      <c r="V783" s="260"/>
      <c r="W783" s="260"/>
      <c r="X783" s="260"/>
      <c r="Y783" s="260"/>
      <c r="Z783" s="260"/>
      <c r="AA783" s="260"/>
      <c r="AB783" s="260"/>
      <c r="AC783" s="260"/>
      <c r="AD783" s="260"/>
      <c r="AE783" s="260"/>
    </row>
    <row r="784" spans="1:31">
      <c r="A784" s="186"/>
      <c r="B784" s="186"/>
      <c r="C784" s="226"/>
      <c r="D784" s="304"/>
      <c r="E784" s="304"/>
      <c r="F784" s="304"/>
      <c r="G784" s="304"/>
      <c r="H784" s="304"/>
      <c r="I784" s="304"/>
      <c r="J784" s="304"/>
      <c r="K784" s="304"/>
      <c r="L784" s="425">
        <f t="shared" si="24"/>
        <v>0</v>
      </c>
      <c r="M784" s="304"/>
      <c r="N784" s="304"/>
      <c r="O784" s="425">
        <f t="shared" si="25"/>
        <v>0</v>
      </c>
      <c r="P784" s="304"/>
      <c r="Q784" s="304"/>
      <c r="R784" s="275" t="str">
        <f>IF(ISBLANK($B784),"",VLOOKUP($B784,Listen!$A$2:$C$44,2,FALSE))</f>
        <v/>
      </c>
      <c r="S784" s="275" t="str">
        <f>IF(ISBLANK($B784),"",VLOOKUP($B784,Listen!$A$2:$C$44,3,FALSE))</f>
        <v/>
      </c>
      <c r="T784" s="260"/>
      <c r="U784" s="260"/>
      <c r="V784" s="260"/>
      <c r="W784" s="260"/>
      <c r="X784" s="260"/>
      <c r="Y784" s="260"/>
      <c r="Z784" s="260"/>
      <c r="AA784" s="260"/>
      <c r="AB784" s="260"/>
      <c r="AC784" s="260"/>
      <c r="AD784" s="260"/>
      <c r="AE784" s="260"/>
    </row>
    <row r="785" spans="1:31">
      <c r="A785" s="186"/>
      <c r="B785" s="186"/>
      <c r="C785" s="226"/>
      <c r="D785" s="304"/>
      <c r="E785" s="304"/>
      <c r="F785" s="304"/>
      <c r="G785" s="304"/>
      <c r="H785" s="304"/>
      <c r="I785" s="304"/>
      <c r="J785" s="304"/>
      <c r="K785" s="304"/>
      <c r="L785" s="425">
        <f t="shared" si="24"/>
        <v>0</v>
      </c>
      <c r="M785" s="304"/>
      <c r="N785" s="304"/>
      <c r="O785" s="425">
        <f t="shared" si="25"/>
        <v>0</v>
      </c>
      <c r="P785" s="304"/>
      <c r="Q785" s="304"/>
      <c r="R785" s="275" t="str">
        <f>IF(ISBLANK($B785),"",VLOOKUP($B785,Listen!$A$2:$C$44,2,FALSE))</f>
        <v/>
      </c>
      <c r="S785" s="275" t="str">
        <f>IF(ISBLANK($B785),"",VLOOKUP($B785,Listen!$A$2:$C$44,3,FALSE))</f>
        <v/>
      </c>
      <c r="T785" s="260"/>
      <c r="U785" s="260"/>
      <c r="V785" s="260"/>
      <c r="W785" s="260"/>
      <c r="X785" s="260"/>
      <c r="Y785" s="260"/>
      <c r="Z785" s="260"/>
      <c r="AA785" s="260"/>
      <c r="AB785" s="260"/>
      <c r="AC785" s="260"/>
      <c r="AD785" s="260"/>
      <c r="AE785" s="260"/>
    </row>
    <row r="786" spans="1:31">
      <c r="A786" s="186"/>
      <c r="B786" s="186"/>
      <c r="C786" s="226"/>
      <c r="D786" s="304"/>
      <c r="E786" s="304"/>
      <c r="F786" s="304"/>
      <c r="G786" s="304"/>
      <c r="H786" s="304"/>
      <c r="I786" s="304"/>
      <c r="J786" s="304"/>
      <c r="K786" s="304"/>
      <c r="L786" s="425">
        <f t="shared" si="24"/>
        <v>0</v>
      </c>
      <c r="M786" s="304"/>
      <c r="N786" s="304"/>
      <c r="O786" s="425">
        <f t="shared" si="25"/>
        <v>0</v>
      </c>
      <c r="P786" s="304"/>
      <c r="Q786" s="304"/>
      <c r="R786" s="275" t="str">
        <f>IF(ISBLANK($B786),"",VLOOKUP($B786,Listen!$A$2:$C$44,2,FALSE))</f>
        <v/>
      </c>
      <c r="S786" s="275" t="str">
        <f>IF(ISBLANK($B786),"",VLOOKUP($B786,Listen!$A$2:$C$44,3,FALSE))</f>
        <v/>
      </c>
      <c r="T786" s="260"/>
      <c r="U786" s="260"/>
      <c r="V786" s="260"/>
      <c r="W786" s="260"/>
      <c r="X786" s="260"/>
      <c r="Y786" s="260"/>
      <c r="Z786" s="260"/>
      <c r="AA786" s="260"/>
      <c r="AB786" s="260"/>
      <c r="AC786" s="260"/>
      <c r="AD786" s="260"/>
      <c r="AE786" s="260"/>
    </row>
    <row r="787" spans="1:31">
      <c r="A787" s="186"/>
      <c r="B787" s="186"/>
      <c r="C787" s="226"/>
      <c r="D787" s="304"/>
      <c r="E787" s="304"/>
      <c r="F787" s="304"/>
      <c r="G787" s="304"/>
      <c r="H787" s="304"/>
      <c r="I787" s="304"/>
      <c r="J787" s="304"/>
      <c r="K787" s="304"/>
      <c r="L787" s="425">
        <f t="shared" si="24"/>
        <v>0</v>
      </c>
      <c r="M787" s="304"/>
      <c r="N787" s="304"/>
      <c r="O787" s="425">
        <f t="shared" si="25"/>
        <v>0</v>
      </c>
      <c r="P787" s="304"/>
      <c r="Q787" s="304"/>
      <c r="R787" s="275" t="str">
        <f>IF(ISBLANK($B787),"",VLOOKUP($B787,Listen!$A$2:$C$44,2,FALSE))</f>
        <v/>
      </c>
      <c r="S787" s="275" t="str">
        <f>IF(ISBLANK($B787),"",VLOOKUP($B787,Listen!$A$2:$C$44,3,FALSE))</f>
        <v/>
      </c>
      <c r="T787" s="260"/>
      <c r="U787" s="260"/>
      <c r="V787" s="260"/>
      <c r="W787" s="260"/>
      <c r="X787" s="260"/>
      <c r="Y787" s="260"/>
      <c r="Z787" s="260"/>
      <c r="AA787" s="260"/>
      <c r="AB787" s="260"/>
      <c r="AC787" s="260"/>
      <c r="AD787" s="260"/>
      <c r="AE787" s="260"/>
    </row>
    <row r="788" spans="1:31">
      <c r="A788" s="186"/>
      <c r="B788" s="186"/>
      <c r="C788" s="226"/>
      <c r="D788" s="304"/>
      <c r="E788" s="304"/>
      <c r="F788" s="304"/>
      <c r="G788" s="304"/>
      <c r="H788" s="304"/>
      <c r="I788" s="304"/>
      <c r="J788" s="304"/>
      <c r="K788" s="304"/>
      <c r="L788" s="425">
        <f t="shared" si="24"/>
        <v>0</v>
      </c>
      <c r="M788" s="304"/>
      <c r="N788" s="304"/>
      <c r="O788" s="425">
        <f t="shared" si="25"/>
        <v>0</v>
      </c>
      <c r="P788" s="304"/>
      <c r="Q788" s="304"/>
      <c r="R788" s="275" t="str">
        <f>IF(ISBLANK($B788),"",VLOOKUP($B788,Listen!$A$2:$C$44,2,FALSE))</f>
        <v/>
      </c>
      <c r="S788" s="275" t="str">
        <f>IF(ISBLANK($B788),"",VLOOKUP($B788,Listen!$A$2:$C$44,3,FALSE))</f>
        <v/>
      </c>
      <c r="T788" s="260"/>
      <c r="U788" s="260"/>
      <c r="V788" s="260"/>
      <c r="W788" s="260"/>
      <c r="X788" s="260"/>
      <c r="Y788" s="260"/>
      <c r="Z788" s="260"/>
      <c r="AA788" s="260"/>
      <c r="AB788" s="260"/>
      <c r="AC788" s="260"/>
      <c r="AD788" s="260"/>
      <c r="AE788" s="260"/>
    </row>
    <row r="789" spans="1:31">
      <c r="A789" s="186"/>
      <c r="B789" s="186"/>
      <c r="C789" s="226"/>
      <c r="D789" s="304"/>
      <c r="E789" s="304"/>
      <c r="F789" s="304"/>
      <c r="G789" s="304"/>
      <c r="H789" s="304"/>
      <c r="I789" s="304"/>
      <c r="J789" s="304"/>
      <c r="K789" s="304"/>
      <c r="L789" s="425">
        <f t="shared" si="24"/>
        <v>0</v>
      </c>
      <c r="M789" s="304"/>
      <c r="N789" s="304"/>
      <c r="O789" s="425">
        <f t="shared" si="25"/>
        <v>0</v>
      </c>
      <c r="P789" s="304"/>
      <c r="Q789" s="304"/>
      <c r="R789" s="275" t="str">
        <f>IF(ISBLANK($B789),"",VLOOKUP($B789,Listen!$A$2:$C$44,2,FALSE))</f>
        <v/>
      </c>
      <c r="S789" s="275" t="str">
        <f>IF(ISBLANK($B789),"",VLOOKUP($B789,Listen!$A$2:$C$44,3,FALSE))</f>
        <v/>
      </c>
      <c r="T789" s="260"/>
      <c r="U789" s="260"/>
      <c r="V789" s="260"/>
      <c r="W789" s="260"/>
      <c r="X789" s="260"/>
      <c r="Y789" s="260"/>
      <c r="Z789" s="260"/>
      <c r="AA789" s="260"/>
      <c r="AB789" s="260"/>
      <c r="AC789" s="260"/>
      <c r="AD789" s="260"/>
      <c r="AE789" s="260"/>
    </row>
    <row r="790" spans="1:31">
      <c r="A790" s="186"/>
      <c r="B790" s="186"/>
      <c r="C790" s="226"/>
      <c r="D790" s="304"/>
      <c r="E790" s="304"/>
      <c r="F790" s="304"/>
      <c r="G790" s="304"/>
      <c r="H790" s="304"/>
      <c r="I790" s="304"/>
      <c r="J790" s="304"/>
      <c r="K790" s="304"/>
      <c r="L790" s="425">
        <f t="shared" si="24"/>
        <v>0</v>
      </c>
      <c r="M790" s="304"/>
      <c r="N790" s="304"/>
      <c r="O790" s="425">
        <f t="shared" si="25"/>
        <v>0</v>
      </c>
      <c r="P790" s="304"/>
      <c r="Q790" s="304"/>
      <c r="R790" s="275" t="str">
        <f>IF(ISBLANK($B790),"",VLOOKUP($B790,Listen!$A$2:$C$44,2,FALSE))</f>
        <v/>
      </c>
      <c r="S790" s="275" t="str">
        <f>IF(ISBLANK($B790),"",VLOOKUP($B790,Listen!$A$2:$C$44,3,FALSE))</f>
        <v/>
      </c>
      <c r="T790" s="260"/>
      <c r="U790" s="260"/>
      <c r="V790" s="260"/>
      <c r="W790" s="260"/>
      <c r="X790" s="260"/>
      <c r="Y790" s="260"/>
      <c r="Z790" s="260"/>
      <c r="AA790" s="260"/>
      <c r="AB790" s="260"/>
      <c r="AC790" s="260"/>
      <c r="AD790" s="260"/>
      <c r="AE790" s="260"/>
    </row>
    <row r="791" spans="1:31">
      <c r="A791" s="186"/>
      <c r="B791" s="186"/>
      <c r="C791" s="226"/>
      <c r="D791" s="304"/>
      <c r="E791" s="304"/>
      <c r="F791" s="304"/>
      <c r="G791" s="304"/>
      <c r="H791" s="304"/>
      <c r="I791" s="304"/>
      <c r="J791" s="304"/>
      <c r="K791" s="304"/>
      <c r="L791" s="425">
        <f t="shared" si="24"/>
        <v>0</v>
      </c>
      <c r="M791" s="304"/>
      <c r="N791" s="304"/>
      <c r="O791" s="425">
        <f t="shared" si="25"/>
        <v>0</v>
      </c>
      <c r="P791" s="304"/>
      <c r="Q791" s="304"/>
      <c r="R791" s="275" t="str">
        <f>IF(ISBLANK($B791),"",VLOOKUP($B791,Listen!$A$2:$C$44,2,FALSE))</f>
        <v/>
      </c>
      <c r="S791" s="275" t="str">
        <f>IF(ISBLANK($B791),"",VLOOKUP($B791,Listen!$A$2:$C$44,3,FALSE))</f>
        <v/>
      </c>
      <c r="T791" s="260"/>
      <c r="U791" s="260"/>
      <c r="V791" s="260"/>
      <c r="W791" s="260"/>
      <c r="X791" s="260"/>
      <c r="Y791" s="260"/>
      <c r="Z791" s="260"/>
      <c r="AA791" s="260"/>
      <c r="AB791" s="260"/>
      <c r="AC791" s="260"/>
      <c r="AD791" s="260"/>
      <c r="AE791" s="260"/>
    </row>
    <row r="792" spans="1:31">
      <c r="A792" s="186"/>
      <c r="B792" s="186"/>
      <c r="C792" s="226"/>
      <c r="D792" s="304"/>
      <c r="E792" s="304"/>
      <c r="F792" s="304"/>
      <c r="G792" s="304"/>
      <c r="H792" s="304"/>
      <c r="I792" s="304"/>
      <c r="J792" s="304"/>
      <c r="K792" s="304"/>
      <c r="L792" s="425">
        <f t="shared" si="24"/>
        <v>0</v>
      </c>
      <c r="M792" s="304"/>
      <c r="N792" s="304"/>
      <c r="O792" s="425">
        <f t="shared" si="25"/>
        <v>0</v>
      </c>
      <c r="P792" s="304"/>
      <c r="Q792" s="304"/>
      <c r="R792" s="275" t="str">
        <f>IF(ISBLANK($B792),"",VLOOKUP($B792,Listen!$A$2:$C$44,2,FALSE))</f>
        <v/>
      </c>
      <c r="S792" s="275" t="str">
        <f>IF(ISBLANK($B792),"",VLOOKUP($B792,Listen!$A$2:$C$44,3,FALSE))</f>
        <v/>
      </c>
      <c r="T792" s="260"/>
      <c r="U792" s="260"/>
      <c r="V792" s="260"/>
      <c r="W792" s="260"/>
      <c r="X792" s="260"/>
      <c r="Y792" s="260"/>
      <c r="Z792" s="260"/>
      <c r="AA792" s="260"/>
      <c r="AB792" s="260"/>
      <c r="AC792" s="260"/>
      <c r="AD792" s="260"/>
      <c r="AE792" s="260"/>
    </row>
    <row r="793" spans="1:31">
      <c r="A793" s="186"/>
      <c r="B793" s="186"/>
      <c r="C793" s="226"/>
      <c r="D793" s="304"/>
      <c r="E793" s="304"/>
      <c r="F793" s="304"/>
      <c r="G793" s="304"/>
      <c r="H793" s="304"/>
      <c r="I793" s="304"/>
      <c r="J793" s="304"/>
      <c r="K793" s="304"/>
      <c r="L793" s="425">
        <f t="shared" si="24"/>
        <v>0</v>
      </c>
      <c r="M793" s="304"/>
      <c r="N793" s="304"/>
      <c r="O793" s="425">
        <f t="shared" si="25"/>
        <v>0</v>
      </c>
      <c r="P793" s="304"/>
      <c r="Q793" s="304"/>
      <c r="R793" s="275" t="str">
        <f>IF(ISBLANK($B793),"",VLOOKUP($B793,Listen!$A$2:$C$44,2,FALSE))</f>
        <v/>
      </c>
      <c r="S793" s="275" t="str">
        <f>IF(ISBLANK($B793),"",VLOOKUP($B793,Listen!$A$2:$C$44,3,FALSE))</f>
        <v/>
      </c>
      <c r="T793" s="260"/>
      <c r="U793" s="260"/>
      <c r="V793" s="260"/>
      <c r="W793" s="260"/>
      <c r="X793" s="260"/>
      <c r="Y793" s="260"/>
      <c r="Z793" s="260"/>
      <c r="AA793" s="260"/>
      <c r="AB793" s="260"/>
      <c r="AC793" s="260"/>
      <c r="AD793" s="260"/>
      <c r="AE793" s="260"/>
    </row>
    <row r="794" spans="1:31">
      <c r="A794" s="186"/>
      <c r="B794" s="186"/>
      <c r="C794" s="226"/>
      <c r="D794" s="304"/>
      <c r="E794" s="304"/>
      <c r="F794" s="304"/>
      <c r="G794" s="304"/>
      <c r="H794" s="304"/>
      <c r="I794" s="304"/>
      <c r="J794" s="304"/>
      <c r="K794" s="304"/>
      <c r="L794" s="425">
        <f t="shared" si="24"/>
        <v>0</v>
      </c>
      <c r="M794" s="304"/>
      <c r="N794" s="304"/>
      <c r="O794" s="425">
        <f t="shared" si="25"/>
        <v>0</v>
      </c>
      <c r="P794" s="304"/>
      <c r="Q794" s="304"/>
      <c r="R794" s="275" t="str">
        <f>IF(ISBLANK($B794),"",VLOOKUP($B794,Listen!$A$2:$C$44,2,FALSE))</f>
        <v/>
      </c>
      <c r="S794" s="275" t="str">
        <f>IF(ISBLANK($B794),"",VLOOKUP($B794,Listen!$A$2:$C$44,3,FALSE))</f>
        <v/>
      </c>
      <c r="T794" s="260"/>
      <c r="U794" s="260"/>
      <c r="V794" s="260"/>
      <c r="W794" s="260"/>
      <c r="X794" s="260"/>
      <c r="Y794" s="260"/>
      <c r="Z794" s="260"/>
      <c r="AA794" s="260"/>
      <c r="AB794" s="260"/>
      <c r="AC794" s="260"/>
      <c r="AD794" s="260"/>
      <c r="AE794" s="260"/>
    </row>
    <row r="795" spans="1:31">
      <c r="A795" s="186"/>
      <c r="B795" s="186"/>
      <c r="C795" s="226"/>
      <c r="D795" s="304"/>
      <c r="E795" s="304"/>
      <c r="F795" s="304"/>
      <c r="G795" s="304"/>
      <c r="H795" s="304"/>
      <c r="I795" s="304"/>
      <c r="J795" s="304"/>
      <c r="K795" s="304"/>
      <c r="L795" s="425">
        <f t="shared" si="24"/>
        <v>0</v>
      </c>
      <c r="M795" s="304"/>
      <c r="N795" s="304"/>
      <c r="O795" s="425">
        <f t="shared" si="25"/>
        <v>0</v>
      </c>
      <c r="P795" s="304"/>
      <c r="Q795" s="304"/>
      <c r="R795" s="275" t="str">
        <f>IF(ISBLANK($B795),"",VLOOKUP($B795,Listen!$A$2:$C$44,2,FALSE))</f>
        <v/>
      </c>
      <c r="S795" s="275" t="str">
        <f>IF(ISBLANK($B795),"",VLOOKUP($B795,Listen!$A$2:$C$44,3,FALSE))</f>
        <v/>
      </c>
      <c r="T795" s="260"/>
      <c r="U795" s="260"/>
      <c r="V795" s="260"/>
      <c r="W795" s="260"/>
      <c r="X795" s="260"/>
      <c r="Y795" s="260"/>
      <c r="Z795" s="260"/>
      <c r="AA795" s="260"/>
      <c r="AB795" s="260"/>
      <c r="AC795" s="260"/>
      <c r="AD795" s="260"/>
      <c r="AE795" s="260"/>
    </row>
    <row r="796" spans="1:31">
      <c r="A796" s="186"/>
      <c r="B796" s="186"/>
      <c r="C796" s="226"/>
      <c r="D796" s="304"/>
      <c r="E796" s="304"/>
      <c r="F796" s="304"/>
      <c r="G796" s="304"/>
      <c r="H796" s="304"/>
      <c r="I796" s="304"/>
      <c r="J796" s="304"/>
      <c r="K796" s="304"/>
      <c r="L796" s="425">
        <f t="shared" si="24"/>
        <v>0</v>
      </c>
      <c r="M796" s="304"/>
      <c r="N796" s="304"/>
      <c r="O796" s="425">
        <f t="shared" si="25"/>
        <v>0</v>
      </c>
      <c r="P796" s="304"/>
      <c r="Q796" s="304"/>
      <c r="R796" s="275" t="str">
        <f>IF(ISBLANK($B796),"",VLOOKUP($B796,Listen!$A$2:$C$44,2,FALSE))</f>
        <v/>
      </c>
      <c r="S796" s="275" t="str">
        <f>IF(ISBLANK($B796),"",VLOOKUP($B796,Listen!$A$2:$C$44,3,FALSE))</f>
        <v/>
      </c>
      <c r="T796" s="260"/>
      <c r="U796" s="260"/>
      <c r="V796" s="260"/>
      <c r="W796" s="260"/>
      <c r="X796" s="260"/>
      <c r="Y796" s="260"/>
      <c r="Z796" s="260"/>
      <c r="AA796" s="260"/>
      <c r="AB796" s="260"/>
      <c r="AC796" s="260"/>
      <c r="AD796" s="260"/>
      <c r="AE796" s="260"/>
    </row>
    <row r="797" spans="1:31">
      <c r="A797" s="186"/>
      <c r="B797" s="186"/>
      <c r="C797" s="226"/>
      <c r="D797" s="304"/>
      <c r="E797" s="304"/>
      <c r="F797" s="304"/>
      <c r="G797" s="304"/>
      <c r="H797" s="304"/>
      <c r="I797" s="304"/>
      <c r="J797" s="304"/>
      <c r="K797" s="304"/>
      <c r="L797" s="425">
        <f t="shared" si="24"/>
        <v>0</v>
      </c>
      <c r="M797" s="304"/>
      <c r="N797" s="304"/>
      <c r="O797" s="425">
        <f t="shared" si="25"/>
        <v>0</v>
      </c>
      <c r="P797" s="304"/>
      <c r="Q797" s="304"/>
      <c r="R797" s="275" t="str">
        <f>IF(ISBLANK($B797),"",VLOOKUP($B797,Listen!$A$2:$C$44,2,FALSE))</f>
        <v/>
      </c>
      <c r="S797" s="275" t="str">
        <f>IF(ISBLANK($B797),"",VLOOKUP($B797,Listen!$A$2:$C$44,3,FALSE))</f>
        <v/>
      </c>
      <c r="T797" s="260"/>
      <c r="U797" s="260"/>
      <c r="V797" s="260"/>
      <c r="W797" s="260"/>
      <c r="X797" s="260"/>
      <c r="Y797" s="260"/>
      <c r="Z797" s="260"/>
      <c r="AA797" s="260"/>
      <c r="AB797" s="260"/>
      <c r="AC797" s="260"/>
      <c r="AD797" s="260"/>
      <c r="AE797" s="260"/>
    </row>
    <row r="798" spans="1:31">
      <c r="A798" s="186"/>
      <c r="B798" s="186"/>
      <c r="C798" s="226"/>
      <c r="D798" s="304"/>
      <c r="E798" s="304"/>
      <c r="F798" s="304"/>
      <c r="G798" s="304"/>
      <c r="H798" s="304"/>
      <c r="I798" s="304"/>
      <c r="J798" s="304"/>
      <c r="K798" s="304"/>
      <c r="L798" s="425">
        <f t="shared" si="24"/>
        <v>0</v>
      </c>
      <c r="M798" s="304"/>
      <c r="N798" s="304"/>
      <c r="O798" s="425">
        <f t="shared" si="25"/>
        <v>0</v>
      </c>
      <c r="P798" s="304"/>
      <c r="Q798" s="304"/>
      <c r="R798" s="275" t="str">
        <f>IF(ISBLANK($B798),"",VLOOKUP($B798,Listen!$A$2:$C$44,2,FALSE))</f>
        <v/>
      </c>
      <c r="S798" s="275" t="str">
        <f>IF(ISBLANK($B798),"",VLOOKUP($B798,Listen!$A$2:$C$44,3,FALSE))</f>
        <v/>
      </c>
      <c r="T798" s="260"/>
      <c r="U798" s="260"/>
      <c r="V798" s="260"/>
      <c r="W798" s="260"/>
      <c r="X798" s="260"/>
      <c r="Y798" s="260"/>
      <c r="Z798" s="260"/>
      <c r="AA798" s="260"/>
      <c r="AB798" s="260"/>
      <c r="AC798" s="260"/>
      <c r="AD798" s="260"/>
      <c r="AE798" s="260"/>
    </row>
    <row r="799" spans="1:31">
      <c r="A799" s="186"/>
      <c r="B799" s="186"/>
      <c r="C799" s="226"/>
      <c r="D799" s="304"/>
      <c r="E799" s="304"/>
      <c r="F799" s="304"/>
      <c r="G799" s="304"/>
      <c r="H799" s="304"/>
      <c r="I799" s="304"/>
      <c r="J799" s="304"/>
      <c r="K799" s="304"/>
      <c r="L799" s="425">
        <f t="shared" si="24"/>
        <v>0</v>
      </c>
      <c r="M799" s="304"/>
      <c r="N799" s="304"/>
      <c r="O799" s="425">
        <f t="shared" si="25"/>
        <v>0</v>
      </c>
      <c r="P799" s="304"/>
      <c r="Q799" s="304"/>
      <c r="R799" s="275" t="str">
        <f>IF(ISBLANK($B799),"",VLOOKUP($B799,Listen!$A$2:$C$44,2,FALSE))</f>
        <v/>
      </c>
      <c r="S799" s="275" t="str">
        <f>IF(ISBLANK($B799),"",VLOOKUP($B799,Listen!$A$2:$C$44,3,FALSE))</f>
        <v/>
      </c>
      <c r="T799" s="260"/>
      <c r="U799" s="260"/>
      <c r="V799" s="260"/>
      <c r="W799" s="260"/>
      <c r="X799" s="260"/>
      <c r="Y799" s="260"/>
      <c r="Z799" s="260"/>
      <c r="AA799" s="260"/>
      <c r="AB799" s="260"/>
      <c r="AC799" s="260"/>
      <c r="AD799" s="260"/>
      <c r="AE799" s="260"/>
    </row>
    <row r="800" spans="1:31">
      <c r="A800" s="186"/>
      <c r="B800" s="186"/>
      <c r="C800" s="226"/>
      <c r="D800" s="304"/>
      <c r="E800" s="304"/>
      <c r="F800" s="304"/>
      <c r="G800" s="304"/>
      <c r="H800" s="304"/>
      <c r="I800" s="304"/>
      <c r="J800" s="304"/>
      <c r="K800" s="304"/>
      <c r="L800" s="425">
        <f t="shared" si="24"/>
        <v>0</v>
      </c>
      <c r="M800" s="304"/>
      <c r="N800" s="304"/>
      <c r="O800" s="425">
        <f t="shared" si="25"/>
        <v>0</v>
      </c>
      <c r="P800" s="304"/>
      <c r="Q800" s="304"/>
      <c r="R800" s="275" t="str">
        <f>IF(ISBLANK($B800),"",VLOOKUP($B800,Listen!$A$2:$C$44,2,FALSE))</f>
        <v/>
      </c>
      <c r="S800" s="275" t="str">
        <f>IF(ISBLANK($B800),"",VLOOKUP($B800,Listen!$A$2:$C$44,3,FALSE))</f>
        <v/>
      </c>
      <c r="T800" s="260"/>
      <c r="U800" s="260"/>
      <c r="V800" s="260"/>
      <c r="W800" s="260"/>
      <c r="X800" s="260"/>
      <c r="Y800" s="260"/>
      <c r="Z800" s="260"/>
      <c r="AA800" s="260"/>
      <c r="AB800" s="260"/>
      <c r="AC800" s="260"/>
      <c r="AD800" s="260"/>
      <c r="AE800" s="260"/>
    </row>
    <row r="801" spans="1:31">
      <c r="A801" s="186"/>
      <c r="B801" s="186"/>
      <c r="C801" s="226"/>
      <c r="D801" s="304"/>
      <c r="E801" s="304"/>
      <c r="F801" s="304"/>
      <c r="G801" s="304"/>
      <c r="H801" s="304"/>
      <c r="I801" s="304"/>
      <c r="J801" s="304"/>
      <c r="K801" s="304"/>
      <c r="L801" s="425">
        <f t="shared" si="24"/>
        <v>0</v>
      </c>
      <c r="M801" s="304"/>
      <c r="N801" s="304"/>
      <c r="O801" s="425">
        <f t="shared" si="25"/>
        <v>0</v>
      </c>
      <c r="P801" s="304"/>
      <c r="Q801" s="304"/>
      <c r="R801" s="275" t="str">
        <f>IF(ISBLANK($B801),"",VLOOKUP($B801,Listen!$A$2:$C$44,2,FALSE))</f>
        <v/>
      </c>
      <c r="S801" s="275" t="str">
        <f>IF(ISBLANK($B801),"",VLOOKUP($B801,Listen!$A$2:$C$44,3,FALSE))</f>
        <v/>
      </c>
      <c r="T801" s="260"/>
      <c r="U801" s="260"/>
      <c r="V801" s="260"/>
      <c r="W801" s="260"/>
      <c r="X801" s="260"/>
      <c r="Y801" s="260"/>
      <c r="Z801" s="260"/>
      <c r="AA801" s="260"/>
      <c r="AB801" s="260"/>
      <c r="AC801" s="260"/>
      <c r="AD801" s="260"/>
      <c r="AE801" s="260"/>
    </row>
    <row r="802" spans="1:31">
      <c r="A802" s="186"/>
      <c r="B802" s="186"/>
      <c r="C802" s="226"/>
      <c r="D802" s="304"/>
      <c r="E802" s="304"/>
      <c r="F802" s="304"/>
      <c r="G802" s="304"/>
      <c r="H802" s="304"/>
      <c r="I802" s="304"/>
      <c r="J802" s="304"/>
      <c r="K802" s="304"/>
      <c r="L802" s="425">
        <f t="shared" si="24"/>
        <v>0</v>
      </c>
      <c r="M802" s="304"/>
      <c r="N802" s="304"/>
      <c r="O802" s="425">
        <f t="shared" si="25"/>
        <v>0</v>
      </c>
      <c r="P802" s="304"/>
      <c r="Q802" s="304"/>
      <c r="R802" s="275" t="str">
        <f>IF(ISBLANK($B802),"",VLOOKUP($B802,Listen!$A$2:$C$44,2,FALSE))</f>
        <v/>
      </c>
      <c r="S802" s="275" t="str">
        <f>IF(ISBLANK($B802),"",VLOOKUP($B802,Listen!$A$2:$C$44,3,FALSE))</f>
        <v/>
      </c>
      <c r="T802" s="260"/>
      <c r="U802" s="260"/>
      <c r="V802" s="260"/>
      <c r="W802" s="260"/>
      <c r="X802" s="260"/>
      <c r="Y802" s="260"/>
      <c r="Z802" s="260"/>
      <c r="AA802" s="260"/>
      <c r="AB802" s="260"/>
      <c r="AC802" s="260"/>
      <c r="AD802" s="260"/>
      <c r="AE802" s="260"/>
    </row>
    <row r="803" spans="1:31">
      <c r="A803" s="186"/>
      <c r="B803" s="186"/>
      <c r="C803" s="226"/>
      <c r="D803" s="304"/>
      <c r="E803" s="304"/>
      <c r="F803" s="304"/>
      <c r="G803" s="304"/>
      <c r="H803" s="304"/>
      <c r="I803" s="304"/>
      <c r="J803" s="304"/>
      <c r="K803" s="304"/>
      <c r="L803" s="425">
        <f t="shared" si="24"/>
        <v>0</v>
      </c>
      <c r="M803" s="304"/>
      <c r="N803" s="304"/>
      <c r="O803" s="425">
        <f t="shared" si="25"/>
        <v>0</v>
      </c>
      <c r="P803" s="304"/>
      <c r="Q803" s="304"/>
      <c r="R803" s="275" t="str">
        <f>IF(ISBLANK($B803),"",VLOOKUP($B803,Listen!$A$2:$C$44,2,FALSE))</f>
        <v/>
      </c>
      <c r="S803" s="275" t="str">
        <f>IF(ISBLANK($B803),"",VLOOKUP($B803,Listen!$A$2:$C$44,3,FALSE))</f>
        <v/>
      </c>
      <c r="T803" s="260"/>
      <c r="U803" s="260"/>
      <c r="V803" s="260"/>
      <c r="W803" s="260"/>
      <c r="X803" s="260"/>
      <c r="Y803" s="260"/>
      <c r="Z803" s="260"/>
      <c r="AA803" s="260"/>
      <c r="AB803" s="260"/>
      <c r="AC803" s="260"/>
      <c r="AD803" s="260"/>
      <c r="AE803" s="260"/>
    </row>
    <row r="804" spans="1:31">
      <c r="A804" s="186"/>
      <c r="B804" s="186"/>
      <c r="C804" s="226"/>
      <c r="D804" s="304"/>
      <c r="E804" s="304"/>
      <c r="F804" s="304"/>
      <c r="G804" s="304"/>
      <c r="H804" s="304"/>
      <c r="I804" s="304"/>
      <c r="J804" s="304"/>
      <c r="K804" s="304"/>
      <c r="L804" s="425">
        <f t="shared" si="24"/>
        <v>0</v>
      </c>
      <c r="M804" s="304"/>
      <c r="N804" s="304"/>
      <c r="O804" s="425">
        <f t="shared" si="25"/>
        <v>0</v>
      </c>
      <c r="P804" s="304"/>
      <c r="Q804" s="304"/>
      <c r="R804" s="275" t="str">
        <f>IF(ISBLANK($B804),"",VLOOKUP($B804,Listen!$A$2:$C$44,2,FALSE))</f>
        <v/>
      </c>
      <c r="S804" s="275" t="str">
        <f>IF(ISBLANK($B804),"",VLOOKUP($B804,Listen!$A$2:$C$44,3,FALSE))</f>
        <v/>
      </c>
      <c r="T804" s="260"/>
      <c r="U804" s="260"/>
      <c r="V804" s="260"/>
      <c r="W804" s="260"/>
      <c r="X804" s="260"/>
      <c r="Y804" s="260"/>
      <c r="Z804" s="260"/>
      <c r="AA804" s="260"/>
      <c r="AB804" s="260"/>
      <c r="AC804" s="260"/>
      <c r="AD804" s="260"/>
      <c r="AE804" s="260"/>
    </row>
    <row r="805" spans="1:31">
      <c r="A805" s="186"/>
      <c r="B805" s="186"/>
      <c r="C805" s="226"/>
      <c r="D805" s="304"/>
      <c r="E805" s="304"/>
      <c r="F805" s="304"/>
      <c r="G805" s="304"/>
      <c r="H805" s="304"/>
      <c r="I805" s="304"/>
      <c r="J805" s="304"/>
      <c r="K805" s="304"/>
      <c r="L805" s="425">
        <f t="shared" si="24"/>
        <v>0</v>
      </c>
      <c r="M805" s="304"/>
      <c r="N805" s="304"/>
      <c r="O805" s="425">
        <f t="shared" si="25"/>
        <v>0</v>
      </c>
      <c r="P805" s="304"/>
      <c r="Q805" s="304"/>
      <c r="R805" s="275" t="str">
        <f>IF(ISBLANK($B805),"",VLOOKUP($B805,Listen!$A$2:$C$44,2,FALSE))</f>
        <v/>
      </c>
      <c r="S805" s="275" t="str">
        <f>IF(ISBLANK($B805),"",VLOOKUP($B805,Listen!$A$2:$C$44,3,FALSE))</f>
        <v/>
      </c>
      <c r="T805" s="260"/>
      <c r="U805" s="260"/>
      <c r="V805" s="260"/>
      <c r="W805" s="260"/>
      <c r="X805" s="260"/>
      <c r="Y805" s="260"/>
      <c r="Z805" s="260"/>
      <c r="AA805" s="260"/>
      <c r="AB805" s="260"/>
      <c r="AC805" s="260"/>
      <c r="AD805" s="260"/>
      <c r="AE805" s="260"/>
    </row>
    <row r="806" spans="1:31">
      <c r="A806" s="186"/>
      <c r="B806" s="186"/>
      <c r="C806" s="226"/>
      <c r="D806" s="304"/>
      <c r="E806" s="304"/>
      <c r="F806" s="304"/>
      <c r="G806" s="304"/>
      <c r="H806" s="304"/>
      <c r="I806" s="304"/>
      <c r="J806" s="304"/>
      <c r="K806" s="304"/>
      <c r="L806" s="425">
        <f t="shared" si="24"/>
        <v>0</v>
      </c>
      <c r="M806" s="304"/>
      <c r="N806" s="304"/>
      <c r="O806" s="425">
        <f t="shared" si="25"/>
        <v>0</v>
      </c>
      <c r="P806" s="304"/>
      <c r="Q806" s="304"/>
      <c r="R806" s="275" t="str">
        <f>IF(ISBLANK($B806),"",VLOOKUP($B806,Listen!$A$2:$C$44,2,FALSE))</f>
        <v/>
      </c>
      <c r="S806" s="275" t="str">
        <f>IF(ISBLANK($B806),"",VLOOKUP($B806,Listen!$A$2:$C$44,3,FALSE))</f>
        <v/>
      </c>
      <c r="T806" s="260"/>
      <c r="U806" s="260"/>
      <c r="V806" s="260"/>
      <c r="W806" s="260"/>
      <c r="X806" s="260"/>
      <c r="Y806" s="260"/>
      <c r="Z806" s="260"/>
      <c r="AA806" s="260"/>
      <c r="AB806" s="260"/>
      <c r="AC806" s="260"/>
      <c r="AD806" s="260"/>
      <c r="AE806" s="260"/>
    </row>
    <row r="807" spans="1:31">
      <c r="A807" s="186"/>
      <c r="B807" s="186"/>
      <c r="C807" s="226"/>
      <c r="D807" s="304"/>
      <c r="E807" s="304"/>
      <c r="F807" s="304"/>
      <c r="G807" s="304"/>
      <c r="H807" s="304"/>
      <c r="I807" s="304"/>
      <c r="J807" s="304"/>
      <c r="K807" s="304"/>
      <c r="L807" s="425">
        <f t="shared" si="24"/>
        <v>0</v>
      </c>
      <c r="M807" s="304"/>
      <c r="N807" s="304"/>
      <c r="O807" s="425">
        <f t="shared" si="25"/>
        <v>0</v>
      </c>
      <c r="P807" s="304"/>
      <c r="Q807" s="304"/>
      <c r="R807" s="275" t="str">
        <f>IF(ISBLANK($B807),"",VLOOKUP($B807,Listen!$A$2:$C$44,2,FALSE))</f>
        <v/>
      </c>
      <c r="S807" s="275" t="str">
        <f>IF(ISBLANK($B807),"",VLOOKUP($B807,Listen!$A$2:$C$44,3,FALSE))</f>
        <v/>
      </c>
      <c r="T807" s="260"/>
      <c r="U807" s="260"/>
      <c r="V807" s="260"/>
      <c r="W807" s="260"/>
      <c r="X807" s="260"/>
      <c r="Y807" s="260"/>
      <c r="Z807" s="260"/>
      <c r="AA807" s="260"/>
      <c r="AB807" s="260"/>
      <c r="AC807" s="260"/>
      <c r="AD807" s="260"/>
      <c r="AE807" s="260"/>
    </row>
    <row r="808" spans="1:31">
      <c r="A808" s="186"/>
      <c r="B808" s="186"/>
      <c r="C808" s="226"/>
      <c r="D808" s="304"/>
      <c r="E808" s="304"/>
      <c r="F808" s="304"/>
      <c r="G808" s="304"/>
      <c r="H808" s="304"/>
      <c r="I808" s="304"/>
      <c r="J808" s="304"/>
      <c r="K808" s="304"/>
      <c r="L808" s="425">
        <f t="shared" si="24"/>
        <v>0</v>
      </c>
      <c r="M808" s="304"/>
      <c r="N808" s="304"/>
      <c r="O808" s="425">
        <f t="shared" si="25"/>
        <v>0</v>
      </c>
      <c r="P808" s="304"/>
      <c r="Q808" s="304"/>
      <c r="R808" s="275" t="str">
        <f>IF(ISBLANK($B808),"",VLOOKUP($B808,Listen!$A$2:$C$44,2,FALSE))</f>
        <v/>
      </c>
      <c r="S808" s="275" t="str">
        <f>IF(ISBLANK($B808),"",VLOOKUP($B808,Listen!$A$2:$C$44,3,FALSE))</f>
        <v/>
      </c>
      <c r="T808" s="260"/>
      <c r="U808" s="260"/>
      <c r="V808" s="260"/>
      <c r="W808" s="260"/>
      <c r="X808" s="260"/>
      <c r="Y808" s="260"/>
      <c r="Z808" s="260"/>
      <c r="AA808" s="260"/>
      <c r="AB808" s="260"/>
      <c r="AC808" s="260"/>
      <c r="AD808" s="260"/>
      <c r="AE808" s="260"/>
    </row>
    <row r="809" spans="1:31">
      <c r="A809" s="186"/>
      <c r="B809" s="186"/>
      <c r="C809" s="226"/>
      <c r="D809" s="304"/>
      <c r="E809" s="304"/>
      <c r="F809" s="304"/>
      <c r="G809" s="304"/>
      <c r="H809" s="304"/>
      <c r="I809" s="304"/>
      <c r="J809" s="304"/>
      <c r="K809" s="304"/>
      <c r="L809" s="425">
        <f t="shared" si="24"/>
        <v>0</v>
      </c>
      <c r="M809" s="304"/>
      <c r="N809" s="304"/>
      <c r="O809" s="425">
        <f t="shared" si="25"/>
        <v>0</v>
      </c>
      <c r="P809" s="304"/>
      <c r="Q809" s="304"/>
      <c r="R809" s="275" t="str">
        <f>IF(ISBLANK($B809),"",VLOOKUP($B809,Listen!$A$2:$C$44,2,FALSE))</f>
        <v/>
      </c>
      <c r="S809" s="275" t="str">
        <f>IF(ISBLANK($B809),"",VLOOKUP($B809,Listen!$A$2:$C$44,3,FALSE))</f>
        <v/>
      </c>
      <c r="T809" s="260"/>
      <c r="U809" s="260"/>
      <c r="V809" s="260"/>
      <c r="W809" s="260"/>
      <c r="X809" s="260"/>
      <c r="Y809" s="260"/>
      <c r="Z809" s="260"/>
      <c r="AA809" s="260"/>
      <c r="AB809" s="260"/>
      <c r="AC809" s="260"/>
      <c r="AD809" s="260"/>
      <c r="AE809" s="260"/>
    </row>
    <row r="810" spans="1:31">
      <c r="A810" s="186"/>
      <c r="B810" s="186"/>
      <c r="C810" s="226"/>
      <c r="D810" s="304"/>
      <c r="E810" s="304"/>
      <c r="F810" s="304"/>
      <c r="G810" s="304"/>
      <c r="H810" s="304"/>
      <c r="I810" s="304"/>
      <c r="J810" s="304"/>
      <c r="K810" s="304"/>
      <c r="L810" s="425">
        <f t="shared" si="24"/>
        <v>0</v>
      </c>
      <c r="M810" s="304"/>
      <c r="N810" s="304"/>
      <c r="O810" s="425">
        <f t="shared" si="25"/>
        <v>0</v>
      </c>
      <c r="P810" s="304"/>
      <c r="Q810" s="304"/>
      <c r="R810" s="275" t="str">
        <f>IF(ISBLANK($B810),"",VLOOKUP($B810,Listen!$A$2:$C$44,2,FALSE))</f>
        <v/>
      </c>
      <c r="S810" s="275" t="str">
        <f>IF(ISBLANK($B810),"",VLOOKUP($B810,Listen!$A$2:$C$44,3,FALSE))</f>
        <v/>
      </c>
      <c r="T810" s="260"/>
      <c r="U810" s="260"/>
      <c r="V810" s="260"/>
      <c r="W810" s="260"/>
      <c r="X810" s="260"/>
      <c r="Y810" s="260"/>
      <c r="Z810" s="260"/>
      <c r="AA810" s="260"/>
      <c r="AB810" s="260"/>
      <c r="AC810" s="260"/>
      <c r="AD810" s="260"/>
      <c r="AE810" s="260"/>
    </row>
    <row r="811" spans="1:31">
      <c r="A811" s="186"/>
      <c r="B811" s="186"/>
      <c r="C811" s="226"/>
      <c r="D811" s="304"/>
      <c r="E811" s="304"/>
      <c r="F811" s="304"/>
      <c r="G811" s="304"/>
      <c r="H811" s="304"/>
      <c r="I811" s="304"/>
      <c r="J811" s="304"/>
      <c r="K811" s="304"/>
      <c r="L811" s="425">
        <f t="shared" si="24"/>
        <v>0</v>
      </c>
      <c r="M811" s="304"/>
      <c r="N811" s="304"/>
      <c r="O811" s="425">
        <f t="shared" si="25"/>
        <v>0</v>
      </c>
      <c r="P811" s="304"/>
      <c r="Q811" s="304"/>
      <c r="R811" s="275" t="str">
        <f>IF(ISBLANK($B811),"",VLOOKUP($B811,Listen!$A$2:$C$44,2,FALSE))</f>
        <v/>
      </c>
      <c r="S811" s="275" t="str">
        <f>IF(ISBLANK($B811),"",VLOOKUP($B811,Listen!$A$2:$C$44,3,FALSE))</f>
        <v/>
      </c>
      <c r="T811" s="260"/>
      <c r="U811" s="260"/>
      <c r="V811" s="260"/>
      <c r="W811" s="260"/>
      <c r="X811" s="260"/>
      <c r="Y811" s="260"/>
      <c r="Z811" s="260"/>
      <c r="AA811" s="260"/>
      <c r="AB811" s="260"/>
      <c r="AC811" s="260"/>
      <c r="AD811" s="260"/>
      <c r="AE811" s="260"/>
    </row>
    <row r="812" spans="1:31">
      <c r="A812" s="186"/>
      <c r="B812" s="186"/>
      <c r="C812" s="226"/>
      <c r="D812" s="304"/>
      <c r="E812" s="304"/>
      <c r="F812" s="304"/>
      <c r="G812" s="304"/>
      <c r="H812" s="304"/>
      <c r="I812" s="304"/>
      <c r="J812" s="304"/>
      <c r="K812" s="304"/>
      <c r="L812" s="425">
        <f t="shared" si="24"/>
        <v>0</v>
      </c>
      <c r="M812" s="304"/>
      <c r="N812" s="304"/>
      <c r="O812" s="425">
        <f t="shared" si="25"/>
        <v>0</v>
      </c>
      <c r="P812" s="304"/>
      <c r="Q812" s="304"/>
      <c r="R812" s="275" t="str">
        <f>IF(ISBLANK($B812),"",VLOOKUP($B812,Listen!$A$2:$C$44,2,FALSE))</f>
        <v/>
      </c>
      <c r="S812" s="275" t="str">
        <f>IF(ISBLANK($B812),"",VLOOKUP($B812,Listen!$A$2:$C$44,3,FALSE))</f>
        <v/>
      </c>
      <c r="T812" s="260"/>
      <c r="U812" s="260"/>
      <c r="V812" s="260"/>
      <c r="W812" s="260"/>
      <c r="X812" s="260"/>
      <c r="Y812" s="260"/>
      <c r="Z812" s="260"/>
      <c r="AA812" s="260"/>
      <c r="AB812" s="260"/>
      <c r="AC812" s="260"/>
      <c r="AD812" s="260"/>
      <c r="AE812" s="260"/>
    </row>
    <row r="813" spans="1:31">
      <c r="A813" s="186"/>
      <c r="B813" s="186"/>
      <c r="C813" s="226"/>
      <c r="D813" s="304"/>
      <c r="E813" s="304"/>
      <c r="F813" s="304"/>
      <c r="G813" s="304"/>
      <c r="H813" s="304"/>
      <c r="I813" s="304"/>
      <c r="J813" s="304"/>
      <c r="K813" s="304"/>
      <c r="L813" s="425">
        <f t="shared" si="24"/>
        <v>0</v>
      </c>
      <c r="M813" s="304"/>
      <c r="N813" s="304"/>
      <c r="O813" s="425">
        <f t="shared" si="25"/>
        <v>0</v>
      </c>
      <c r="P813" s="304"/>
      <c r="Q813" s="304"/>
      <c r="R813" s="275" t="str">
        <f>IF(ISBLANK($B813),"",VLOOKUP($B813,Listen!$A$2:$C$44,2,FALSE))</f>
        <v/>
      </c>
      <c r="S813" s="275" t="str">
        <f>IF(ISBLANK($B813),"",VLOOKUP($B813,Listen!$A$2:$C$44,3,FALSE))</f>
        <v/>
      </c>
      <c r="T813" s="260"/>
      <c r="U813" s="260"/>
      <c r="V813" s="260"/>
      <c r="W813" s="260"/>
      <c r="X813" s="260"/>
      <c r="Y813" s="260"/>
      <c r="Z813" s="260"/>
      <c r="AA813" s="260"/>
      <c r="AB813" s="260"/>
      <c r="AC813" s="260"/>
      <c r="AD813" s="260"/>
      <c r="AE813" s="260"/>
    </row>
    <row r="814" spans="1:31">
      <c r="A814" s="186"/>
      <c r="B814" s="186"/>
      <c r="C814" s="226"/>
      <c r="D814" s="304"/>
      <c r="E814" s="304"/>
      <c r="F814" s="304"/>
      <c r="G814" s="304"/>
      <c r="H814" s="304"/>
      <c r="I814" s="304"/>
      <c r="J814" s="304"/>
      <c r="K814" s="304"/>
      <c r="L814" s="425">
        <f t="shared" si="24"/>
        <v>0</v>
      </c>
      <c r="M814" s="304"/>
      <c r="N814" s="304"/>
      <c r="O814" s="425">
        <f t="shared" si="25"/>
        <v>0</v>
      </c>
      <c r="P814" s="304"/>
      <c r="Q814" s="304"/>
      <c r="R814" s="275" t="str">
        <f>IF(ISBLANK($B814),"",VLOOKUP($B814,Listen!$A$2:$C$44,2,FALSE))</f>
        <v/>
      </c>
      <c r="S814" s="275" t="str">
        <f>IF(ISBLANK($B814),"",VLOOKUP($B814,Listen!$A$2:$C$44,3,FALSE))</f>
        <v/>
      </c>
      <c r="T814" s="260"/>
      <c r="U814" s="260"/>
      <c r="V814" s="260"/>
      <c r="W814" s="260"/>
      <c r="X814" s="260"/>
      <c r="Y814" s="260"/>
      <c r="Z814" s="260"/>
      <c r="AA814" s="260"/>
      <c r="AB814" s="260"/>
      <c r="AC814" s="260"/>
      <c r="AD814" s="260"/>
      <c r="AE814" s="260"/>
    </row>
    <row r="815" spans="1:31">
      <c r="A815" s="186"/>
      <c r="B815" s="186"/>
      <c r="C815" s="226"/>
      <c r="D815" s="304"/>
      <c r="E815" s="304"/>
      <c r="F815" s="304"/>
      <c r="G815" s="304"/>
      <c r="H815" s="304"/>
      <c r="I815" s="304"/>
      <c r="J815" s="304"/>
      <c r="K815" s="304"/>
      <c r="L815" s="425">
        <f t="shared" si="24"/>
        <v>0</v>
      </c>
      <c r="M815" s="304"/>
      <c r="N815" s="304"/>
      <c r="O815" s="425">
        <f t="shared" si="25"/>
        <v>0</v>
      </c>
      <c r="P815" s="304"/>
      <c r="Q815" s="304"/>
      <c r="R815" s="275" t="str">
        <f>IF(ISBLANK($B815),"",VLOOKUP($B815,Listen!$A$2:$C$44,2,FALSE))</f>
        <v/>
      </c>
      <c r="S815" s="275" t="str">
        <f>IF(ISBLANK($B815),"",VLOOKUP($B815,Listen!$A$2:$C$44,3,FALSE))</f>
        <v/>
      </c>
      <c r="T815" s="260"/>
      <c r="U815" s="260"/>
      <c r="V815" s="260"/>
      <c r="W815" s="260"/>
      <c r="X815" s="260"/>
      <c r="Y815" s="260"/>
      <c r="Z815" s="260"/>
      <c r="AA815" s="260"/>
      <c r="AB815" s="260"/>
      <c r="AC815" s="260"/>
      <c r="AD815" s="260"/>
      <c r="AE815" s="260"/>
    </row>
    <row r="816" spans="1:31">
      <c r="A816" s="186"/>
      <c r="B816" s="186"/>
      <c r="C816" s="226"/>
      <c r="D816" s="304"/>
      <c r="E816" s="304"/>
      <c r="F816" s="304"/>
      <c r="G816" s="304"/>
      <c r="H816" s="304"/>
      <c r="I816" s="304"/>
      <c r="J816" s="304"/>
      <c r="K816" s="304"/>
      <c r="L816" s="425">
        <f t="shared" si="24"/>
        <v>0</v>
      </c>
      <c r="M816" s="304"/>
      <c r="N816" s="304"/>
      <c r="O816" s="425">
        <f t="shared" si="25"/>
        <v>0</v>
      </c>
      <c r="P816" s="304"/>
      <c r="Q816" s="304"/>
      <c r="R816" s="275" t="str">
        <f>IF(ISBLANK($B816),"",VLOOKUP($B816,Listen!$A$2:$C$44,2,FALSE))</f>
        <v/>
      </c>
      <c r="S816" s="275" t="str">
        <f>IF(ISBLANK($B816),"",VLOOKUP($B816,Listen!$A$2:$C$44,3,FALSE))</f>
        <v/>
      </c>
      <c r="T816" s="260"/>
      <c r="U816" s="260"/>
      <c r="V816" s="260"/>
      <c r="W816" s="260"/>
      <c r="X816" s="260"/>
      <c r="Y816" s="260"/>
      <c r="Z816" s="260"/>
      <c r="AA816" s="260"/>
      <c r="AB816" s="260"/>
      <c r="AC816" s="260"/>
      <c r="AD816" s="260"/>
      <c r="AE816" s="260"/>
    </row>
    <row r="817" spans="1:31">
      <c r="A817" s="186"/>
      <c r="B817" s="186"/>
      <c r="C817" s="226"/>
      <c r="D817" s="304"/>
      <c r="E817" s="304"/>
      <c r="F817" s="304"/>
      <c r="G817" s="304"/>
      <c r="H817" s="304"/>
      <c r="I817" s="304"/>
      <c r="J817" s="304"/>
      <c r="K817" s="304"/>
      <c r="L817" s="425">
        <f t="shared" si="24"/>
        <v>0</v>
      </c>
      <c r="M817" s="304"/>
      <c r="N817" s="304"/>
      <c r="O817" s="425">
        <f t="shared" si="25"/>
        <v>0</v>
      </c>
      <c r="P817" s="304"/>
      <c r="Q817" s="304"/>
      <c r="R817" s="275" t="str">
        <f>IF(ISBLANK($B817),"",VLOOKUP($B817,Listen!$A$2:$C$44,2,FALSE))</f>
        <v/>
      </c>
      <c r="S817" s="275" t="str">
        <f>IF(ISBLANK($B817),"",VLOOKUP($B817,Listen!$A$2:$C$44,3,FALSE))</f>
        <v/>
      </c>
      <c r="T817" s="260"/>
      <c r="U817" s="260"/>
      <c r="V817" s="260"/>
      <c r="W817" s="260"/>
      <c r="X817" s="260"/>
      <c r="Y817" s="260"/>
      <c r="Z817" s="260"/>
      <c r="AA817" s="260"/>
      <c r="AB817" s="260"/>
      <c r="AC817" s="260"/>
      <c r="AD817" s="260"/>
      <c r="AE817" s="260"/>
    </row>
    <row r="818" spans="1:31">
      <c r="A818" s="186"/>
      <c r="B818" s="186"/>
      <c r="C818" s="226"/>
      <c r="D818" s="304"/>
      <c r="E818" s="304"/>
      <c r="F818" s="304"/>
      <c r="G818" s="304"/>
      <c r="H818" s="304"/>
      <c r="I818" s="304"/>
      <c r="J818" s="304"/>
      <c r="K818" s="304"/>
      <c r="L818" s="425">
        <f t="shared" si="24"/>
        <v>0</v>
      </c>
      <c r="M818" s="304"/>
      <c r="N818" s="304"/>
      <c r="O818" s="425">
        <f t="shared" si="25"/>
        <v>0</v>
      </c>
      <c r="P818" s="304"/>
      <c r="Q818" s="304"/>
      <c r="R818" s="275" t="str">
        <f>IF(ISBLANK($B818),"",VLOOKUP($B818,Listen!$A$2:$C$44,2,FALSE))</f>
        <v/>
      </c>
      <c r="S818" s="275" t="str">
        <f>IF(ISBLANK($B818),"",VLOOKUP($B818,Listen!$A$2:$C$44,3,FALSE))</f>
        <v/>
      </c>
      <c r="T818" s="260"/>
      <c r="U818" s="260"/>
      <c r="V818" s="260"/>
      <c r="W818" s="260"/>
      <c r="X818" s="260"/>
      <c r="Y818" s="260"/>
      <c r="Z818" s="260"/>
      <c r="AA818" s="260"/>
      <c r="AB818" s="260"/>
      <c r="AC818" s="260"/>
      <c r="AD818" s="260"/>
      <c r="AE818" s="260"/>
    </row>
    <row r="819" spans="1:31">
      <c r="A819" s="186"/>
      <c r="B819" s="186"/>
      <c r="C819" s="226"/>
      <c r="D819" s="304"/>
      <c r="E819" s="304"/>
      <c r="F819" s="304"/>
      <c r="G819" s="304"/>
      <c r="H819" s="304"/>
      <c r="I819" s="304"/>
      <c r="J819" s="304"/>
      <c r="K819" s="304"/>
      <c r="L819" s="425">
        <f t="shared" si="24"/>
        <v>0</v>
      </c>
      <c r="M819" s="304"/>
      <c r="N819" s="304"/>
      <c r="O819" s="425">
        <f t="shared" si="25"/>
        <v>0</v>
      </c>
      <c r="P819" s="304"/>
      <c r="Q819" s="304"/>
      <c r="R819" s="275" t="str">
        <f>IF(ISBLANK($B819),"",VLOOKUP($B819,Listen!$A$2:$C$44,2,FALSE))</f>
        <v/>
      </c>
      <c r="S819" s="275" t="str">
        <f>IF(ISBLANK($B819),"",VLOOKUP($B819,Listen!$A$2:$C$44,3,FALSE))</f>
        <v/>
      </c>
      <c r="T819" s="260"/>
      <c r="U819" s="260"/>
      <c r="V819" s="260"/>
      <c r="W819" s="260"/>
      <c r="X819" s="260"/>
      <c r="Y819" s="260"/>
      <c r="Z819" s="260"/>
      <c r="AA819" s="260"/>
      <c r="AB819" s="260"/>
      <c r="AC819" s="260"/>
      <c r="AD819" s="260"/>
      <c r="AE819" s="260"/>
    </row>
    <row r="820" spans="1:31">
      <c r="A820" s="186"/>
      <c r="B820" s="186"/>
      <c r="C820" s="226"/>
      <c r="D820" s="304"/>
      <c r="E820" s="304"/>
      <c r="F820" s="304"/>
      <c r="G820" s="304"/>
      <c r="H820" s="304"/>
      <c r="I820" s="304"/>
      <c r="J820" s="304"/>
      <c r="K820" s="304"/>
      <c r="L820" s="425">
        <f t="shared" si="24"/>
        <v>0</v>
      </c>
      <c r="M820" s="304"/>
      <c r="N820" s="304"/>
      <c r="O820" s="425">
        <f t="shared" si="25"/>
        <v>0</v>
      </c>
      <c r="P820" s="304"/>
      <c r="Q820" s="304"/>
      <c r="R820" s="275" t="str">
        <f>IF(ISBLANK($B820),"",VLOOKUP($B820,Listen!$A$2:$C$44,2,FALSE))</f>
        <v/>
      </c>
      <c r="S820" s="275" t="str">
        <f>IF(ISBLANK($B820),"",VLOOKUP($B820,Listen!$A$2:$C$44,3,FALSE))</f>
        <v/>
      </c>
      <c r="T820" s="260"/>
      <c r="U820" s="260"/>
      <c r="V820" s="260"/>
      <c r="W820" s="260"/>
      <c r="X820" s="260"/>
      <c r="Y820" s="260"/>
      <c r="Z820" s="260"/>
      <c r="AA820" s="260"/>
      <c r="AB820" s="260"/>
      <c r="AC820" s="260"/>
      <c r="AD820" s="260"/>
      <c r="AE820" s="260"/>
    </row>
    <row r="821" spans="1:31">
      <c r="A821" s="186"/>
      <c r="B821" s="186"/>
      <c r="C821" s="226"/>
      <c r="D821" s="304"/>
      <c r="E821" s="304"/>
      <c r="F821" s="304"/>
      <c r="G821" s="304"/>
      <c r="H821" s="304"/>
      <c r="I821" s="304"/>
      <c r="J821" s="304"/>
      <c r="K821" s="304"/>
      <c r="L821" s="425">
        <f t="shared" si="24"/>
        <v>0</v>
      </c>
      <c r="M821" s="304"/>
      <c r="N821" s="304"/>
      <c r="O821" s="425">
        <f t="shared" si="25"/>
        <v>0</v>
      </c>
      <c r="P821" s="304"/>
      <c r="Q821" s="304"/>
      <c r="R821" s="275" t="str">
        <f>IF(ISBLANK($B821),"",VLOOKUP($B821,Listen!$A$2:$C$44,2,FALSE))</f>
        <v/>
      </c>
      <c r="S821" s="275" t="str">
        <f>IF(ISBLANK($B821),"",VLOOKUP($B821,Listen!$A$2:$C$44,3,FALSE))</f>
        <v/>
      </c>
      <c r="T821" s="260"/>
      <c r="U821" s="260"/>
      <c r="V821" s="260"/>
      <c r="W821" s="260"/>
      <c r="X821" s="260"/>
      <c r="Y821" s="260"/>
      <c r="Z821" s="260"/>
      <c r="AA821" s="260"/>
      <c r="AB821" s="260"/>
      <c r="AC821" s="260"/>
      <c r="AD821" s="260"/>
      <c r="AE821" s="260"/>
    </row>
    <row r="822" spans="1:31">
      <c r="A822" s="186"/>
      <c r="B822" s="186"/>
      <c r="C822" s="226"/>
      <c r="D822" s="304"/>
      <c r="E822" s="304"/>
      <c r="F822" s="304"/>
      <c r="G822" s="304"/>
      <c r="H822" s="304"/>
      <c r="I822" s="304"/>
      <c r="J822" s="304"/>
      <c r="K822" s="304"/>
      <c r="L822" s="425">
        <f t="shared" si="24"/>
        <v>0</v>
      </c>
      <c r="M822" s="304"/>
      <c r="N822" s="304"/>
      <c r="O822" s="425">
        <f t="shared" si="25"/>
        <v>0</v>
      </c>
      <c r="P822" s="304"/>
      <c r="Q822" s="304"/>
      <c r="R822" s="275" t="str">
        <f>IF(ISBLANK($B822),"",VLOOKUP($B822,Listen!$A$2:$C$44,2,FALSE))</f>
        <v/>
      </c>
      <c r="S822" s="275" t="str">
        <f>IF(ISBLANK($B822),"",VLOOKUP($B822,Listen!$A$2:$C$44,3,FALSE))</f>
        <v/>
      </c>
      <c r="T822" s="260"/>
      <c r="U822" s="260"/>
      <c r="V822" s="260"/>
      <c r="W822" s="260"/>
      <c r="X822" s="260"/>
      <c r="Y822" s="260"/>
      <c r="Z822" s="260"/>
      <c r="AA822" s="260"/>
      <c r="AB822" s="260"/>
      <c r="AC822" s="260"/>
      <c r="AD822" s="260"/>
      <c r="AE822" s="260"/>
    </row>
    <row r="823" spans="1:31">
      <c r="A823" s="186"/>
      <c r="B823" s="186"/>
      <c r="C823" s="226"/>
      <c r="D823" s="304"/>
      <c r="E823" s="304"/>
      <c r="F823" s="304"/>
      <c r="G823" s="304"/>
      <c r="H823" s="304"/>
      <c r="I823" s="304"/>
      <c r="J823" s="304"/>
      <c r="K823" s="304"/>
      <c r="L823" s="425">
        <f t="shared" si="24"/>
        <v>0</v>
      </c>
      <c r="M823" s="304"/>
      <c r="N823" s="304"/>
      <c r="O823" s="425">
        <f t="shared" si="25"/>
        <v>0</v>
      </c>
      <c r="P823" s="304"/>
      <c r="Q823" s="304"/>
      <c r="R823" s="275" t="str">
        <f>IF(ISBLANK($B823),"",VLOOKUP($B823,Listen!$A$2:$C$44,2,FALSE))</f>
        <v/>
      </c>
      <c r="S823" s="275" t="str">
        <f>IF(ISBLANK($B823),"",VLOOKUP($B823,Listen!$A$2:$C$44,3,FALSE))</f>
        <v/>
      </c>
      <c r="T823" s="260"/>
      <c r="U823" s="260"/>
      <c r="V823" s="260"/>
      <c r="W823" s="260"/>
      <c r="X823" s="260"/>
      <c r="Y823" s="260"/>
      <c r="Z823" s="260"/>
      <c r="AA823" s="260"/>
      <c r="AB823" s="260"/>
      <c r="AC823" s="260"/>
      <c r="AD823" s="260"/>
      <c r="AE823" s="260"/>
    </row>
    <row r="824" spans="1:31">
      <c r="A824" s="186"/>
      <c r="B824" s="186"/>
      <c r="C824" s="226"/>
      <c r="D824" s="304"/>
      <c r="E824" s="304"/>
      <c r="F824" s="304"/>
      <c r="G824" s="304"/>
      <c r="H824" s="304"/>
      <c r="I824" s="304"/>
      <c r="J824" s="304"/>
      <c r="K824" s="304"/>
      <c r="L824" s="425">
        <f t="shared" si="24"/>
        <v>0</v>
      </c>
      <c r="M824" s="304"/>
      <c r="N824" s="304"/>
      <c r="O824" s="425">
        <f t="shared" si="25"/>
        <v>0</v>
      </c>
      <c r="P824" s="304"/>
      <c r="Q824" s="304"/>
      <c r="R824" s="275" t="str">
        <f>IF(ISBLANK($B824),"",VLOOKUP($B824,Listen!$A$2:$C$44,2,FALSE))</f>
        <v/>
      </c>
      <c r="S824" s="275" t="str">
        <f>IF(ISBLANK($B824),"",VLOOKUP($B824,Listen!$A$2:$C$44,3,FALSE))</f>
        <v/>
      </c>
      <c r="T824" s="260"/>
      <c r="U824" s="260"/>
      <c r="V824" s="260"/>
      <c r="W824" s="260"/>
      <c r="X824" s="260"/>
      <c r="Y824" s="260"/>
      <c r="Z824" s="260"/>
      <c r="AA824" s="260"/>
      <c r="AB824" s="260"/>
      <c r="AC824" s="260"/>
      <c r="AD824" s="260"/>
      <c r="AE824" s="260"/>
    </row>
    <row r="825" spans="1:31">
      <c r="A825" s="186"/>
      <c r="B825" s="186"/>
      <c r="C825" s="226"/>
      <c r="D825" s="304"/>
      <c r="E825" s="304"/>
      <c r="F825" s="304"/>
      <c r="G825" s="304"/>
      <c r="H825" s="304"/>
      <c r="I825" s="304"/>
      <c r="J825" s="304"/>
      <c r="K825" s="304"/>
      <c r="L825" s="425">
        <f t="shared" si="24"/>
        <v>0</v>
      </c>
      <c r="M825" s="304"/>
      <c r="N825" s="304"/>
      <c r="O825" s="425">
        <f t="shared" si="25"/>
        <v>0</v>
      </c>
      <c r="P825" s="304"/>
      <c r="Q825" s="304"/>
      <c r="R825" s="275" t="str">
        <f>IF(ISBLANK($B825),"",VLOOKUP($B825,Listen!$A$2:$C$44,2,FALSE))</f>
        <v/>
      </c>
      <c r="S825" s="275" t="str">
        <f>IF(ISBLANK($B825),"",VLOOKUP($B825,Listen!$A$2:$C$44,3,FALSE))</f>
        <v/>
      </c>
      <c r="T825" s="260"/>
      <c r="U825" s="260"/>
      <c r="V825" s="260"/>
      <c r="W825" s="260"/>
      <c r="X825" s="260"/>
      <c r="Y825" s="260"/>
      <c r="Z825" s="260"/>
      <c r="AA825" s="260"/>
      <c r="AB825" s="260"/>
      <c r="AC825" s="260"/>
      <c r="AD825" s="260"/>
      <c r="AE825" s="260"/>
    </row>
    <row r="826" spans="1:31">
      <c r="A826" s="186"/>
      <c r="B826" s="186"/>
      <c r="C826" s="226"/>
      <c r="D826" s="304"/>
      <c r="E826" s="304"/>
      <c r="F826" s="304"/>
      <c r="G826" s="304"/>
      <c r="H826" s="304"/>
      <c r="I826" s="304"/>
      <c r="J826" s="304"/>
      <c r="K826" s="304"/>
      <c r="L826" s="425">
        <f t="shared" si="24"/>
        <v>0</v>
      </c>
      <c r="M826" s="304"/>
      <c r="N826" s="304"/>
      <c r="O826" s="425">
        <f t="shared" si="25"/>
        <v>0</v>
      </c>
      <c r="P826" s="304"/>
      <c r="Q826" s="304"/>
      <c r="R826" s="275" t="str">
        <f>IF(ISBLANK($B826),"",VLOOKUP($B826,Listen!$A$2:$C$44,2,FALSE))</f>
        <v/>
      </c>
      <c r="S826" s="275" t="str">
        <f>IF(ISBLANK($B826),"",VLOOKUP($B826,Listen!$A$2:$C$44,3,FALSE))</f>
        <v/>
      </c>
      <c r="T826" s="260"/>
      <c r="U826" s="260"/>
      <c r="V826" s="260"/>
      <c r="W826" s="260"/>
      <c r="X826" s="260"/>
      <c r="Y826" s="260"/>
      <c r="Z826" s="260"/>
      <c r="AA826" s="260"/>
      <c r="AB826" s="260"/>
      <c r="AC826" s="260"/>
      <c r="AD826" s="260"/>
      <c r="AE826" s="260"/>
    </row>
    <row r="827" spans="1:31">
      <c r="A827" s="186"/>
      <c r="B827" s="186"/>
      <c r="C827" s="226"/>
      <c r="D827" s="304"/>
      <c r="E827" s="304"/>
      <c r="F827" s="304"/>
      <c r="G827" s="304"/>
      <c r="H827" s="304"/>
      <c r="I827" s="304"/>
      <c r="J827" s="304"/>
      <c r="K827" s="304"/>
      <c r="L827" s="425">
        <f t="shared" si="24"/>
        <v>0</v>
      </c>
      <c r="M827" s="304"/>
      <c r="N827" s="304"/>
      <c r="O827" s="425">
        <f t="shared" si="25"/>
        <v>0</v>
      </c>
      <c r="P827" s="304"/>
      <c r="Q827" s="304"/>
      <c r="R827" s="275" t="str">
        <f>IF(ISBLANK($B827),"",VLOOKUP($B827,Listen!$A$2:$C$44,2,FALSE))</f>
        <v/>
      </c>
      <c r="S827" s="275" t="str">
        <f>IF(ISBLANK($B827),"",VLOOKUP($B827,Listen!$A$2:$C$44,3,FALSE))</f>
        <v/>
      </c>
      <c r="T827" s="260"/>
      <c r="U827" s="260"/>
      <c r="V827" s="260"/>
      <c r="W827" s="260"/>
      <c r="X827" s="260"/>
      <c r="Y827" s="260"/>
      <c r="Z827" s="260"/>
      <c r="AA827" s="260"/>
      <c r="AB827" s="260"/>
      <c r="AC827" s="260"/>
      <c r="AD827" s="260"/>
      <c r="AE827" s="260"/>
    </row>
    <row r="828" spans="1:31">
      <c r="A828" s="186"/>
      <c r="B828" s="186"/>
      <c r="C828" s="226"/>
      <c r="D828" s="304"/>
      <c r="E828" s="304"/>
      <c r="F828" s="304"/>
      <c r="G828" s="304"/>
      <c r="H828" s="304"/>
      <c r="I828" s="304"/>
      <c r="J828" s="304"/>
      <c r="K828" s="304"/>
      <c r="L828" s="425">
        <f t="shared" si="24"/>
        <v>0</v>
      </c>
      <c r="M828" s="304"/>
      <c r="N828" s="304"/>
      <c r="O828" s="425">
        <f t="shared" si="25"/>
        <v>0</v>
      </c>
      <c r="P828" s="304"/>
      <c r="Q828" s="304"/>
      <c r="R828" s="275" t="str">
        <f>IF(ISBLANK($B828),"",VLOOKUP($B828,Listen!$A$2:$C$44,2,FALSE))</f>
        <v/>
      </c>
      <c r="S828" s="275" t="str">
        <f>IF(ISBLANK($B828),"",VLOOKUP($B828,Listen!$A$2:$C$44,3,FALSE))</f>
        <v/>
      </c>
      <c r="T828" s="260"/>
      <c r="U828" s="260"/>
      <c r="V828" s="260"/>
      <c r="W828" s="260"/>
      <c r="X828" s="260"/>
      <c r="Y828" s="260"/>
      <c r="Z828" s="260"/>
      <c r="AA828" s="260"/>
      <c r="AB828" s="260"/>
      <c r="AC828" s="260"/>
      <c r="AD828" s="260"/>
      <c r="AE828" s="260"/>
    </row>
    <row r="829" spans="1:31">
      <c r="A829" s="186"/>
      <c r="B829" s="186"/>
      <c r="C829" s="226"/>
      <c r="D829" s="304"/>
      <c r="E829" s="304"/>
      <c r="F829" s="304"/>
      <c r="G829" s="304"/>
      <c r="H829" s="304"/>
      <c r="I829" s="304"/>
      <c r="J829" s="304"/>
      <c r="K829" s="304"/>
      <c r="L829" s="425">
        <f t="shared" si="24"/>
        <v>0</v>
      </c>
      <c r="M829" s="304"/>
      <c r="N829" s="304"/>
      <c r="O829" s="425">
        <f t="shared" si="25"/>
        <v>0</v>
      </c>
      <c r="P829" s="304"/>
      <c r="Q829" s="304"/>
      <c r="R829" s="275" t="str">
        <f>IF(ISBLANK($B829),"",VLOOKUP($B829,Listen!$A$2:$C$44,2,FALSE))</f>
        <v/>
      </c>
      <c r="S829" s="275" t="str">
        <f>IF(ISBLANK($B829),"",VLOOKUP($B829,Listen!$A$2:$C$44,3,FALSE))</f>
        <v/>
      </c>
      <c r="T829" s="260"/>
      <c r="U829" s="260"/>
      <c r="V829" s="260"/>
      <c r="W829" s="260"/>
      <c r="X829" s="260"/>
      <c r="Y829" s="260"/>
      <c r="Z829" s="260"/>
      <c r="AA829" s="260"/>
      <c r="AB829" s="260"/>
      <c r="AC829" s="260"/>
      <c r="AD829" s="260"/>
      <c r="AE829" s="260"/>
    </row>
    <row r="830" spans="1:31">
      <c r="A830" s="186"/>
      <c r="B830" s="186"/>
      <c r="C830" s="226"/>
      <c r="D830" s="304"/>
      <c r="E830" s="304"/>
      <c r="F830" s="304"/>
      <c r="G830" s="304"/>
      <c r="H830" s="304"/>
      <c r="I830" s="304"/>
      <c r="J830" s="304"/>
      <c r="K830" s="304"/>
      <c r="L830" s="425">
        <f t="shared" si="24"/>
        <v>0</v>
      </c>
      <c r="M830" s="304"/>
      <c r="N830" s="304"/>
      <c r="O830" s="425">
        <f t="shared" si="25"/>
        <v>0</v>
      </c>
      <c r="P830" s="304"/>
      <c r="Q830" s="304"/>
      <c r="R830" s="275" t="str">
        <f>IF(ISBLANK($B830),"",VLOOKUP($B830,Listen!$A$2:$C$44,2,FALSE))</f>
        <v/>
      </c>
      <c r="S830" s="275" t="str">
        <f>IF(ISBLANK($B830),"",VLOOKUP($B830,Listen!$A$2:$C$44,3,FALSE))</f>
        <v/>
      </c>
      <c r="T830" s="260"/>
      <c r="U830" s="260"/>
      <c r="V830" s="260"/>
      <c r="W830" s="260"/>
      <c r="X830" s="260"/>
      <c r="Y830" s="260"/>
      <c r="Z830" s="260"/>
      <c r="AA830" s="260"/>
      <c r="AB830" s="260"/>
      <c r="AC830" s="260"/>
      <c r="AD830" s="260"/>
      <c r="AE830" s="260"/>
    </row>
    <row r="831" spans="1:31">
      <c r="A831" s="186"/>
      <c r="B831" s="186"/>
      <c r="C831" s="226"/>
      <c r="D831" s="304"/>
      <c r="E831" s="304"/>
      <c r="F831" s="304"/>
      <c r="G831" s="304"/>
      <c r="H831" s="304"/>
      <c r="I831" s="304"/>
      <c r="J831" s="304"/>
      <c r="K831" s="304"/>
      <c r="L831" s="425">
        <f t="shared" si="24"/>
        <v>0</v>
      </c>
      <c r="M831" s="304"/>
      <c r="N831" s="304"/>
      <c r="O831" s="425">
        <f t="shared" si="25"/>
        <v>0</v>
      </c>
      <c r="P831" s="304"/>
      <c r="Q831" s="304"/>
      <c r="R831" s="275" t="str">
        <f>IF(ISBLANK($B831),"",VLOOKUP($B831,Listen!$A$2:$C$44,2,FALSE))</f>
        <v/>
      </c>
      <c r="S831" s="275" t="str">
        <f>IF(ISBLANK($B831),"",VLOOKUP($B831,Listen!$A$2:$C$44,3,FALSE))</f>
        <v/>
      </c>
      <c r="T831" s="260"/>
      <c r="U831" s="260"/>
      <c r="V831" s="260"/>
      <c r="W831" s="260"/>
      <c r="X831" s="260"/>
      <c r="Y831" s="260"/>
      <c r="Z831" s="260"/>
      <c r="AA831" s="260"/>
      <c r="AB831" s="260"/>
      <c r="AC831" s="260"/>
      <c r="AD831" s="260"/>
      <c r="AE831" s="260"/>
    </row>
    <row r="832" spans="1:31">
      <c r="A832" s="186"/>
      <c r="B832" s="186"/>
      <c r="C832" s="226"/>
      <c r="D832" s="304"/>
      <c r="E832" s="304"/>
      <c r="F832" s="304"/>
      <c r="G832" s="304"/>
      <c r="H832" s="304"/>
      <c r="I832" s="304"/>
      <c r="J832" s="304"/>
      <c r="K832" s="304"/>
      <c r="L832" s="425">
        <f t="shared" si="24"/>
        <v>0</v>
      </c>
      <c r="M832" s="304"/>
      <c r="N832" s="304"/>
      <c r="O832" s="425">
        <f t="shared" si="25"/>
        <v>0</v>
      </c>
      <c r="P832" s="304"/>
      <c r="Q832" s="304"/>
      <c r="R832" s="275" t="str">
        <f>IF(ISBLANK($B832),"",VLOOKUP($B832,Listen!$A$2:$C$44,2,FALSE))</f>
        <v/>
      </c>
      <c r="S832" s="275" t="str">
        <f>IF(ISBLANK($B832),"",VLOOKUP($B832,Listen!$A$2:$C$44,3,FALSE))</f>
        <v/>
      </c>
      <c r="T832" s="260"/>
      <c r="U832" s="260"/>
      <c r="V832" s="260"/>
      <c r="W832" s="260"/>
      <c r="X832" s="260"/>
      <c r="Y832" s="260"/>
      <c r="Z832" s="260"/>
      <c r="AA832" s="260"/>
      <c r="AB832" s="260"/>
      <c r="AC832" s="260"/>
      <c r="AD832" s="260"/>
      <c r="AE832" s="260"/>
    </row>
    <row r="833" spans="1:31">
      <c r="A833" s="186"/>
      <c r="B833" s="186"/>
      <c r="C833" s="226"/>
      <c r="D833" s="304"/>
      <c r="E833" s="304"/>
      <c r="F833" s="304"/>
      <c r="G833" s="304"/>
      <c r="H833" s="304"/>
      <c r="I833" s="304"/>
      <c r="J833" s="304"/>
      <c r="K833" s="304"/>
      <c r="L833" s="425">
        <f t="shared" si="24"/>
        <v>0</v>
      </c>
      <c r="M833" s="304"/>
      <c r="N833" s="304"/>
      <c r="O833" s="425">
        <f t="shared" si="25"/>
        <v>0</v>
      </c>
      <c r="P833" s="304"/>
      <c r="Q833" s="304"/>
      <c r="R833" s="275" t="str">
        <f>IF(ISBLANK($B833),"",VLOOKUP($B833,Listen!$A$2:$C$44,2,FALSE))</f>
        <v/>
      </c>
      <c r="S833" s="275" t="str">
        <f>IF(ISBLANK($B833),"",VLOOKUP($B833,Listen!$A$2:$C$44,3,FALSE))</f>
        <v/>
      </c>
      <c r="T833" s="260"/>
      <c r="U833" s="260"/>
      <c r="V833" s="260"/>
      <c r="W833" s="260"/>
      <c r="X833" s="260"/>
      <c r="Y833" s="260"/>
      <c r="Z833" s="260"/>
      <c r="AA833" s="260"/>
      <c r="AB833" s="260"/>
      <c r="AC833" s="260"/>
      <c r="AD833" s="260"/>
      <c r="AE833" s="260"/>
    </row>
    <row r="834" spans="1:31">
      <c r="A834" s="186"/>
      <c r="B834" s="186"/>
      <c r="C834" s="226"/>
      <c r="D834" s="304"/>
      <c r="E834" s="304"/>
      <c r="F834" s="304"/>
      <c r="G834" s="304"/>
      <c r="H834" s="304"/>
      <c r="I834" s="304"/>
      <c r="J834" s="304"/>
      <c r="K834" s="304"/>
      <c r="L834" s="425">
        <f t="shared" si="24"/>
        <v>0</v>
      </c>
      <c r="M834" s="304"/>
      <c r="N834" s="304"/>
      <c r="O834" s="425">
        <f t="shared" si="25"/>
        <v>0</v>
      </c>
      <c r="P834" s="304"/>
      <c r="Q834" s="304"/>
      <c r="R834" s="275" t="str">
        <f>IF(ISBLANK($B834),"",VLOOKUP($B834,Listen!$A$2:$C$44,2,FALSE))</f>
        <v/>
      </c>
      <c r="S834" s="275" t="str">
        <f>IF(ISBLANK($B834),"",VLOOKUP($B834,Listen!$A$2:$C$44,3,FALSE))</f>
        <v/>
      </c>
      <c r="T834" s="260"/>
      <c r="U834" s="260"/>
      <c r="V834" s="260"/>
      <c r="W834" s="260"/>
      <c r="X834" s="260"/>
      <c r="Y834" s="260"/>
      <c r="Z834" s="260"/>
      <c r="AA834" s="260"/>
      <c r="AB834" s="260"/>
      <c r="AC834" s="260"/>
      <c r="AD834" s="260"/>
      <c r="AE834" s="260"/>
    </row>
    <row r="835" spans="1:31">
      <c r="A835" s="186"/>
      <c r="B835" s="186"/>
      <c r="C835" s="226"/>
      <c r="D835" s="304"/>
      <c r="E835" s="304"/>
      <c r="F835" s="304"/>
      <c r="G835" s="304"/>
      <c r="H835" s="304"/>
      <c r="I835" s="304"/>
      <c r="J835" s="304"/>
      <c r="K835" s="304"/>
      <c r="L835" s="425">
        <f t="shared" si="24"/>
        <v>0</v>
      </c>
      <c r="M835" s="304"/>
      <c r="N835" s="304"/>
      <c r="O835" s="425">
        <f t="shared" si="25"/>
        <v>0</v>
      </c>
      <c r="P835" s="304"/>
      <c r="Q835" s="304"/>
      <c r="R835" s="275" t="str">
        <f>IF(ISBLANK($B835),"",VLOOKUP($B835,Listen!$A$2:$C$44,2,FALSE))</f>
        <v/>
      </c>
      <c r="S835" s="275" t="str">
        <f>IF(ISBLANK($B835),"",VLOOKUP($B835,Listen!$A$2:$C$44,3,FALSE))</f>
        <v/>
      </c>
      <c r="T835" s="260"/>
      <c r="U835" s="260"/>
      <c r="V835" s="260"/>
      <c r="W835" s="260"/>
      <c r="X835" s="260"/>
      <c r="Y835" s="260"/>
      <c r="Z835" s="260"/>
      <c r="AA835" s="260"/>
      <c r="AB835" s="260"/>
      <c r="AC835" s="260"/>
      <c r="AD835" s="260"/>
      <c r="AE835" s="260"/>
    </row>
    <row r="836" spans="1:31">
      <c r="A836" s="186"/>
      <c r="B836" s="186"/>
      <c r="C836" s="226"/>
      <c r="D836" s="304"/>
      <c r="E836" s="304"/>
      <c r="F836" s="304"/>
      <c r="G836" s="304"/>
      <c r="H836" s="304"/>
      <c r="I836" s="304"/>
      <c r="J836" s="304"/>
      <c r="K836" s="304"/>
      <c r="L836" s="425">
        <f t="shared" si="24"/>
        <v>0</v>
      </c>
      <c r="M836" s="304"/>
      <c r="N836" s="304"/>
      <c r="O836" s="425">
        <f t="shared" si="25"/>
        <v>0</v>
      </c>
      <c r="P836" s="304"/>
      <c r="Q836" s="304"/>
      <c r="R836" s="275" t="str">
        <f>IF(ISBLANK($B836),"",VLOOKUP($B836,Listen!$A$2:$C$44,2,FALSE))</f>
        <v/>
      </c>
      <c r="S836" s="275" t="str">
        <f>IF(ISBLANK($B836),"",VLOOKUP($B836,Listen!$A$2:$C$44,3,FALSE))</f>
        <v/>
      </c>
      <c r="T836" s="260"/>
      <c r="U836" s="260"/>
      <c r="V836" s="260"/>
      <c r="W836" s="260"/>
      <c r="X836" s="260"/>
      <c r="Y836" s="260"/>
      <c r="Z836" s="260"/>
      <c r="AA836" s="260"/>
      <c r="AB836" s="260"/>
      <c r="AC836" s="260"/>
      <c r="AD836" s="260"/>
      <c r="AE836" s="260"/>
    </row>
    <row r="837" spans="1:31">
      <c r="A837" s="186"/>
      <c r="B837" s="186"/>
      <c r="C837" s="226"/>
      <c r="D837" s="304"/>
      <c r="E837" s="304"/>
      <c r="F837" s="304"/>
      <c r="G837" s="304"/>
      <c r="H837" s="304"/>
      <c r="I837" s="304"/>
      <c r="J837" s="304"/>
      <c r="K837" s="304"/>
      <c r="L837" s="425">
        <f t="shared" ref="L837:L900" si="26">D837+E837+G837+H837+J837-F837-I837-K837</f>
        <v>0</v>
      </c>
      <c r="M837" s="304"/>
      <c r="N837" s="304"/>
      <c r="O837" s="425">
        <f t="shared" ref="O837:O900" si="27">L837-M837-N837</f>
        <v>0</v>
      </c>
      <c r="P837" s="304"/>
      <c r="Q837" s="304"/>
      <c r="R837" s="275" t="str">
        <f>IF(ISBLANK($B837),"",VLOOKUP($B837,Listen!$A$2:$C$44,2,FALSE))</f>
        <v/>
      </c>
      <c r="S837" s="275" t="str">
        <f>IF(ISBLANK($B837),"",VLOOKUP($B837,Listen!$A$2:$C$44,3,FALSE))</f>
        <v/>
      </c>
      <c r="T837" s="260"/>
      <c r="U837" s="260"/>
      <c r="V837" s="260"/>
      <c r="W837" s="260"/>
      <c r="X837" s="260"/>
      <c r="Y837" s="260"/>
      <c r="Z837" s="260"/>
      <c r="AA837" s="260"/>
      <c r="AB837" s="260"/>
      <c r="AC837" s="260"/>
      <c r="AD837" s="260"/>
      <c r="AE837" s="260"/>
    </row>
    <row r="838" spans="1:31">
      <c r="A838" s="186"/>
      <c r="B838" s="186"/>
      <c r="C838" s="226"/>
      <c r="D838" s="304"/>
      <c r="E838" s="304"/>
      <c r="F838" s="304"/>
      <c r="G838" s="304"/>
      <c r="H838" s="304"/>
      <c r="I838" s="304"/>
      <c r="J838" s="304"/>
      <c r="K838" s="304"/>
      <c r="L838" s="425">
        <f t="shared" si="26"/>
        <v>0</v>
      </c>
      <c r="M838" s="304"/>
      <c r="N838" s="304"/>
      <c r="O838" s="425">
        <f t="shared" si="27"/>
        <v>0</v>
      </c>
      <c r="P838" s="304"/>
      <c r="Q838" s="304"/>
      <c r="R838" s="275" t="str">
        <f>IF(ISBLANK($B838),"",VLOOKUP($B838,Listen!$A$2:$C$44,2,FALSE))</f>
        <v/>
      </c>
      <c r="S838" s="275" t="str">
        <f>IF(ISBLANK($B838),"",VLOOKUP($B838,Listen!$A$2:$C$44,3,FALSE))</f>
        <v/>
      </c>
      <c r="T838" s="260"/>
      <c r="U838" s="260"/>
      <c r="V838" s="260"/>
      <c r="W838" s="260"/>
      <c r="X838" s="260"/>
      <c r="Y838" s="260"/>
      <c r="Z838" s="260"/>
      <c r="AA838" s="260"/>
      <c r="AB838" s="260"/>
      <c r="AC838" s="260"/>
      <c r="AD838" s="260"/>
      <c r="AE838" s="260"/>
    </row>
    <row r="839" spans="1:31">
      <c r="A839" s="186"/>
      <c r="B839" s="186"/>
      <c r="C839" s="226"/>
      <c r="D839" s="304"/>
      <c r="E839" s="304"/>
      <c r="F839" s="304"/>
      <c r="G839" s="304"/>
      <c r="H839" s="304"/>
      <c r="I839" s="304"/>
      <c r="J839" s="304"/>
      <c r="K839" s="304"/>
      <c r="L839" s="425">
        <f t="shared" si="26"/>
        <v>0</v>
      </c>
      <c r="M839" s="304"/>
      <c r="N839" s="304"/>
      <c r="O839" s="425">
        <f t="shared" si="27"/>
        <v>0</v>
      </c>
      <c r="P839" s="304"/>
      <c r="Q839" s="304"/>
      <c r="R839" s="275" t="str">
        <f>IF(ISBLANK($B839),"",VLOOKUP($B839,Listen!$A$2:$C$44,2,FALSE))</f>
        <v/>
      </c>
      <c r="S839" s="275" t="str">
        <f>IF(ISBLANK($B839),"",VLOOKUP($B839,Listen!$A$2:$C$44,3,FALSE))</f>
        <v/>
      </c>
      <c r="T839" s="260"/>
      <c r="U839" s="260"/>
      <c r="V839" s="260"/>
      <c r="W839" s="260"/>
      <c r="X839" s="260"/>
      <c r="Y839" s="260"/>
      <c r="Z839" s="260"/>
      <c r="AA839" s="260"/>
      <c r="AB839" s="260"/>
      <c r="AC839" s="260"/>
      <c r="AD839" s="260"/>
      <c r="AE839" s="260"/>
    </row>
    <row r="840" spans="1:31">
      <c r="A840" s="186"/>
      <c r="B840" s="186"/>
      <c r="C840" s="226"/>
      <c r="D840" s="304"/>
      <c r="E840" s="304"/>
      <c r="F840" s="304"/>
      <c r="G840" s="304"/>
      <c r="H840" s="304"/>
      <c r="I840" s="304"/>
      <c r="J840" s="304"/>
      <c r="K840" s="304"/>
      <c r="L840" s="425">
        <f t="shared" si="26"/>
        <v>0</v>
      </c>
      <c r="M840" s="304"/>
      <c r="N840" s="304"/>
      <c r="O840" s="425">
        <f t="shared" si="27"/>
        <v>0</v>
      </c>
      <c r="P840" s="304"/>
      <c r="Q840" s="304"/>
      <c r="R840" s="275" t="str">
        <f>IF(ISBLANK($B840),"",VLOOKUP($B840,Listen!$A$2:$C$44,2,FALSE))</f>
        <v/>
      </c>
      <c r="S840" s="275" t="str">
        <f>IF(ISBLANK($B840),"",VLOOKUP($B840,Listen!$A$2:$C$44,3,FALSE))</f>
        <v/>
      </c>
      <c r="T840" s="260"/>
      <c r="U840" s="260"/>
      <c r="V840" s="260"/>
      <c r="W840" s="260"/>
      <c r="X840" s="260"/>
      <c r="Y840" s="260"/>
      <c r="Z840" s="260"/>
      <c r="AA840" s="260"/>
      <c r="AB840" s="260"/>
      <c r="AC840" s="260"/>
      <c r="AD840" s="260"/>
      <c r="AE840" s="260"/>
    </row>
    <row r="841" spans="1:31">
      <c r="A841" s="186"/>
      <c r="B841" s="186"/>
      <c r="C841" s="226"/>
      <c r="D841" s="304"/>
      <c r="E841" s="304"/>
      <c r="F841" s="304"/>
      <c r="G841" s="304"/>
      <c r="H841" s="304"/>
      <c r="I841" s="304"/>
      <c r="J841" s="304"/>
      <c r="K841" s="304"/>
      <c r="L841" s="425">
        <f t="shared" si="26"/>
        <v>0</v>
      </c>
      <c r="M841" s="304"/>
      <c r="N841" s="304"/>
      <c r="O841" s="425">
        <f t="shared" si="27"/>
        <v>0</v>
      </c>
      <c r="P841" s="304"/>
      <c r="Q841" s="304"/>
      <c r="R841" s="275" t="str">
        <f>IF(ISBLANK($B841),"",VLOOKUP($B841,Listen!$A$2:$C$44,2,FALSE))</f>
        <v/>
      </c>
      <c r="S841" s="275" t="str">
        <f>IF(ISBLANK($B841),"",VLOOKUP($B841,Listen!$A$2:$C$44,3,FALSE))</f>
        <v/>
      </c>
      <c r="T841" s="260"/>
      <c r="U841" s="260"/>
      <c r="V841" s="260"/>
      <c r="W841" s="260"/>
      <c r="X841" s="260"/>
      <c r="Y841" s="260"/>
      <c r="Z841" s="260"/>
      <c r="AA841" s="260"/>
      <c r="AB841" s="260"/>
      <c r="AC841" s="260"/>
      <c r="AD841" s="260"/>
      <c r="AE841" s="260"/>
    </row>
    <row r="842" spans="1:31">
      <c r="A842" s="186"/>
      <c r="B842" s="186"/>
      <c r="C842" s="226"/>
      <c r="D842" s="304"/>
      <c r="E842" s="304"/>
      <c r="F842" s="304"/>
      <c r="G842" s="304"/>
      <c r="H842" s="304"/>
      <c r="I842" s="304"/>
      <c r="J842" s="304"/>
      <c r="K842" s="304"/>
      <c r="L842" s="425">
        <f t="shared" si="26"/>
        <v>0</v>
      </c>
      <c r="M842" s="304"/>
      <c r="N842" s="304"/>
      <c r="O842" s="425">
        <f t="shared" si="27"/>
        <v>0</v>
      </c>
      <c r="P842" s="304"/>
      <c r="Q842" s="304"/>
      <c r="R842" s="275" t="str">
        <f>IF(ISBLANK($B842),"",VLOOKUP($B842,Listen!$A$2:$C$44,2,FALSE))</f>
        <v/>
      </c>
      <c r="S842" s="275" t="str">
        <f>IF(ISBLANK($B842),"",VLOOKUP($B842,Listen!$A$2:$C$44,3,FALSE))</f>
        <v/>
      </c>
      <c r="T842" s="260"/>
      <c r="U842" s="260"/>
      <c r="V842" s="260"/>
      <c r="W842" s="260"/>
      <c r="X842" s="260"/>
      <c r="Y842" s="260"/>
      <c r="Z842" s="260"/>
      <c r="AA842" s="260"/>
      <c r="AB842" s="260"/>
      <c r="AC842" s="260"/>
      <c r="AD842" s="260"/>
      <c r="AE842" s="260"/>
    </row>
    <row r="843" spans="1:31">
      <c r="A843" s="186"/>
      <c r="B843" s="186"/>
      <c r="C843" s="226"/>
      <c r="D843" s="304"/>
      <c r="E843" s="304"/>
      <c r="F843" s="304"/>
      <c r="G843" s="304"/>
      <c r="H843" s="304"/>
      <c r="I843" s="304"/>
      <c r="J843" s="304"/>
      <c r="K843" s="304"/>
      <c r="L843" s="425">
        <f t="shared" si="26"/>
        <v>0</v>
      </c>
      <c r="M843" s="304"/>
      <c r="N843" s="304"/>
      <c r="O843" s="425">
        <f t="shared" si="27"/>
        <v>0</v>
      </c>
      <c r="P843" s="304"/>
      <c r="Q843" s="304"/>
      <c r="R843" s="275" t="str">
        <f>IF(ISBLANK($B843),"",VLOOKUP($B843,Listen!$A$2:$C$44,2,FALSE))</f>
        <v/>
      </c>
      <c r="S843" s="275" t="str">
        <f>IF(ISBLANK($B843),"",VLOOKUP($B843,Listen!$A$2:$C$44,3,FALSE))</f>
        <v/>
      </c>
      <c r="T843" s="260"/>
      <c r="U843" s="260"/>
      <c r="V843" s="260"/>
      <c r="W843" s="260"/>
      <c r="X843" s="260"/>
      <c r="Y843" s="260"/>
      <c r="Z843" s="260"/>
      <c r="AA843" s="260"/>
      <c r="AB843" s="260"/>
      <c r="AC843" s="260"/>
      <c r="AD843" s="260"/>
      <c r="AE843" s="260"/>
    </row>
    <row r="844" spans="1:31">
      <c r="A844" s="186"/>
      <c r="B844" s="186"/>
      <c r="C844" s="226"/>
      <c r="D844" s="304"/>
      <c r="E844" s="304"/>
      <c r="F844" s="304"/>
      <c r="G844" s="304"/>
      <c r="H844" s="304"/>
      <c r="I844" s="304"/>
      <c r="J844" s="304"/>
      <c r="K844" s="304"/>
      <c r="L844" s="425">
        <f t="shared" si="26"/>
        <v>0</v>
      </c>
      <c r="M844" s="304"/>
      <c r="N844" s="304"/>
      <c r="O844" s="425">
        <f t="shared" si="27"/>
        <v>0</v>
      </c>
      <c r="P844" s="304"/>
      <c r="Q844" s="304"/>
      <c r="R844" s="275" t="str">
        <f>IF(ISBLANK($B844),"",VLOOKUP($B844,Listen!$A$2:$C$44,2,FALSE))</f>
        <v/>
      </c>
      <c r="S844" s="275" t="str">
        <f>IF(ISBLANK($B844),"",VLOOKUP($B844,Listen!$A$2:$C$44,3,FALSE))</f>
        <v/>
      </c>
      <c r="T844" s="260"/>
      <c r="U844" s="260"/>
      <c r="V844" s="260"/>
      <c r="W844" s="260"/>
      <c r="X844" s="260"/>
      <c r="Y844" s="260"/>
      <c r="Z844" s="260"/>
      <c r="AA844" s="260"/>
      <c r="AB844" s="260"/>
      <c r="AC844" s="260"/>
      <c r="AD844" s="260"/>
      <c r="AE844" s="260"/>
    </row>
    <row r="845" spans="1:31">
      <c r="A845" s="186"/>
      <c r="B845" s="186"/>
      <c r="C845" s="226"/>
      <c r="D845" s="304"/>
      <c r="E845" s="304"/>
      <c r="F845" s="304"/>
      <c r="G845" s="304"/>
      <c r="H845" s="304"/>
      <c r="I845" s="304"/>
      <c r="J845" s="304"/>
      <c r="K845" s="304"/>
      <c r="L845" s="425">
        <f t="shared" si="26"/>
        <v>0</v>
      </c>
      <c r="M845" s="304"/>
      <c r="N845" s="304"/>
      <c r="O845" s="425">
        <f t="shared" si="27"/>
        <v>0</v>
      </c>
      <c r="P845" s="304"/>
      <c r="Q845" s="304"/>
      <c r="R845" s="275" t="str">
        <f>IF(ISBLANK($B845),"",VLOOKUP($B845,Listen!$A$2:$C$44,2,FALSE))</f>
        <v/>
      </c>
      <c r="S845" s="275" t="str">
        <f>IF(ISBLANK($B845),"",VLOOKUP($B845,Listen!$A$2:$C$44,3,FALSE))</f>
        <v/>
      </c>
      <c r="T845" s="260"/>
      <c r="U845" s="260"/>
      <c r="V845" s="260"/>
      <c r="W845" s="260"/>
      <c r="X845" s="260"/>
      <c r="Y845" s="260"/>
      <c r="Z845" s="260"/>
      <c r="AA845" s="260"/>
      <c r="AB845" s="260"/>
      <c r="AC845" s="260"/>
      <c r="AD845" s="260"/>
      <c r="AE845" s="260"/>
    </row>
    <row r="846" spans="1:31">
      <c r="A846" s="186"/>
      <c r="B846" s="186"/>
      <c r="C846" s="226"/>
      <c r="D846" s="304"/>
      <c r="E846" s="304"/>
      <c r="F846" s="304"/>
      <c r="G846" s="304"/>
      <c r="H846" s="304"/>
      <c r="I846" s="304"/>
      <c r="J846" s="304"/>
      <c r="K846" s="304"/>
      <c r="L846" s="425">
        <f t="shared" si="26"/>
        <v>0</v>
      </c>
      <c r="M846" s="304"/>
      <c r="N846" s="304"/>
      <c r="O846" s="425">
        <f t="shared" si="27"/>
        <v>0</v>
      </c>
      <c r="P846" s="304"/>
      <c r="Q846" s="304"/>
      <c r="R846" s="275" t="str">
        <f>IF(ISBLANK($B846),"",VLOOKUP($B846,Listen!$A$2:$C$44,2,FALSE))</f>
        <v/>
      </c>
      <c r="S846" s="275" t="str">
        <f>IF(ISBLANK($B846),"",VLOOKUP($B846,Listen!$A$2:$C$44,3,FALSE))</f>
        <v/>
      </c>
      <c r="T846" s="260"/>
      <c r="U846" s="260"/>
      <c r="V846" s="260"/>
      <c r="W846" s="260"/>
      <c r="X846" s="260"/>
      <c r="Y846" s="260"/>
      <c r="Z846" s="260"/>
      <c r="AA846" s="260"/>
      <c r="AB846" s="260"/>
      <c r="AC846" s="260"/>
      <c r="AD846" s="260"/>
      <c r="AE846" s="260"/>
    </row>
    <row r="847" spans="1:31">
      <c r="A847" s="186"/>
      <c r="B847" s="186"/>
      <c r="C847" s="226"/>
      <c r="D847" s="304"/>
      <c r="E847" s="304"/>
      <c r="F847" s="304"/>
      <c r="G847" s="304"/>
      <c r="H847" s="304"/>
      <c r="I847" s="304"/>
      <c r="J847" s="304"/>
      <c r="K847" s="304"/>
      <c r="L847" s="425">
        <f t="shared" si="26"/>
        <v>0</v>
      </c>
      <c r="M847" s="304"/>
      <c r="N847" s="304"/>
      <c r="O847" s="425">
        <f t="shared" si="27"/>
        <v>0</v>
      </c>
      <c r="P847" s="304"/>
      <c r="Q847" s="304"/>
      <c r="R847" s="275" t="str">
        <f>IF(ISBLANK($B847),"",VLOOKUP($B847,Listen!$A$2:$C$44,2,FALSE))</f>
        <v/>
      </c>
      <c r="S847" s="275" t="str">
        <f>IF(ISBLANK($B847),"",VLOOKUP($B847,Listen!$A$2:$C$44,3,FALSE))</f>
        <v/>
      </c>
      <c r="T847" s="260"/>
      <c r="U847" s="260"/>
      <c r="V847" s="260"/>
      <c r="W847" s="260"/>
      <c r="X847" s="260"/>
      <c r="Y847" s="260"/>
      <c r="Z847" s="260"/>
      <c r="AA847" s="260"/>
      <c r="AB847" s="260"/>
      <c r="AC847" s="260"/>
      <c r="AD847" s="260"/>
      <c r="AE847" s="260"/>
    </row>
    <row r="848" spans="1:31">
      <c r="A848" s="186"/>
      <c r="B848" s="186"/>
      <c r="C848" s="226"/>
      <c r="D848" s="304"/>
      <c r="E848" s="304"/>
      <c r="F848" s="304"/>
      <c r="G848" s="304"/>
      <c r="H848" s="304"/>
      <c r="I848" s="304"/>
      <c r="J848" s="304"/>
      <c r="K848" s="304"/>
      <c r="L848" s="425">
        <f t="shared" si="26"/>
        <v>0</v>
      </c>
      <c r="M848" s="304"/>
      <c r="N848" s="304"/>
      <c r="O848" s="425">
        <f t="shared" si="27"/>
        <v>0</v>
      </c>
      <c r="P848" s="304"/>
      <c r="Q848" s="304"/>
      <c r="R848" s="275" t="str">
        <f>IF(ISBLANK($B848),"",VLOOKUP($B848,Listen!$A$2:$C$44,2,FALSE))</f>
        <v/>
      </c>
      <c r="S848" s="275" t="str">
        <f>IF(ISBLANK($B848),"",VLOOKUP($B848,Listen!$A$2:$C$44,3,FALSE))</f>
        <v/>
      </c>
      <c r="T848" s="260"/>
      <c r="U848" s="260"/>
      <c r="V848" s="260"/>
      <c r="W848" s="260"/>
      <c r="X848" s="260"/>
      <c r="Y848" s="260"/>
      <c r="Z848" s="260"/>
      <c r="AA848" s="260"/>
      <c r="AB848" s="260"/>
      <c r="AC848" s="260"/>
      <c r="AD848" s="260"/>
      <c r="AE848" s="260"/>
    </row>
    <row r="849" spans="1:31">
      <c r="A849" s="186"/>
      <c r="B849" s="186"/>
      <c r="C849" s="226"/>
      <c r="D849" s="304"/>
      <c r="E849" s="304"/>
      <c r="F849" s="304"/>
      <c r="G849" s="304"/>
      <c r="H849" s="304"/>
      <c r="I849" s="304"/>
      <c r="J849" s="304"/>
      <c r="K849" s="304"/>
      <c r="L849" s="425">
        <f t="shared" si="26"/>
        <v>0</v>
      </c>
      <c r="M849" s="304"/>
      <c r="N849" s="304"/>
      <c r="O849" s="425">
        <f t="shared" si="27"/>
        <v>0</v>
      </c>
      <c r="P849" s="304"/>
      <c r="Q849" s="304"/>
      <c r="R849" s="275" t="str">
        <f>IF(ISBLANK($B849),"",VLOOKUP($B849,Listen!$A$2:$C$44,2,FALSE))</f>
        <v/>
      </c>
      <c r="S849" s="275" t="str">
        <f>IF(ISBLANK($B849),"",VLOOKUP($B849,Listen!$A$2:$C$44,3,FALSE))</f>
        <v/>
      </c>
      <c r="T849" s="260"/>
      <c r="U849" s="260"/>
      <c r="V849" s="260"/>
      <c r="W849" s="260"/>
      <c r="X849" s="260"/>
      <c r="Y849" s="260"/>
      <c r="Z849" s="260"/>
      <c r="AA849" s="260"/>
      <c r="AB849" s="260"/>
      <c r="AC849" s="260"/>
      <c r="AD849" s="260"/>
      <c r="AE849" s="260"/>
    </row>
    <row r="850" spans="1:31">
      <c r="A850" s="186"/>
      <c r="B850" s="186"/>
      <c r="C850" s="226"/>
      <c r="D850" s="304"/>
      <c r="E850" s="304"/>
      <c r="F850" s="304"/>
      <c r="G850" s="304"/>
      <c r="H850" s="304"/>
      <c r="I850" s="304"/>
      <c r="J850" s="304"/>
      <c r="K850" s="304"/>
      <c r="L850" s="425">
        <f t="shared" si="26"/>
        <v>0</v>
      </c>
      <c r="M850" s="304"/>
      <c r="N850" s="304"/>
      <c r="O850" s="425">
        <f t="shared" si="27"/>
        <v>0</v>
      </c>
      <c r="P850" s="304"/>
      <c r="Q850" s="304"/>
      <c r="R850" s="275" t="str">
        <f>IF(ISBLANK($B850),"",VLOOKUP($B850,Listen!$A$2:$C$44,2,FALSE))</f>
        <v/>
      </c>
      <c r="S850" s="275" t="str">
        <f>IF(ISBLANK($B850),"",VLOOKUP($B850,Listen!$A$2:$C$44,3,FALSE))</f>
        <v/>
      </c>
      <c r="T850" s="260"/>
      <c r="U850" s="260"/>
      <c r="V850" s="260"/>
      <c r="W850" s="260"/>
      <c r="X850" s="260"/>
      <c r="Y850" s="260"/>
      <c r="Z850" s="260"/>
      <c r="AA850" s="260"/>
      <c r="AB850" s="260"/>
      <c r="AC850" s="260"/>
      <c r="AD850" s="260"/>
      <c r="AE850" s="260"/>
    </row>
    <row r="851" spans="1:31">
      <c r="A851" s="186"/>
      <c r="B851" s="186"/>
      <c r="C851" s="226"/>
      <c r="D851" s="304"/>
      <c r="E851" s="304"/>
      <c r="F851" s="304"/>
      <c r="G851" s="304"/>
      <c r="H851" s="304"/>
      <c r="I851" s="304"/>
      <c r="J851" s="304"/>
      <c r="K851" s="304"/>
      <c r="L851" s="425">
        <f t="shared" si="26"/>
        <v>0</v>
      </c>
      <c r="M851" s="304"/>
      <c r="N851" s="304"/>
      <c r="O851" s="425">
        <f t="shared" si="27"/>
        <v>0</v>
      </c>
      <c r="P851" s="304"/>
      <c r="Q851" s="304"/>
      <c r="R851" s="275" t="str">
        <f>IF(ISBLANK($B851),"",VLOOKUP($B851,Listen!$A$2:$C$44,2,FALSE))</f>
        <v/>
      </c>
      <c r="S851" s="275" t="str">
        <f>IF(ISBLANK($B851),"",VLOOKUP($B851,Listen!$A$2:$C$44,3,FALSE))</f>
        <v/>
      </c>
      <c r="T851" s="260"/>
      <c r="U851" s="260"/>
      <c r="V851" s="260"/>
      <c r="W851" s="260"/>
      <c r="X851" s="260"/>
      <c r="Y851" s="260"/>
      <c r="Z851" s="260"/>
      <c r="AA851" s="260"/>
      <c r="AB851" s="260"/>
      <c r="AC851" s="260"/>
      <c r="AD851" s="260"/>
      <c r="AE851" s="260"/>
    </row>
    <row r="852" spans="1:31">
      <c r="A852" s="186"/>
      <c r="B852" s="186"/>
      <c r="C852" s="226"/>
      <c r="D852" s="304"/>
      <c r="E852" s="304"/>
      <c r="F852" s="304"/>
      <c r="G852" s="304"/>
      <c r="H852" s="304"/>
      <c r="I852" s="304"/>
      <c r="J852" s="304"/>
      <c r="K852" s="304"/>
      <c r="L852" s="425">
        <f t="shared" si="26"/>
        <v>0</v>
      </c>
      <c r="M852" s="304"/>
      <c r="N852" s="304"/>
      <c r="O852" s="425">
        <f t="shared" si="27"/>
        <v>0</v>
      </c>
      <c r="P852" s="304"/>
      <c r="Q852" s="304"/>
      <c r="R852" s="275" t="str">
        <f>IF(ISBLANK($B852),"",VLOOKUP($B852,Listen!$A$2:$C$44,2,FALSE))</f>
        <v/>
      </c>
      <c r="S852" s="275" t="str">
        <f>IF(ISBLANK($B852),"",VLOOKUP($B852,Listen!$A$2:$C$44,3,FALSE))</f>
        <v/>
      </c>
      <c r="T852" s="260"/>
      <c r="U852" s="260"/>
      <c r="V852" s="260"/>
      <c r="W852" s="260"/>
      <c r="X852" s="260"/>
      <c r="Y852" s="260"/>
      <c r="Z852" s="260"/>
      <c r="AA852" s="260"/>
      <c r="AB852" s="260"/>
      <c r="AC852" s="260"/>
      <c r="AD852" s="260"/>
      <c r="AE852" s="260"/>
    </row>
    <row r="853" spans="1:31">
      <c r="A853" s="186"/>
      <c r="B853" s="186"/>
      <c r="C853" s="226"/>
      <c r="D853" s="304"/>
      <c r="E853" s="304"/>
      <c r="F853" s="304"/>
      <c r="G853" s="304"/>
      <c r="H853" s="304"/>
      <c r="I853" s="304"/>
      <c r="J853" s="304"/>
      <c r="K853" s="304"/>
      <c r="L853" s="425">
        <f t="shared" si="26"/>
        <v>0</v>
      </c>
      <c r="M853" s="304"/>
      <c r="N853" s="304"/>
      <c r="O853" s="425">
        <f t="shared" si="27"/>
        <v>0</v>
      </c>
      <c r="P853" s="304"/>
      <c r="Q853" s="304"/>
      <c r="R853" s="275" t="str">
        <f>IF(ISBLANK($B853),"",VLOOKUP($B853,Listen!$A$2:$C$44,2,FALSE))</f>
        <v/>
      </c>
      <c r="S853" s="275" t="str">
        <f>IF(ISBLANK($B853),"",VLOOKUP($B853,Listen!$A$2:$C$44,3,FALSE))</f>
        <v/>
      </c>
      <c r="T853" s="260"/>
      <c r="U853" s="260"/>
      <c r="V853" s="260"/>
      <c r="W853" s="260"/>
      <c r="X853" s="260"/>
      <c r="Y853" s="260"/>
      <c r="Z853" s="260"/>
      <c r="AA853" s="260"/>
      <c r="AB853" s="260"/>
      <c r="AC853" s="260"/>
      <c r="AD853" s="260"/>
      <c r="AE853" s="260"/>
    </row>
    <row r="854" spans="1:31">
      <c r="A854" s="186"/>
      <c r="B854" s="186"/>
      <c r="C854" s="226"/>
      <c r="D854" s="304"/>
      <c r="E854" s="304"/>
      <c r="F854" s="304"/>
      <c r="G854" s="304"/>
      <c r="H854" s="304"/>
      <c r="I854" s="304"/>
      <c r="J854" s="304"/>
      <c r="K854" s="304"/>
      <c r="L854" s="425">
        <f t="shared" si="26"/>
        <v>0</v>
      </c>
      <c r="M854" s="304"/>
      <c r="N854" s="304"/>
      <c r="O854" s="425">
        <f t="shared" si="27"/>
        <v>0</v>
      </c>
      <c r="P854" s="304"/>
      <c r="Q854" s="304"/>
      <c r="R854" s="275" t="str">
        <f>IF(ISBLANK($B854),"",VLOOKUP($B854,Listen!$A$2:$C$44,2,FALSE))</f>
        <v/>
      </c>
      <c r="S854" s="275" t="str">
        <f>IF(ISBLANK($B854),"",VLOOKUP($B854,Listen!$A$2:$C$44,3,FALSE))</f>
        <v/>
      </c>
      <c r="T854" s="260"/>
      <c r="U854" s="260"/>
      <c r="V854" s="260"/>
      <c r="W854" s="260"/>
      <c r="X854" s="260"/>
      <c r="Y854" s="260"/>
      <c r="Z854" s="260"/>
      <c r="AA854" s="260"/>
      <c r="AB854" s="260"/>
      <c r="AC854" s="260"/>
      <c r="AD854" s="260"/>
      <c r="AE854" s="260"/>
    </row>
    <row r="855" spans="1:31">
      <c r="A855" s="186"/>
      <c r="B855" s="186"/>
      <c r="C855" s="226"/>
      <c r="D855" s="304"/>
      <c r="E855" s="304"/>
      <c r="F855" s="304"/>
      <c r="G855" s="304"/>
      <c r="H855" s="304"/>
      <c r="I855" s="304"/>
      <c r="J855" s="304"/>
      <c r="K855" s="304"/>
      <c r="L855" s="425">
        <f t="shared" si="26"/>
        <v>0</v>
      </c>
      <c r="M855" s="304"/>
      <c r="N855" s="304"/>
      <c r="O855" s="425">
        <f t="shared" si="27"/>
        <v>0</v>
      </c>
      <c r="P855" s="304"/>
      <c r="Q855" s="304"/>
      <c r="R855" s="275" t="str">
        <f>IF(ISBLANK($B855),"",VLOOKUP($B855,Listen!$A$2:$C$44,2,FALSE))</f>
        <v/>
      </c>
      <c r="S855" s="275" t="str">
        <f>IF(ISBLANK($B855),"",VLOOKUP($B855,Listen!$A$2:$C$44,3,FALSE))</f>
        <v/>
      </c>
      <c r="T855" s="260"/>
      <c r="U855" s="260"/>
      <c r="V855" s="260"/>
      <c r="W855" s="260"/>
      <c r="X855" s="260"/>
      <c r="Y855" s="260"/>
      <c r="Z855" s="260"/>
      <c r="AA855" s="260"/>
      <c r="AB855" s="260"/>
      <c r="AC855" s="260"/>
      <c r="AD855" s="260"/>
      <c r="AE855" s="260"/>
    </row>
    <row r="856" spans="1:31">
      <c r="A856" s="186"/>
      <c r="B856" s="186"/>
      <c r="C856" s="226"/>
      <c r="D856" s="304"/>
      <c r="E856" s="304"/>
      <c r="F856" s="304"/>
      <c r="G856" s="304"/>
      <c r="H856" s="304"/>
      <c r="I856" s="304"/>
      <c r="J856" s="304"/>
      <c r="K856" s="304"/>
      <c r="L856" s="425">
        <f t="shared" si="26"/>
        <v>0</v>
      </c>
      <c r="M856" s="304"/>
      <c r="N856" s="304"/>
      <c r="O856" s="425">
        <f t="shared" si="27"/>
        <v>0</v>
      </c>
      <c r="P856" s="304"/>
      <c r="Q856" s="304"/>
      <c r="R856" s="275" t="str">
        <f>IF(ISBLANK($B856),"",VLOOKUP($B856,Listen!$A$2:$C$44,2,FALSE))</f>
        <v/>
      </c>
      <c r="S856" s="275" t="str">
        <f>IF(ISBLANK($B856),"",VLOOKUP($B856,Listen!$A$2:$C$44,3,FALSE))</f>
        <v/>
      </c>
      <c r="T856" s="260"/>
      <c r="U856" s="260"/>
      <c r="V856" s="260"/>
      <c r="W856" s="260"/>
      <c r="X856" s="260"/>
      <c r="Y856" s="260"/>
      <c r="Z856" s="260"/>
      <c r="AA856" s="260"/>
      <c r="AB856" s="260"/>
      <c r="AC856" s="260"/>
      <c r="AD856" s="260"/>
      <c r="AE856" s="260"/>
    </row>
    <row r="857" spans="1:31">
      <c r="A857" s="186"/>
      <c r="B857" s="186"/>
      <c r="C857" s="226"/>
      <c r="D857" s="304"/>
      <c r="E857" s="304"/>
      <c r="F857" s="304"/>
      <c r="G857" s="304"/>
      <c r="H857" s="304"/>
      <c r="I857" s="304"/>
      <c r="J857" s="304"/>
      <c r="K857" s="304"/>
      <c r="L857" s="425">
        <f t="shared" si="26"/>
        <v>0</v>
      </c>
      <c r="M857" s="304"/>
      <c r="N857" s="304"/>
      <c r="O857" s="425">
        <f t="shared" si="27"/>
        <v>0</v>
      </c>
      <c r="P857" s="304"/>
      <c r="Q857" s="304"/>
      <c r="R857" s="275" t="str">
        <f>IF(ISBLANK($B857),"",VLOOKUP($B857,Listen!$A$2:$C$44,2,FALSE))</f>
        <v/>
      </c>
      <c r="S857" s="275" t="str">
        <f>IF(ISBLANK($B857),"",VLOOKUP($B857,Listen!$A$2:$C$44,3,FALSE))</f>
        <v/>
      </c>
      <c r="T857" s="260"/>
      <c r="U857" s="260"/>
      <c r="V857" s="260"/>
      <c r="W857" s="260"/>
      <c r="X857" s="260"/>
      <c r="Y857" s="260"/>
      <c r="Z857" s="260"/>
      <c r="AA857" s="260"/>
      <c r="AB857" s="260"/>
      <c r="AC857" s="260"/>
      <c r="AD857" s="260"/>
      <c r="AE857" s="260"/>
    </row>
    <row r="858" spans="1:31">
      <c r="A858" s="186"/>
      <c r="B858" s="186"/>
      <c r="C858" s="226"/>
      <c r="D858" s="304"/>
      <c r="E858" s="304"/>
      <c r="F858" s="304"/>
      <c r="G858" s="304"/>
      <c r="H858" s="304"/>
      <c r="I858" s="304"/>
      <c r="J858" s="304"/>
      <c r="K858" s="304"/>
      <c r="L858" s="425">
        <f t="shared" si="26"/>
        <v>0</v>
      </c>
      <c r="M858" s="304"/>
      <c r="N858" s="304"/>
      <c r="O858" s="425">
        <f t="shared" si="27"/>
        <v>0</v>
      </c>
      <c r="P858" s="304"/>
      <c r="Q858" s="304"/>
      <c r="R858" s="275" t="str">
        <f>IF(ISBLANK($B858),"",VLOOKUP($B858,Listen!$A$2:$C$44,2,FALSE))</f>
        <v/>
      </c>
      <c r="S858" s="275" t="str">
        <f>IF(ISBLANK($B858),"",VLOOKUP($B858,Listen!$A$2:$C$44,3,FALSE))</f>
        <v/>
      </c>
      <c r="T858" s="260"/>
      <c r="U858" s="260"/>
      <c r="V858" s="260"/>
      <c r="W858" s="260"/>
      <c r="X858" s="260"/>
      <c r="Y858" s="260"/>
      <c r="Z858" s="260"/>
      <c r="AA858" s="260"/>
      <c r="AB858" s="260"/>
      <c r="AC858" s="260"/>
      <c r="AD858" s="260"/>
      <c r="AE858" s="260"/>
    </row>
    <row r="859" spans="1:31">
      <c r="A859" s="186"/>
      <c r="B859" s="186"/>
      <c r="C859" s="226"/>
      <c r="D859" s="304"/>
      <c r="E859" s="304"/>
      <c r="F859" s="304"/>
      <c r="G859" s="304"/>
      <c r="H859" s="304"/>
      <c r="I859" s="304"/>
      <c r="J859" s="304"/>
      <c r="K859" s="304"/>
      <c r="L859" s="425">
        <f t="shared" si="26"/>
        <v>0</v>
      </c>
      <c r="M859" s="304"/>
      <c r="N859" s="304"/>
      <c r="O859" s="425">
        <f t="shared" si="27"/>
        <v>0</v>
      </c>
      <c r="P859" s="304"/>
      <c r="Q859" s="304"/>
      <c r="R859" s="275" t="str">
        <f>IF(ISBLANK($B859),"",VLOOKUP($B859,Listen!$A$2:$C$44,2,FALSE))</f>
        <v/>
      </c>
      <c r="S859" s="275" t="str">
        <f>IF(ISBLANK($B859),"",VLOOKUP($B859,Listen!$A$2:$C$44,3,FALSE))</f>
        <v/>
      </c>
      <c r="T859" s="260"/>
      <c r="U859" s="260"/>
      <c r="V859" s="260"/>
      <c r="W859" s="260"/>
      <c r="X859" s="260"/>
      <c r="Y859" s="260"/>
      <c r="Z859" s="260"/>
      <c r="AA859" s="260"/>
      <c r="AB859" s="260"/>
      <c r="AC859" s="260"/>
      <c r="AD859" s="260"/>
      <c r="AE859" s="260"/>
    </row>
    <row r="860" spans="1:31">
      <c r="A860" s="186"/>
      <c r="B860" s="186"/>
      <c r="C860" s="226"/>
      <c r="D860" s="304"/>
      <c r="E860" s="304"/>
      <c r="F860" s="304"/>
      <c r="G860" s="304"/>
      <c r="H860" s="304"/>
      <c r="I860" s="304"/>
      <c r="J860" s="304"/>
      <c r="K860" s="304"/>
      <c r="L860" s="425">
        <f t="shared" si="26"/>
        <v>0</v>
      </c>
      <c r="M860" s="304"/>
      <c r="N860" s="304"/>
      <c r="O860" s="425">
        <f t="shared" si="27"/>
        <v>0</v>
      </c>
      <c r="P860" s="304"/>
      <c r="Q860" s="304"/>
      <c r="R860" s="275" t="str">
        <f>IF(ISBLANK($B860),"",VLOOKUP($B860,Listen!$A$2:$C$44,2,FALSE))</f>
        <v/>
      </c>
      <c r="S860" s="275" t="str">
        <f>IF(ISBLANK($B860),"",VLOOKUP($B860,Listen!$A$2:$C$44,3,FALSE))</f>
        <v/>
      </c>
      <c r="T860" s="260"/>
      <c r="U860" s="260"/>
      <c r="V860" s="260"/>
      <c r="W860" s="260"/>
      <c r="X860" s="260"/>
      <c r="Y860" s="260"/>
      <c r="Z860" s="260"/>
      <c r="AA860" s="260"/>
      <c r="AB860" s="260"/>
      <c r="AC860" s="260"/>
      <c r="AD860" s="260"/>
      <c r="AE860" s="260"/>
    </row>
    <row r="861" spans="1:31">
      <c r="A861" s="186"/>
      <c r="B861" s="186"/>
      <c r="C861" s="226"/>
      <c r="D861" s="304"/>
      <c r="E861" s="304"/>
      <c r="F861" s="304"/>
      <c r="G861" s="304"/>
      <c r="H861" s="304"/>
      <c r="I861" s="304"/>
      <c r="J861" s="304"/>
      <c r="K861" s="304"/>
      <c r="L861" s="425">
        <f t="shared" si="26"/>
        <v>0</v>
      </c>
      <c r="M861" s="304"/>
      <c r="N861" s="304"/>
      <c r="O861" s="425">
        <f t="shared" si="27"/>
        <v>0</v>
      </c>
      <c r="P861" s="304"/>
      <c r="Q861" s="304"/>
      <c r="R861" s="275" t="str">
        <f>IF(ISBLANK($B861),"",VLOOKUP($B861,Listen!$A$2:$C$44,2,FALSE))</f>
        <v/>
      </c>
      <c r="S861" s="275" t="str">
        <f>IF(ISBLANK($B861),"",VLOOKUP($B861,Listen!$A$2:$C$44,3,FALSE))</f>
        <v/>
      </c>
      <c r="T861" s="260"/>
      <c r="U861" s="260"/>
      <c r="V861" s="260"/>
      <c r="W861" s="260"/>
      <c r="X861" s="260"/>
      <c r="Y861" s="260"/>
      <c r="Z861" s="260"/>
      <c r="AA861" s="260"/>
      <c r="AB861" s="260"/>
      <c r="AC861" s="260"/>
      <c r="AD861" s="260"/>
      <c r="AE861" s="260"/>
    </row>
    <row r="862" spans="1:31">
      <c r="A862" s="186"/>
      <c r="B862" s="186"/>
      <c r="C862" s="226"/>
      <c r="D862" s="304"/>
      <c r="E862" s="304"/>
      <c r="F862" s="304"/>
      <c r="G862" s="304"/>
      <c r="H862" s="304"/>
      <c r="I862" s="304"/>
      <c r="J862" s="304"/>
      <c r="K862" s="304"/>
      <c r="L862" s="425">
        <f t="shared" si="26"/>
        <v>0</v>
      </c>
      <c r="M862" s="304"/>
      <c r="N862" s="304"/>
      <c r="O862" s="425">
        <f t="shared" si="27"/>
        <v>0</v>
      </c>
      <c r="P862" s="304"/>
      <c r="Q862" s="304"/>
      <c r="R862" s="275" t="str">
        <f>IF(ISBLANK($B862),"",VLOOKUP($B862,Listen!$A$2:$C$44,2,FALSE))</f>
        <v/>
      </c>
      <c r="S862" s="275" t="str">
        <f>IF(ISBLANK($B862),"",VLOOKUP($B862,Listen!$A$2:$C$44,3,FALSE))</f>
        <v/>
      </c>
      <c r="T862" s="260"/>
      <c r="U862" s="260"/>
      <c r="V862" s="260"/>
      <c r="W862" s="260"/>
      <c r="X862" s="260"/>
      <c r="Y862" s="260"/>
      <c r="Z862" s="260"/>
      <c r="AA862" s="260"/>
      <c r="AB862" s="260"/>
      <c r="AC862" s="260"/>
      <c r="AD862" s="260"/>
      <c r="AE862" s="260"/>
    </row>
    <row r="863" spans="1:31">
      <c r="A863" s="186"/>
      <c r="B863" s="186"/>
      <c r="C863" s="226"/>
      <c r="D863" s="304"/>
      <c r="E863" s="304"/>
      <c r="F863" s="304"/>
      <c r="G863" s="304"/>
      <c r="H863" s="304"/>
      <c r="I863" s="304"/>
      <c r="J863" s="304"/>
      <c r="K863" s="304"/>
      <c r="L863" s="425">
        <f t="shared" si="26"/>
        <v>0</v>
      </c>
      <c r="M863" s="304"/>
      <c r="N863" s="304"/>
      <c r="O863" s="425">
        <f t="shared" si="27"/>
        <v>0</v>
      </c>
      <c r="P863" s="304"/>
      <c r="Q863" s="304"/>
      <c r="R863" s="275" t="str">
        <f>IF(ISBLANK($B863),"",VLOOKUP($B863,Listen!$A$2:$C$44,2,FALSE))</f>
        <v/>
      </c>
      <c r="S863" s="275" t="str">
        <f>IF(ISBLANK($B863),"",VLOOKUP($B863,Listen!$A$2:$C$44,3,FALSE))</f>
        <v/>
      </c>
      <c r="T863" s="260"/>
      <c r="U863" s="260"/>
      <c r="V863" s="260"/>
      <c r="W863" s="260"/>
      <c r="X863" s="260"/>
      <c r="Y863" s="260"/>
      <c r="Z863" s="260"/>
      <c r="AA863" s="260"/>
      <c r="AB863" s="260"/>
      <c r="AC863" s="260"/>
      <c r="AD863" s="260"/>
      <c r="AE863" s="260"/>
    </row>
    <row r="864" spans="1:31">
      <c r="A864" s="186"/>
      <c r="B864" s="186"/>
      <c r="C864" s="226"/>
      <c r="D864" s="304"/>
      <c r="E864" s="304"/>
      <c r="F864" s="304"/>
      <c r="G864" s="304"/>
      <c r="H864" s="304"/>
      <c r="I864" s="304"/>
      <c r="J864" s="304"/>
      <c r="K864" s="304"/>
      <c r="L864" s="425">
        <f t="shared" si="26"/>
        <v>0</v>
      </c>
      <c r="M864" s="304"/>
      <c r="N864" s="304"/>
      <c r="O864" s="425">
        <f t="shared" si="27"/>
        <v>0</v>
      </c>
      <c r="P864" s="304"/>
      <c r="Q864" s="304"/>
      <c r="R864" s="275" t="str">
        <f>IF(ISBLANK($B864),"",VLOOKUP($B864,Listen!$A$2:$C$44,2,FALSE))</f>
        <v/>
      </c>
      <c r="S864" s="275" t="str">
        <f>IF(ISBLANK($B864),"",VLOOKUP($B864,Listen!$A$2:$C$44,3,FALSE))</f>
        <v/>
      </c>
      <c r="T864" s="260"/>
      <c r="U864" s="260"/>
      <c r="V864" s="260"/>
      <c r="W864" s="260"/>
      <c r="X864" s="260"/>
      <c r="Y864" s="260"/>
      <c r="Z864" s="260"/>
      <c r="AA864" s="260"/>
      <c r="AB864" s="260"/>
      <c r="AC864" s="260"/>
      <c r="AD864" s="260"/>
      <c r="AE864" s="260"/>
    </row>
    <row r="865" spans="1:31">
      <c r="A865" s="186"/>
      <c r="B865" s="186"/>
      <c r="C865" s="226"/>
      <c r="D865" s="304"/>
      <c r="E865" s="304"/>
      <c r="F865" s="304"/>
      <c r="G865" s="304"/>
      <c r="H865" s="304"/>
      <c r="I865" s="304"/>
      <c r="J865" s="304"/>
      <c r="K865" s="304"/>
      <c r="L865" s="425">
        <f t="shared" si="26"/>
        <v>0</v>
      </c>
      <c r="M865" s="304"/>
      <c r="N865" s="304"/>
      <c r="O865" s="425">
        <f t="shared" si="27"/>
        <v>0</v>
      </c>
      <c r="P865" s="304"/>
      <c r="Q865" s="304"/>
      <c r="R865" s="275" t="str">
        <f>IF(ISBLANK($B865),"",VLOOKUP($B865,Listen!$A$2:$C$44,2,FALSE))</f>
        <v/>
      </c>
      <c r="S865" s="275" t="str">
        <f>IF(ISBLANK($B865),"",VLOOKUP($B865,Listen!$A$2:$C$44,3,FALSE))</f>
        <v/>
      </c>
      <c r="T865" s="260"/>
      <c r="U865" s="260"/>
      <c r="V865" s="260"/>
      <c r="W865" s="260"/>
      <c r="X865" s="260"/>
      <c r="Y865" s="260"/>
      <c r="Z865" s="260"/>
      <c r="AA865" s="260"/>
      <c r="AB865" s="260"/>
      <c r="AC865" s="260"/>
      <c r="AD865" s="260"/>
      <c r="AE865" s="260"/>
    </row>
    <row r="866" spans="1:31">
      <c r="A866" s="186"/>
      <c r="B866" s="186"/>
      <c r="C866" s="226"/>
      <c r="D866" s="304"/>
      <c r="E866" s="304"/>
      <c r="F866" s="304"/>
      <c r="G866" s="304"/>
      <c r="H866" s="304"/>
      <c r="I866" s="304"/>
      <c r="J866" s="304"/>
      <c r="K866" s="304"/>
      <c r="L866" s="425">
        <f t="shared" si="26"/>
        <v>0</v>
      </c>
      <c r="M866" s="304"/>
      <c r="N866" s="304"/>
      <c r="O866" s="425">
        <f t="shared" si="27"/>
        <v>0</v>
      </c>
      <c r="P866" s="304"/>
      <c r="Q866" s="304"/>
      <c r="R866" s="275" t="str">
        <f>IF(ISBLANK($B866),"",VLOOKUP($B866,Listen!$A$2:$C$44,2,FALSE))</f>
        <v/>
      </c>
      <c r="S866" s="275" t="str">
        <f>IF(ISBLANK($B866),"",VLOOKUP($B866,Listen!$A$2:$C$44,3,FALSE))</f>
        <v/>
      </c>
      <c r="T866" s="260"/>
      <c r="U866" s="260"/>
      <c r="V866" s="260"/>
      <c r="W866" s="260"/>
      <c r="X866" s="260"/>
      <c r="Y866" s="260"/>
      <c r="Z866" s="260"/>
      <c r="AA866" s="260"/>
      <c r="AB866" s="260"/>
      <c r="AC866" s="260"/>
      <c r="AD866" s="260"/>
      <c r="AE866" s="260"/>
    </row>
    <row r="867" spans="1:31">
      <c r="A867" s="186"/>
      <c r="B867" s="186"/>
      <c r="C867" s="226"/>
      <c r="D867" s="304"/>
      <c r="E867" s="304"/>
      <c r="F867" s="304"/>
      <c r="G867" s="304"/>
      <c r="H867" s="304"/>
      <c r="I867" s="304"/>
      <c r="J867" s="304"/>
      <c r="K867" s="304"/>
      <c r="L867" s="425">
        <f t="shared" si="26"/>
        <v>0</v>
      </c>
      <c r="M867" s="304"/>
      <c r="N867" s="304"/>
      <c r="O867" s="425">
        <f t="shared" si="27"/>
        <v>0</v>
      </c>
      <c r="P867" s="304"/>
      <c r="Q867" s="304"/>
      <c r="R867" s="275" t="str">
        <f>IF(ISBLANK($B867),"",VLOOKUP($B867,Listen!$A$2:$C$44,2,FALSE))</f>
        <v/>
      </c>
      <c r="S867" s="275" t="str">
        <f>IF(ISBLANK($B867),"",VLOOKUP($B867,Listen!$A$2:$C$44,3,FALSE))</f>
        <v/>
      </c>
      <c r="T867" s="260"/>
      <c r="U867" s="260"/>
      <c r="V867" s="260"/>
      <c r="W867" s="260"/>
      <c r="X867" s="260"/>
      <c r="Y867" s="260"/>
      <c r="Z867" s="260"/>
      <c r="AA867" s="260"/>
      <c r="AB867" s="260"/>
      <c r="AC867" s="260"/>
      <c r="AD867" s="260"/>
      <c r="AE867" s="260"/>
    </row>
    <row r="868" spans="1:31">
      <c r="A868" s="186"/>
      <c r="B868" s="186"/>
      <c r="C868" s="226"/>
      <c r="D868" s="304"/>
      <c r="E868" s="304"/>
      <c r="F868" s="304"/>
      <c r="G868" s="304"/>
      <c r="H868" s="304"/>
      <c r="I868" s="304"/>
      <c r="J868" s="304"/>
      <c r="K868" s="304"/>
      <c r="L868" s="425">
        <f t="shared" si="26"/>
        <v>0</v>
      </c>
      <c r="M868" s="304"/>
      <c r="N868" s="304"/>
      <c r="O868" s="425">
        <f t="shared" si="27"/>
        <v>0</v>
      </c>
      <c r="P868" s="304"/>
      <c r="Q868" s="304"/>
      <c r="R868" s="275" t="str">
        <f>IF(ISBLANK($B868),"",VLOOKUP($B868,Listen!$A$2:$C$44,2,FALSE))</f>
        <v/>
      </c>
      <c r="S868" s="275" t="str">
        <f>IF(ISBLANK($B868),"",VLOOKUP($B868,Listen!$A$2:$C$44,3,FALSE))</f>
        <v/>
      </c>
      <c r="T868" s="260"/>
      <c r="U868" s="260"/>
      <c r="V868" s="260"/>
      <c r="W868" s="260"/>
      <c r="X868" s="260"/>
      <c r="Y868" s="260"/>
      <c r="Z868" s="260"/>
      <c r="AA868" s="260"/>
      <c r="AB868" s="260"/>
      <c r="AC868" s="260"/>
      <c r="AD868" s="260"/>
      <c r="AE868" s="260"/>
    </row>
    <row r="869" spans="1:31">
      <c r="A869" s="186"/>
      <c r="B869" s="186"/>
      <c r="C869" s="226"/>
      <c r="D869" s="304"/>
      <c r="E869" s="304"/>
      <c r="F869" s="304"/>
      <c r="G869" s="304"/>
      <c r="H869" s="304"/>
      <c r="I869" s="304"/>
      <c r="J869" s="304"/>
      <c r="K869" s="304"/>
      <c r="L869" s="425">
        <f t="shared" si="26"/>
        <v>0</v>
      </c>
      <c r="M869" s="304"/>
      <c r="N869" s="304"/>
      <c r="O869" s="425">
        <f t="shared" si="27"/>
        <v>0</v>
      </c>
      <c r="P869" s="304"/>
      <c r="Q869" s="304"/>
      <c r="R869" s="275" t="str">
        <f>IF(ISBLANK($B869),"",VLOOKUP($B869,Listen!$A$2:$C$44,2,FALSE))</f>
        <v/>
      </c>
      <c r="S869" s="275" t="str">
        <f>IF(ISBLANK($B869),"",VLOOKUP($B869,Listen!$A$2:$C$44,3,FALSE))</f>
        <v/>
      </c>
      <c r="T869" s="260"/>
      <c r="U869" s="260"/>
      <c r="V869" s="260"/>
      <c r="W869" s="260"/>
      <c r="X869" s="260"/>
      <c r="Y869" s="260"/>
      <c r="Z869" s="260"/>
      <c r="AA869" s="260"/>
      <c r="AB869" s="260"/>
      <c r="AC869" s="260"/>
      <c r="AD869" s="260"/>
      <c r="AE869" s="260"/>
    </row>
    <row r="870" spans="1:31">
      <c r="A870" s="186"/>
      <c r="B870" s="186"/>
      <c r="C870" s="226"/>
      <c r="D870" s="304"/>
      <c r="E870" s="304"/>
      <c r="F870" s="304"/>
      <c r="G870" s="304"/>
      <c r="H870" s="304"/>
      <c r="I870" s="304"/>
      <c r="J870" s="304"/>
      <c r="K870" s="304"/>
      <c r="L870" s="425">
        <f t="shared" si="26"/>
        <v>0</v>
      </c>
      <c r="M870" s="304"/>
      <c r="N870" s="304"/>
      <c r="O870" s="425">
        <f t="shared" si="27"/>
        <v>0</v>
      </c>
      <c r="P870" s="304"/>
      <c r="Q870" s="304"/>
      <c r="R870" s="275" t="str">
        <f>IF(ISBLANK($B870),"",VLOOKUP($B870,Listen!$A$2:$C$44,2,FALSE))</f>
        <v/>
      </c>
      <c r="S870" s="275" t="str">
        <f>IF(ISBLANK($B870),"",VLOOKUP($B870,Listen!$A$2:$C$44,3,FALSE))</f>
        <v/>
      </c>
      <c r="T870" s="260"/>
      <c r="U870" s="260"/>
      <c r="V870" s="260"/>
      <c r="W870" s="260"/>
      <c r="X870" s="260"/>
      <c r="Y870" s="260"/>
      <c r="Z870" s="260"/>
      <c r="AA870" s="260"/>
      <c r="AB870" s="260"/>
      <c r="AC870" s="260"/>
      <c r="AD870" s="260"/>
      <c r="AE870" s="260"/>
    </row>
    <row r="871" spans="1:31">
      <c r="A871" s="186"/>
      <c r="B871" s="186"/>
      <c r="C871" s="226"/>
      <c r="D871" s="304"/>
      <c r="E871" s="304"/>
      <c r="F871" s="304"/>
      <c r="G871" s="304"/>
      <c r="H871" s="304"/>
      <c r="I871" s="304"/>
      <c r="J871" s="304"/>
      <c r="K871" s="304"/>
      <c r="L871" s="425">
        <f t="shared" si="26"/>
        <v>0</v>
      </c>
      <c r="M871" s="304"/>
      <c r="N871" s="304"/>
      <c r="O871" s="425">
        <f t="shared" si="27"/>
        <v>0</v>
      </c>
      <c r="P871" s="304"/>
      <c r="Q871" s="304"/>
      <c r="R871" s="275" t="str">
        <f>IF(ISBLANK($B871),"",VLOOKUP($B871,Listen!$A$2:$C$44,2,FALSE))</f>
        <v/>
      </c>
      <c r="S871" s="275" t="str">
        <f>IF(ISBLANK($B871),"",VLOOKUP($B871,Listen!$A$2:$C$44,3,FALSE))</f>
        <v/>
      </c>
      <c r="T871" s="260"/>
      <c r="U871" s="260"/>
      <c r="V871" s="260"/>
      <c r="W871" s="260"/>
      <c r="X871" s="260"/>
      <c r="Y871" s="260"/>
      <c r="Z871" s="260"/>
      <c r="AA871" s="260"/>
      <c r="AB871" s="260"/>
      <c r="AC871" s="260"/>
      <c r="AD871" s="260"/>
      <c r="AE871" s="260"/>
    </row>
    <row r="872" spans="1:31">
      <c r="A872" s="186"/>
      <c r="B872" s="186"/>
      <c r="C872" s="226"/>
      <c r="D872" s="304"/>
      <c r="E872" s="304"/>
      <c r="F872" s="304"/>
      <c r="G872" s="304"/>
      <c r="H872" s="304"/>
      <c r="I872" s="304"/>
      <c r="J872" s="304"/>
      <c r="K872" s="304"/>
      <c r="L872" s="425">
        <f t="shared" si="26"/>
        <v>0</v>
      </c>
      <c r="M872" s="304"/>
      <c r="N872" s="304"/>
      <c r="O872" s="425">
        <f t="shared" si="27"/>
        <v>0</v>
      </c>
      <c r="P872" s="304"/>
      <c r="Q872" s="304"/>
      <c r="R872" s="275" t="str">
        <f>IF(ISBLANK($B872),"",VLOOKUP($B872,Listen!$A$2:$C$44,2,FALSE))</f>
        <v/>
      </c>
      <c r="S872" s="275" t="str">
        <f>IF(ISBLANK($B872),"",VLOOKUP($B872,Listen!$A$2:$C$44,3,FALSE))</f>
        <v/>
      </c>
      <c r="T872" s="260"/>
      <c r="U872" s="260"/>
      <c r="V872" s="260"/>
      <c r="W872" s="260"/>
      <c r="X872" s="260"/>
      <c r="Y872" s="260"/>
      <c r="Z872" s="260"/>
      <c r="AA872" s="260"/>
      <c r="AB872" s="260"/>
      <c r="AC872" s="260"/>
      <c r="AD872" s="260"/>
      <c r="AE872" s="260"/>
    </row>
    <row r="873" spans="1:31">
      <c r="A873" s="186"/>
      <c r="B873" s="186"/>
      <c r="C873" s="226"/>
      <c r="D873" s="304"/>
      <c r="E873" s="304"/>
      <c r="F873" s="304"/>
      <c r="G873" s="304"/>
      <c r="H873" s="304"/>
      <c r="I873" s="304"/>
      <c r="J873" s="304"/>
      <c r="K873" s="304"/>
      <c r="L873" s="425">
        <f t="shared" si="26"/>
        <v>0</v>
      </c>
      <c r="M873" s="304"/>
      <c r="N873" s="304"/>
      <c r="O873" s="425">
        <f t="shared" si="27"/>
        <v>0</v>
      </c>
      <c r="P873" s="304"/>
      <c r="Q873" s="304"/>
      <c r="R873" s="275" t="str">
        <f>IF(ISBLANK($B873),"",VLOOKUP($B873,Listen!$A$2:$C$44,2,FALSE))</f>
        <v/>
      </c>
      <c r="S873" s="275" t="str">
        <f>IF(ISBLANK($B873),"",VLOOKUP($B873,Listen!$A$2:$C$44,3,FALSE))</f>
        <v/>
      </c>
      <c r="T873" s="260"/>
      <c r="U873" s="260"/>
      <c r="V873" s="260"/>
      <c r="W873" s="260"/>
      <c r="X873" s="260"/>
      <c r="Y873" s="260"/>
      <c r="Z873" s="260"/>
      <c r="AA873" s="260"/>
      <c r="AB873" s="260"/>
      <c r="AC873" s="260"/>
      <c r="AD873" s="260"/>
      <c r="AE873" s="260"/>
    </row>
    <row r="874" spans="1:31">
      <c r="A874" s="186"/>
      <c r="B874" s="186"/>
      <c r="C874" s="226"/>
      <c r="D874" s="304"/>
      <c r="E874" s="304"/>
      <c r="F874" s="304"/>
      <c r="G874" s="304"/>
      <c r="H874" s="304"/>
      <c r="I874" s="304"/>
      <c r="J874" s="304"/>
      <c r="K874" s="304"/>
      <c r="L874" s="425">
        <f t="shared" si="26"/>
        <v>0</v>
      </c>
      <c r="M874" s="304"/>
      <c r="N874" s="304"/>
      <c r="O874" s="425">
        <f t="shared" si="27"/>
        <v>0</v>
      </c>
      <c r="P874" s="304"/>
      <c r="Q874" s="304"/>
      <c r="R874" s="275" t="str">
        <f>IF(ISBLANK($B874),"",VLOOKUP($B874,Listen!$A$2:$C$44,2,FALSE))</f>
        <v/>
      </c>
      <c r="S874" s="275" t="str">
        <f>IF(ISBLANK($B874),"",VLOOKUP($B874,Listen!$A$2:$C$44,3,FALSE))</f>
        <v/>
      </c>
      <c r="T874" s="260"/>
      <c r="U874" s="260"/>
      <c r="V874" s="260"/>
      <c r="W874" s="260"/>
      <c r="X874" s="260"/>
      <c r="Y874" s="260"/>
      <c r="Z874" s="260"/>
      <c r="AA874" s="260"/>
      <c r="AB874" s="260"/>
      <c r="AC874" s="260"/>
      <c r="AD874" s="260"/>
      <c r="AE874" s="260"/>
    </row>
    <row r="875" spans="1:31">
      <c r="A875" s="186"/>
      <c r="B875" s="186"/>
      <c r="C875" s="226"/>
      <c r="D875" s="304"/>
      <c r="E875" s="304"/>
      <c r="F875" s="304"/>
      <c r="G875" s="304"/>
      <c r="H875" s="304"/>
      <c r="I875" s="304"/>
      <c r="J875" s="304"/>
      <c r="K875" s="304"/>
      <c r="L875" s="425">
        <f t="shared" si="26"/>
        <v>0</v>
      </c>
      <c r="M875" s="304"/>
      <c r="N875" s="304"/>
      <c r="O875" s="425">
        <f t="shared" si="27"/>
        <v>0</v>
      </c>
      <c r="P875" s="304"/>
      <c r="Q875" s="304"/>
      <c r="R875" s="275" t="str">
        <f>IF(ISBLANK($B875),"",VLOOKUP($B875,Listen!$A$2:$C$44,2,FALSE))</f>
        <v/>
      </c>
      <c r="S875" s="275" t="str">
        <f>IF(ISBLANK($B875),"",VLOOKUP($B875,Listen!$A$2:$C$44,3,FALSE))</f>
        <v/>
      </c>
      <c r="T875" s="260"/>
      <c r="U875" s="260"/>
      <c r="V875" s="260"/>
      <c r="W875" s="260"/>
      <c r="X875" s="260"/>
      <c r="Y875" s="260"/>
      <c r="Z875" s="260"/>
      <c r="AA875" s="260"/>
      <c r="AB875" s="260"/>
      <c r="AC875" s="260"/>
      <c r="AD875" s="260"/>
      <c r="AE875" s="260"/>
    </row>
    <row r="876" spans="1:31">
      <c r="A876" s="186"/>
      <c r="B876" s="186"/>
      <c r="C876" s="226"/>
      <c r="D876" s="304"/>
      <c r="E876" s="304"/>
      <c r="F876" s="304"/>
      <c r="G876" s="304"/>
      <c r="H876" s="304"/>
      <c r="I876" s="304"/>
      <c r="J876" s="304"/>
      <c r="K876" s="304"/>
      <c r="L876" s="425">
        <f t="shared" si="26"/>
        <v>0</v>
      </c>
      <c r="M876" s="304"/>
      <c r="N876" s="304"/>
      <c r="O876" s="425">
        <f t="shared" si="27"/>
        <v>0</v>
      </c>
      <c r="P876" s="304"/>
      <c r="Q876" s="304"/>
      <c r="R876" s="275" t="str">
        <f>IF(ISBLANK($B876),"",VLOOKUP($B876,Listen!$A$2:$C$44,2,FALSE))</f>
        <v/>
      </c>
      <c r="S876" s="275" t="str">
        <f>IF(ISBLANK($B876),"",VLOOKUP($B876,Listen!$A$2:$C$44,3,FALSE))</f>
        <v/>
      </c>
      <c r="T876" s="260"/>
      <c r="U876" s="260"/>
      <c r="V876" s="260"/>
      <c r="W876" s="260"/>
      <c r="X876" s="260"/>
      <c r="Y876" s="260"/>
      <c r="Z876" s="260"/>
      <c r="AA876" s="260"/>
      <c r="AB876" s="260"/>
      <c r="AC876" s="260"/>
      <c r="AD876" s="260"/>
      <c r="AE876" s="260"/>
    </row>
    <row r="877" spans="1:31">
      <c r="A877" s="186"/>
      <c r="B877" s="186"/>
      <c r="C877" s="226"/>
      <c r="D877" s="304"/>
      <c r="E877" s="304"/>
      <c r="F877" s="304"/>
      <c r="G877" s="304"/>
      <c r="H877" s="304"/>
      <c r="I877" s="304"/>
      <c r="J877" s="304"/>
      <c r="K877" s="304"/>
      <c r="L877" s="425">
        <f t="shared" si="26"/>
        <v>0</v>
      </c>
      <c r="M877" s="304"/>
      <c r="N877" s="304"/>
      <c r="O877" s="425">
        <f t="shared" si="27"/>
        <v>0</v>
      </c>
      <c r="P877" s="304"/>
      <c r="Q877" s="304"/>
      <c r="R877" s="275" t="str">
        <f>IF(ISBLANK($B877),"",VLOOKUP($B877,Listen!$A$2:$C$44,2,FALSE))</f>
        <v/>
      </c>
      <c r="S877" s="275" t="str">
        <f>IF(ISBLANK($B877),"",VLOOKUP($B877,Listen!$A$2:$C$44,3,FALSE))</f>
        <v/>
      </c>
      <c r="T877" s="260"/>
      <c r="U877" s="260"/>
      <c r="V877" s="260"/>
      <c r="W877" s="260"/>
      <c r="X877" s="260"/>
      <c r="Y877" s="260"/>
      <c r="Z877" s="260"/>
      <c r="AA877" s="260"/>
      <c r="AB877" s="260"/>
      <c r="AC877" s="260"/>
      <c r="AD877" s="260"/>
      <c r="AE877" s="260"/>
    </row>
    <row r="878" spans="1:31">
      <c r="A878" s="186"/>
      <c r="B878" s="186"/>
      <c r="C878" s="226"/>
      <c r="D878" s="304"/>
      <c r="E878" s="304"/>
      <c r="F878" s="304"/>
      <c r="G878" s="304"/>
      <c r="H878" s="304"/>
      <c r="I878" s="304"/>
      <c r="J878" s="304"/>
      <c r="K878" s="304"/>
      <c r="L878" s="425">
        <f t="shared" si="26"/>
        <v>0</v>
      </c>
      <c r="M878" s="304"/>
      <c r="N878" s="304"/>
      <c r="O878" s="425">
        <f t="shared" si="27"/>
        <v>0</v>
      </c>
      <c r="P878" s="304"/>
      <c r="Q878" s="304"/>
      <c r="R878" s="275" t="str">
        <f>IF(ISBLANK($B878),"",VLOOKUP($B878,Listen!$A$2:$C$44,2,FALSE))</f>
        <v/>
      </c>
      <c r="S878" s="275" t="str">
        <f>IF(ISBLANK($B878),"",VLOOKUP($B878,Listen!$A$2:$C$44,3,FALSE))</f>
        <v/>
      </c>
      <c r="T878" s="260"/>
      <c r="U878" s="260"/>
      <c r="V878" s="260"/>
      <c r="W878" s="260"/>
      <c r="X878" s="260"/>
      <c r="Y878" s="260"/>
      <c r="Z878" s="260"/>
      <c r="AA878" s="260"/>
      <c r="AB878" s="260"/>
      <c r="AC878" s="260"/>
      <c r="AD878" s="260"/>
      <c r="AE878" s="260"/>
    </row>
    <row r="879" spans="1:31">
      <c r="A879" s="186"/>
      <c r="B879" s="186"/>
      <c r="C879" s="226"/>
      <c r="D879" s="304"/>
      <c r="E879" s="304"/>
      <c r="F879" s="304"/>
      <c r="G879" s="304"/>
      <c r="H879" s="304"/>
      <c r="I879" s="304"/>
      <c r="J879" s="304"/>
      <c r="K879" s="304"/>
      <c r="L879" s="425">
        <f t="shared" si="26"/>
        <v>0</v>
      </c>
      <c r="M879" s="304"/>
      <c r="N879" s="304"/>
      <c r="O879" s="425">
        <f t="shared" si="27"/>
        <v>0</v>
      </c>
      <c r="P879" s="304"/>
      <c r="Q879" s="304"/>
      <c r="R879" s="275" t="str">
        <f>IF(ISBLANK($B879),"",VLOOKUP($B879,Listen!$A$2:$C$44,2,FALSE))</f>
        <v/>
      </c>
      <c r="S879" s="275" t="str">
        <f>IF(ISBLANK($B879),"",VLOOKUP($B879,Listen!$A$2:$C$44,3,FALSE))</f>
        <v/>
      </c>
      <c r="T879" s="260"/>
      <c r="U879" s="260"/>
      <c r="V879" s="260"/>
      <c r="W879" s="260"/>
      <c r="X879" s="260"/>
      <c r="Y879" s="260"/>
      <c r="Z879" s="260"/>
      <c r="AA879" s="260"/>
      <c r="AB879" s="260"/>
      <c r="AC879" s="260"/>
      <c r="AD879" s="260"/>
      <c r="AE879" s="260"/>
    </row>
    <row r="880" spans="1:31">
      <c r="A880" s="186"/>
      <c r="B880" s="186"/>
      <c r="C880" s="226"/>
      <c r="D880" s="304"/>
      <c r="E880" s="304"/>
      <c r="F880" s="304"/>
      <c r="G880" s="304"/>
      <c r="H880" s="304"/>
      <c r="I880" s="304"/>
      <c r="J880" s="304"/>
      <c r="K880" s="304"/>
      <c r="L880" s="425">
        <f t="shared" si="26"/>
        <v>0</v>
      </c>
      <c r="M880" s="304"/>
      <c r="N880" s="304"/>
      <c r="O880" s="425">
        <f t="shared" si="27"/>
        <v>0</v>
      </c>
      <c r="P880" s="304"/>
      <c r="Q880" s="304"/>
      <c r="R880" s="275" t="str">
        <f>IF(ISBLANK($B880),"",VLOOKUP($B880,Listen!$A$2:$C$44,2,FALSE))</f>
        <v/>
      </c>
      <c r="S880" s="275" t="str">
        <f>IF(ISBLANK($B880),"",VLOOKUP($B880,Listen!$A$2:$C$44,3,FALSE))</f>
        <v/>
      </c>
      <c r="T880" s="260"/>
      <c r="U880" s="260"/>
      <c r="V880" s="260"/>
      <c r="W880" s="260"/>
      <c r="X880" s="260"/>
      <c r="Y880" s="260"/>
      <c r="Z880" s="260"/>
      <c r="AA880" s="260"/>
      <c r="AB880" s="260"/>
      <c r="AC880" s="260"/>
      <c r="AD880" s="260"/>
      <c r="AE880" s="260"/>
    </row>
    <row r="881" spans="1:31">
      <c r="A881" s="186"/>
      <c r="B881" s="186"/>
      <c r="C881" s="226"/>
      <c r="D881" s="304"/>
      <c r="E881" s="304"/>
      <c r="F881" s="304"/>
      <c r="G881" s="304"/>
      <c r="H881" s="304"/>
      <c r="I881" s="304"/>
      <c r="J881" s="304"/>
      <c r="K881" s="304"/>
      <c r="L881" s="425">
        <f t="shared" si="26"/>
        <v>0</v>
      </c>
      <c r="M881" s="304"/>
      <c r="N881" s="304"/>
      <c r="O881" s="425">
        <f t="shared" si="27"/>
        <v>0</v>
      </c>
      <c r="P881" s="304"/>
      <c r="Q881" s="304"/>
      <c r="R881" s="275" t="str">
        <f>IF(ISBLANK($B881),"",VLOOKUP($B881,Listen!$A$2:$C$44,2,FALSE))</f>
        <v/>
      </c>
      <c r="S881" s="275" t="str">
        <f>IF(ISBLANK($B881),"",VLOOKUP($B881,Listen!$A$2:$C$44,3,FALSE))</f>
        <v/>
      </c>
      <c r="T881" s="260"/>
      <c r="U881" s="260"/>
      <c r="V881" s="260"/>
      <c r="W881" s="260"/>
      <c r="X881" s="260"/>
      <c r="Y881" s="260"/>
      <c r="Z881" s="260"/>
      <c r="AA881" s="260"/>
      <c r="AB881" s="260"/>
      <c r="AC881" s="260"/>
      <c r="AD881" s="260"/>
      <c r="AE881" s="260"/>
    </row>
    <row r="882" spans="1:31">
      <c r="A882" s="186"/>
      <c r="B882" s="186"/>
      <c r="C882" s="226"/>
      <c r="D882" s="304"/>
      <c r="E882" s="304"/>
      <c r="F882" s="304"/>
      <c r="G882" s="304"/>
      <c r="H882" s="304"/>
      <c r="I882" s="304"/>
      <c r="J882" s="304"/>
      <c r="K882" s="304"/>
      <c r="L882" s="425">
        <f t="shared" si="26"/>
        <v>0</v>
      </c>
      <c r="M882" s="304"/>
      <c r="N882" s="304"/>
      <c r="O882" s="425">
        <f t="shared" si="27"/>
        <v>0</v>
      </c>
      <c r="P882" s="304"/>
      <c r="Q882" s="304"/>
      <c r="R882" s="275" t="str">
        <f>IF(ISBLANK($B882),"",VLOOKUP($B882,Listen!$A$2:$C$44,2,FALSE))</f>
        <v/>
      </c>
      <c r="S882" s="275" t="str">
        <f>IF(ISBLANK($B882),"",VLOOKUP($B882,Listen!$A$2:$C$44,3,FALSE))</f>
        <v/>
      </c>
      <c r="T882" s="260"/>
      <c r="U882" s="260"/>
      <c r="V882" s="260"/>
      <c r="W882" s="260"/>
      <c r="X882" s="260"/>
      <c r="Y882" s="260"/>
      <c r="Z882" s="260"/>
      <c r="AA882" s="260"/>
      <c r="AB882" s="260"/>
      <c r="AC882" s="260"/>
      <c r="AD882" s="260"/>
      <c r="AE882" s="260"/>
    </row>
    <row r="883" spans="1:31">
      <c r="A883" s="186"/>
      <c r="B883" s="186"/>
      <c r="C883" s="226"/>
      <c r="D883" s="304"/>
      <c r="E883" s="304"/>
      <c r="F883" s="304"/>
      <c r="G883" s="304"/>
      <c r="H883" s="304"/>
      <c r="I883" s="304"/>
      <c r="J883" s="304"/>
      <c r="K883" s="304"/>
      <c r="L883" s="425">
        <f t="shared" si="26"/>
        <v>0</v>
      </c>
      <c r="M883" s="304"/>
      <c r="N883" s="304"/>
      <c r="O883" s="425">
        <f t="shared" si="27"/>
        <v>0</v>
      </c>
      <c r="P883" s="304"/>
      <c r="Q883" s="304"/>
      <c r="R883" s="275" t="str">
        <f>IF(ISBLANK($B883),"",VLOOKUP($B883,Listen!$A$2:$C$44,2,FALSE))</f>
        <v/>
      </c>
      <c r="S883" s="275" t="str">
        <f>IF(ISBLANK($B883),"",VLOOKUP($B883,Listen!$A$2:$C$44,3,FALSE))</f>
        <v/>
      </c>
      <c r="T883" s="260"/>
      <c r="U883" s="260"/>
      <c r="V883" s="260"/>
      <c r="W883" s="260"/>
      <c r="X883" s="260"/>
      <c r="Y883" s="260"/>
      <c r="Z883" s="260"/>
      <c r="AA883" s="260"/>
      <c r="AB883" s="260"/>
      <c r="AC883" s="260"/>
      <c r="AD883" s="260"/>
      <c r="AE883" s="260"/>
    </row>
    <row r="884" spans="1:31">
      <c r="A884" s="186"/>
      <c r="B884" s="186"/>
      <c r="C884" s="226"/>
      <c r="D884" s="304"/>
      <c r="E884" s="304"/>
      <c r="F884" s="304"/>
      <c r="G884" s="304"/>
      <c r="H884" s="304"/>
      <c r="I884" s="304"/>
      <c r="J884" s="304"/>
      <c r="K884" s="304"/>
      <c r="L884" s="425">
        <f t="shared" si="26"/>
        <v>0</v>
      </c>
      <c r="M884" s="304"/>
      <c r="N884" s="304"/>
      <c r="O884" s="425">
        <f t="shared" si="27"/>
        <v>0</v>
      </c>
      <c r="P884" s="304"/>
      <c r="Q884" s="304"/>
      <c r="R884" s="275" t="str">
        <f>IF(ISBLANK($B884),"",VLOOKUP($B884,Listen!$A$2:$C$44,2,FALSE))</f>
        <v/>
      </c>
      <c r="S884" s="275" t="str">
        <f>IF(ISBLANK($B884),"",VLOOKUP($B884,Listen!$A$2:$C$44,3,FALSE))</f>
        <v/>
      </c>
      <c r="T884" s="260"/>
      <c r="U884" s="260"/>
      <c r="V884" s="260"/>
      <c r="W884" s="260"/>
      <c r="X884" s="260"/>
      <c r="Y884" s="260"/>
      <c r="Z884" s="260"/>
      <c r="AA884" s="260"/>
      <c r="AB884" s="260"/>
      <c r="AC884" s="260"/>
      <c r="AD884" s="260"/>
      <c r="AE884" s="260"/>
    </row>
    <row r="885" spans="1:31">
      <c r="A885" s="186"/>
      <c r="B885" s="186"/>
      <c r="C885" s="226"/>
      <c r="D885" s="304"/>
      <c r="E885" s="304"/>
      <c r="F885" s="304"/>
      <c r="G885" s="304"/>
      <c r="H885" s="304"/>
      <c r="I885" s="304"/>
      <c r="J885" s="304"/>
      <c r="K885" s="304"/>
      <c r="L885" s="425">
        <f t="shared" si="26"/>
        <v>0</v>
      </c>
      <c r="M885" s="304"/>
      <c r="N885" s="304"/>
      <c r="O885" s="425">
        <f t="shared" si="27"/>
        <v>0</v>
      </c>
      <c r="P885" s="304"/>
      <c r="Q885" s="304"/>
      <c r="R885" s="275" t="str">
        <f>IF(ISBLANK($B885),"",VLOOKUP($B885,Listen!$A$2:$C$44,2,FALSE))</f>
        <v/>
      </c>
      <c r="S885" s="275" t="str">
        <f>IF(ISBLANK($B885),"",VLOOKUP($B885,Listen!$A$2:$C$44,3,FALSE))</f>
        <v/>
      </c>
      <c r="T885" s="260"/>
      <c r="U885" s="260"/>
      <c r="V885" s="260"/>
      <c r="W885" s="260"/>
      <c r="X885" s="260"/>
      <c r="Y885" s="260"/>
      <c r="Z885" s="260"/>
      <c r="AA885" s="260"/>
      <c r="AB885" s="260"/>
      <c r="AC885" s="260"/>
      <c r="AD885" s="260"/>
      <c r="AE885" s="260"/>
    </row>
    <row r="886" spans="1:31">
      <c r="A886" s="186"/>
      <c r="B886" s="186"/>
      <c r="C886" s="226"/>
      <c r="D886" s="304"/>
      <c r="E886" s="304"/>
      <c r="F886" s="304"/>
      <c r="G886" s="304"/>
      <c r="H886" s="304"/>
      <c r="I886" s="304"/>
      <c r="J886" s="304"/>
      <c r="K886" s="304"/>
      <c r="L886" s="425">
        <f t="shared" si="26"/>
        <v>0</v>
      </c>
      <c r="M886" s="304"/>
      <c r="N886" s="304"/>
      <c r="O886" s="425">
        <f t="shared" si="27"/>
        <v>0</v>
      </c>
      <c r="P886" s="304"/>
      <c r="Q886" s="304"/>
      <c r="R886" s="275" t="str">
        <f>IF(ISBLANK($B886),"",VLOOKUP($B886,Listen!$A$2:$C$44,2,FALSE))</f>
        <v/>
      </c>
      <c r="S886" s="275" t="str">
        <f>IF(ISBLANK($B886),"",VLOOKUP($B886,Listen!$A$2:$C$44,3,FALSE))</f>
        <v/>
      </c>
      <c r="T886" s="260"/>
      <c r="U886" s="260"/>
      <c r="V886" s="260"/>
      <c r="W886" s="260"/>
      <c r="X886" s="260"/>
      <c r="Y886" s="260"/>
      <c r="Z886" s="260"/>
      <c r="AA886" s="260"/>
      <c r="AB886" s="260"/>
      <c r="AC886" s="260"/>
      <c r="AD886" s="260"/>
      <c r="AE886" s="260"/>
    </row>
    <row r="887" spans="1:31">
      <c r="A887" s="186"/>
      <c r="B887" s="186"/>
      <c r="C887" s="226"/>
      <c r="D887" s="304"/>
      <c r="E887" s="304"/>
      <c r="F887" s="304"/>
      <c r="G887" s="304"/>
      <c r="H887" s="304"/>
      <c r="I887" s="304"/>
      <c r="J887" s="304"/>
      <c r="K887" s="304"/>
      <c r="L887" s="425">
        <f t="shared" si="26"/>
        <v>0</v>
      </c>
      <c r="M887" s="304"/>
      <c r="N887" s="304"/>
      <c r="O887" s="425">
        <f t="shared" si="27"/>
        <v>0</v>
      </c>
      <c r="P887" s="304"/>
      <c r="Q887" s="304"/>
      <c r="R887" s="275" t="str">
        <f>IF(ISBLANK($B887),"",VLOOKUP($B887,Listen!$A$2:$C$44,2,FALSE))</f>
        <v/>
      </c>
      <c r="S887" s="275" t="str">
        <f>IF(ISBLANK($B887),"",VLOOKUP($B887,Listen!$A$2:$C$44,3,FALSE))</f>
        <v/>
      </c>
      <c r="T887" s="260"/>
      <c r="U887" s="260"/>
      <c r="V887" s="260"/>
      <c r="W887" s="260"/>
      <c r="X887" s="260"/>
      <c r="Y887" s="260"/>
      <c r="Z887" s="260"/>
      <c r="AA887" s="260"/>
      <c r="AB887" s="260"/>
      <c r="AC887" s="260"/>
      <c r="AD887" s="260"/>
      <c r="AE887" s="260"/>
    </row>
    <row r="888" spans="1:31">
      <c r="A888" s="186"/>
      <c r="B888" s="186"/>
      <c r="C888" s="226"/>
      <c r="D888" s="304"/>
      <c r="E888" s="304"/>
      <c r="F888" s="304"/>
      <c r="G888" s="304"/>
      <c r="H888" s="304"/>
      <c r="I888" s="304"/>
      <c r="J888" s="304"/>
      <c r="K888" s="304"/>
      <c r="L888" s="425">
        <f t="shared" si="26"/>
        <v>0</v>
      </c>
      <c r="M888" s="304"/>
      <c r="N888" s="304"/>
      <c r="O888" s="425">
        <f t="shared" si="27"/>
        <v>0</v>
      </c>
      <c r="P888" s="304"/>
      <c r="Q888" s="304"/>
      <c r="R888" s="275" t="str">
        <f>IF(ISBLANK($B888),"",VLOOKUP($B888,Listen!$A$2:$C$44,2,FALSE))</f>
        <v/>
      </c>
      <c r="S888" s="275" t="str">
        <f>IF(ISBLANK($B888),"",VLOOKUP($B888,Listen!$A$2:$C$44,3,FALSE))</f>
        <v/>
      </c>
      <c r="T888" s="260"/>
      <c r="U888" s="260"/>
      <c r="V888" s="260"/>
      <c r="W888" s="260"/>
      <c r="X888" s="260"/>
      <c r="Y888" s="260"/>
      <c r="Z888" s="260"/>
      <c r="AA888" s="260"/>
      <c r="AB888" s="260"/>
      <c r="AC888" s="260"/>
      <c r="AD888" s="260"/>
      <c r="AE888" s="260"/>
    </row>
    <row r="889" spans="1:31">
      <c r="A889" s="186"/>
      <c r="B889" s="186"/>
      <c r="C889" s="226"/>
      <c r="D889" s="304"/>
      <c r="E889" s="304"/>
      <c r="F889" s="304"/>
      <c r="G889" s="304"/>
      <c r="H889" s="304"/>
      <c r="I889" s="304"/>
      <c r="J889" s="304"/>
      <c r="K889" s="304"/>
      <c r="L889" s="425">
        <f t="shared" si="26"/>
        <v>0</v>
      </c>
      <c r="M889" s="304"/>
      <c r="N889" s="304"/>
      <c r="O889" s="425">
        <f t="shared" si="27"/>
        <v>0</v>
      </c>
      <c r="P889" s="304"/>
      <c r="Q889" s="304"/>
      <c r="R889" s="275" t="str">
        <f>IF(ISBLANK($B889),"",VLOOKUP($B889,Listen!$A$2:$C$44,2,FALSE))</f>
        <v/>
      </c>
      <c r="S889" s="275" t="str">
        <f>IF(ISBLANK($B889),"",VLOOKUP($B889,Listen!$A$2:$C$44,3,FALSE))</f>
        <v/>
      </c>
      <c r="T889" s="260"/>
      <c r="U889" s="260"/>
      <c r="V889" s="260"/>
      <c r="W889" s="260"/>
      <c r="X889" s="260"/>
      <c r="Y889" s="260"/>
      <c r="Z889" s="260"/>
      <c r="AA889" s="260"/>
      <c r="AB889" s="260"/>
      <c r="AC889" s="260"/>
      <c r="AD889" s="260"/>
      <c r="AE889" s="260"/>
    </row>
    <row r="890" spans="1:31">
      <c r="A890" s="186"/>
      <c r="B890" s="186"/>
      <c r="C890" s="226"/>
      <c r="D890" s="304"/>
      <c r="E890" s="304"/>
      <c r="F890" s="304"/>
      <c r="G890" s="304"/>
      <c r="H890" s="304"/>
      <c r="I890" s="304"/>
      <c r="J890" s="304"/>
      <c r="K890" s="304"/>
      <c r="L890" s="425">
        <f t="shared" si="26"/>
        <v>0</v>
      </c>
      <c r="M890" s="304"/>
      <c r="N890" s="304"/>
      <c r="O890" s="425">
        <f t="shared" si="27"/>
        <v>0</v>
      </c>
      <c r="P890" s="304"/>
      <c r="Q890" s="304"/>
      <c r="R890" s="275" t="str">
        <f>IF(ISBLANK($B890),"",VLOOKUP($B890,Listen!$A$2:$C$44,2,FALSE))</f>
        <v/>
      </c>
      <c r="S890" s="275" t="str">
        <f>IF(ISBLANK($B890),"",VLOOKUP($B890,Listen!$A$2:$C$44,3,FALSE))</f>
        <v/>
      </c>
      <c r="T890" s="260"/>
      <c r="U890" s="260"/>
      <c r="V890" s="260"/>
      <c r="W890" s="260"/>
      <c r="X890" s="260"/>
      <c r="Y890" s="260"/>
      <c r="Z890" s="260"/>
      <c r="AA890" s="260"/>
      <c r="AB890" s="260"/>
      <c r="AC890" s="260"/>
      <c r="AD890" s="260"/>
      <c r="AE890" s="260"/>
    </row>
    <row r="891" spans="1:31">
      <c r="A891" s="186"/>
      <c r="B891" s="186"/>
      <c r="C891" s="226"/>
      <c r="D891" s="304"/>
      <c r="E891" s="304"/>
      <c r="F891" s="304"/>
      <c r="G891" s="304"/>
      <c r="H891" s="304"/>
      <c r="I891" s="304"/>
      <c r="J891" s="304"/>
      <c r="K891" s="304"/>
      <c r="L891" s="425">
        <f t="shared" si="26"/>
        <v>0</v>
      </c>
      <c r="M891" s="304"/>
      <c r="N891" s="304"/>
      <c r="O891" s="425">
        <f t="shared" si="27"/>
        <v>0</v>
      </c>
      <c r="P891" s="304"/>
      <c r="Q891" s="304"/>
      <c r="R891" s="275" t="str">
        <f>IF(ISBLANK($B891),"",VLOOKUP($B891,Listen!$A$2:$C$44,2,FALSE))</f>
        <v/>
      </c>
      <c r="S891" s="275" t="str">
        <f>IF(ISBLANK($B891),"",VLOOKUP($B891,Listen!$A$2:$C$44,3,FALSE))</f>
        <v/>
      </c>
      <c r="T891" s="260"/>
      <c r="U891" s="260"/>
      <c r="V891" s="260"/>
      <c r="W891" s="260"/>
      <c r="X891" s="260"/>
      <c r="Y891" s="260"/>
      <c r="Z891" s="260"/>
      <c r="AA891" s="260"/>
      <c r="AB891" s="260"/>
      <c r="AC891" s="260"/>
      <c r="AD891" s="260"/>
      <c r="AE891" s="260"/>
    </row>
    <row r="892" spans="1:31">
      <c r="A892" s="186"/>
      <c r="B892" s="186"/>
      <c r="C892" s="226"/>
      <c r="D892" s="304"/>
      <c r="E892" s="304"/>
      <c r="F892" s="304"/>
      <c r="G892" s="304"/>
      <c r="H892" s="304"/>
      <c r="I892" s="304"/>
      <c r="J892" s="304"/>
      <c r="K892" s="304"/>
      <c r="L892" s="425">
        <f t="shared" si="26"/>
        <v>0</v>
      </c>
      <c r="M892" s="304"/>
      <c r="N892" s="304"/>
      <c r="O892" s="425">
        <f t="shared" si="27"/>
        <v>0</v>
      </c>
      <c r="P892" s="304"/>
      <c r="Q892" s="304"/>
      <c r="R892" s="275" t="str">
        <f>IF(ISBLANK($B892),"",VLOOKUP($B892,Listen!$A$2:$C$44,2,FALSE))</f>
        <v/>
      </c>
      <c r="S892" s="275" t="str">
        <f>IF(ISBLANK($B892),"",VLOOKUP($B892,Listen!$A$2:$C$44,3,FALSE))</f>
        <v/>
      </c>
      <c r="T892" s="260"/>
      <c r="U892" s="260"/>
      <c r="V892" s="260"/>
      <c r="W892" s="260"/>
      <c r="X892" s="260"/>
      <c r="Y892" s="260"/>
      <c r="Z892" s="260"/>
      <c r="AA892" s="260"/>
      <c r="AB892" s="260"/>
      <c r="AC892" s="260"/>
      <c r="AD892" s="260"/>
      <c r="AE892" s="260"/>
    </row>
    <row r="893" spans="1:31">
      <c r="A893" s="186"/>
      <c r="B893" s="186"/>
      <c r="C893" s="226"/>
      <c r="D893" s="304"/>
      <c r="E893" s="304"/>
      <c r="F893" s="304"/>
      <c r="G893" s="304"/>
      <c r="H893" s="304"/>
      <c r="I893" s="304"/>
      <c r="J893" s="304"/>
      <c r="K893" s="304"/>
      <c r="L893" s="425">
        <f t="shared" si="26"/>
        <v>0</v>
      </c>
      <c r="M893" s="304"/>
      <c r="N893" s="304"/>
      <c r="O893" s="425">
        <f t="shared" si="27"/>
        <v>0</v>
      </c>
      <c r="P893" s="304"/>
      <c r="Q893" s="304"/>
      <c r="R893" s="275" t="str">
        <f>IF(ISBLANK($B893),"",VLOOKUP($B893,Listen!$A$2:$C$44,2,FALSE))</f>
        <v/>
      </c>
      <c r="S893" s="275" t="str">
        <f>IF(ISBLANK($B893),"",VLOOKUP($B893,Listen!$A$2:$C$44,3,FALSE))</f>
        <v/>
      </c>
      <c r="T893" s="260"/>
      <c r="U893" s="260"/>
      <c r="V893" s="260"/>
      <c r="W893" s="260"/>
      <c r="X893" s="260"/>
      <c r="Y893" s="260"/>
      <c r="Z893" s="260"/>
      <c r="AA893" s="260"/>
      <c r="AB893" s="260"/>
      <c r="AC893" s="260"/>
      <c r="AD893" s="260"/>
      <c r="AE893" s="260"/>
    </row>
    <row r="894" spans="1:31">
      <c r="A894" s="186"/>
      <c r="B894" s="186"/>
      <c r="C894" s="226"/>
      <c r="D894" s="304"/>
      <c r="E894" s="304"/>
      <c r="F894" s="304"/>
      <c r="G894" s="304"/>
      <c r="H894" s="304"/>
      <c r="I894" s="304"/>
      <c r="J894" s="304"/>
      <c r="K894" s="304"/>
      <c r="L894" s="425">
        <f t="shared" si="26"/>
        <v>0</v>
      </c>
      <c r="M894" s="304"/>
      <c r="N894" s="304"/>
      <c r="O894" s="425">
        <f t="shared" si="27"/>
        <v>0</v>
      </c>
      <c r="P894" s="304"/>
      <c r="Q894" s="304"/>
      <c r="R894" s="275" t="str">
        <f>IF(ISBLANK($B894),"",VLOOKUP($B894,Listen!$A$2:$C$44,2,FALSE))</f>
        <v/>
      </c>
      <c r="S894" s="275" t="str">
        <f>IF(ISBLANK($B894),"",VLOOKUP($B894,Listen!$A$2:$C$44,3,FALSE))</f>
        <v/>
      </c>
      <c r="T894" s="260"/>
      <c r="U894" s="260"/>
      <c r="V894" s="260"/>
      <c r="W894" s="260"/>
      <c r="X894" s="260"/>
      <c r="Y894" s="260"/>
      <c r="Z894" s="260"/>
      <c r="AA894" s="260"/>
      <c r="AB894" s="260"/>
      <c r="AC894" s="260"/>
      <c r="AD894" s="260"/>
      <c r="AE894" s="260"/>
    </row>
    <row r="895" spans="1:31">
      <c r="A895" s="186"/>
      <c r="B895" s="186"/>
      <c r="C895" s="226"/>
      <c r="D895" s="304"/>
      <c r="E895" s="304"/>
      <c r="F895" s="304"/>
      <c r="G895" s="304"/>
      <c r="H895" s="304"/>
      <c r="I895" s="304"/>
      <c r="J895" s="304"/>
      <c r="K895" s="304"/>
      <c r="L895" s="425">
        <f t="shared" si="26"/>
        <v>0</v>
      </c>
      <c r="M895" s="304"/>
      <c r="N895" s="304"/>
      <c r="O895" s="425">
        <f t="shared" si="27"/>
        <v>0</v>
      </c>
      <c r="P895" s="304"/>
      <c r="Q895" s="304"/>
      <c r="R895" s="275" t="str">
        <f>IF(ISBLANK($B895),"",VLOOKUP($B895,Listen!$A$2:$C$44,2,FALSE))</f>
        <v/>
      </c>
      <c r="S895" s="275" t="str">
        <f>IF(ISBLANK($B895),"",VLOOKUP($B895,Listen!$A$2:$C$44,3,FALSE))</f>
        <v/>
      </c>
      <c r="T895" s="260"/>
      <c r="U895" s="260"/>
      <c r="V895" s="260"/>
      <c r="W895" s="260"/>
      <c r="X895" s="260"/>
      <c r="Y895" s="260"/>
      <c r="Z895" s="260"/>
      <c r="AA895" s="260"/>
      <c r="AB895" s="260"/>
      <c r="AC895" s="260"/>
      <c r="AD895" s="260"/>
      <c r="AE895" s="260"/>
    </row>
    <row r="896" spans="1:31">
      <c r="A896" s="186"/>
      <c r="B896" s="186"/>
      <c r="C896" s="226"/>
      <c r="D896" s="304"/>
      <c r="E896" s="304"/>
      <c r="F896" s="304"/>
      <c r="G896" s="304"/>
      <c r="H896" s="304"/>
      <c r="I896" s="304"/>
      <c r="J896" s="304"/>
      <c r="K896" s="304"/>
      <c r="L896" s="425">
        <f t="shared" si="26"/>
        <v>0</v>
      </c>
      <c r="M896" s="304"/>
      <c r="N896" s="304"/>
      <c r="O896" s="425">
        <f t="shared" si="27"/>
        <v>0</v>
      </c>
      <c r="P896" s="304"/>
      <c r="Q896" s="304"/>
      <c r="R896" s="275" t="str">
        <f>IF(ISBLANK($B896),"",VLOOKUP($B896,Listen!$A$2:$C$44,2,FALSE))</f>
        <v/>
      </c>
      <c r="S896" s="275" t="str">
        <f>IF(ISBLANK($B896),"",VLOOKUP($B896,Listen!$A$2:$C$44,3,FALSE))</f>
        <v/>
      </c>
      <c r="T896" s="260"/>
      <c r="U896" s="260"/>
      <c r="V896" s="260"/>
      <c r="W896" s="260"/>
      <c r="X896" s="260"/>
      <c r="Y896" s="260"/>
      <c r="Z896" s="260"/>
      <c r="AA896" s="260"/>
      <c r="AB896" s="260"/>
      <c r="AC896" s="260"/>
      <c r="AD896" s="260"/>
      <c r="AE896" s="260"/>
    </row>
    <row r="897" spans="1:31">
      <c r="A897" s="186"/>
      <c r="B897" s="186"/>
      <c r="C897" s="226"/>
      <c r="D897" s="304"/>
      <c r="E897" s="304"/>
      <c r="F897" s="304"/>
      <c r="G897" s="304"/>
      <c r="H897" s="304"/>
      <c r="I897" s="304"/>
      <c r="J897" s="304"/>
      <c r="K897" s="304"/>
      <c r="L897" s="425">
        <f t="shared" si="26"/>
        <v>0</v>
      </c>
      <c r="M897" s="304"/>
      <c r="N897" s="304"/>
      <c r="O897" s="425">
        <f t="shared" si="27"/>
        <v>0</v>
      </c>
      <c r="P897" s="304"/>
      <c r="Q897" s="304"/>
      <c r="R897" s="275" t="str">
        <f>IF(ISBLANK($B897),"",VLOOKUP($B897,Listen!$A$2:$C$44,2,FALSE))</f>
        <v/>
      </c>
      <c r="S897" s="275" t="str">
        <f>IF(ISBLANK($B897),"",VLOOKUP($B897,Listen!$A$2:$C$44,3,FALSE))</f>
        <v/>
      </c>
      <c r="T897" s="260"/>
      <c r="U897" s="260"/>
      <c r="V897" s="260"/>
      <c r="W897" s="260"/>
      <c r="X897" s="260"/>
      <c r="Y897" s="260"/>
      <c r="Z897" s="260"/>
      <c r="AA897" s="260"/>
      <c r="AB897" s="260"/>
      <c r="AC897" s="260"/>
      <c r="AD897" s="260"/>
      <c r="AE897" s="260"/>
    </row>
    <row r="898" spans="1:31">
      <c r="A898" s="186"/>
      <c r="B898" s="186"/>
      <c r="C898" s="226"/>
      <c r="D898" s="304"/>
      <c r="E898" s="304"/>
      <c r="F898" s="304"/>
      <c r="G898" s="304"/>
      <c r="H898" s="304"/>
      <c r="I898" s="304"/>
      <c r="J898" s="304"/>
      <c r="K898" s="304"/>
      <c r="L898" s="425">
        <f t="shared" si="26"/>
        <v>0</v>
      </c>
      <c r="M898" s="304"/>
      <c r="N898" s="304"/>
      <c r="O898" s="425">
        <f t="shared" si="27"/>
        <v>0</v>
      </c>
      <c r="P898" s="304"/>
      <c r="Q898" s="304"/>
      <c r="R898" s="275" t="str">
        <f>IF(ISBLANK($B898),"",VLOOKUP($B898,Listen!$A$2:$C$44,2,FALSE))</f>
        <v/>
      </c>
      <c r="S898" s="275" t="str">
        <f>IF(ISBLANK($B898),"",VLOOKUP($B898,Listen!$A$2:$C$44,3,FALSE))</f>
        <v/>
      </c>
      <c r="T898" s="260"/>
      <c r="U898" s="260"/>
      <c r="V898" s="260"/>
      <c r="W898" s="260"/>
      <c r="X898" s="260"/>
      <c r="Y898" s="260"/>
      <c r="Z898" s="260"/>
      <c r="AA898" s="260"/>
      <c r="AB898" s="260"/>
      <c r="AC898" s="260"/>
      <c r="AD898" s="260"/>
      <c r="AE898" s="260"/>
    </row>
    <row r="899" spans="1:31">
      <c r="A899" s="186"/>
      <c r="B899" s="186"/>
      <c r="C899" s="226"/>
      <c r="D899" s="304"/>
      <c r="E899" s="304"/>
      <c r="F899" s="304"/>
      <c r="G899" s="304"/>
      <c r="H899" s="304"/>
      <c r="I899" s="304"/>
      <c r="J899" s="304"/>
      <c r="K899" s="304"/>
      <c r="L899" s="425">
        <f t="shared" si="26"/>
        <v>0</v>
      </c>
      <c r="M899" s="304"/>
      <c r="N899" s="304"/>
      <c r="O899" s="425">
        <f t="shared" si="27"/>
        <v>0</v>
      </c>
      <c r="P899" s="304"/>
      <c r="Q899" s="304"/>
      <c r="R899" s="275" t="str">
        <f>IF(ISBLANK($B899),"",VLOOKUP($B899,Listen!$A$2:$C$44,2,FALSE))</f>
        <v/>
      </c>
      <c r="S899" s="275" t="str">
        <f>IF(ISBLANK($B899),"",VLOOKUP($B899,Listen!$A$2:$C$44,3,FALSE))</f>
        <v/>
      </c>
      <c r="T899" s="260"/>
      <c r="U899" s="260"/>
      <c r="V899" s="260"/>
      <c r="W899" s="260"/>
      <c r="X899" s="260"/>
      <c r="Y899" s="260"/>
      <c r="Z899" s="260"/>
      <c r="AA899" s="260"/>
      <c r="AB899" s="260"/>
      <c r="AC899" s="260"/>
      <c r="AD899" s="260"/>
      <c r="AE899" s="260"/>
    </row>
    <row r="900" spans="1:31">
      <c r="A900" s="186"/>
      <c r="B900" s="186"/>
      <c r="C900" s="226"/>
      <c r="D900" s="304"/>
      <c r="E900" s="304"/>
      <c r="F900" s="304"/>
      <c r="G900" s="304"/>
      <c r="H900" s="304"/>
      <c r="I900" s="304"/>
      <c r="J900" s="304"/>
      <c r="K900" s="304"/>
      <c r="L900" s="425">
        <f t="shared" si="26"/>
        <v>0</v>
      </c>
      <c r="M900" s="304"/>
      <c r="N900" s="304"/>
      <c r="O900" s="425">
        <f t="shared" si="27"/>
        <v>0</v>
      </c>
      <c r="P900" s="304"/>
      <c r="Q900" s="304"/>
      <c r="R900" s="275" t="str">
        <f>IF(ISBLANK($B900),"",VLOOKUP($B900,Listen!$A$2:$C$44,2,FALSE))</f>
        <v/>
      </c>
      <c r="S900" s="275" t="str">
        <f>IF(ISBLANK($B900),"",VLOOKUP($B900,Listen!$A$2:$C$44,3,FALSE))</f>
        <v/>
      </c>
      <c r="T900" s="260"/>
      <c r="U900" s="260"/>
      <c r="V900" s="260"/>
      <c r="W900" s="260"/>
      <c r="X900" s="260"/>
      <c r="Y900" s="260"/>
      <c r="Z900" s="260"/>
      <c r="AA900" s="260"/>
      <c r="AB900" s="260"/>
      <c r="AC900" s="260"/>
      <c r="AD900" s="260"/>
      <c r="AE900" s="260"/>
    </row>
    <row r="901" spans="1:31">
      <c r="A901" s="186"/>
      <c r="B901" s="186"/>
      <c r="C901" s="226"/>
      <c r="D901" s="304"/>
      <c r="E901" s="304"/>
      <c r="F901" s="304"/>
      <c r="G901" s="304"/>
      <c r="H901" s="304"/>
      <c r="I901" s="304"/>
      <c r="J901" s="304"/>
      <c r="K901" s="304"/>
      <c r="L901" s="425">
        <f t="shared" ref="L901:L964" si="28">D901+E901+G901+H901+J901-F901-I901-K901</f>
        <v>0</v>
      </c>
      <c r="M901" s="304"/>
      <c r="N901" s="304"/>
      <c r="O901" s="425">
        <f t="shared" ref="O901:O964" si="29">L901-M901-N901</f>
        <v>0</v>
      </c>
      <c r="P901" s="304"/>
      <c r="Q901" s="304"/>
      <c r="R901" s="275" t="str">
        <f>IF(ISBLANK($B901),"",VLOOKUP($B901,Listen!$A$2:$C$44,2,FALSE))</f>
        <v/>
      </c>
      <c r="S901" s="275" t="str">
        <f>IF(ISBLANK($B901),"",VLOOKUP($B901,Listen!$A$2:$C$44,3,FALSE))</f>
        <v/>
      </c>
      <c r="T901" s="260"/>
      <c r="U901" s="260"/>
      <c r="V901" s="260"/>
      <c r="W901" s="260"/>
      <c r="X901" s="260"/>
      <c r="Y901" s="260"/>
      <c r="Z901" s="260"/>
      <c r="AA901" s="260"/>
      <c r="AB901" s="260"/>
      <c r="AC901" s="260"/>
      <c r="AD901" s="260"/>
      <c r="AE901" s="260"/>
    </row>
    <row r="902" spans="1:31">
      <c r="A902" s="186"/>
      <c r="B902" s="186"/>
      <c r="C902" s="226"/>
      <c r="D902" s="304"/>
      <c r="E902" s="304"/>
      <c r="F902" s="304"/>
      <c r="G902" s="304"/>
      <c r="H902" s="304"/>
      <c r="I902" s="304"/>
      <c r="J902" s="304"/>
      <c r="K902" s="304"/>
      <c r="L902" s="425">
        <f t="shared" si="28"/>
        <v>0</v>
      </c>
      <c r="M902" s="304"/>
      <c r="N902" s="304"/>
      <c r="O902" s="425">
        <f t="shared" si="29"/>
        <v>0</v>
      </c>
      <c r="P902" s="304"/>
      <c r="Q902" s="304"/>
      <c r="R902" s="275" t="str">
        <f>IF(ISBLANK($B902),"",VLOOKUP($B902,Listen!$A$2:$C$44,2,FALSE))</f>
        <v/>
      </c>
      <c r="S902" s="275" t="str">
        <f>IF(ISBLANK($B902),"",VLOOKUP($B902,Listen!$A$2:$C$44,3,FALSE))</f>
        <v/>
      </c>
      <c r="T902" s="260"/>
      <c r="U902" s="260"/>
      <c r="V902" s="260"/>
      <c r="W902" s="260"/>
      <c r="X902" s="260"/>
      <c r="Y902" s="260"/>
      <c r="Z902" s="260"/>
      <c r="AA902" s="260"/>
      <c r="AB902" s="260"/>
      <c r="AC902" s="260"/>
      <c r="AD902" s="260"/>
      <c r="AE902" s="260"/>
    </row>
    <row r="903" spans="1:31">
      <c r="A903" s="186"/>
      <c r="B903" s="186"/>
      <c r="C903" s="226"/>
      <c r="D903" s="304"/>
      <c r="E903" s="304"/>
      <c r="F903" s="304"/>
      <c r="G903" s="304"/>
      <c r="H903" s="304"/>
      <c r="I903" s="304"/>
      <c r="J903" s="304"/>
      <c r="K903" s="304"/>
      <c r="L903" s="425">
        <f t="shared" si="28"/>
        <v>0</v>
      </c>
      <c r="M903" s="304"/>
      <c r="N903" s="304"/>
      <c r="O903" s="425">
        <f t="shared" si="29"/>
        <v>0</v>
      </c>
      <c r="P903" s="304"/>
      <c r="Q903" s="304"/>
      <c r="R903" s="275" t="str">
        <f>IF(ISBLANK($B903),"",VLOOKUP($B903,Listen!$A$2:$C$44,2,FALSE))</f>
        <v/>
      </c>
      <c r="S903" s="275" t="str">
        <f>IF(ISBLANK($B903),"",VLOOKUP($B903,Listen!$A$2:$C$44,3,FALSE))</f>
        <v/>
      </c>
      <c r="T903" s="260"/>
      <c r="U903" s="260"/>
      <c r="V903" s="260"/>
      <c r="W903" s="260"/>
      <c r="X903" s="260"/>
      <c r="Y903" s="260"/>
      <c r="Z903" s="260"/>
      <c r="AA903" s="260"/>
      <c r="AB903" s="260"/>
      <c r="AC903" s="260"/>
      <c r="AD903" s="260"/>
      <c r="AE903" s="260"/>
    </row>
    <row r="904" spans="1:31">
      <c r="A904" s="186"/>
      <c r="B904" s="186"/>
      <c r="C904" s="226"/>
      <c r="D904" s="304"/>
      <c r="E904" s="304"/>
      <c r="F904" s="304"/>
      <c r="G904" s="304"/>
      <c r="H904" s="304"/>
      <c r="I904" s="304"/>
      <c r="J904" s="304"/>
      <c r="K904" s="304"/>
      <c r="L904" s="425">
        <f t="shared" si="28"/>
        <v>0</v>
      </c>
      <c r="M904" s="304"/>
      <c r="N904" s="304"/>
      <c r="O904" s="425">
        <f t="shared" si="29"/>
        <v>0</v>
      </c>
      <c r="P904" s="304"/>
      <c r="Q904" s="304"/>
      <c r="R904" s="275" t="str">
        <f>IF(ISBLANK($B904),"",VLOOKUP($B904,Listen!$A$2:$C$44,2,FALSE))</f>
        <v/>
      </c>
      <c r="S904" s="275" t="str">
        <f>IF(ISBLANK($B904),"",VLOOKUP($B904,Listen!$A$2:$C$44,3,FALSE))</f>
        <v/>
      </c>
      <c r="T904" s="260"/>
      <c r="U904" s="260"/>
      <c r="V904" s="260"/>
      <c r="W904" s="260"/>
      <c r="X904" s="260"/>
      <c r="Y904" s="260"/>
      <c r="Z904" s="260"/>
      <c r="AA904" s="260"/>
      <c r="AB904" s="260"/>
      <c r="AC904" s="260"/>
      <c r="AD904" s="260"/>
      <c r="AE904" s="260"/>
    </row>
    <row r="905" spans="1:31">
      <c r="A905" s="186"/>
      <c r="B905" s="186"/>
      <c r="C905" s="226"/>
      <c r="D905" s="304"/>
      <c r="E905" s="304"/>
      <c r="F905" s="304"/>
      <c r="G905" s="304"/>
      <c r="H905" s="304"/>
      <c r="I905" s="304"/>
      <c r="J905" s="304"/>
      <c r="K905" s="304"/>
      <c r="L905" s="425">
        <f t="shared" si="28"/>
        <v>0</v>
      </c>
      <c r="M905" s="304"/>
      <c r="N905" s="304"/>
      <c r="O905" s="425">
        <f t="shared" si="29"/>
        <v>0</v>
      </c>
      <c r="P905" s="304"/>
      <c r="Q905" s="304"/>
      <c r="R905" s="275" t="str">
        <f>IF(ISBLANK($B905),"",VLOOKUP($B905,Listen!$A$2:$C$44,2,FALSE))</f>
        <v/>
      </c>
      <c r="S905" s="275" t="str">
        <f>IF(ISBLANK($B905),"",VLOOKUP($B905,Listen!$A$2:$C$44,3,FALSE))</f>
        <v/>
      </c>
      <c r="T905" s="260"/>
      <c r="U905" s="260"/>
      <c r="V905" s="260"/>
      <c r="W905" s="260"/>
      <c r="X905" s="260"/>
      <c r="Y905" s="260"/>
      <c r="Z905" s="260"/>
      <c r="AA905" s="260"/>
      <c r="AB905" s="260"/>
      <c r="AC905" s="260"/>
      <c r="AD905" s="260"/>
      <c r="AE905" s="260"/>
    </row>
    <row r="906" spans="1:31">
      <c r="A906" s="186"/>
      <c r="B906" s="186"/>
      <c r="C906" s="226"/>
      <c r="D906" s="304"/>
      <c r="E906" s="304"/>
      <c r="F906" s="304"/>
      <c r="G906" s="304"/>
      <c r="H906" s="304"/>
      <c r="I906" s="304"/>
      <c r="J906" s="304"/>
      <c r="K906" s="304"/>
      <c r="L906" s="425">
        <f t="shared" si="28"/>
        <v>0</v>
      </c>
      <c r="M906" s="304"/>
      <c r="N906" s="304"/>
      <c r="O906" s="425">
        <f t="shared" si="29"/>
        <v>0</v>
      </c>
      <c r="P906" s="304"/>
      <c r="Q906" s="304"/>
      <c r="R906" s="275" t="str">
        <f>IF(ISBLANK($B906),"",VLOOKUP($B906,Listen!$A$2:$C$44,2,FALSE))</f>
        <v/>
      </c>
      <c r="S906" s="275" t="str">
        <f>IF(ISBLANK($B906),"",VLOOKUP($B906,Listen!$A$2:$C$44,3,FALSE))</f>
        <v/>
      </c>
      <c r="T906" s="260"/>
      <c r="U906" s="260"/>
      <c r="V906" s="260"/>
      <c r="W906" s="260"/>
      <c r="X906" s="260"/>
      <c r="Y906" s="260"/>
      <c r="Z906" s="260"/>
      <c r="AA906" s="260"/>
      <c r="AB906" s="260"/>
      <c r="AC906" s="260"/>
      <c r="AD906" s="260"/>
      <c r="AE906" s="260"/>
    </row>
    <row r="907" spans="1:31">
      <c r="A907" s="186"/>
      <c r="B907" s="186"/>
      <c r="C907" s="226"/>
      <c r="D907" s="304"/>
      <c r="E907" s="304"/>
      <c r="F907" s="304"/>
      <c r="G907" s="304"/>
      <c r="H907" s="304"/>
      <c r="I907" s="304"/>
      <c r="J907" s="304"/>
      <c r="K907" s="304"/>
      <c r="L907" s="425">
        <f t="shared" si="28"/>
        <v>0</v>
      </c>
      <c r="M907" s="304"/>
      <c r="N907" s="304"/>
      <c r="O907" s="425">
        <f t="shared" si="29"/>
        <v>0</v>
      </c>
      <c r="P907" s="304"/>
      <c r="Q907" s="304"/>
      <c r="R907" s="275" t="str">
        <f>IF(ISBLANK($B907),"",VLOOKUP($B907,Listen!$A$2:$C$44,2,FALSE))</f>
        <v/>
      </c>
      <c r="S907" s="275" t="str">
        <f>IF(ISBLANK($B907),"",VLOOKUP($B907,Listen!$A$2:$C$44,3,FALSE))</f>
        <v/>
      </c>
      <c r="T907" s="260"/>
      <c r="U907" s="260"/>
      <c r="V907" s="260"/>
      <c r="W907" s="260"/>
      <c r="X907" s="260"/>
      <c r="Y907" s="260"/>
      <c r="Z907" s="260"/>
      <c r="AA907" s="260"/>
      <c r="AB907" s="260"/>
      <c r="AC907" s="260"/>
      <c r="AD907" s="260"/>
      <c r="AE907" s="260"/>
    </row>
    <row r="908" spans="1:31">
      <c r="A908" s="186"/>
      <c r="B908" s="186"/>
      <c r="C908" s="226"/>
      <c r="D908" s="304"/>
      <c r="E908" s="304"/>
      <c r="F908" s="304"/>
      <c r="G908" s="304"/>
      <c r="H908" s="304"/>
      <c r="I908" s="304"/>
      <c r="J908" s="304"/>
      <c r="K908" s="304"/>
      <c r="L908" s="425">
        <f t="shared" si="28"/>
        <v>0</v>
      </c>
      <c r="M908" s="304"/>
      <c r="N908" s="304"/>
      <c r="O908" s="425">
        <f t="shared" si="29"/>
        <v>0</v>
      </c>
      <c r="P908" s="304"/>
      <c r="Q908" s="304"/>
      <c r="R908" s="275" t="str">
        <f>IF(ISBLANK($B908),"",VLOOKUP($B908,Listen!$A$2:$C$44,2,FALSE))</f>
        <v/>
      </c>
      <c r="S908" s="275" t="str">
        <f>IF(ISBLANK($B908),"",VLOOKUP($B908,Listen!$A$2:$C$44,3,FALSE))</f>
        <v/>
      </c>
      <c r="T908" s="260"/>
      <c r="U908" s="260"/>
      <c r="V908" s="260"/>
      <c r="W908" s="260"/>
      <c r="X908" s="260"/>
      <c r="Y908" s="260"/>
      <c r="Z908" s="260"/>
      <c r="AA908" s="260"/>
      <c r="AB908" s="260"/>
      <c r="AC908" s="260"/>
      <c r="AD908" s="260"/>
      <c r="AE908" s="260"/>
    </row>
    <row r="909" spans="1:31">
      <c r="A909" s="186"/>
      <c r="B909" s="186"/>
      <c r="C909" s="226"/>
      <c r="D909" s="304"/>
      <c r="E909" s="304"/>
      <c r="F909" s="304"/>
      <c r="G909" s="304"/>
      <c r="H909" s="304"/>
      <c r="I909" s="304"/>
      <c r="J909" s="304"/>
      <c r="K909" s="304"/>
      <c r="L909" s="425">
        <f t="shared" si="28"/>
        <v>0</v>
      </c>
      <c r="M909" s="304"/>
      <c r="N909" s="304"/>
      <c r="O909" s="425">
        <f t="shared" si="29"/>
        <v>0</v>
      </c>
      <c r="P909" s="304"/>
      <c r="Q909" s="304"/>
      <c r="R909" s="275" t="str">
        <f>IF(ISBLANK($B909),"",VLOOKUP($B909,Listen!$A$2:$C$44,2,FALSE))</f>
        <v/>
      </c>
      <c r="S909" s="275" t="str">
        <f>IF(ISBLANK($B909),"",VLOOKUP($B909,Listen!$A$2:$C$44,3,FALSE))</f>
        <v/>
      </c>
      <c r="T909" s="260"/>
      <c r="U909" s="260"/>
      <c r="V909" s="260"/>
      <c r="W909" s="260"/>
      <c r="X909" s="260"/>
      <c r="Y909" s="260"/>
      <c r="Z909" s="260"/>
      <c r="AA909" s="260"/>
      <c r="AB909" s="260"/>
      <c r="AC909" s="260"/>
      <c r="AD909" s="260"/>
      <c r="AE909" s="260"/>
    </row>
    <row r="910" spans="1:31">
      <c r="A910" s="186"/>
      <c r="B910" s="186"/>
      <c r="C910" s="226"/>
      <c r="D910" s="304"/>
      <c r="E910" s="304"/>
      <c r="F910" s="304"/>
      <c r="G910" s="304"/>
      <c r="H910" s="304"/>
      <c r="I910" s="304"/>
      <c r="J910" s="304"/>
      <c r="K910" s="304"/>
      <c r="L910" s="425">
        <f t="shared" si="28"/>
        <v>0</v>
      </c>
      <c r="M910" s="304"/>
      <c r="N910" s="304"/>
      <c r="O910" s="425">
        <f t="shared" si="29"/>
        <v>0</v>
      </c>
      <c r="P910" s="304"/>
      <c r="Q910" s="304"/>
      <c r="R910" s="275" t="str">
        <f>IF(ISBLANK($B910),"",VLOOKUP($B910,Listen!$A$2:$C$44,2,FALSE))</f>
        <v/>
      </c>
      <c r="S910" s="275" t="str">
        <f>IF(ISBLANK($B910),"",VLOOKUP($B910,Listen!$A$2:$C$44,3,FALSE))</f>
        <v/>
      </c>
      <c r="T910" s="260"/>
      <c r="U910" s="260"/>
      <c r="V910" s="260"/>
      <c r="W910" s="260"/>
      <c r="X910" s="260"/>
      <c r="Y910" s="260"/>
      <c r="Z910" s="260"/>
      <c r="AA910" s="260"/>
      <c r="AB910" s="260"/>
      <c r="AC910" s="260"/>
      <c r="AD910" s="260"/>
      <c r="AE910" s="260"/>
    </row>
    <row r="911" spans="1:31">
      <c r="A911" s="186"/>
      <c r="B911" s="186"/>
      <c r="C911" s="226"/>
      <c r="D911" s="304"/>
      <c r="E911" s="304"/>
      <c r="F911" s="304"/>
      <c r="G911" s="304"/>
      <c r="H911" s="304"/>
      <c r="I911" s="304"/>
      <c r="J911" s="304"/>
      <c r="K911" s="304"/>
      <c r="L911" s="425">
        <f t="shared" si="28"/>
        <v>0</v>
      </c>
      <c r="M911" s="304"/>
      <c r="N911" s="304"/>
      <c r="O911" s="425">
        <f t="shared" si="29"/>
        <v>0</v>
      </c>
      <c r="P911" s="304"/>
      <c r="Q911" s="304"/>
      <c r="R911" s="275" t="str">
        <f>IF(ISBLANK($B911),"",VLOOKUP($B911,Listen!$A$2:$C$44,2,FALSE))</f>
        <v/>
      </c>
      <c r="S911" s="275" t="str">
        <f>IF(ISBLANK($B911),"",VLOOKUP($B911,Listen!$A$2:$C$44,3,FALSE))</f>
        <v/>
      </c>
      <c r="T911" s="260"/>
      <c r="U911" s="260"/>
      <c r="V911" s="260"/>
      <c r="W911" s="260"/>
      <c r="X911" s="260"/>
      <c r="Y911" s="260"/>
      <c r="Z911" s="260"/>
      <c r="AA911" s="260"/>
      <c r="AB911" s="260"/>
      <c r="AC911" s="260"/>
      <c r="AD911" s="260"/>
      <c r="AE911" s="260"/>
    </row>
    <row r="912" spans="1:31">
      <c r="A912" s="186"/>
      <c r="B912" s="186"/>
      <c r="C912" s="226"/>
      <c r="D912" s="304"/>
      <c r="E912" s="304"/>
      <c r="F912" s="304"/>
      <c r="G912" s="304"/>
      <c r="H912" s="304"/>
      <c r="I912" s="304"/>
      <c r="J912" s="304"/>
      <c r="K912" s="304"/>
      <c r="L912" s="425">
        <f t="shared" si="28"/>
        <v>0</v>
      </c>
      <c r="M912" s="304"/>
      <c r="N912" s="304"/>
      <c r="O912" s="425">
        <f t="shared" si="29"/>
        <v>0</v>
      </c>
      <c r="P912" s="304"/>
      <c r="Q912" s="304"/>
      <c r="R912" s="275" t="str">
        <f>IF(ISBLANK($B912),"",VLOOKUP($B912,Listen!$A$2:$C$44,2,FALSE))</f>
        <v/>
      </c>
      <c r="S912" s="275" t="str">
        <f>IF(ISBLANK($B912),"",VLOOKUP($B912,Listen!$A$2:$C$44,3,FALSE))</f>
        <v/>
      </c>
      <c r="T912" s="260"/>
      <c r="U912" s="260"/>
      <c r="V912" s="260"/>
      <c r="W912" s="260"/>
      <c r="X912" s="260"/>
      <c r="Y912" s="260"/>
      <c r="Z912" s="260"/>
      <c r="AA912" s="260"/>
      <c r="AB912" s="260"/>
      <c r="AC912" s="260"/>
      <c r="AD912" s="260"/>
      <c r="AE912" s="260"/>
    </row>
    <row r="913" spans="1:31">
      <c r="A913" s="186"/>
      <c r="B913" s="186"/>
      <c r="C913" s="226"/>
      <c r="D913" s="304"/>
      <c r="E913" s="304"/>
      <c r="F913" s="304"/>
      <c r="G913" s="304"/>
      <c r="H913" s="304"/>
      <c r="I913" s="304"/>
      <c r="J913" s="304"/>
      <c r="K913" s="304"/>
      <c r="L913" s="425">
        <f t="shared" si="28"/>
        <v>0</v>
      </c>
      <c r="M913" s="304"/>
      <c r="N913" s="304"/>
      <c r="O913" s="425">
        <f t="shared" si="29"/>
        <v>0</v>
      </c>
      <c r="P913" s="304"/>
      <c r="Q913" s="304"/>
      <c r="R913" s="275" t="str">
        <f>IF(ISBLANK($B913),"",VLOOKUP($B913,Listen!$A$2:$C$44,2,FALSE))</f>
        <v/>
      </c>
      <c r="S913" s="275" t="str">
        <f>IF(ISBLANK($B913),"",VLOOKUP($B913,Listen!$A$2:$C$44,3,FALSE))</f>
        <v/>
      </c>
      <c r="T913" s="260"/>
      <c r="U913" s="260"/>
      <c r="V913" s="260"/>
      <c r="W913" s="260"/>
      <c r="X913" s="260"/>
      <c r="Y913" s="260"/>
      <c r="Z913" s="260"/>
      <c r="AA913" s="260"/>
      <c r="AB913" s="260"/>
      <c r="AC913" s="260"/>
      <c r="AD913" s="260"/>
      <c r="AE913" s="260"/>
    </row>
    <row r="914" spans="1:31">
      <c r="A914" s="186"/>
      <c r="B914" s="186"/>
      <c r="C914" s="226"/>
      <c r="D914" s="304"/>
      <c r="E914" s="304"/>
      <c r="F914" s="304"/>
      <c r="G914" s="304"/>
      <c r="H914" s="304"/>
      <c r="I914" s="304"/>
      <c r="J914" s="304"/>
      <c r="K914" s="304"/>
      <c r="L914" s="425">
        <f t="shared" si="28"/>
        <v>0</v>
      </c>
      <c r="M914" s="304"/>
      <c r="N914" s="304"/>
      <c r="O914" s="425">
        <f t="shared" si="29"/>
        <v>0</v>
      </c>
      <c r="P914" s="304"/>
      <c r="Q914" s="304"/>
      <c r="R914" s="275" t="str">
        <f>IF(ISBLANK($B914),"",VLOOKUP($B914,Listen!$A$2:$C$44,2,FALSE))</f>
        <v/>
      </c>
      <c r="S914" s="275" t="str">
        <f>IF(ISBLANK($B914),"",VLOOKUP($B914,Listen!$A$2:$C$44,3,FALSE))</f>
        <v/>
      </c>
      <c r="T914" s="260"/>
      <c r="U914" s="260"/>
      <c r="V914" s="260"/>
      <c r="W914" s="260"/>
      <c r="X914" s="260"/>
      <c r="Y914" s="260"/>
      <c r="Z914" s="260"/>
      <c r="AA914" s="260"/>
      <c r="AB914" s="260"/>
      <c r="AC914" s="260"/>
      <c r="AD914" s="260"/>
      <c r="AE914" s="260"/>
    </row>
    <row r="915" spans="1:31">
      <c r="A915" s="186"/>
      <c r="B915" s="186"/>
      <c r="C915" s="226"/>
      <c r="D915" s="304"/>
      <c r="E915" s="304"/>
      <c r="F915" s="304"/>
      <c r="G915" s="304"/>
      <c r="H915" s="304"/>
      <c r="I915" s="304"/>
      <c r="J915" s="304"/>
      <c r="K915" s="304"/>
      <c r="L915" s="425">
        <f t="shared" si="28"/>
        <v>0</v>
      </c>
      <c r="M915" s="304"/>
      <c r="N915" s="304"/>
      <c r="O915" s="425">
        <f t="shared" si="29"/>
        <v>0</v>
      </c>
      <c r="P915" s="304"/>
      <c r="Q915" s="304"/>
      <c r="R915" s="275" t="str">
        <f>IF(ISBLANK($B915),"",VLOOKUP($B915,Listen!$A$2:$C$44,2,FALSE))</f>
        <v/>
      </c>
      <c r="S915" s="275" t="str">
        <f>IF(ISBLANK($B915),"",VLOOKUP($B915,Listen!$A$2:$C$44,3,FALSE))</f>
        <v/>
      </c>
      <c r="T915" s="260"/>
      <c r="U915" s="260"/>
      <c r="V915" s="260"/>
      <c r="W915" s="260"/>
      <c r="X915" s="260"/>
      <c r="Y915" s="260"/>
      <c r="Z915" s="260"/>
      <c r="AA915" s="260"/>
      <c r="AB915" s="260"/>
      <c r="AC915" s="260"/>
      <c r="AD915" s="260"/>
      <c r="AE915" s="260"/>
    </row>
    <row r="916" spans="1:31">
      <c r="A916" s="186"/>
      <c r="B916" s="186"/>
      <c r="C916" s="226"/>
      <c r="D916" s="304"/>
      <c r="E916" s="304"/>
      <c r="F916" s="304"/>
      <c r="G916" s="304"/>
      <c r="H916" s="304"/>
      <c r="I916" s="304"/>
      <c r="J916" s="304"/>
      <c r="K916" s="304"/>
      <c r="L916" s="425">
        <f t="shared" si="28"/>
        <v>0</v>
      </c>
      <c r="M916" s="304"/>
      <c r="N916" s="304"/>
      <c r="O916" s="425">
        <f t="shared" si="29"/>
        <v>0</v>
      </c>
      <c r="P916" s="304"/>
      <c r="Q916" s="304"/>
      <c r="R916" s="275" t="str">
        <f>IF(ISBLANK($B916),"",VLOOKUP($B916,Listen!$A$2:$C$44,2,FALSE))</f>
        <v/>
      </c>
      <c r="S916" s="275" t="str">
        <f>IF(ISBLANK($B916),"",VLOOKUP($B916,Listen!$A$2:$C$44,3,FALSE))</f>
        <v/>
      </c>
      <c r="T916" s="260"/>
      <c r="U916" s="260"/>
      <c r="V916" s="260"/>
      <c r="W916" s="260"/>
      <c r="X916" s="260"/>
      <c r="Y916" s="260"/>
      <c r="Z916" s="260"/>
      <c r="AA916" s="260"/>
      <c r="AB916" s="260"/>
      <c r="AC916" s="260"/>
      <c r="AD916" s="260"/>
      <c r="AE916" s="260"/>
    </row>
    <row r="917" spans="1:31">
      <c r="A917" s="186"/>
      <c r="B917" s="186"/>
      <c r="C917" s="226"/>
      <c r="D917" s="304"/>
      <c r="E917" s="304"/>
      <c r="F917" s="304"/>
      <c r="G917" s="304"/>
      <c r="H917" s="304"/>
      <c r="I917" s="304"/>
      <c r="J917" s="304"/>
      <c r="K917" s="304"/>
      <c r="L917" s="425">
        <f t="shared" si="28"/>
        <v>0</v>
      </c>
      <c r="M917" s="304"/>
      <c r="N917" s="304"/>
      <c r="O917" s="425">
        <f t="shared" si="29"/>
        <v>0</v>
      </c>
      <c r="P917" s="304"/>
      <c r="Q917" s="304"/>
      <c r="R917" s="275" t="str">
        <f>IF(ISBLANK($B917),"",VLOOKUP($B917,Listen!$A$2:$C$44,2,FALSE))</f>
        <v/>
      </c>
      <c r="S917" s="275" t="str">
        <f>IF(ISBLANK($B917),"",VLOOKUP($B917,Listen!$A$2:$C$44,3,FALSE))</f>
        <v/>
      </c>
      <c r="T917" s="260"/>
      <c r="U917" s="260"/>
      <c r="V917" s="260"/>
      <c r="W917" s="260"/>
      <c r="X917" s="260"/>
      <c r="Y917" s="260"/>
      <c r="Z917" s="260"/>
      <c r="AA917" s="260"/>
      <c r="AB917" s="260"/>
      <c r="AC917" s="260"/>
      <c r="AD917" s="260"/>
      <c r="AE917" s="260"/>
    </row>
    <row r="918" spans="1:31">
      <c r="A918" s="186"/>
      <c r="B918" s="186"/>
      <c r="C918" s="226"/>
      <c r="D918" s="304"/>
      <c r="E918" s="304"/>
      <c r="F918" s="304"/>
      <c r="G918" s="304"/>
      <c r="H918" s="304"/>
      <c r="I918" s="304"/>
      <c r="J918" s="304"/>
      <c r="K918" s="304"/>
      <c r="L918" s="425">
        <f t="shared" si="28"/>
        <v>0</v>
      </c>
      <c r="M918" s="304"/>
      <c r="N918" s="304"/>
      <c r="O918" s="425">
        <f t="shared" si="29"/>
        <v>0</v>
      </c>
      <c r="P918" s="304"/>
      <c r="Q918" s="304"/>
      <c r="R918" s="275" t="str">
        <f>IF(ISBLANK($B918),"",VLOOKUP($B918,Listen!$A$2:$C$44,2,FALSE))</f>
        <v/>
      </c>
      <c r="S918" s="275" t="str">
        <f>IF(ISBLANK($B918),"",VLOOKUP($B918,Listen!$A$2:$C$44,3,FALSE))</f>
        <v/>
      </c>
      <c r="T918" s="260"/>
      <c r="U918" s="260"/>
      <c r="V918" s="260"/>
      <c r="W918" s="260"/>
      <c r="X918" s="260"/>
      <c r="Y918" s="260"/>
      <c r="Z918" s="260"/>
      <c r="AA918" s="260"/>
      <c r="AB918" s="260"/>
      <c r="AC918" s="260"/>
      <c r="AD918" s="260"/>
      <c r="AE918" s="260"/>
    </row>
    <row r="919" spans="1:31">
      <c r="A919" s="186"/>
      <c r="B919" s="186"/>
      <c r="C919" s="226"/>
      <c r="D919" s="304"/>
      <c r="E919" s="304"/>
      <c r="F919" s="304"/>
      <c r="G919" s="304"/>
      <c r="H919" s="304"/>
      <c r="I919" s="304"/>
      <c r="J919" s="304"/>
      <c r="K919" s="304"/>
      <c r="L919" s="425">
        <f t="shared" si="28"/>
        <v>0</v>
      </c>
      <c r="M919" s="304"/>
      <c r="N919" s="304"/>
      <c r="O919" s="425">
        <f t="shared" si="29"/>
        <v>0</v>
      </c>
      <c r="P919" s="304"/>
      <c r="Q919" s="304"/>
      <c r="R919" s="275" t="str">
        <f>IF(ISBLANK($B919),"",VLOOKUP($B919,Listen!$A$2:$C$44,2,FALSE))</f>
        <v/>
      </c>
      <c r="S919" s="275" t="str">
        <f>IF(ISBLANK($B919),"",VLOOKUP($B919,Listen!$A$2:$C$44,3,FALSE))</f>
        <v/>
      </c>
      <c r="T919" s="260"/>
      <c r="U919" s="260"/>
      <c r="V919" s="260"/>
      <c r="W919" s="260"/>
      <c r="X919" s="260"/>
      <c r="Y919" s="260"/>
      <c r="Z919" s="260"/>
      <c r="AA919" s="260"/>
      <c r="AB919" s="260"/>
      <c r="AC919" s="260"/>
      <c r="AD919" s="260"/>
      <c r="AE919" s="260"/>
    </row>
    <row r="920" spans="1:31">
      <c r="A920" s="186"/>
      <c r="B920" s="186"/>
      <c r="C920" s="226"/>
      <c r="D920" s="304"/>
      <c r="E920" s="304"/>
      <c r="F920" s="304"/>
      <c r="G920" s="304"/>
      <c r="H920" s="304"/>
      <c r="I920" s="304"/>
      <c r="J920" s="304"/>
      <c r="K920" s="304"/>
      <c r="L920" s="425">
        <f t="shared" si="28"/>
        <v>0</v>
      </c>
      <c r="M920" s="304"/>
      <c r="N920" s="304"/>
      <c r="O920" s="425">
        <f t="shared" si="29"/>
        <v>0</v>
      </c>
      <c r="P920" s="304"/>
      <c r="Q920" s="304"/>
      <c r="R920" s="275" t="str">
        <f>IF(ISBLANK($B920),"",VLOOKUP($B920,Listen!$A$2:$C$44,2,FALSE))</f>
        <v/>
      </c>
      <c r="S920" s="275" t="str">
        <f>IF(ISBLANK($B920),"",VLOOKUP($B920,Listen!$A$2:$C$44,3,FALSE))</f>
        <v/>
      </c>
      <c r="T920" s="260"/>
      <c r="U920" s="260"/>
      <c r="V920" s="260"/>
      <c r="W920" s="260"/>
      <c r="X920" s="260"/>
      <c r="Y920" s="260"/>
      <c r="Z920" s="260"/>
      <c r="AA920" s="260"/>
      <c r="AB920" s="260"/>
      <c r="AC920" s="260"/>
      <c r="AD920" s="260"/>
      <c r="AE920" s="260"/>
    </row>
    <row r="921" spans="1:31">
      <c r="A921" s="186"/>
      <c r="B921" s="186"/>
      <c r="C921" s="226"/>
      <c r="D921" s="304"/>
      <c r="E921" s="304"/>
      <c r="F921" s="304"/>
      <c r="G921" s="304"/>
      <c r="H921" s="304"/>
      <c r="I921" s="304"/>
      <c r="J921" s="304"/>
      <c r="K921" s="304"/>
      <c r="L921" s="425">
        <f t="shared" si="28"/>
        <v>0</v>
      </c>
      <c r="M921" s="304"/>
      <c r="N921" s="304"/>
      <c r="O921" s="425">
        <f t="shared" si="29"/>
        <v>0</v>
      </c>
      <c r="P921" s="304"/>
      <c r="Q921" s="304"/>
      <c r="R921" s="275" t="str">
        <f>IF(ISBLANK($B921),"",VLOOKUP($B921,Listen!$A$2:$C$44,2,FALSE))</f>
        <v/>
      </c>
      <c r="S921" s="275" t="str">
        <f>IF(ISBLANK($B921),"",VLOOKUP($B921,Listen!$A$2:$C$44,3,FALSE))</f>
        <v/>
      </c>
      <c r="T921" s="260"/>
      <c r="U921" s="260"/>
      <c r="V921" s="260"/>
      <c r="W921" s="260"/>
      <c r="X921" s="260"/>
      <c r="Y921" s="260"/>
      <c r="Z921" s="260"/>
      <c r="AA921" s="260"/>
      <c r="AB921" s="260"/>
      <c r="AC921" s="260"/>
      <c r="AD921" s="260"/>
      <c r="AE921" s="260"/>
    </row>
    <row r="922" spans="1:31">
      <c r="A922" s="186"/>
      <c r="B922" s="186"/>
      <c r="C922" s="226"/>
      <c r="D922" s="304"/>
      <c r="E922" s="304"/>
      <c r="F922" s="304"/>
      <c r="G922" s="304"/>
      <c r="H922" s="304"/>
      <c r="I922" s="304"/>
      <c r="J922" s="304"/>
      <c r="K922" s="304"/>
      <c r="L922" s="425">
        <f t="shared" si="28"/>
        <v>0</v>
      </c>
      <c r="M922" s="304"/>
      <c r="N922" s="304"/>
      <c r="O922" s="425">
        <f t="shared" si="29"/>
        <v>0</v>
      </c>
      <c r="P922" s="304"/>
      <c r="Q922" s="304"/>
      <c r="R922" s="275" t="str">
        <f>IF(ISBLANK($B922),"",VLOOKUP($B922,Listen!$A$2:$C$44,2,FALSE))</f>
        <v/>
      </c>
      <c r="S922" s="275" t="str">
        <f>IF(ISBLANK($B922),"",VLOOKUP($B922,Listen!$A$2:$C$44,3,FALSE))</f>
        <v/>
      </c>
      <c r="T922" s="260"/>
      <c r="U922" s="260"/>
      <c r="V922" s="260"/>
      <c r="W922" s="260"/>
      <c r="X922" s="260"/>
      <c r="Y922" s="260"/>
      <c r="Z922" s="260"/>
      <c r="AA922" s="260"/>
      <c r="AB922" s="260"/>
      <c r="AC922" s="260"/>
      <c r="AD922" s="260"/>
      <c r="AE922" s="260"/>
    </row>
    <row r="923" spans="1:31">
      <c r="A923" s="186"/>
      <c r="B923" s="186"/>
      <c r="C923" s="226"/>
      <c r="D923" s="304"/>
      <c r="E923" s="304"/>
      <c r="F923" s="304"/>
      <c r="G923" s="304"/>
      <c r="H923" s="304"/>
      <c r="I923" s="304"/>
      <c r="J923" s="304"/>
      <c r="K923" s="304"/>
      <c r="L923" s="425">
        <f t="shared" si="28"/>
        <v>0</v>
      </c>
      <c r="M923" s="304"/>
      <c r="N923" s="304"/>
      <c r="O923" s="425">
        <f t="shared" si="29"/>
        <v>0</v>
      </c>
      <c r="P923" s="304"/>
      <c r="Q923" s="304"/>
      <c r="R923" s="275" t="str">
        <f>IF(ISBLANK($B923),"",VLOOKUP($B923,Listen!$A$2:$C$44,2,FALSE))</f>
        <v/>
      </c>
      <c r="S923" s="275" t="str">
        <f>IF(ISBLANK($B923),"",VLOOKUP($B923,Listen!$A$2:$C$44,3,FALSE))</f>
        <v/>
      </c>
      <c r="T923" s="260"/>
      <c r="U923" s="260"/>
      <c r="V923" s="260"/>
      <c r="W923" s="260"/>
      <c r="X923" s="260"/>
      <c r="Y923" s="260"/>
      <c r="Z923" s="260"/>
      <c r="AA923" s="260"/>
      <c r="AB923" s="260"/>
      <c r="AC923" s="260"/>
      <c r="AD923" s="260"/>
      <c r="AE923" s="260"/>
    </row>
    <row r="924" spans="1:31">
      <c r="A924" s="186"/>
      <c r="B924" s="186"/>
      <c r="C924" s="226"/>
      <c r="D924" s="304"/>
      <c r="E924" s="304"/>
      <c r="F924" s="304"/>
      <c r="G924" s="304"/>
      <c r="H924" s="304"/>
      <c r="I924" s="304"/>
      <c r="J924" s="304"/>
      <c r="K924" s="304"/>
      <c r="L924" s="425">
        <f t="shared" si="28"/>
        <v>0</v>
      </c>
      <c r="M924" s="304"/>
      <c r="N924" s="304"/>
      <c r="O924" s="425">
        <f t="shared" si="29"/>
        <v>0</v>
      </c>
      <c r="P924" s="304"/>
      <c r="Q924" s="304"/>
      <c r="R924" s="275" t="str">
        <f>IF(ISBLANK($B924),"",VLOOKUP($B924,Listen!$A$2:$C$44,2,FALSE))</f>
        <v/>
      </c>
      <c r="S924" s="275" t="str">
        <f>IF(ISBLANK($B924),"",VLOOKUP($B924,Listen!$A$2:$C$44,3,FALSE))</f>
        <v/>
      </c>
      <c r="T924" s="260"/>
      <c r="U924" s="260"/>
      <c r="V924" s="260"/>
      <c r="W924" s="260"/>
      <c r="X924" s="260"/>
      <c r="Y924" s="260"/>
      <c r="Z924" s="260"/>
      <c r="AA924" s="260"/>
      <c r="AB924" s="260"/>
      <c r="AC924" s="260"/>
      <c r="AD924" s="260"/>
      <c r="AE924" s="260"/>
    </row>
    <row r="925" spans="1:31">
      <c r="A925" s="186"/>
      <c r="B925" s="186"/>
      <c r="C925" s="226"/>
      <c r="D925" s="304"/>
      <c r="E925" s="304"/>
      <c r="F925" s="304"/>
      <c r="G925" s="304"/>
      <c r="H925" s="304"/>
      <c r="I925" s="304"/>
      <c r="J925" s="304"/>
      <c r="K925" s="304"/>
      <c r="L925" s="425">
        <f t="shared" si="28"/>
        <v>0</v>
      </c>
      <c r="M925" s="304"/>
      <c r="N925" s="304"/>
      <c r="O925" s="425">
        <f t="shared" si="29"/>
        <v>0</v>
      </c>
      <c r="P925" s="304"/>
      <c r="Q925" s="304"/>
      <c r="R925" s="275" t="str">
        <f>IF(ISBLANK($B925),"",VLOOKUP($B925,Listen!$A$2:$C$44,2,FALSE))</f>
        <v/>
      </c>
      <c r="S925" s="275" t="str">
        <f>IF(ISBLANK($B925),"",VLOOKUP($B925,Listen!$A$2:$C$44,3,FALSE))</f>
        <v/>
      </c>
      <c r="T925" s="260"/>
      <c r="U925" s="260"/>
      <c r="V925" s="260"/>
      <c r="W925" s="260"/>
      <c r="X925" s="260"/>
      <c r="Y925" s="260"/>
      <c r="Z925" s="260"/>
      <c r="AA925" s="260"/>
      <c r="AB925" s="260"/>
      <c r="AC925" s="260"/>
      <c r="AD925" s="260"/>
      <c r="AE925" s="260"/>
    </row>
    <row r="926" spans="1:31">
      <c r="A926" s="186"/>
      <c r="B926" s="186"/>
      <c r="C926" s="226"/>
      <c r="D926" s="304"/>
      <c r="E926" s="304"/>
      <c r="F926" s="304"/>
      <c r="G926" s="304"/>
      <c r="H926" s="304"/>
      <c r="I926" s="304"/>
      <c r="J926" s="304"/>
      <c r="K926" s="304"/>
      <c r="L926" s="425">
        <f t="shared" si="28"/>
        <v>0</v>
      </c>
      <c r="M926" s="304"/>
      <c r="N926" s="304"/>
      <c r="O926" s="425">
        <f t="shared" si="29"/>
        <v>0</v>
      </c>
      <c r="P926" s="304"/>
      <c r="Q926" s="304"/>
      <c r="R926" s="275" t="str">
        <f>IF(ISBLANK($B926),"",VLOOKUP($B926,Listen!$A$2:$C$44,2,FALSE))</f>
        <v/>
      </c>
      <c r="S926" s="275" t="str">
        <f>IF(ISBLANK($B926),"",VLOOKUP($B926,Listen!$A$2:$C$44,3,FALSE))</f>
        <v/>
      </c>
      <c r="T926" s="260"/>
      <c r="U926" s="260"/>
      <c r="V926" s="260"/>
      <c r="W926" s="260"/>
      <c r="X926" s="260"/>
      <c r="Y926" s="260"/>
      <c r="Z926" s="260"/>
      <c r="AA926" s="260"/>
      <c r="AB926" s="260"/>
      <c r="AC926" s="260"/>
      <c r="AD926" s="260"/>
      <c r="AE926" s="260"/>
    </row>
    <row r="927" spans="1:31">
      <c r="A927" s="186"/>
      <c r="B927" s="186"/>
      <c r="C927" s="226"/>
      <c r="D927" s="304"/>
      <c r="E927" s="304"/>
      <c r="F927" s="304"/>
      <c r="G927" s="304"/>
      <c r="H927" s="304"/>
      <c r="I927" s="304"/>
      <c r="J927" s="304"/>
      <c r="K927" s="304"/>
      <c r="L927" s="425">
        <f t="shared" si="28"/>
        <v>0</v>
      </c>
      <c r="M927" s="304"/>
      <c r="N927" s="304"/>
      <c r="O927" s="425">
        <f t="shared" si="29"/>
        <v>0</v>
      </c>
      <c r="P927" s="304"/>
      <c r="Q927" s="304"/>
      <c r="R927" s="275" t="str">
        <f>IF(ISBLANK($B927),"",VLOOKUP($B927,Listen!$A$2:$C$44,2,FALSE))</f>
        <v/>
      </c>
      <c r="S927" s="275" t="str">
        <f>IF(ISBLANK($B927),"",VLOOKUP($B927,Listen!$A$2:$C$44,3,FALSE))</f>
        <v/>
      </c>
      <c r="T927" s="260"/>
      <c r="U927" s="260"/>
      <c r="V927" s="260"/>
      <c r="W927" s="260"/>
      <c r="X927" s="260"/>
      <c r="Y927" s="260"/>
      <c r="Z927" s="260"/>
      <c r="AA927" s="260"/>
      <c r="AB927" s="260"/>
      <c r="AC927" s="260"/>
      <c r="AD927" s="260"/>
      <c r="AE927" s="260"/>
    </row>
    <row r="928" spans="1:31">
      <c r="A928" s="186"/>
      <c r="B928" s="186"/>
      <c r="C928" s="226"/>
      <c r="D928" s="304"/>
      <c r="E928" s="304"/>
      <c r="F928" s="304"/>
      <c r="G928" s="304"/>
      <c r="H928" s="304"/>
      <c r="I928" s="304"/>
      <c r="J928" s="304"/>
      <c r="K928" s="304"/>
      <c r="L928" s="425">
        <f t="shared" si="28"/>
        <v>0</v>
      </c>
      <c r="M928" s="304"/>
      <c r="N928" s="304"/>
      <c r="O928" s="425">
        <f t="shared" si="29"/>
        <v>0</v>
      </c>
      <c r="P928" s="304"/>
      <c r="Q928" s="304"/>
      <c r="R928" s="275" t="str">
        <f>IF(ISBLANK($B928),"",VLOOKUP($B928,Listen!$A$2:$C$44,2,FALSE))</f>
        <v/>
      </c>
      <c r="S928" s="275" t="str">
        <f>IF(ISBLANK($B928),"",VLOOKUP($B928,Listen!$A$2:$C$44,3,FALSE))</f>
        <v/>
      </c>
      <c r="T928" s="260"/>
      <c r="U928" s="260"/>
      <c r="V928" s="260"/>
      <c r="W928" s="260"/>
      <c r="X928" s="260"/>
      <c r="Y928" s="260"/>
      <c r="Z928" s="260"/>
      <c r="AA928" s="260"/>
      <c r="AB928" s="260"/>
      <c r="AC928" s="260"/>
      <c r="AD928" s="260"/>
      <c r="AE928" s="260"/>
    </row>
    <row r="929" spans="1:31">
      <c r="A929" s="186"/>
      <c r="B929" s="186"/>
      <c r="C929" s="226"/>
      <c r="D929" s="304"/>
      <c r="E929" s="304"/>
      <c r="F929" s="304"/>
      <c r="G929" s="304"/>
      <c r="H929" s="304"/>
      <c r="I929" s="304"/>
      <c r="J929" s="304"/>
      <c r="K929" s="304"/>
      <c r="L929" s="425">
        <f t="shared" si="28"/>
        <v>0</v>
      </c>
      <c r="M929" s="304"/>
      <c r="N929" s="304"/>
      <c r="O929" s="425">
        <f t="shared" si="29"/>
        <v>0</v>
      </c>
      <c r="P929" s="304"/>
      <c r="Q929" s="304"/>
      <c r="R929" s="275" t="str">
        <f>IF(ISBLANK($B929),"",VLOOKUP($B929,Listen!$A$2:$C$44,2,FALSE))</f>
        <v/>
      </c>
      <c r="S929" s="275" t="str">
        <f>IF(ISBLANK($B929),"",VLOOKUP($B929,Listen!$A$2:$C$44,3,FALSE))</f>
        <v/>
      </c>
      <c r="T929" s="260"/>
      <c r="U929" s="260"/>
      <c r="V929" s="260"/>
      <c r="W929" s="260"/>
      <c r="X929" s="260"/>
      <c r="Y929" s="260"/>
      <c r="Z929" s="260"/>
      <c r="AA929" s="260"/>
      <c r="AB929" s="260"/>
      <c r="AC929" s="260"/>
      <c r="AD929" s="260"/>
      <c r="AE929" s="260"/>
    </row>
    <row r="930" spans="1:31">
      <c r="A930" s="186"/>
      <c r="B930" s="186"/>
      <c r="C930" s="226"/>
      <c r="D930" s="304"/>
      <c r="E930" s="304"/>
      <c r="F930" s="304"/>
      <c r="G930" s="304"/>
      <c r="H930" s="304"/>
      <c r="I930" s="304"/>
      <c r="J930" s="304"/>
      <c r="K930" s="304"/>
      <c r="L930" s="425">
        <f t="shared" si="28"/>
        <v>0</v>
      </c>
      <c r="M930" s="304"/>
      <c r="N930" s="304"/>
      <c r="O930" s="425">
        <f t="shared" si="29"/>
        <v>0</v>
      </c>
      <c r="P930" s="304"/>
      <c r="Q930" s="304"/>
      <c r="R930" s="275" t="str">
        <f>IF(ISBLANK($B930),"",VLOOKUP($B930,Listen!$A$2:$C$44,2,FALSE))</f>
        <v/>
      </c>
      <c r="S930" s="275" t="str">
        <f>IF(ISBLANK($B930),"",VLOOKUP($B930,Listen!$A$2:$C$44,3,FALSE))</f>
        <v/>
      </c>
      <c r="T930" s="260"/>
      <c r="U930" s="260"/>
      <c r="V930" s="260"/>
      <c r="W930" s="260"/>
      <c r="X930" s="260"/>
      <c r="Y930" s="260"/>
      <c r="Z930" s="260"/>
      <c r="AA930" s="260"/>
      <c r="AB930" s="260"/>
      <c r="AC930" s="260"/>
      <c r="AD930" s="260"/>
      <c r="AE930" s="260"/>
    </row>
    <row r="931" spans="1:31">
      <c r="A931" s="186"/>
      <c r="B931" s="186"/>
      <c r="C931" s="226"/>
      <c r="D931" s="304"/>
      <c r="E931" s="304"/>
      <c r="F931" s="304"/>
      <c r="G931" s="304"/>
      <c r="H931" s="304"/>
      <c r="I931" s="304"/>
      <c r="J931" s="304"/>
      <c r="K931" s="304"/>
      <c r="L931" s="425">
        <f t="shared" si="28"/>
        <v>0</v>
      </c>
      <c r="M931" s="304"/>
      <c r="N931" s="304"/>
      <c r="O931" s="425">
        <f t="shared" si="29"/>
        <v>0</v>
      </c>
      <c r="P931" s="304"/>
      <c r="Q931" s="304"/>
      <c r="R931" s="275" t="str">
        <f>IF(ISBLANK($B931),"",VLOOKUP($B931,Listen!$A$2:$C$44,2,FALSE))</f>
        <v/>
      </c>
      <c r="S931" s="275" t="str">
        <f>IF(ISBLANK($B931),"",VLOOKUP($B931,Listen!$A$2:$C$44,3,FALSE))</f>
        <v/>
      </c>
      <c r="T931" s="260"/>
      <c r="U931" s="260"/>
      <c r="V931" s="260"/>
      <c r="W931" s="260"/>
      <c r="X931" s="260"/>
      <c r="Y931" s="260"/>
      <c r="Z931" s="260"/>
      <c r="AA931" s="260"/>
      <c r="AB931" s="260"/>
      <c r="AC931" s="260"/>
      <c r="AD931" s="260"/>
      <c r="AE931" s="260"/>
    </row>
    <row r="932" spans="1:31">
      <c r="A932" s="186"/>
      <c r="B932" s="186"/>
      <c r="C932" s="226"/>
      <c r="D932" s="304"/>
      <c r="E932" s="304"/>
      <c r="F932" s="304"/>
      <c r="G932" s="304"/>
      <c r="H932" s="304"/>
      <c r="I932" s="304"/>
      <c r="J932" s="304"/>
      <c r="K932" s="304"/>
      <c r="L932" s="425">
        <f t="shared" si="28"/>
        <v>0</v>
      </c>
      <c r="M932" s="304"/>
      <c r="N932" s="304"/>
      <c r="O932" s="425">
        <f t="shared" si="29"/>
        <v>0</v>
      </c>
      <c r="P932" s="304"/>
      <c r="Q932" s="304"/>
      <c r="R932" s="275" t="str">
        <f>IF(ISBLANK($B932),"",VLOOKUP($B932,Listen!$A$2:$C$44,2,FALSE))</f>
        <v/>
      </c>
      <c r="S932" s="275" t="str">
        <f>IF(ISBLANK($B932),"",VLOOKUP($B932,Listen!$A$2:$C$44,3,FALSE))</f>
        <v/>
      </c>
      <c r="T932" s="260"/>
      <c r="U932" s="260"/>
      <c r="V932" s="260"/>
      <c r="W932" s="260"/>
      <c r="X932" s="260"/>
      <c r="Y932" s="260"/>
      <c r="Z932" s="260"/>
      <c r="AA932" s="260"/>
      <c r="AB932" s="260"/>
      <c r="AC932" s="260"/>
      <c r="AD932" s="260"/>
      <c r="AE932" s="260"/>
    </row>
    <row r="933" spans="1:31">
      <c r="A933" s="186"/>
      <c r="B933" s="186"/>
      <c r="C933" s="226"/>
      <c r="D933" s="304"/>
      <c r="E933" s="304"/>
      <c r="F933" s="304"/>
      <c r="G933" s="304"/>
      <c r="H933" s="304"/>
      <c r="I933" s="304"/>
      <c r="J933" s="304"/>
      <c r="K933" s="304"/>
      <c r="L933" s="425">
        <f t="shared" si="28"/>
        <v>0</v>
      </c>
      <c r="M933" s="304"/>
      <c r="N933" s="304"/>
      <c r="O933" s="425">
        <f t="shared" si="29"/>
        <v>0</v>
      </c>
      <c r="P933" s="304"/>
      <c r="Q933" s="304"/>
      <c r="R933" s="275" t="str">
        <f>IF(ISBLANK($B933),"",VLOOKUP($B933,Listen!$A$2:$C$44,2,FALSE))</f>
        <v/>
      </c>
      <c r="S933" s="275" t="str">
        <f>IF(ISBLANK($B933),"",VLOOKUP($B933,Listen!$A$2:$C$44,3,FALSE))</f>
        <v/>
      </c>
      <c r="T933" s="260"/>
      <c r="U933" s="260"/>
      <c r="V933" s="260"/>
      <c r="W933" s="260"/>
      <c r="X933" s="260"/>
      <c r="Y933" s="260"/>
      <c r="Z933" s="260"/>
      <c r="AA933" s="260"/>
      <c r="AB933" s="260"/>
      <c r="AC933" s="260"/>
      <c r="AD933" s="260"/>
      <c r="AE933" s="260"/>
    </row>
    <row r="934" spans="1:31">
      <c r="A934" s="186"/>
      <c r="B934" s="186"/>
      <c r="C934" s="226"/>
      <c r="D934" s="304"/>
      <c r="E934" s="304"/>
      <c r="F934" s="304"/>
      <c r="G934" s="304"/>
      <c r="H934" s="304"/>
      <c r="I934" s="304"/>
      <c r="J934" s="304"/>
      <c r="K934" s="304"/>
      <c r="L934" s="425">
        <f t="shared" si="28"/>
        <v>0</v>
      </c>
      <c r="M934" s="304"/>
      <c r="N934" s="304"/>
      <c r="O934" s="425">
        <f t="shared" si="29"/>
        <v>0</v>
      </c>
      <c r="P934" s="304"/>
      <c r="Q934" s="304"/>
      <c r="R934" s="275" t="str">
        <f>IF(ISBLANK($B934),"",VLOOKUP($B934,Listen!$A$2:$C$44,2,FALSE))</f>
        <v/>
      </c>
      <c r="S934" s="275" t="str">
        <f>IF(ISBLANK($B934),"",VLOOKUP($B934,Listen!$A$2:$C$44,3,FALSE))</f>
        <v/>
      </c>
      <c r="T934" s="260"/>
      <c r="U934" s="260"/>
      <c r="V934" s="260"/>
      <c r="W934" s="260"/>
      <c r="X934" s="260"/>
      <c r="Y934" s="260"/>
      <c r="Z934" s="260"/>
      <c r="AA934" s="260"/>
      <c r="AB934" s="260"/>
      <c r="AC934" s="260"/>
      <c r="AD934" s="260"/>
      <c r="AE934" s="260"/>
    </row>
    <row r="935" spans="1:31">
      <c r="A935" s="186"/>
      <c r="B935" s="186"/>
      <c r="C935" s="226"/>
      <c r="D935" s="304"/>
      <c r="E935" s="304"/>
      <c r="F935" s="304"/>
      <c r="G935" s="304"/>
      <c r="H935" s="304"/>
      <c r="I935" s="304"/>
      <c r="J935" s="304"/>
      <c r="K935" s="304"/>
      <c r="L935" s="425">
        <f t="shared" si="28"/>
        <v>0</v>
      </c>
      <c r="M935" s="304"/>
      <c r="N935" s="304"/>
      <c r="O935" s="425">
        <f t="shared" si="29"/>
        <v>0</v>
      </c>
      <c r="P935" s="304"/>
      <c r="Q935" s="304"/>
      <c r="R935" s="275" t="str">
        <f>IF(ISBLANK($B935),"",VLOOKUP($B935,Listen!$A$2:$C$44,2,FALSE))</f>
        <v/>
      </c>
      <c r="S935" s="275" t="str">
        <f>IF(ISBLANK($B935),"",VLOOKUP($B935,Listen!$A$2:$C$44,3,FALSE))</f>
        <v/>
      </c>
      <c r="T935" s="260"/>
      <c r="U935" s="260"/>
      <c r="V935" s="260"/>
      <c r="W935" s="260"/>
      <c r="X935" s="260"/>
      <c r="Y935" s="260"/>
      <c r="Z935" s="260"/>
      <c r="AA935" s="260"/>
      <c r="AB935" s="260"/>
      <c r="AC935" s="260"/>
      <c r="AD935" s="260"/>
      <c r="AE935" s="260"/>
    </row>
    <row r="936" spans="1:31">
      <c r="A936" s="186"/>
      <c r="B936" s="186"/>
      <c r="C936" s="226"/>
      <c r="D936" s="304"/>
      <c r="E936" s="304"/>
      <c r="F936" s="304"/>
      <c r="G936" s="304"/>
      <c r="H936" s="304"/>
      <c r="I936" s="304"/>
      <c r="J936" s="304"/>
      <c r="K936" s="304"/>
      <c r="L936" s="425">
        <f t="shared" si="28"/>
        <v>0</v>
      </c>
      <c r="M936" s="304"/>
      <c r="N936" s="304"/>
      <c r="O936" s="425">
        <f t="shared" si="29"/>
        <v>0</v>
      </c>
      <c r="P936" s="304"/>
      <c r="Q936" s="304"/>
      <c r="R936" s="275" t="str">
        <f>IF(ISBLANK($B936),"",VLOOKUP($B936,Listen!$A$2:$C$44,2,FALSE))</f>
        <v/>
      </c>
      <c r="S936" s="275" t="str">
        <f>IF(ISBLANK($B936),"",VLOOKUP($B936,Listen!$A$2:$C$44,3,FALSE))</f>
        <v/>
      </c>
      <c r="T936" s="260"/>
      <c r="U936" s="260"/>
      <c r="V936" s="260"/>
      <c r="W936" s="260"/>
      <c r="X936" s="260"/>
      <c r="Y936" s="260"/>
      <c r="Z936" s="260"/>
      <c r="AA936" s="260"/>
      <c r="AB936" s="260"/>
      <c r="AC936" s="260"/>
      <c r="AD936" s="260"/>
      <c r="AE936" s="260"/>
    </row>
    <row r="937" spans="1:31">
      <c r="A937" s="186"/>
      <c r="B937" s="186"/>
      <c r="C937" s="226"/>
      <c r="D937" s="304"/>
      <c r="E937" s="304"/>
      <c r="F937" s="304"/>
      <c r="G937" s="304"/>
      <c r="H937" s="304"/>
      <c r="I937" s="304"/>
      <c r="J937" s="304"/>
      <c r="K937" s="304"/>
      <c r="L937" s="425">
        <f t="shared" si="28"/>
        <v>0</v>
      </c>
      <c r="M937" s="304"/>
      <c r="N937" s="304"/>
      <c r="O937" s="425">
        <f t="shared" si="29"/>
        <v>0</v>
      </c>
      <c r="P937" s="304"/>
      <c r="Q937" s="304"/>
      <c r="R937" s="275" t="str">
        <f>IF(ISBLANK($B937),"",VLOOKUP($B937,Listen!$A$2:$C$44,2,FALSE))</f>
        <v/>
      </c>
      <c r="S937" s="275" t="str">
        <f>IF(ISBLANK($B937),"",VLOOKUP($B937,Listen!$A$2:$C$44,3,FALSE))</f>
        <v/>
      </c>
      <c r="T937" s="260"/>
      <c r="U937" s="260"/>
      <c r="V937" s="260"/>
      <c r="W937" s="260"/>
      <c r="X937" s="260"/>
      <c r="Y937" s="260"/>
      <c r="Z937" s="260"/>
      <c r="AA937" s="260"/>
      <c r="AB937" s="260"/>
      <c r="AC937" s="260"/>
      <c r="AD937" s="260"/>
      <c r="AE937" s="260"/>
    </row>
    <row r="938" spans="1:31">
      <c r="A938" s="186"/>
      <c r="B938" s="186"/>
      <c r="C938" s="226"/>
      <c r="D938" s="304"/>
      <c r="E938" s="304"/>
      <c r="F938" s="304"/>
      <c r="G938" s="304"/>
      <c r="H938" s="304"/>
      <c r="I938" s="304"/>
      <c r="J938" s="304"/>
      <c r="K938" s="304"/>
      <c r="L938" s="425">
        <f t="shared" si="28"/>
        <v>0</v>
      </c>
      <c r="M938" s="304"/>
      <c r="N938" s="304"/>
      <c r="O938" s="425">
        <f t="shared" si="29"/>
        <v>0</v>
      </c>
      <c r="P938" s="304"/>
      <c r="Q938" s="304"/>
      <c r="R938" s="275" t="str">
        <f>IF(ISBLANK($B938),"",VLOOKUP($B938,Listen!$A$2:$C$44,2,FALSE))</f>
        <v/>
      </c>
      <c r="S938" s="275" t="str">
        <f>IF(ISBLANK($B938),"",VLOOKUP($B938,Listen!$A$2:$C$44,3,FALSE))</f>
        <v/>
      </c>
      <c r="T938" s="260"/>
      <c r="U938" s="260"/>
      <c r="V938" s="260"/>
      <c r="W938" s="260"/>
      <c r="X938" s="260"/>
      <c r="Y938" s="260"/>
      <c r="Z938" s="260"/>
      <c r="AA938" s="260"/>
      <c r="AB938" s="260"/>
      <c r="AC938" s="260"/>
      <c r="AD938" s="260"/>
      <c r="AE938" s="260"/>
    </row>
    <row r="939" spans="1:31">
      <c r="A939" s="186"/>
      <c r="B939" s="186"/>
      <c r="C939" s="226"/>
      <c r="D939" s="304"/>
      <c r="E939" s="304"/>
      <c r="F939" s="304"/>
      <c r="G939" s="304"/>
      <c r="H939" s="304"/>
      <c r="I939" s="304"/>
      <c r="J939" s="304"/>
      <c r="K939" s="304"/>
      <c r="L939" s="425">
        <f t="shared" si="28"/>
        <v>0</v>
      </c>
      <c r="M939" s="304"/>
      <c r="N939" s="304"/>
      <c r="O939" s="425">
        <f t="shared" si="29"/>
        <v>0</v>
      </c>
      <c r="P939" s="304"/>
      <c r="Q939" s="304"/>
      <c r="R939" s="275" t="str">
        <f>IF(ISBLANK($B939),"",VLOOKUP($B939,Listen!$A$2:$C$44,2,FALSE))</f>
        <v/>
      </c>
      <c r="S939" s="275" t="str">
        <f>IF(ISBLANK($B939),"",VLOOKUP($B939,Listen!$A$2:$C$44,3,FALSE))</f>
        <v/>
      </c>
      <c r="T939" s="260"/>
      <c r="U939" s="260"/>
      <c r="V939" s="260"/>
      <c r="W939" s="260"/>
      <c r="X939" s="260"/>
      <c r="Y939" s="260"/>
      <c r="Z939" s="260"/>
      <c r="AA939" s="260"/>
      <c r="AB939" s="260"/>
      <c r="AC939" s="260"/>
      <c r="AD939" s="260"/>
      <c r="AE939" s="260"/>
    </row>
    <row r="940" spans="1:31">
      <c r="A940" s="186"/>
      <c r="B940" s="186"/>
      <c r="C940" s="226"/>
      <c r="D940" s="304"/>
      <c r="E940" s="304"/>
      <c r="F940" s="304"/>
      <c r="G940" s="304"/>
      <c r="H940" s="304"/>
      <c r="I940" s="304"/>
      <c r="J940" s="304"/>
      <c r="K940" s="304"/>
      <c r="L940" s="425">
        <f t="shared" si="28"/>
        <v>0</v>
      </c>
      <c r="M940" s="304"/>
      <c r="N940" s="304"/>
      <c r="O940" s="425">
        <f t="shared" si="29"/>
        <v>0</v>
      </c>
      <c r="P940" s="304"/>
      <c r="Q940" s="304"/>
      <c r="R940" s="275" t="str">
        <f>IF(ISBLANK($B940),"",VLOOKUP($B940,Listen!$A$2:$C$44,2,FALSE))</f>
        <v/>
      </c>
      <c r="S940" s="275" t="str">
        <f>IF(ISBLANK($B940),"",VLOOKUP($B940,Listen!$A$2:$C$44,3,FALSE))</f>
        <v/>
      </c>
      <c r="T940" s="260"/>
      <c r="U940" s="260"/>
      <c r="V940" s="260"/>
      <c r="W940" s="260"/>
      <c r="X940" s="260"/>
      <c r="Y940" s="260"/>
      <c r="Z940" s="260"/>
      <c r="AA940" s="260"/>
      <c r="AB940" s="260"/>
      <c r="AC940" s="260"/>
      <c r="AD940" s="260"/>
      <c r="AE940" s="260"/>
    </row>
    <row r="941" spans="1:31">
      <c r="A941" s="186"/>
      <c r="B941" s="186"/>
      <c r="C941" s="226"/>
      <c r="D941" s="304"/>
      <c r="E941" s="304"/>
      <c r="F941" s="304"/>
      <c r="G941" s="304"/>
      <c r="H941" s="304"/>
      <c r="I941" s="304"/>
      <c r="J941" s="304"/>
      <c r="K941" s="304"/>
      <c r="L941" s="425">
        <f t="shared" si="28"/>
        <v>0</v>
      </c>
      <c r="M941" s="304"/>
      <c r="N941" s="304"/>
      <c r="O941" s="425">
        <f t="shared" si="29"/>
        <v>0</v>
      </c>
      <c r="P941" s="304"/>
      <c r="Q941" s="304"/>
      <c r="R941" s="275" t="str">
        <f>IF(ISBLANK($B941),"",VLOOKUP($B941,Listen!$A$2:$C$44,2,FALSE))</f>
        <v/>
      </c>
      <c r="S941" s="275" t="str">
        <f>IF(ISBLANK($B941),"",VLOOKUP($B941,Listen!$A$2:$C$44,3,FALSE))</f>
        <v/>
      </c>
      <c r="T941" s="260"/>
      <c r="U941" s="260"/>
      <c r="V941" s="260"/>
      <c r="W941" s="260"/>
      <c r="X941" s="260"/>
      <c r="Y941" s="260"/>
      <c r="Z941" s="260"/>
      <c r="AA941" s="260"/>
      <c r="AB941" s="260"/>
      <c r="AC941" s="260"/>
      <c r="AD941" s="260"/>
      <c r="AE941" s="260"/>
    </row>
    <row r="942" spans="1:31">
      <c r="A942" s="186"/>
      <c r="B942" s="186"/>
      <c r="C942" s="226"/>
      <c r="D942" s="304"/>
      <c r="E942" s="304"/>
      <c r="F942" s="304"/>
      <c r="G942" s="304"/>
      <c r="H942" s="304"/>
      <c r="I942" s="304"/>
      <c r="J942" s="304"/>
      <c r="K942" s="304"/>
      <c r="L942" s="425">
        <f t="shared" si="28"/>
        <v>0</v>
      </c>
      <c r="M942" s="304"/>
      <c r="N942" s="304"/>
      <c r="O942" s="425">
        <f t="shared" si="29"/>
        <v>0</v>
      </c>
      <c r="P942" s="304"/>
      <c r="Q942" s="304"/>
      <c r="R942" s="275" t="str">
        <f>IF(ISBLANK($B942),"",VLOOKUP($B942,Listen!$A$2:$C$44,2,FALSE))</f>
        <v/>
      </c>
      <c r="S942" s="275" t="str">
        <f>IF(ISBLANK($B942),"",VLOOKUP($B942,Listen!$A$2:$C$44,3,FALSE))</f>
        <v/>
      </c>
      <c r="T942" s="260"/>
      <c r="U942" s="260"/>
      <c r="V942" s="260"/>
      <c r="W942" s="260"/>
      <c r="X942" s="260"/>
      <c r="Y942" s="260"/>
      <c r="Z942" s="260"/>
      <c r="AA942" s="260"/>
      <c r="AB942" s="260"/>
      <c r="AC942" s="260"/>
      <c r="AD942" s="260"/>
      <c r="AE942" s="260"/>
    </row>
    <row r="943" spans="1:31">
      <c r="A943" s="186"/>
      <c r="B943" s="186"/>
      <c r="C943" s="226"/>
      <c r="D943" s="304"/>
      <c r="E943" s="304"/>
      <c r="F943" s="304"/>
      <c r="G943" s="304"/>
      <c r="H943" s="304"/>
      <c r="I943" s="304"/>
      <c r="J943" s="304"/>
      <c r="K943" s="304"/>
      <c r="L943" s="425">
        <f t="shared" si="28"/>
        <v>0</v>
      </c>
      <c r="M943" s="304"/>
      <c r="N943" s="304"/>
      <c r="O943" s="425">
        <f t="shared" si="29"/>
        <v>0</v>
      </c>
      <c r="P943" s="304"/>
      <c r="Q943" s="304"/>
      <c r="R943" s="275" t="str">
        <f>IF(ISBLANK($B943),"",VLOOKUP($B943,Listen!$A$2:$C$44,2,FALSE))</f>
        <v/>
      </c>
      <c r="S943" s="275" t="str">
        <f>IF(ISBLANK($B943),"",VLOOKUP($B943,Listen!$A$2:$C$44,3,FALSE))</f>
        <v/>
      </c>
      <c r="T943" s="260"/>
      <c r="U943" s="260"/>
      <c r="V943" s="260"/>
      <c r="W943" s="260"/>
      <c r="X943" s="260"/>
      <c r="Y943" s="260"/>
      <c r="Z943" s="260"/>
      <c r="AA943" s="260"/>
      <c r="AB943" s="260"/>
      <c r="AC943" s="260"/>
      <c r="AD943" s="260"/>
      <c r="AE943" s="260"/>
    </row>
    <row r="944" spans="1:31">
      <c r="A944" s="186"/>
      <c r="B944" s="186"/>
      <c r="C944" s="226"/>
      <c r="D944" s="304"/>
      <c r="E944" s="304"/>
      <c r="F944" s="304"/>
      <c r="G944" s="304"/>
      <c r="H944" s="304"/>
      <c r="I944" s="304"/>
      <c r="J944" s="304"/>
      <c r="K944" s="304"/>
      <c r="L944" s="425">
        <f t="shared" si="28"/>
        <v>0</v>
      </c>
      <c r="M944" s="304"/>
      <c r="N944" s="304"/>
      <c r="O944" s="425">
        <f t="shared" si="29"/>
        <v>0</v>
      </c>
      <c r="P944" s="304"/>
      <c r="Q944" s="304"/>
      <c r="R944" s="275" t="str">
        <f>IF(ISBLANK($B944),"",VLOOKUP($B944,Listen!$A$2:$C$44,2,FALSE))</f>
        <v/>
      </c>
      <c r="S944" s="275" t="str">
        <f>IF(ISBLANK($B944),"",VLOOKUP($B944,Listen!$A$2:$C$44,3,FALSE))</f>
        <v/>
      </c>
      <c r="T944" s="260"/>
      <c r="U944" s="260"/>
      <c r="V944" s="260"/>
      <c r="W944" s="260"/>
      <c r="X944" s="260"/>
      <c r="Y944" s="260"/>
      <c r="Z944" s="260"/>
      <c r="AA944" s="260"/>
      <c r="AB944" s="260"/>
      <c r="AC944" s="260"/>
      <c r="AD944" s="260"/>
      <c r="AE944" s="260"/>
    </row>
    <row r="945" spans="1:31">
      <c r="A945" s="186"/>
      <c r="B945" s="186"/>
      <c r="C945" s="226"/>
      <c r="D945" s="304"/>
      <c r="E945" s="304"/>
      <c r="F945" s="304"/>
      <c r="G945" s="304"/>
      <c r="H945" s="304"/>
      <c r="I945" s="304"/>
      <c r="J945" s="304"/>
      <c r="K945" s="304"/>
      <c r="L945" s="425">
        <f t="shared" si="28"/>
        <v>0</v>
      </c>
      <c r="M945" s="304"/>
      <c r="N945" s="304"/>
      <c r="O945" s="425">
        <f t="shared" si="29"/>
        <v>0</v>
      </c>
      <c r="P945" s="304"/>
      <c r="Q945" s="304"/>
      <c r="R945" s="275" t="str">
        <f>IF(ISBLANK($B945),"",VLOOKUP($B945,Listen!$A$2:$C$44,2,FALSE))</f>
        <v/>
      </c>
      <c r="S945" s="275" t="str">
        <f>IF(ISBLANK($B945),"",VLOOKUP($B945,Listen!$A$2:$C$44,3,FALSE))</f>
        <v/>
      </c>
      <c r="T945" s="260"/>
      <c r="U945" s="260"/>
      <c r="V945" s="260"/>
      <c r="W945" s="260"/>
      <c r="X945" s="260"/>
      <c r="Y945" s="260"/>
      <c r="Z945" s="260"/>
      <c r="AA945" s="260"/>
      <c r="AB945" s="260"/>
      <c r="AC945" s="260"/>
      <c r="AD945" s="260"/>
      <c r="AE945" s="260"/>
    </row>
    <row r="946" spans="1:31">
      <c r="A946" s="186"/>
      <c r="B946" s="186"/>
      <c r="C946" s="226"/>
      <c r="D946" s="304"/>
      <c r="E946" s="304"/>
      <c r="F946" s="304"/>
      <c r="G946" s="304"/>
      <c r="H946" s="304"/>
      <c r="I946" s="304"/>
      <c r="J946" s="304"/>
      <c r="K946" s="304"/>
      <c r="L946" s="425">
        <f t="shared" si="28"/>
        <v>0</v>
      </c>
      <c r="M946" s="304"/>
      <c r="N946" s="304"/>
      <c r="O946" s="425">
        <f t="shared" si="29"/>
        <v>0</v>
      </c>
      <c r="P946" s="304"/>
      <c r="Q946" s="304"/>
      <c r="R946" s="275" t="str">
        <f>IF(ISBLANK($B946),"",VLOOKUP($B946,Listen!$A$2:$C$44,2,FALSE))</f>
        <v/>
      </c>
      <c r="S946" s="275" t="str">
        <f>IF(ISBLANK($B946),"",VLOOKUP($B946,Listen!$A$2:$C$44,3,FALSE))</f>
        <v/>
      </c>
      <c r="T946" s="260"/>
      <c r="U946" s="260"/>
      <c r="V946" s="260"/>
      <c r="W946" s="260"/>
      <c r="X946" s="260"/>
      <c r="Y946" s="260"/>
      <c r="Z946" s="260"/>
      <c r="AA946" s="260"/>
      <c r="AB946" s="260"/>
      <c r="AC946" s="260"/>
      <c r="AD946" s="260"/>
      <c r="AE946" s="260"/>
    </row>
    <row r="947" spans="1:31">
      <c r="A947" s="186"/>
      <c r="B947" s="186"/>
      <c r="C947" s="226"/>
      <c r="D947" s="304"/>
      <c r="E947" s="304"/>
      <c r="F947" s="304"/>
      <c r="G947" s="304"/>
      <c r="H947" s="304"/>
      <c r="I947" s="304"/>
      <c r="J947" s="304"/>
      <c r="K947" s="304"/>
      <c r="L947" s="425">
        <f t="shared" si="28"/>
        <v>0</v>
      </c>
      <c r="M947" s="304"/>
      <c r="N947" s="304"/>
      <c r="O947" s="425">
        <f t="shared" si="29"/>
        <v>0</v>
      </c>
      <c r="P947" s="304"/>
      <c r="Q947" s="304"/>
      <c r="R947" s="275" t="str">
        <f>IF(ISBLANK($B947),"",VLOOKUP($B947,Listen!$A$2:$C$44,2,FALSE))</f>
        <v/>
      </c>
      <c r="S947" s="275" t="str">
        <f>IF(ISBLANK($B947),"",VLOOKUP($B947,Listen!$A$2:$C$44,3,FALSE))</f>
        <v/>
      </c>
      <c r="T947" s="260"/>
      <c r="U947" s="260"/>
      <c r="V947" s="260"/>
      <c r="W947" s="260"/>
      <c r="X947" s="260"/>
      <c r="Y947" s="260"/>
      <c r="Z947" s="260"/>
      <c r="AA947" s="260"/>
      <c r="AB947" s="260"/>
      <c r="AC947" s="260"/>
      <c r="AD947" s="260"/>
      <c r="AE947" s="260"/>
    </row>
    <row r="948" spans="1:31">
      <c r="A948" s="186"/>
      <c r="B948" s="186"/>
      <c r="C948" s="226"/>
      <c r="D948" s="304"/>
      <c r="E948" s="304"/>
      <c r="F948" s="304"/>
      <c r="G948" s="304"/>
      <c r="H948" s="304"/>
      <c r="I948" s="304"/>
      <c r="J948" s="304"/>
      <c r="K948" s="304"/>
      <c r="L948" s="425">
        <f t="shared" si="28"/>
        <v>0</v>
      </c>
      <c r="M948" s="304"/>
      <c r="N948" s="304"/>
      <c r="O948" s="425">
        <f t="shared" si="29"/>
        <v>0</v>
      </c>
      <c r="P948" s="304"/>
      <c r="Q948" s="304"/>
      <c r="R948" s="275" t="str">
        <f>IF(ISBLANK($B948),"",VLOOKUP($B948,Listen!$A$2:$C$44,2,FALSE))</f>
        <v/>
      </c>
      <c r="S948" s="275" t="str">
        <f>IF(ISBLANK($B948),"",VLOOKUP($B948,Listen!$A$2:$C$44,3,FALSE))</f>
        <v/>
      </c>
      <c r="T948" s="260"/>
      <c r="U948" s="260"/>
      <c r="V948" s="260"/>
      <c r="W948" s="260"/>
      <c r="X948" s="260"/>
      <c r="Y948" s="260"/>
      <c r="Z948" s="260"/>
      <c r="AA948" s="260"/>
      <c r="AB948" s="260"/>
      <c r="AC948" s="260"/>
      <c r="AD948" s="260"/>
      <c r="AE948" s="260"/>
    </row>
    <row r="949" spans="1:31">
      <c r="A949" s="186"/>
      <c r="B949" s="186"/>
      <c r="C949" s="226"/>
      <c r="D949" s="304"/>
      <c r="E949" s="304"/>
      <c r="F949" s="304"/>
      <c r="G949" s="304"/>
      <c r="H949" s="304"/>
      <c r="I949" s="304"/>
      <c r="J949" s="304"/>
      <c r="K949" s="304"/>
      <c r="L949" s="425">
        <f t="shared" si="28"/>
        <v>0</v>
      </c>
      <c r="M949" s="304"/>
      <c r="N949" s="304"/>
      <c r="O949" s="425">
        <f t="shared" si="29"/>
        <v>0</v>
      </c>
      <c r="P949" s="304"/>
      <c r="Q949" s="304"/>
      <c r="R949" s="275" t="str">
        <f>IF(ISBLANK($B949),"",VLOOKUP($B949,Listen!$A$2:$C$44,2,FALSE))</f>
        <v/>
      </c>
      <c r="S949" s="275" t="str">
        <f>IF(ISBLANK($B949),"",VLOOKUP($B949,Listen!$A$2:$C$44,3,FALSE))</f>
        <v/>
      </c>
      <c r="T949" s="260"/>
      <c r="U949" s="260"/>
      <c r="V949" s="260"/>
      <c r="W949" s="260"/>
      <c r="X949" s="260"/>
      <c r="Y949" s="260"/>
      <c r="Z949" s="260"/>
      <c r="AA949" s="260"/>
      <c r="AB949" s="260"/>
      <c r="AC949" s="260"/>
      <c r="AD949" s="260"/>
      <c r="AE949" s="260"/>
    </row>
    <row r="950" spans="1:31">
      <c r="A950" s="186"/>
      <c r="B950" s="186"/>
      <c r="C950" s="226"/>
      <c r="D950" s="304"/>
      <c r="E950" s="304"/>
      <c r="F950" s="304"/>
      <c r="G950" s="304"/>
      <c r="H950" s="304"/>
      <c r="I950" s="304"/>
      <c r="J950" s="304"/>
      <c r="K950" s="304"/>
      <c r="L950" s="425">
        <f t="shared" si="28"/>
        <v>0</v>
      </c>
      <c r="M950" s="304"/>
      <c r="N950" s="304"/>
      <c r="O950" s="425">
        <f t="shared" si="29"/>
        <v>0</v>
      </c>
      <c r="P950" s="304"/>
      <c r="Q950" s="304"/>
      <c r="R950" s="275" t="str">
        <f>IF(ISBLANK($B950),"",VLOOKUP($B950,Listen!$A$2:$C$44,2,FALSE))</f>
        <v/>
      </c>
      <c r="S950" s="275" t="str">
        <f>IF(ISBLANK($B950),"",VLOOKUP($B950,Listen!$A$2:$C$44,3,FALSE))</f>
        <v/>
      </c>
      <c r="T950" s="260"/>
      <c r="U950" s="260"/>
      <c r="V950" s="260"/>
      <c r="W950" s="260"/>
      <c r="X950" s="260"/>
      <c r="Y950" s="260"/>
      <c r="Z950" s="260"/>
      <c r="AA950" s="260"/>
      <c r="AB950" s="260"/>
      <c r="AC950" s="260"/>
      <c r="AD950" s="260"/>
      <c r="AE950" s="260"/>
    </row>
    <row r="951" spans="1:31">
      <c r="A951" s="186"/>
      <c r="B951" s="186"/>
      <c r="C951" s="226"/>
      <c r="D951" s="304"/>
      <c r="E951" s="304"/>
      <c r="F951" s="304"/>
      <c r="G951" s="304"/>
      <c r="H951" s="304"/>
      <c r="I951" s="304"/>
      <c r="J951" s="304"/>
      <c r="K951" s="304"/>
      <c r="L951" s="425">
        <f t="shared" si="28"/>
        <v>0</v>
      </c>
      <c r="M951" s="304"/>
      <c r="N951" s="304"/>
      <c r="O951" s="425">
        <f t="shared" si="29"/>
        <v>0</v>
      </c>
      <c r="P951" s="304"/>
      <c r="Q951" s="304"/>
      <c r="R951" s="275" t="str">
        <f>IF(ISBLANK($B951),"",VLOOKUP($B951,Listen!$A$2:$C$44,2,FALSE))</f>
        <v/>
      </c>
      <c r="S951" s="275" t="str">
        <f>IF(ISBLANK($B951),"",VLOOKUP($B951,Listen!$A$2:$C$44,3,FALSE))</f>
        <v/>
      </c>
      <c r="T951" s="260"/>
      <c r="U951" s="260"/>
      <c r="V951" s="260"/>
      <c r="W951" s="260"/>
      <c r="X951" s="260"/>
      <c r="Y951" s="260"/>
      <c r="Z951" s="260"/>
      <c r="AA951" s="260"/>
      <c r="AB951" s="260"/>
      <c r="AC951" s="260"/>
      <c r="AD951" s="260"/>
      <c r="AE951" s="260"/>
    </row>
    <row r="952" spans="1:31">
      <c r="A952" s="186"/>
      <c r="B952" s="186"/>
      <c r="C952" s="226"/>
      <c r="D952" s="304"/>
      <c r="E952" s="304"/>
      <c r="F952" s="304"/>
      <c r="G952" s="304"/>
      <c r="H952" s="304"/>
      <c r="I952" s="304"/>
      <c r="J952" s="304"/>
      <c r="K952" s="304"/>
      <c r="L952" s="425">
        <f t="shared" si="28"/>
        <v>0</v>
      </c>
      <c r="M952" s="304"/>
      <c r="N952" s="304"/>
      <c r="O952" s="425">
        <f t="shared" si="29"/>
        <v>0</v>
      </c>
      <c r="P952" s="304"/>
      <c r="Q952" s="304"/>
      <c r="R952" s="275" t="str">
        <f>IF(ISBLANK($B952),"",VLOOKUP($B952,Listen!$A$2:$C$44,2,FALSE))</f>
        <v/>
      </c>
      <c r="S952" s="275" t="str">
        <f>IF(ISBLANK($B952),"",VLOOKUP($B952,Listen!$A$2:$C$44,3,FALSE))</f>
        <v/>
      </c>
      <c r="T952" s="260"/>
      <c r="U952" s="260"/>
      <c r="V952" s="260"/>
      <c r="W952" s="260"/>
      <c r="X952" s="260"/>
      <c r="Y952" s="260"/>
      <c r="Z952" s="260"/>
      <c r="AA952" s="260"/>
      <c r="AB952" s="260"/>
      <c r="AC952" s="260"/>
      <c r="AD952" s="260"/>
      <c r="AE952" s="260"/>
    </row>
    <row r="953" spans="1:31">
      <c r="A953" s="186"/>
      <c r="B953" s="186"/>
      <c r="C953" s="226"/>
      <c r="D953" s="304"/>
      <c r="E953" s="304"/>
      <c r="F953" s="304"/>
      <c r="G953" s="304"/>
      <c r="H953" s="304"/>
      <c r="I953" s="304"/>
      <c r="J953" s="304"/>
      <c r="K953" s="304"/>
      <c r="L953" s="425">
        <f t="shared" si="28"/>
        <v>0</v>
      </c>
      <c r="M953" s="304"/>
      <c r="N953" s="304"/>
      <c r="O953" s="425">
        <f t="shared" si="29"/>
        <v>0</v>
      </c>
      <c r="P953" s="304"/>
      <c r="Q953" s="304"/>
      <c r="R953" s="275" t="str">
        <f>IF(ISBLANK($B953),"",VLOOKUP($B953,Listen!$A$2:$C$44,2,FALSE))</f>
        <v/>
      </c>
      <c r="S953" s="275" t="str">
        <f>IF(ISBLANK($B953),"",VLOOKUP($B953,Listen!$A$2:$C$44,3,FALSE))</f>
        <v/>
      </c>
      <c r="T953" s="260"/>
      <c r="U953" s="260"/>
      <c r="V953" s="260"/>
      <c r="W953" s="260"/>
      <c r="X953" s="260"/>
      <c r="Y953" s="260"/>
      <c r="Z953" s="260"/>
      <c r="AA953" s="260"/>
      <c r="AB953" s="260"/>
      <c r="AC953" s="260"/>
      <c r="AD953" s="260"/>
      <c r="AE953" s="260"/>
    </row>
    <row r="954" spans="1:31">
      <c r="A954" s="186"/>
      <c r="B954" s="186"/>
      <c r="C954" s="226"/>
      <c r="D954" s="304"/>
      <c r="E954" s="304"/>
      <c r="F954" s="304"/>
      <c r="G954" s="304"/>
      <c r="H954" s="304"/>
      <c r="I954" s="304"/>
      <c r="J954" s="304"/>
      <c r="K954" s="304"/>
      <c r="L954" s="425">
        <f t="shared" si="28"/>
        <v>0</v>
      </c>
      <c r="M954" s="304"/>
      <c r="N954" s="304"/>
      <c r="O954" s="425">
        <f t="shared" si="29"/>
        <v>0</v>
      </c>
      <c r="P954" s="304"/>
      <c r="Q954" s="304"/>
      <c r="R954" s="275" t="str">
        <f>IF(ISBLANK($B954),"",VLOOKUP($B954,Listen!$A$2:$C$44,2,FALSE))</f>
        <v/>
      </c>
      <c r="S954" s="275" t="str">
        <f>IF(ISBLANK($B954),"",VLOOKUP($B954,Listen!$A$2:$C$44,3,FALSE))</f>
        <v/>
      </c>
      <c r="T954" s="260"/>
      <c r="U954" s="260"/>
      <c r="V954" s="260"/>
      <c r="W954" s="260"/>
      <c r="X954" s="260"/>
      <c r="Y954" s="260"/>
      <c r="Z954" s="260"/>
      <c r="AA954" s="260"/>
      <c r="AB954" s="260"/>
      <c r="AC954" s="260"/>
      <c r="AD954" s="260"/>
      <c r="AE954" s="260"/>
    </row>
    <row r="955" spans="1:31">
      <c r="A955" s="186"/>
      <c r="B955" s="186"/>
      <c r="C955" s="226"/>
      <c r="D955" s="304"/>
      <c r="E955" s="304"/>
      <c r="F955" s="304"/>
      <c r="G955" s="304"/>
      <c r="H955" s="304"/>
      <c r="I955" s="304"/>
      <c r="J955" s="304"/>
      <c r="K955" s="304"/>
      <c r="L955" s="425">
        <f t="shared" si="28"/>
        <v>0</v>
      </c>
      <c r="M955" s="304"/>
      <c r="N955" s="304"/>
      <c r="O955" s="425">
        <f t="shared" si="29"/>
        <v>0</v>
      </c>
      <c r="P955" s="304"/>
      <c r="Q955" s="304"/>
      <c r="R955" s="275" t="str">
        <f>IF(ISBLANK($B955),"",VLOOKUP($B955,Listen!$A$2:$C$44,2,FALSE))</f>
        <v/>
      </c>
      <c r="S955" s="275" t="str">
        <f>IF(ISBLANK($B955),"",VLOOKUP($B955,Listen!$A$2:$C$44,3,FALSE))</f>
        <v/>
      </c>
      <c r="T955" s="260"/>
      <c r="U955" s="260"/>
      <c r="V955" s="260"/>
      <c r="W955" s="260"/>
      <c r="X955" s="260"/>
      <c r="Y955" s="260"/>
      <c r="Z955" s="260"/>
      <c r="AA955" s="260"/>
      <c r="AB955" s="260"/>
      <c r="AC955" s="260"/>
      <c r="AD955" s="260"/>
      <c r="AE955" s="260"/>
    </row>
    <row r="956" spans="1:31">
      <c r="A956" s="186"/>
      <c r="B956" s="186"/>
      <c r="C956" s="226"/>
      <c r="D956" s="304"/>
      <c r="E956" s="304"/>
      <c r="F956" s="304"/>
      <c r="G956" s="304"/>
      <c r="H956" s="304"/>
      <c r="I956" s="304"/>
      <c r="J956" s="304"/>
      <c r="K956" s="304"/>
      <c r="L956" s="425">
        <f t="shared" si="28"/>
        <v>0</v>
      </c>
      <c r="M956" s="304"/>
      <c r="N956" s="304"/>
      <c r="O956" s="425">
        <f t="shared" si="29"/>
        <v>0</v>
      </c>
      <c r="P956" s="304"/>
      <c r="Q956" s="304"/>
      <c r="R956" s="275" t="str">
        <f>IF(ISBLANK($B956),"",VLOOKUP($B956,Listen!$A$2:$C$44,2,FALSE))</f>
        <v/>
      </c>
      <c r="S956" s="275" t="str">
        <f>IF(ISBLANK($B956),"",VLOOKUP($B956,Listen!$A$2:$C$44,3,FALSE))</f>
        <v/>
      </c>
      <c r="T956" s="260"/>
      <c r="U956" s="260"/>
      <c r="V956" s="260"/>
      <c r="W956" s="260"/>
      <c r="X956" s="260"/>
      <c r="Y956" s="260"/>
      <c r="Z956" s="260"/>
      <c r="AA956" s="260"/>
      <c r="AB956" s="260"/>
      <c r="AC956" s="260"/>
      <c r="AD956" s="260"/>
      <c r="AE956" s="260"/>
    </row>
    <row r="957" spans="1:31">
      <c r="A957" s="186"/>
      <c r="B957" s="186"/>
      <c r="C957" s="226"/>
      <c r="D957" s="304"/>
      <c r="E957" s="304"/>
      <c r="F957" s="304"/>
      <c r="G957" s="304"/>
      <c r="H957" s="304"/>
      <c r="I957" s="304"/>
      <c r="J957" s="304"/>
      <c r="K957" s="304"/>
      <c r="L957" s="425">
        <f t="shared" si="28"/>
        <v>0</v>
      </c>
      <c r="M957" s="304"/>
      <c r="N957" s="304"/>
      <c r="O957" s="425">
        <f t="shared" si="29"/>
        <v>0</v>
      </c>
      <c r="P957" s="304"/>
      <c r="Q957" s="304"/>
      <c r="R957" s="275" t="str">
        <f>IF(ISBLANK($B957),"",VLOOKUP($B957,Listen!$A$2:$C$44,2,FALSE))</f>
        <v/>
      </c>
      <c r="S957" s="275" t="str">
        <f>IF(ISBLANK($B957),"",VLOOKUP($B957,Listen!$A$2:$C$44,3,FALSE))</f>
        <v/>
      </c>
      <c r="T957" s="260"/>
      <c r="U957" s="260"/>
      <c r="V957" s="260"/>
      <c r="W957" s="260"/>
      <c r="X957" s="260"/>
      <c r="Y957" s="260"/>
      <c r="Z957" s="260"/>
      <c r="AA957" s="260"/>
      <c r="AB957" s="260"/>
      <c r="AC957" s="260"/>
      <c r="AD957" s="260"/>
      <c r="AE957" s="260"/>
    </row>
    <row r="958" spans="1:31">
      <c r="A958" s="186"/>
      <c r="B958" s="186"/>
      <c r="C958" s="226"/>
      <c r="D958" s="304"/>
      <c r="E958" s="304"/>
      <c r="F958" s="304"/>
      <c r="G958" s="304"/>
      <c r="H958" s="304"/>
      <c r="I958" s="304"/>
      <c r="J958" s="304"/>
      <c r="K958" s="304"/>
      <c r="L958" s="425">
        <f t="shared" si="28"/>
        <v>0</v>
      </c>
      <c r="M958" s="304"/>
      <c r="N958" s="304"/>
      <c r="O958" s="425">
        <f t="shared" si="29"/>
        <v>0</v>
      </c>
      <c r="P958" s="304"/>
      <c r="Q958" s="304"/>
      <c r="R958" s="275" t="str">
        <f>IF(ISBLANK($B958),"",VLOOKUP($B958,Listen!$A$2:$C$44,2,FALSE))</f>
        <v/>
      </c>
      <c r="S958" s="275" t="str">
        <f>IF(ISBLANK($B958),"",VLOOKUP($B958,Listen!$A$2:$C$44,3,FALSE))</f>
        <v/>
      </c>
      <c r="T958" s="260"/>
      <c r="U958" s="260"/>
      <c r="V958" s="260"/>
      <c r="W958" s="260"/>
      <c r="X958" s="260"/>
      <c r="Y958" s="260"/>
      <c r="Z958" s="260"/>
      <c r="AA958" s="260"/>
      <c r="AB958" s="260"/>
      <c r="AC958" s="260"/>
      <c r="AD958" s="260"/>
      <c r="AE958" s="260"/>
    </row>
    <row r="959" spans="1:31">
      <c r="A959" s="186"/>
      <c r="B959" s="186"/>
      <c r="C959" s="226"/>
      <c r="D959" s="304"/>
      <c r="E959" s="304"/>
      <c r="F959" s="304"/>
      <c r="G959" s="304"/>
      <c r="H959" s="304"/>
      <c r="I959" s="304"/>
      <c r="J959" s="304"/>
      <c r="K959" s="304"/>
      <c r="L959" s="425">
        <f t="shared" si="28"/>
        <v>0</v>
      </c>
      <c r="M959" s="304"/>
      <c r="N959" s="304"/>
      <c r="O959" s="425">
        <f t="shared" si="29"/>
        <v>0</v>
      </c>
      <c r="P959" s="304"/>
      <c r="Q959" s="304"/>
      <c r="R959" s="275" t="str">
        <f>IF(ISBLANK($B959),"",VLOOKUP($B959,Listen!$A$2:$C$44,2,FALSE))</f>
        <v/>
      </c>
      <c r="S959" s="275" t="str">
        <f>IF(ISBLANK($B959),"",VLOOKUP($B959,Listen!$A$2:$C$44,3,FALSE))</f>
        <v/>
      </c>
      <c r="T959" s="260"/>
      <c r="U959" s="260"/>
      <c r="V959" s="260"/>
      <c r="W959" s="260"/>
      <c r="X959" s="260"/>
      <c r="Y959" s="260"/>
      <c r="Z959" s="260"/>
      <c r="AA959" s="260"/>
      <c r="AB959" s="260"/>
      <c r="AC959" s="260"/>
      <c r="AD959" s="260"/>
      <c r="AE959" s="260"/>
    </row>
    <row r="960" spans="1:31">
      <c r="A960" s="186"/>
      <c r="B960" s="186"/>
      <c r="C960" s="226"/>
      <c r="D960" s="304"/>
      <c r="E960" s="304"/>
      <c r="F960" s="304"/>
      <c r="G960" s="304"/>
      <c r="H960" s="304"/>
      <c r="I960" s="304"/>
      <c r="J960" s="304"/>
      <c r="K960" s="304"/>
      <c r="L960" s="425">
        <f t="shared" si="28"/>
        <v>0</v>
      </c>
      <c r="M960" s="304"/>
      <c r="N960" s="304"/>
      <c r="O960" s="425">
        <f t="shared" si="29"/>
        <v>0</v>
      </c>
      <c r="P960" s="304"/>
      <c r="Q960" s="304"/>
      <c r="R960" s="275" t="str">
        <f>IF(ISBLANK($B960),"",VLOOKUP($B960,Listen!$A$2:$C$44,2,FALSE))</f>
        <v/>
      </c>
      <c r="S960" s="275" t="str">
        <f>IF(ISBLANK($B960),"",VLOOKUP($B960,Listen!$A$2:$C$44,3,FALSE))</f>
        <v/>
      </c>
      <c r="T960" s="260"/>
      <c r="U960" s="260"/>
      <c r="V960" s="260"/>
      <c r="W960" s="260"/>
      <c r="X960" s="260"/>
      <c r="Y960" s="260"/>
      <c r="Z960" s="260"/>
      <c r="AA960" s="260"/>
      <c r="AB960" s="260"/>
      <c r="AC960" s="260"/>
      <c r="AD960" s="260"/>
      <c r="AE960" s="260"/>
    </row>
    <row r="961" spans="1:31">
      <c r="A961" s="186"/>
      <c r="B961" s="186"/>
      <c r="C961" s="226"/>
      <c r="D961" s="304"/>
      <c r="E961" s="304"/>
      <c r="F961" s="304"/>
      <c r="G961" s="304"/>
      <c r="H961" s="304"/>
      <c r="I961" s="304"/>
      <c r="J961" s="304"/>
      <c r="K961" s="304"/>
      <c r="L961" s="425">
        <f t="shared" si="28"/>
        <v>0</v>
      </c>
      <c r="M961" s="304"/>
      <c r="N961" s="304"/>
      <c r="O961" s="425">
        <f t="shared" si="29"/>
        <v>0</v>
      </c>
      <c r="P961" s="304"/>
      <c r="Q961" s="304"/>
      <c r="R961" s="275" t="str">
        <f>IF(ISBLANK($B961),"",VLOOKUP($B961,Listen!$A$2:$C$44,2,FALSE))</f>
        <v/>
      </c>
      <c r="S961" s="275" t="str">
        <f>IF(ISBLANK($B961),"",VLOOKUP($B961,Listen!$A$2:$C$44,3,FALSE))</f>
        <v/>
      </c>
      <c r="T961" s="260"/>
      <c r="U961" s="260"/>
      <c r="V961" s="260"/>
      <c r="W961" s="260"/>
      <c r="X961" s="260"/>
      <c r="Y961" s="260"/>
      <c r="Z961" s="260"/>
      <c r="AA961" s="260"/>
      <c r="AB961" s="260"/>
      <c r="AC961" s="260"/>
      <c r="AD961" s="260"/>
      <c r="AE961" s="260"/>
    </row>
    <row r="962" spans="1:31">
      <c r="A962" s="186"/>
      <c r="B962" s="186"/>
      <c r="C962" s="226"/>
      <c r="D962" s="304"/>
      <c r="E962" s="304"/>
      <c r="F962" s="304"/>
      <c r="G962" s="304"/>
      <c r="H962" s="304"/>
      <c r="I962" s="304"/>
      <c r="J962" s="304"/>
      <c r="K962" s="304"/>
      <c r="L962" s="425">
        <f t="shared" si="28"/>
        <v>0</v>
      </c>
      <c r="M962" s="304"/>
      <c r="N962" s="304"/>
      <c r="O962" s="425">
        <f t="shared" si="29"/>
        <v>0</v>
      </c>
      <c r="P962" s="304"/>
      <c r="Q962" s="304"/>
      <c r="R962" s="275" t="str">
        <f>IF(ISBLANK($B962),"",VLOOKUP($B962,Listen!$A$2:$C$44,2,FALSE))</f>
        <v/>
      </c>
      <c r="S962" s="275" t="str">
        <f>IF(ISBLANK($B962),"",VLOOKUP($B962,Listen!$A$2:$C$44,3,FALSE))</f>
        <v/>
      </c>
      <c r="T962" s="260"/>
      <c r="U962" s="260"/>
      <c r="V962" s="260"/>
      <c r="W962" s="260"/>
      <c r="X962" s="260"/>
      <c r="Y962" s="260"/>
      <c r="Z962" s="260"/>
      <c r="AA962" s="260"/>
      <c r="AB962" s="260"/>
      <c r="AC962" s="260"/>
      <c r="AD962" s="260"/>
      <c r="AE962" s="260"/>
    </row>
    <row r="963" spans="1:31">
      <c r="A963" s="186"/>
      <c r="B963" s="186"/>
      <c r="C963" s="226"/>
      <c r="D963" s="304"/>
      <c r="E963" s="304"/>
      <c r="F963" s="304"/>
      <c r="G963" s="304"/>
      <c r="H963" s="304"/>
      <c r="I963" s="304"/>
      <c r="J963" s="304"/>
      <c r="K963" s="304"/>
      <c r="L963" s="425">
        <f t="shared" si="28"/>
        <v>0</v>
      </c>
      <c r="M963" s="304"/>
      <c r="N963" s="304"/>
      <c r="O963" s="425">
        <f t="shared" si="29"/>
        <v>0</v>
      </c>
      <c r="P963" s="304"/>
      <c r="Q963" s="304"/>
      <c r="R963" s="275" t="str">
        <f>IF(ISBLANK($B963),"",VLOOKUP($B963,Listen!$A$2:$C$44,2,FALSE))</f>
        <v/>
      </c>
      <c r="S963" s="275" t="str">
        <f>IF(ISBLANK($B963),"",VLOOKUP($B963,Listen!$A$2:$C$44,3,FALSE))</f>
        <v/>
      </c>
      <c r="T963" s="260"/>
      <c r="U963" s="260"/>
      <c r="V963" s="260"/>
      <c r="W963" s="260"/>
      <c r="X963" s="260"/>
      <c r="Y963" s="260"/>
      <c r="Z963" s="260"/>
      <c r="AA963" s="260"/>
      <c r="AB963" s="260"/>
      <c r="AC963" s="260"/>
      <c r="AD963" s="260"/>
      <c r="AE963" s="260"/>
    </row>
    <row r="964" spans="1:31">
      <c r="A964" s="186"/>
      <c r="B964" s="186"/>
      <c r="C964" s="226"/>
      <c r="D964" s="304"/>
      <c r="E964" s="304"/>
      <c r="F964" s="304"/>
      <c r="G964" s="304"/>
      <c r="H964" s="304"/>
      <c r="I964" s="304"/>
      <c r="J964" s="304"/>
      <c r="K964" s="304"/>
      <c r="L964" s="425">
        <f t="shared" si="28"/>
        <v>0</v>
      </c>
      <c r="M964" s="304"/>
      <c r="N964" s="304"/>
      <c r="O964" s="425">
        <f t="shared" si="29"/>
        <v>0</v>
      </c>
      <c r="P964" s="304"/>
      <c r="Q964" s="304"/>
      <c r="R964" s="275" t="str">
        <f>IF(ISBLANK($B964),"",VLOOKUP($B964,Listen!$A$2:$C$44,2,FALSE))</f>
        <v/>
      </c>
      <c r="S964" s="275" t="str">
        <f>IF(ISBLANK($B964),"",VLOOKUP($B964,Listen!$A$2:$C$44,3,FALSE))</f>
        <v/>
      </c>
      <c r="T964" s="260"/>
      <c r="U964" s="260"/>
      <c r="V964" s="260"/>
      <c r="W964" s="260"/>
      <c r="X964" s="260"/>
      <c r="Y964" s="260"/>
      <c r="Z964" s="260"/>
      <c r="AA964" s="260"/>
      <c r="AB964" s="260"/>
      <c r="AC964" s="260"/>
      <c r="AD964" s="260"/>
      <c r="AE964" s="260"/>
    </row>
    <row r="965" spans="1:31">
      <c r="A965" s="186"/>
      <c r="B965" s="186"/>
      <c r="C965" s="226"/>
      <c r="D965" s="304"/>
      <c r="E965" s="304"/>
      <c r="F965" s="304"/>
      <c r="G965" s="304"/>
      <c r="H965" s="304"/>
      <c r="I965" s="304"/>
      <c r="J965" s="304"/>
      <c r="K965" s="304"/>
      <c r="L965" s="425">
        <f t="shared" ref="L965:L1028" si="30">D965+E965+G965+H965+J965-F965-I965-K965</f>
        <v>0</v>
      </c>
      <c r="M965" s="304"/>
      <c r="N965" s="304"/>
      <c r="O965" s="425">
        <f t="shared" ref="O965:O1028" si="31">L965-M965-N965</f>
        <v>0</v>
      </c>
      <c r="P965" s="304"/>
      <c r="Q965" s="304"/>
      <c r="R965" s="275" t="str">
        <f>IF(ISBLANK($B965),"",VLOOKUP($B965,Listen!$A$2:$C$44,2,FALSE))</f>
        <v/>
      </c>
      <c r="S965" s="275" t="str">
        <f>IF(ISBLANK($B965),"",VLOOKUP($B965,Listen!$A$2:$C$44,3,FALSE))</f>
        <v/>
      </c>
      <c r="T965" s="260"/>
      <c r="U965" s="260"/>
      <c r="V965" s="260"/>
      <c r="W965" s="260"/>
      <c r="X965" s="260"/>
      <c r="Y965" s="260"/>
      <c r="Z965" s="260"/>
      <c r="AA965" s="260"/>
      <c r="AB965" s="260"/>
      <c r="AC965" s="260"/>
      <c r="AD965" s="260"/>
      <c r="AE965" s="260"/>
    </row>
    <row r="966" spans="1:31">
      <c r="A966" s="186"/>
      <c r="B966" s="186"/>
      <c r="C966" s="226"/>
      <c r="D966" s="304"/>
      <c r="E966" s="304"/>
      <c r="F966" s="304"/>
      <c r="G966" s="304"/>
      <c r="H966" s="304"/>
      <c r="I966" s="304"/>
      <c r="J966" s="304"/>
      <c r="K966" s="304"/>
      <c r="L966" s="425">
        <f t="shared" si="30"/>
        <v>0</v>
      </c>
      <c r="M966" s="304"/>
      <c r="N966" s="304"/>
      <c r="O966" s="425">
        <f t="shared" si="31"/>
        <v>0</v>
      </c>
      <c r="P966" s="304"/>
      <c r="Q966" s="304"/>
      <c r="R966" s="275" t="str">
        <f>IF(ISBLANK($B966),"",VLOOKUP($B966,Listen!$A$2:$C$44,2,FALSE))</f>
        <v/>
      </c>
      <c r="S966" s="275" t="str">
        <f>IF(ISBLANK($B966),"",VLOOKUP($B966,Listen!$A$2:$C$44,3,FALSE))</f>
        <v/>
      </c>
      <c r="T966" s="260"/>
      <c r="U966" s="260"/>
      <c r="V966" s="260"/>
      <c r="W966" s="260"/>
      <c r="X966" s="260"/>
      <c r="Y966" s="260"/>
      <c r="Z966" s="260"/>
      <c r="AA966" s="260"/>
      <c r="AB966" s="260"/>
      <c r="AC966" s="260"/>
      <c r="AD966" s="260"/>
      <c r="AE966" s="260"/>
    </row>
    <row r="967" spans="1:31">
      <c r="A967" s="186"/>
      <c r="B967" s="186"/>
      <c r="C967" s="226"/>
      <c r="D967" s="304"/>
      <c r="E967" s="304"/>
      <c r="F967" s="304"/>
      <c r="G967" s="304"/>
      <c r="H967" s="304"/>
      <c r="I967" s="304"/>
      <c r="J967" s="304"/>
      <c r="K967" s="304"/>
      <c r="L967" s="425">
        <f t="shared" si="30"/>
        <v>0</v>
      </c>
      <c r="M967" s="304"/>
      <c r="N967" s="304"/>
      <c r="O967" s="425">
        <f t="shared" si="31"/>
        <v>0</v>
      </c>
      <c r="P967" s="304"/>
      <c r="Q967" s="304"/>
      <c r="R967" s="275" t="str">
        <f>IF(ISBLANK($B967),"",VLOOKUP($B967,Listen!$A$2:$C$44,2,FALSE))</f>
        <v/>
      </c>
      <c r="S967" s="275" t="str">
        <f>IF(ISBLANK($B967),"",VLOOKUP($B967,Listen!$A$2:$C$44,3,FALSE))</f>
        <v/>
      </c>
      <c r="T967" s="260"/>
      <c r="U967" s="260"/>
      <c r="V967" s="260"/>
      <c r="W967" s="260"/>
      <c r="X967" s="260"/>
      <c r="Y967" s="260"/>
      <c r="Z967" s="260"/>
      <c r="AA967" s="260"/>
      <c r="AB967" s="260"/>
      <c r="AC967" s="260"/>
      <c r="AD967" s="260"/>
      <c r="AE967" s="260"/>
    </row>
    <row r="968" spans="1:31">
      <c r="A968" s="186"/>
      <c r="B968" s="186"/>
      <c r="C968" s="226"/>
      <c r="D968" s="304"/>
      <c r="E968" s="304"/>
      <c r="F968" s="304"/>
      <c r="G968" s="304"/>
      <c r="H968" s="304"/>
      <c r="I968" s="304"/>
      <c r="J968" s="304"/>
      <c r="K968" s="304"/>
      <c r="L968" s="425">
        <f t="shared" si="30"/>
        <v>0</v>
      </c>
      <c r="M968" s="304"/>
      <c r="N968" s="304"/>
      <c r="O968" s="425">
        <f t="shared" si="31"/>
        <v>0</v>
      </c>
      <c r="P968" s="304"/>
      <c r="Q968" s="304"/>
      <c r="R968" s="275" t="str">
        <f>IF(ISBLANK($B968),"",VLOOKUP($B968,Listen!$A$2:$C$44,2,FALSE))</f>
        <v/>
      </c>
      <c r="S968" s="275" t="str">
        <f>IF(ISBLANK($B968),"",VLOOKUP($B968,Listen!$A$2:$C$44,3,FALSE))</f>
        <v/>
      </c>
      <c r="T968" s="260"/>
      <c r="U968" s="260"/>
      <c r="V968" s="260"/>
      <c r="W968" s="260"/>
      <c r="X968" s="260"/>
      <c r="Y968" s="260"/>
      <c r="Z968" s="260"/>
      <c r="AA968" s="260"/>
      <c r="AB968" s="260"/>
      <c r="AC968" s="260"/>
      <c r="AD968" s="260"/>
      <c r="AE968" s="260"/>
    </row>
    <row r="969" spans="1:31">
      <c r="A969" s="186"/>
      <c r="B969" s="186"/>
      <c r="C969" s="226"/>
      <c r="D969" s="304"/>
      <c r="E969" s="304"/>
      <c r="F969" s="304"/>
      <c r="G969" s="304"/>
      <c r="H969" s="304"/>
      <c r="I969" s="304"/>
      <c r="J969" s="304"/>
      <c r="K969" s="304"/>
      <c r="L969" s="425">
        <f t="shared" si="30"/>
        <v>0</v>
      </c>
      <c r="M969" s="304"/>
      <c r="N969" s="304"/>
      <c r="O969" s="425">
        <f t="shared" si="31"/>
        <v>0</v>
      </c>
      <c r="P969" s="304"/>
      <c r="Q969" s="304"/>
      <c r="R969" s="275" t="str">
        <f>IF(ISBLANK($B969),"",VLOOKUP($B969,Listen!$A$2:$C$44,2,FALSE))</f>
        <v/>
      </c>
      <c r="S969" s="275" t="str">
        <f>IF(ISBLANK($B969),"",VLOOKUP($B969,Listen!$A$2:$C$44,3,FALSE))</f>
        <v/>
      </c>
      <c r="T969" s="260"/>
      <c r="U969" s="260"/>
      <c r="V969" s="260"/>
      <c r="W969" s="260"/>
      <c r="X969" s="260"/>
      <c r="Y969" s="260"/>
      <c r="Z969" s="260"/>
      <c r="AA969" s="260"/>
      <c r="AB969" s="260"/>
      <c r="AC969" s="260"/>
      <c r="AD969" s="260"/>
      <c r="AE969" s="260"/>
    </row>
    <row r="970" spans="1:31">
      <c r="A970" s="186"/>
      <c r="B970" s="186"/>
      <c r="C970" s="226"/>
      <c r="D970" s="304"/>
      <c r="E970" s="304"/>
      <c r="F970" s="304"/>
      <c r="G970" s="304"/>
      <c r="H970" s="304"/>
      <c r="I970" s="304"/>
      <c r="J970" s="304"/>
      <c r="K970" s="304"/>
      <c r="L970" s="425">
        <f t="shared" si="30"/>
        <v>0</v>
      </c>
      <c r="M970" s="304"/>
      <c r="N970" s="304"/>
      <c r="O970" s="425">
        <f t="shared" si="31"/>
        <v>0</v>
      </c>
      <c r="P970" s="304"/>
      <c r="Q970" s="304"/>
      <c r="R970" s="275" t="str">
        <f>IF(ISBLANK($B970),"",VLOOKUP($B970,Listen!$A$2:$C$44,2,FALSE))</f>
        <v/>
      </c>
      <c r="S970" s="275" t="str">
        <f>IF(ISBLANK($B970),"",VLOOKUP($B970,Listen!$A$2:$C$44,3,FALSE))</f>
        <v/>
      </c>
      <c r="T970" s="260"/>
      <c r="U970" s="260"/>
      <c r="V970" s="260"/>
      <c r="W970" s="260"/>
      <c r="X970" s="260"/>
      <c r="Y970" s="260"/>
      <c r="Z970" s="260"/>
      <c r="AA970" s="260"/>
      <c r="AB970" s="260"/>
      <c r="AC970" s="260"/>
      <c r="AD970" s="260"/>
      <c r="AE970" s="260"/>
    </row>
    <row r="971" spans="1:31">
      <c r="A971" s="186"/>
      <c r="B971" s="186"/>
      <c r="C971" s="226"/>
      <c r="D971" s="304"/>
      <c r="E971" s="304"/>
      <c r="F971" s="304"/>
      <c r="G971" s="304"/>
      <c r="H971" s="304"/>
      <c r="I971" s="304"/>
      <c r="J971" s="304"/>
      <c r="K971" s="304"/>
      <c r="L971" s="425">
        <f t="shared" si="30"/>
        <v>0</v>
      </c>
      <c r="M971" s="304"/>
      <c r="N971" s="304"/>
      <c r="O971" s="425">
        <f t="shared" si="31"/>
        <v>0</v>
      </c>
      <c r="P971" s="304"/>
      <c r="Q971" s="304"/>
      <c r="R971" s="275" t="str">
        <f>IF(ISBLANK($B971),"",VLOOKUP($B971,Listen!$A$2:$C$44,2,FALSE))</f>
        <v/>
      </c>
      <c r="S971" s="275" t="str">
        <f>IF(ISBLANK($B971),"",VLOOKUP($B971,Listen!$A$2:$C$44,3,FALSE))</f>
        <v/>
      </c>
      <c r="T971" s="260"/>
      <c r="U971" s="260"/>
      <c r="V971" s="260"/>
      <c r="W971" s="260"/>
      <c r="X971" s="260"/>
      <c r="Y971" s="260"/>
      <c r="Z971" s="260"/>
      <c r="AA971" s="260"/>
      <c r="AB971" s="260"/>
      <c r="AC971" s="260"/>
      <c r="AD971" s="260"/>
      <c r="AE971" s="260"/>
    </row>
    <row r="972" spans="1:31">
      <c r="A972" s="186"/>
      <c r="B972" s="186"/>
      <c r="C972" s="226"/>
      <c r="D972" s="304"/>
      <c r="E972" s="304"/>
      <c r="F972" s="304"/>
      <c r="G972" s="304"/>
      <c r="H972" s="304"/>
      <c r="I972" s="304"/>
      <c r="J972" s="304"/>
      <c r="K972" s="304"/>
      <c r="L972" s="425">
        <f t="shared" si="30"/>
        <v>0</v>
      </c>
      <c r="M972" s="304"/>
      <c r="N972" s="304"/>
      <c r="O972" s="425">
        <f t="shared" si="31"/>
        <v>0</v>
      </c>
      <c r="P972" s="304"/>
      <c r="Q972" s="304"/>
      <c r="R972" s="275" t="str">
        <f>IF(ISBLANK($B972),"",VLOOKUP($B972,Listen!$A$2:$C$44,2,FALSE))</f>
        <v/>
      </c>
      <c r="S972" s="275" t="str">
        <f>IF(ISBLANK($B972),"",VLOOKUP($B972,Listen!$A$2:$C$44,3,FALSE))</f>
        <v/>
      </c>
      <c r="T972" s="260"/>
      <c r="U972" s="260"/>
      <c r="V972" s="260"/>
      <c r="W972" s="260"/>
      <c r="X972" s="260"/>
      <c r="Y972" s="260"/>
      <c r="Z972" s="260"/>
      <c r="AA972" s="260"/>
      <c r="AB972" s="260"/>
      <c r="AC972" s="260"/>
      <c r="AD972" s="260"/>
      <c r="AE972" s="260"/>
    </row>
    <row r="973" spans="1:31">
      <c r="A973" s="186"/>
      <c r="B973" s="186"/>
      <c r="C973" s="226"/>
      <c r="D973" s="304"/>
      <c r="E973" s="304"/>
      <c r="F973" s="304"/>
      <c r="G973" s="304"/>
      <c r="H973" s="304"/>
      <c r="I973" s="304"/>
      <c r="J973" s="304"/>
      <c r="K973" s="304"/>
      <c r="L973" s="425">
        <f t="shared" si="30"/>
        <v>0</v>
      </c>
      <c r="M973" s="304"/>
      <c r="N973" s="304"/>
      <c r="O973" s="425">
        <f t="shared" si="31"/>
        <v>0</v>
      </c>
      <c r="P973" s="304"/>
      <c r="Q973" s="304"/>
      <c r="R973" s="275" t="str">
        <f>IF(ISBLANK($B973),"",VLOOKUP($B973,Listen!$A$2:$C$44,2,FALSE))</f>
        <v/>
      </c>
      <c r="S973" s="275" t="str">
        <f>IF(ISBLANK($B973),"",VLOOKUP($B973,Listen!$A$2:$C$44,3,FALSE))</f>
        <v/>
      </c>
      <c r="T973" s="260"/>
      <c r="U973" s="260"/>
      <c r="V973" s="260"/>
      <c r="W973" s="260"/>
      <c r="X973" s="260"/>
      <c r="Y973" s="260"/>
      <c r="Z973" s="260"/>
      <c r="AA973" s="260"/>
      <c r="AB973" s="260"/>
      <c r="AC973" s="260"/>
      <c r="AD973" s="260"/>
      <c r="AE973" s="260"/>
    </row>
    <row r="974" spans="1:31">
      <c r="A974" s="186"/>
      <c r="B974" s="186"/>
      <c r="C974" s="226"/>
      <c r="D974" s="304"/>
      <c r="E974" s="304"/>
      <c r="F974" s="304"/>
      <c r="G974" s="304"/>
      <c r="H974" s="304"/>
      <c r="I974" s="304"/>
      <c r="J974" s="304"/>
      <c r="K974" s="304"/>
      <c r="L974" s="425">
        <f t="shared" si="30"/>
        <v>0</v>
      </c>
      <c r="M974" s="304"/>
      <c r="N974" s="304"/>
      <c r="O974" s="425">
        <f t="shared" si="31"/>
        <v>0</v>
      </c>
      <c r="P974" s="304"/>
      <c r="Q974" s="304"/>
      <c r="R974" s="275" t="str">
        <f>IF(ISBLANK($B974),"",VLOOKUP($B974,Listen!$A$2:$C$44,2,FALSE))</f>
        <v/>
      </c>
      <c r="S974" s="275" t="str">
        <f>IF(ISBLANK($B974),"",VLOOKUP($B974,Listen!$A$2:$C$44,3,FALSE))</f>
        <v/>
      </c>
      <c r="T974" s="260"/>
      <c r="U974" s="260"/>
      <c r="V974" s="260"/>
      <c r="W974" s="260"/>
      <c r="X974" s="260"/>
      <c r="Y974" s="260"/>
      <c r="Z974" s="260"/>
      <c r="AA974" s="260"/>
      <c r="AB974" s="260"/>
      <c r="AC974" s="260"/>
      <c r="AD974" s="260"/>
      <c r="AE974" s="260"/>
    </row>
    <row r="975" spans="1:31">
      <c r="A975" s="186"/>
      <c r="B975" s="186"/>
      <c r="C975" s="226"/>
      <c r="D975" s="304"/>
      <c r="E975" s="304"/>
      <c r="F975" s="304"/>
      <c r="G975" s="304"/>
      <c r="H975" s="304"/>
      <c r="I975" s="304"/>
      <c r="J975" s="304"/>
      <c r="K975" s="304"/>
      <c r="L975" s="425">
        <f t="shared" si="30"/>
        <v>0</v>
      </c>
      <c r="M975" s="304"/>
      <c r="N975" s="304"/>
      <c r="O975" s="425">
        <f t="shared" si="31"/>
        <v>0</v>
      </c>
      <c r="P975" s="304"/>
      <c r="Q975" s="304"/>
      <c r="R975" s="275" t="str">
        <f>IF(ISBLANK($B975),"",VLOOKUP($B975,Listen!$A$2:$C$44,2,FALSE))</f>
        <v/>
      </c>
      <c r="S975" s="275" t="str">
        <f>IF(ISBLANK($B975),"",VLOOKUP($B975,Listen!$A$2:$C$44,3,FALSE))</f>
        <v/>
      </c>
      <c r="T975" s="260"/>
      <c r="U975" s="260"/>
      <c r="V975" s="260"/>
      <c r="W975" s="260"/>
      <c r="X975" s="260"/>
      <c r="Y975" s="260"/>
      <c r="Z975" s="260"/>
      <c r="AA975" s="260"/>
      <c r="AB975" s="260"/>
      <c r="AC975" s="260"/>
      <c r="AD975" s="260"/>
      <c r="AE975" s="260"/>
    </row>
    <row r="976" spans="1:31">
      <c r="A976" s="186"/>
      <c r="B976" s="186"/>
      <c r="C976" s="226"/>
      <c r="D976" s="304"/>
      <c r="E976" s="304"/>
      <c r="F976" s="304"/>
      <c r="G976" s="304"/>
      <c r="H976" s="304"/>
      <c r="I976" s="304"/>
      <c r="J976" s="304"/>
      <c r="K976" s="304"/>
      <c r="L976" s="425">
        <f t="shared" si="30"/>
        <v>0</v>
      </c>
      <c r="M976" s="304"/>
      <c r="N976" s="304"/>
      <c r="O976" s="425">
        <f t="shared" si="31"/>
        <v>0</v>
      </c>
      <c r="P976" s="304"/>
      <c r="Q976" s="304"/>
      <c r="R976" s="275" t="str">
        <f>IF(ISBLANK($B976),"",VLOOKUP($B976,Listen!$A$2:$C$44,2,FALSE))</f>
        <v/>
      </c>
      <c r="S976" s="275" t="str">
        <f>IF(ISBLANK($B976),"",VLOOKUP($B976,Listen!$A$2:$C$44,3,FALSE))</f>
        <v/>
      </c>
      <c r="T976" s="260"/>
      <c r="U976" s="260"/>
      <c r="V976" s="260"/>
      <c r="W976" s="260"/>
      <c r="X976" s="260"/>
      <c r="Y976" s="260"/>
      <c r="Z976" s="260"/>
      <c r="AA976" s="260"/>
      <c r="AB976" s="260"/>
      <c r="AC976" s="260"/>
      <c r="AD976" s="260"/>
      <c r="AE976" s="260"/>
    </row>
    <row r="977" spans="1:31">
      <c r="A977" s="186"/>
      <c r="B977" s="186"/>
      <c r="C977" s="226"/>
      <c r="D977" s="304"/>
      <c r="E977" s="304"/>
      <c r="F977" s="304"/>
      <c r="G977" s="304"/>
      <c r="H977" s="304"/>
      <c r="I977" s="304"/>
      <c r="J977" s="304"/>
      <c r="K977" s="304"/>
      <c r="L977" s="425">
        <f t="shared" si="30"/>
        <v>0</v>
      </c>
      <c r="M977" s="304"/>
      <c r="N977" s="304"/>
      <c r="O977" s="425">
        <f t="shared" si="31"/>
        <v>0</v>
      </c>
      <c r="P977" s="304"/>
      <c r="Q977" s="304"/>
      <c r="R977" s="275" t="str">
        <f>IF(ISBLANK($B977),"",VLOOKUP($B977,Listen!$A$2:$C$44,2,FALSE))</f>
        <v/>
      </c>
      <c r="S977" s="275" t="str">
        <f>IF(ISBLANK($B977),"",VLOOKUP($B977,Listen!$A$2:$C$44,3,FALSE))</f>
        <v/>
      </c>
      <c r="T977" s="260"/>
      <c r="U977" s="260"/>
      <c r="V977" s="260"/>
      <c r="W977" s="260"/>
      <c r="X977" s="260"/>
      <c r="Y977" s="260"/>
      <c r="Z977" s="260"/>
      <c r="AA977" s="260"/>
      <c r="AB977" s="260"/>
      <c r="AC977" s="260"/>
      <c r="AD977" s="260"/>
      <c r="AE977" s="260"/>
    </row>
    <row r="978" spans="1:31">
      <c r="A978" s="186"/>
      <c r="B978" s="186"/>
      <c r="C978" s="226"/>
      <c r="D978" s="304"/>
      <c r="E978" s="304"/>
      <c r="F978" s="304"/>
      <c r="G978" s="304"/>
      <c r="H978" s="304"/>
      <c r="I978" s="304"/>
      <c r="J978" s="304"/>
      <c r="K978" s="304"/>
      <c r="L978" s="425">
        <f t="shared" si="30"/>
        <v>0</v>
      </c>
      <c r="M978" s="304"/>
      <c r="N978" s="304"/>
      <c r="O978" s="425">
        <f t="shared" si="31"/>
        <v>0</v>
      </c>
      <c r="P978" s="304"/>
      <c r="Q978" s="304"/>
      <c r="R978" s="275" t="str">
        <f>IF(ISBLANK($B978),"",VLOOKUP($B978,Listen!$A$2:$C$44,2,FALSE))</f>
        <v/>
      </c>
      <c r="S978" s="275" t="str">
        <f>IF(ISBLANK($B978),"",VLOOKUP($B978,Listen!$A$2:$C$44,3,FALSE))</f>
        <v/>
      </c>
      <c r="T978" s="260"/>
      <c r="U978" s="260"/>
      <c r="V978" s="260"/>
      <c r="W978" s="260"/>
      <c r="X978" s="260"/>
      <c r="Y978" s="260"/>
      <c r="Z978" s="260"/>
      <c r="AA978" s="260"/>
      <c r="AB978" s="260"/>
      <c r="AC978" s="260"/>
      <c r="AD978" s="260"/>
      <c r="AE978" s="260"/>
    </row>
    <row r="979" spans="1:31">
      <c r="A979" s="186"/>
      <c r="B979" s="186"/>
      <c r="C979" s="226"/>
      <c r="D979" s="304"/>
      <c r="E979" s="304"/>
      <c r="F979" s="304"/>
      <c r="G979" s="304"/>
      <c r="H979" s="304"/>
      <c r="I979" s="304"/>
      <c r="J979" s="304"/>
      <c r="K979" s="304"/>
      <c r="L979" s="425">
        <f t="shared" si="30"/>
        <v>0</v>
      </c>
      <c r="M979" s="304"/>
      <c r="N979" s="304"/>
      <c r="O979" s="425">
        <f t="shared" si="31"/>
        <v>0</v>
      </c>
      <c r="P979" s="304"/>
      <c r="Q979" s="304"/>
      <c r="R979" s="275" t="str">
        <f>IF(ISBLANK($B979),"",VLOOKUP($B979,Listen!$A$2:$C$44,2,FALSE))</f>
        <v/>
      </c>
      <c r="S979" s="275" t="str">
        <f>IF(ISBLANK($B979),"",VLOOKUP($B979,Listen!$A$2:$C$44,3,FALSE))</f>
        <v/>
      </c>
      <c r="T979" s="260"/>
      <c r="U979" s="260"/>
      <c r="V979" s="260"/>
      <c r="W979" s="260"/>
      <c r="X979" s="260"/>
      <c r="Y979" s="260"/>
      <c r="Z979" s="260"/>
      <c r="AA979" s="260"/>
      <c r="AB979" s="260"/>
      <c r="AC979" s="260"/>
      <c r="AD979" s="260"/>
      <c r="AE979" s="260"/>
    </row>
    <row r="980" spans="1:31">
      <c r="A980" s="186"/>
      <c r="B980" s="186"/>
      <c r="C980" s="226"/>
      <c r="D980" s="304"/>
      <c r="E980" s="304"/>
      <c r="F980" s="304"/>
      <c r="G980" s="304"/>
      <c r="H980" s="304"/>
      <c r="I980" s="304"/>
      <c r="J980" s="304"/>
      <c r="K980" s="304"/>
      <c r="L980" s="425">
        <f t="shared" si="30"/>
        <v>0</v>
      </c>
      <c r="M980" s="304"/>
      <c r="N980" s="304"/>
      <c r="O980" s="425">
        <f t="shared" si="31"/>
        <v>0</v>
      </c>
      <c r="P980" s="304"/>
      <c r="Q980" s="304"/>
      <c r="R980" s="275" t="str">
        <f>IF(ISBLANK($B980),"",VLOOKUP($B980,Listen!$A$2:$C$44,2,FALSE))</f>
        <v/>
      </c>
      <c r="S980" s="275" t="str">
        <f>IF(ISBLANK($B980),"",VLOOKUP($B980,Listen!$A$2:$C$44,3,FALSE))</f>
        <v/>
      </c>
      <c r="T980" s="260"/>
      <c r="U980" s="260"/>
      <c r="V980" s="260"/>
      <c r="W980" s="260"/>
      <c r="X980" s="260"/>
      <c r="Y980" s="260"/>
      <c r="Z980" s="260"/>
      <c r="AA980" s="260"/>
      <c r="AB980" s="260"/>
      <c r="AC980" s="260"/>
      <c r="AD980" s="260"/>
      <c r="AE980" s="260"/>
    </row>
    <row r="981" spans="1:31">
      <c r="A981" s="186"/>
      <c r="B981" s="186"/>
      <c r="C981" s="226"/>
      <c r="D981" s="304"/>
      <c r="E981" s="304"/>
      <c r="F981" s="304"/>
      <c r="G981" s="304"/>
      <c r="H981" s="304"/>
      <c r="I981" s="304"/>
      <c r="J981" s="304"/>
      <c r="K981" s="304"/>
      <c r="L981" s="425">
        <f t="shared" si="30"/>
        <v>0</v>
      </c>
      <c r="M981" s="304"/>
      <c r="N981" s="304"/>
      <c r="O981" s="425">
        <f t="shared" si="31"/>
        <v>0</v>
      </c>
      <c r="P981" s="304"/>
      <c r="Q981" s="304"/>
      <c r="R981" s="275" t="str">
        <f>IF(ISBLANK($B981),"",VLOOKUP($B981,Listen!$A$2:$C$44,2,FALSE))</f>
        <v/>
      </c>
      <c r="S981" s="275" t="str">
        <f>IF(ISBLANK($B981),"",VLOOKUP($B981,Listen!$A$2:$C$44,3,FALSE))</f>
        <v/>
      </c>
      <c r="T981" s="260"/>
      <c r="U981" s="260"/>
      <c r="V981" s="260"/>
      <c r="W981" s="260"/>
      <c r="X981" s="260"/>
      <c r="Y981" s="260"/>
      <c r="Z981" s="260"/>
      <c r="AA981" s="260"/>
      <c r="AB981" s="260"/>
      <c r="AC981" s="260"/>
      <c r="AD981" s="260"/>
      <c r="AE981" s="260"/>
    </row>
    <row r="982" spans="1:31">
      <c r="A982" s="186"/>
      <c r="B982" s="186"/>
      <c r="C982" s="226"/>
      <c r="D982" s="304"/>
      <c r="E982" s="304"/>
      <c r="F982" s="304"/>
      <c r="G982" s="304"/>
      <c r="H982" s="304"/>
      <c r="I982" s="304"/>
      <c r="J982" s="304"/>
      <c r="K982" s="304"/>
      <c r="L982" s="425">
        <f t="shared" si="30"/>
        <v>0</v>
      </c>
      <c r="M982" s="304"/>
      <c r="N982" s="304"/>
      <c r="O982" s="425">
        <f t="shared" si="31"/>
        <v>0</v>
      </c>
      <c r="P982" s="304"/>
      <c r="Q982" s="304"/>
      <c r="R982" s="275" t="str">
        <f>IF(ISBLANK($B982),"",VLOOKUP($B982,Listen!$A$2:$C$44,2,FALSE))</f>
        <v/>
      </c>
      <c r="S982" s="275" t="str">
        <f>IF(ISBLANK($B982),"",VLOOKUP($B982,Listen!$A$2:$C$44,3,FALSE))</f>
        <v/>
      </c>
      <c r="T982" s="260"/>
      <c r="U982" s="260"/>
      <c r="V982" s="260"/>
      <c r="W982" s="260"/>
      <c r="X982" s="260"/>
      <c r="Y982" s="260"/>
      <c r="Z982" s="260"/>
      <c r="AA982" s="260"/>
      <c r="AB982" s="260"/>
      <c r="AC982" s="260"/>
      <c r="AD982" s="260"/>
      <c r="AE982" s="260"/>
    </row>
    <row r="983" spans="1:31">
      <c r="A983" s="186"/>
      <c r="B983" s="186"/>
      <c r="C983" s="226"/>
      <c r="D983" s="304"/>
      <c r="E983" s="304"/>
      <c r="F983" s="304"/>
      <c r="G983" s="304"/>
      <c r="H983" s="304"/>
      <c r="I983" s="304"/>
      <c r="J983" s="304"/>
      <c r="K983" s="304"/>
      <c r="L983" s="425">
        <f t="shared" si="30"/>
        <v>0</v>
      </c>
      <c r="M983" s="304"/>
      <c r="N983" s="304"/>
      <c r="O983" s="425">
        <f t="shared" si="31"/>
        <v>0</v>
      </c>
      <c r="P983" s="304"/>
      <c r="Q983" s="304"/>
      <c r="R983" s="275" t="str">
        <f>IF(ISBLANK($B983),"",VLOOKUP($B983,Listen!$A$2:$C$44,2,FALSE))</f>
        <v/>
      </c>
      <c r="S983" s="275" t="str">
        <f>IF(ISBLANK($B983),"",VLOOKUP($B983,Listen!$A$2:$C$44,3,FALSE))</f>
        <v/>
      </c>
      <c r="T983" s="260"/>
      <c r="U983" s="260"/>
      <c r="V983" s="260"/>
      <c r="W983" s="260"/>
      <c r="X983" s="260"/>
      <c r="Y983" s="260"/>
      <c r="Z983" s="260"/>
      <c r="AA983" s="260"/>
      <c r="AB983" s="260"/>
      <c r="AC983" s="260"/>
      <c r="AD983" s="260"/>
      <c r="AE983" s="260"/>
    </row>
    <row r="984" spans="1:31">
      <c r="A984" s="186"/>
      <c r="B984" s="186"/>
      <c r="C984" s="226"/>
      <c r="D984" s="304"/>
      <c r="E984" s="304"/>
      <c r="F984" s="304"/>
      <c r="G984" s="304"/>
      <c r="H984" s="304"/>
      <c r="I984" s="304"/>
      <c r="J984" s="304"/>
      <c r="K984" s="304"/>
      <c r="L984" s="425">
        <f t="shared" si="30"/>
        <v>0</v>
      </c>
      <c r="M984" s="304"/>
      <c r="N984" s="304"/>
      <c r="O984" s="425">
        <f t="shared" si="31"/>
        <v>0</v>
      </c>
      <c r="P984" s="304"/>
      <c r="Q984" s="304"/>
      <c r="R984" s="275" t="str">
        <f>IF(ISBLANK($B984),"",VLOOKUP($B984,Listen!$A$2:$C$44,2,FALSE))</f>
        <v/>
      </c>
      <c r="S984" s="275" t="str">
        <f>IF(ISBLANK($B984),"",VLOOKUP($B984,Listen!$A$2:$C$44,3,FALSE))</f>
        <v/>
      </c>
      <c r="T984" s="260"/>
      <c r="U984" s="260"/>
      <c r="V984" s="260"/>
      <c r="W984" s="260"/>
      <c r="X984" s="260"/>
      <c r="Y984" s="260"/>
      <c r="Z984" s="260"/>
      <c r="AA984" s="260"/>
      <c r="AB984" s="260"/>
      <c r="AC984" s="260"/>
      <c r="AD984" s="260"/>
      <c r="AE984" s="260"/>
    </row>
    <row r="985" spans="1:31">
      <c r="A985" s="186"/>
      <c r="B985" s="186"/>
      <c r="C985" s="226"/>
      <c r="D985" s="304"/>
      <c r="E985" s="304"/>
      <c r="F985" s="304"/>
      <c r="G985" s="304"/>
      <c r="H985" s="304"/>
      <c r="I985" s="304"/>
      <c r="J985" s="304"/>
      <c r="K985" s="304"/>
      <c r="L985" s="425">
        <f t="shared" si="30"/>
        <v>0</v>
      </c>
      <c r="M985" s="304"/>
      <c r="N985" s="304"/>
      <c r="O985" s="425">
        <f t="shared" si="31"/>
        <v>0</v>
      </c>
      <c r="P985" s="304"/>
      <c r="Q985" s="304"/>
      <c r="R985" s="275" t="str">
        <f>IF(ISBLANK($B985),"",VLOOKUP($B985,Listen!$A$2:$C$44,2,FALSE))</f>
        <v/>
      </c>
      <c r="S985" s="275" t="str">
        <f>IF(ISBLANK($B985),"",VLOOKUP($B985,Listen!$A$2:$C$44,3,FALSE))</f>
        <v/>
      </c>
      <c r="T985" s="260"/>
      <c r="U985" s="260"/>
      <c r="V985" s="260"/>
      <c r="W985" s="260"/>
      <c r="X985" s="260"/>
      <c r="Y985" s="260"/>
      <c r="Z985" s="260"/>
      <c r="AA985" s="260"/>
      <c r="AB985" s="260"/>
      <c r="AC985" s="260"/>
      <c r="AD985" s="260"/>
      <c r="AE985" s="260"/>
    </row>
    <row r="986" spans="1:31">
      <c r="A986" s="186"/>
      <c r="B986" s="186"/>
      <c r="C986" s="226"/>
      <c r="D986" s="304"/>
      <c r="E986" s="304"/>
      <c r="F986" s="304"/>
      <c r="G986" s="304"/>
      <c r="H986" s="304"/>
      <c r="I986" s="304"/>
      <c r="J986" s="304"/>
      <c r="K986" s="304"/>
      <c r="L986" s="425">
        <f t="shared" si="30"/>
        <v>0</v>
      </c>
      <c r="M986" s="304"/>
      <c r="N986" s="304"/>
      <c r="O986" s="425">
        <f t="shared" si="31"/>
        <v>0</v>
      </c>
      <c r="P986" s="304"/>
      <c r="Q986" s="304"/>
      <c r="R986" s="275" t="str">
        <f>IF(ISBLANK($B986),"",VLOOKUP($B986,Listen!$A$2:$C$44,2,FALSE))</f>
        <v/>
      </c>
      <c r="S986" s="275" t="str">
        <f>IF(ISBLANK($B986),"",VLOOKUP($B986,Listen!$A$2:$C$44,3,FALSE))</f>
        <v/>
      </c>
      <c r="T986" s="260"/>
      <c r="U986" s="260"/>
      <c r="V986" s="260"/>
      <c r="W986" s="260"/>
      <c r="X986" s="260"/>
      <c r="Y986" s="260"/>
      <c r="Z986" s="260"/>
      <c r="AA986" s="260"/>
      <c r="AB986" s="260"/>
      <c r="AC986" s="260"/>
      <c r="AD986" s="260"/>
      <c r="AE986" s="260"/>
    </row>
    <row r="987" spans="1:31">
      <c r="A987" s="186"/>
      <c r="B987" s="186"/>
      <c r="C987" s="226"/>
      <c r="D987" s="304"/>
      <c r="E987" s="304"/>
      <c r="F987" s="304"/>
      <c r="G987" s="304"/>
      <c r="H987" s="304"/>
      <c r="I987" s="304"/>
      <c r="J987" s="304"/>
      <c r="K987" s="304"/>
      <c r="L987" s="425">
        <f t="shared" si="30"/>
        <v>0</v>
      </c>
      <c r="M987" s="304"/>
      <c r="N987" s="304"/>
      <c r="O987" s="425">
        <f t="shared" si="31"/>
        <v>0</v>
      </c>
      <c r="P987" s="304"/>
      <c r="Q987" s="304"/>
      <c r="R987" s="275" t="str">
        <f>IF(ISBLANK($B987),"",VLOOKUP($B987,Listen!$A$2:$C$44,2,FALSE))</f>
        <v/>
      </c>
      <c r="S987" s="275" t="str">
        <f>IF(ISBLANK($B987),"",VLOOKUP($B987,Listen!$A$2:$C$44,3,FALSE))</f>
        <v/>
      </c>
      <c r="T987" s="260"/>
      <c r="U987" s="260"/>
      <c r="V987" s="260"/>
      <c r="W987" s="260"/>
      <c r="X987" s="260"/>
      <c r="Y987" s="260"/>
      <c r="Z987" s="260"/>
      <c r="AA987" s="260"/>
      <c r="AB987" s="260"/>
      <c r="AC987" s="260"/>
      <c r="AD987" s="260"/>
      <c r="AE987" s="260"/>
    </row>
    <row r="988" spans="1:31">
      <c r="A988" s="186"/>
      <c r="B988" s="186"/>
      <c r="C988" s="226"/>
      <c r="D988" s="304"/>
      <c r="E988" s="304"/>
      <c r="F988" s="304"/>
      <c r="G988" s="304"/>
      <c r="H988" s="304"/>
      <c r="I988" s="304"/>
      <c r="J988" s="304"/>
      <c r="K988" s="304"/>
      <c r="L988" s="425">
        <f t="shared" si="30"/>
        <v>0</v>
      </c>
      <c r="M988" s="304"/>
      <c r="N988" s="304"/>
      <c r="O988" s="425">
        <f t="shared" si="31"/>
        <v>0</v>
      </c>
      <c r="P988" s="304"/>
      <c r="Q988" s="304"/>
      <c r="R988" s="275" t="str">
        <f>IF(ISBLANK($B988),"",VLOOKUP($B988,Listen!$A$2:$C$44,2,FALSE))</f>
        <v/>
      </c>
      <c r="S988" s="275" t="str">
        <f>IF(ISBLANK($B988),"",VLOOKUP($B988,Listen!$A$2:$C$44,3,FALSE))</f>
        <v/>
      </c>
      <c r="T988" s="260"/>
      <c r="U988" s="260"/>
      <c r="V988" s="260"/>
      <c r="W988" s="260"/>
      <c r="X988" s="260"/>
      <c r="Y988" s="260"/>
      <c r="Z988" s="260"/>
      <c r="AA988" s="260"/>
      <c r="AB988" s="260"/>
      <c r="AC988" s="260"/>
      <c r="AD988" s="260"/>
      <c r="AE988" s="260"/>
    </row>
    <row r="989" spans="1:31">
      <c r="A989" s="186"/>
      <c r="B989" s="186"/>
      <c r="C989" s="226"/>
      <c r="D989" s="304"/>
      <c r="E989" s="304"/>
      <c r="F989" s="304"/>
      <c r="G989" s="304"/>
      <c r="H989" s="304"/>
      <c r="I989" s="304"/>
      <c r="J989" s="304"/>
      <c r="K989" s="304"/>
      <c r="L989" s="425">
        <f t="shared" si="30"/>
        <v>0</v>
      </c>
      <c r="M989" s="304"/>
      <c r="N989" s="304"/>
      <c r="O989" s="425">
        <f t="shared" si="31"/>
        <v>0</v>
      </c>
      <c r="P989" s="304"/>
      <c r="Q989" s="304"/>
      <c r="R989" s="275" t="str">
        <f>IF(ISBLANK($B989),"",VLOOKUP($B989,Listen!$A$2:$C$44,2,FALSE))</f>
        <v/>
      </c>
      <c r="S989" s="275" t="str">
        <f>IF(ISBLANK($B989),"",VLOOKUP($B989,Listen!$A$2:$C$44,3,FALSE))</f>
        <v/>
      </c>
      <c r="T989" s="260"/>
      <c r="U989" s="260"/>
      <c r="V989" s="260"/>
      <c r="W989" s="260"/>
      <c r="X989" s="260"/>
      <c r="Y989" s="260"/>
      <c r="Z989" s="260"/>
      <c r="AA989" s="260"/>
      <c r="AB989" s="260"/>
      <c r="AC989" s="260"/>
      <c r="AD989" s="260"/>
      <c r="AE989" s="260"/>
    </row>
    <row r="990" spans="1:31">
      <c r="A990" s="186"/>
      <c r="B990" s="186"/>
      <c r="C990" s="226"/>
      <c r="D990" s="304"/>
      <c r="E990" s="304"/>
      <c r="F990" s="304"/>
      <c r="G990" s="304"/>
      <c r="H990" s="304"/>
      <c r="I990" s="304"/>
      <c r="J990" s="304"/>
      <c r="K990" s="304"/>
      <c r="L990" s="425">
        <f t="shared" si="30"/>
        <v>0</v>
      </c>
      <c r="M990" s="304"/>
      <c r="N990" s="304"/>
      <c r="O990" s="425">
        <f t="shared" si="31"/>
        <v>0</v>
      </c>
      <c r="P990" s="304"/>
      <c r="Q990" s="304"/>
      <c r="R990" s="275" t="str">
        <f>IF(ISBLANK($B990),"",VLOOKUP($B990,Listen!$A$2:$C$44,2,FALSE))</f>
        <v/>
      </c>
      <c r="S990" s="275" t="str">
        <f>IF(ISBLANK($B990),"",VLOOKUP($B990,Listen!$A$2:$C$44,3,FALSE))</f>
        <v/>
      </c>
      <c r="T990" s="260"/>
      <c r="U990" s="260"/>
      <c r="V990" s="260"/>
      <c r="W990" s="260"/>
      <c r="X990" s="260"/>
      <c r="Y990" s="260"/>
      <c r="Z990" s="260"/>
      <c r="AA990" s="260"/>
      <c r="AB990" s="260"/>
      <c r="AC990" s="260"/>
      <c r="AD990" s="260"/>
      <c r="AE990" s="260"/>
    </row>
    <row r="991" spans="1:31">
      <c r="A991" s="186"/>
      <c r="B991" s="186"/>
      <c r="C991" s="226"/>
      <c r="D991" s="304"/>
      <c r="E991" s="304"/>
      <c r="F991" s="304"/>
      <c r="G991" s="304"/>
      <c r="H991" s="304"/>
      <c r="I991" s="304"/>
      <c r="J991" s="304"/>
      <c r="K991" s="304"/>
      <c r="L991" s="425">
        <f t="shared" si="30"/>
        <v>0</v>
      </c>
      <c r="M991" s="304"/>
      <c r="N991" s="304"/>
      <c r="O991" s="425">
        <f t="shared" si="31"/>
        <v>0</v>
      </c>
      <c r="P991" s="304"/>
      <c r="Q991" s="304"/>
      <c r="R991" s="275" t="str">
        <f>IF(ISBLANK($B991),"",VLOOKUP($B991,Listen!$A$2:$C$44,2,FALSE))</f>
        <v/>
      </c>
      <c r="S991" s="275" t="str">
        <f>IF(ISBLANK($B991),"",VLOOKUP($B991,Listen!$A$2:$C$44,3,FALSE))</f>
        <v/>
      </c>
      <c r="T991" s="260"/>
      <c r="U991" s="260"/>
      <c r="V991" s="260"/>
      <c r="W991" s="260"/>
      <c r="X991" s="260"/>
      <c r="Y991" s="260"/>
      <c r="Z991" s="260"/>
      <c r="AA991" s="260"/>
      <c r="AB991" s="260"/>
      <c r="AC991" s="260"/>
      <c r="AD991" s="260"/>
      <c r="AE991" s="260"/>
    </row>
    <row r="992" spans="1:31">
      <c r="A992" s="186"/>
      <c r="B992" s="186"/>
      <c r="C992" s="226"/>
      <c r="D992" s="304"/>
      <c r="E992" s="304"/>
      <c r="F992" s="304"/>
      <c r="G992" s="304"/>
      <c r="H992" s="304"/>
      <c r="I992" s="304"/>
      <c r="J992" s="304"/>
      <c r="K992" s="304"/>
      <c r="L992" s="425">
        <f t="shared" si="30"/>
        <v>0</v>
      </c>
      <c r="M992" s="304"/>
      <c r="N992" s="304"/>
      <c r="O992" s="425">
        <f t="shared" si="31"/>
        <v>0</v>
      </c>
      <c r="P992" s="304"/>
      <c r="Q992" s="304"/>
      <c r="R992" s="275" t="str">
        <f>IF(ISBLANK($B992),"",VLOOKUP($B992,Listen!$A$2:$C$44,2,FALSE))</f>
        <v/>
      </c>
      <c r="S992" s="275" t="str">
        <f>IF(ISBLANK($B992),"",VLOOKUP($B992,Listen!$A$2:$C$44,3,FALSE))</f>
        <v/>
      </c>
      <c r="T992" s="260"/>
      <c r="U992" s="260"/>
      <c r="V992" s="260"/>
      <c r="W992" s="260"/>
      <c r="X992" s="260"/>
      <c r="Y992" s="260"/>
      <c r="Z992" s="260"/>
      <c r="AA992" s="260"/>
      <c r="AB992" s="260"/>
      <c r="AC992" s="260"/>
      <c r="AD992" s="260"/>
      <c r="AE992" s="260"/>
    </row>
    <row r="993" spans="1:31">
      <c r="A993" s="186"/>
      <c r="B993" s="186"/>
      <c r="C993" s="226"/>
      <c r="D993" s="304"/>
      <c r="E993" s="304"/>
      <c r="F993" s="304"/>
      <c r="G993" s="304"/>
      <c r="H993" s="304"/>
      <c r="I993" s="304"/>
      <c r="J993" s="304"/>
      <c r="K993" s="304"/>
      <c r="L993" s="425">
        <f t="shared" si="30"/>
        <v>0</v>
      </c>
      <c r="M993" s="304"/>
      <c r="N993" s="304"/>
      <c r="O993" s="425">
        <f t="shared" si="31"/>
        <v>0</v>
      </c>
      <c r="P993" s="304"/>
      <c r="Q993" s="304"/>
      <c r="R993" s="275" t="str">
        <f>IF(ISBLANK($B993),"",VLOOKUP($B993,Listen!$A$2:$C$44,2,FALSE))</f>
        <v/>
      </c>
      <c r="S993" s="275" t="str">
        <f>IF(ISBLANK($B993),"",VLOOKUP($B993,Listen!$A$2:$C$44,3,FALSE))</f>
        <v/>
      </c>
      <c r="T993" s="260"/>
      <c r="U993" s="260"/>
      <c r="V993" s="260"/>
      <c r="W993" s="260"/>
      <c r="X993" s="260"/>
      <c r="Y993" s="260"/>
      <c r="Z993" s="260"/>
      <c r="AA993" s="260"/>
      <c r="AB993" s="260"/>
      <c r="AC993" s="260"/>
      <c r="AD993" s="260"/>
      <c r="AE993" s="260"/>
    </row>
    <row r="994" spans="1:31">
      <c r="A994" s="186"/>
      <c r="B994" s="186"/>
      <c r="C994" s="226"/>
      <c r="D994" s="304"/>
      <c r="E994" s="304"/>
      <c r="F994" s="304"/>
      <c r="G994" s="304"/>
      <c r="H994" s="304"/>
      <c r="I994" s="304"/>
      <c r="J994" s="304"/>
      <c r="K994" s="304"/>
      <c r="L994" s="425">
        <f t="shared" si="30"/>
        <v>0</v>
      </c>
      <c r="M994" s="304"/>
      <c r="N994" s="304"/>
      <c r="O994" s="425">
        <f t="shared" si="31"/>
        <v>0</v>
      </c>
      <c r="P994" s="304"/>
      <c r="Q994" s="304"/>
      <c r="R994" s="275" t="str">
        <f>IF(ISBLANK($B994),"",VLOOKUP($B994,Listen!$A$2:$C$44,2,FALSE))</f>
        <v/>
      </c>
      <c r="S994" s="275" t="str">
        <f>IF(ISBLANK($B994),"",VLOOKUP($B994,Listen!$A$2:$C$44,3,FALSE))</f>
        <v/>
      </c>
      <c r="T994" s="260"/>
      <c r="U994" s="260"/>
      <c r="V994" s="260"/>
      <c r="W994" s="260"/>
      <c r="X994" s="260"/>
      <c r="Y994" s="260"/>
      <c r="Z994" s="260"/>
      <c r="AA994" s="260"/>
      <c r="AB994" s="260"/>
      <c r="AC994" s="260"/>
      <c r="AD994" s="260"/>
      <c r="AE994" s="260"/>
    </row>
    <row r="995" spans="1:31">
      <c r="A995" s="186"/>
      <c r="B995" s="186"/>
      <c r="C995" s="226"/>
      <c r="D995" s="304"/>
      <c r="E995" s="304"/>
      <c r="F995" s="304"/>
      <c r="G995" s="304"/>
      <c r="H995" s="304"/>
      <c r="I995" s="304"/>
      <c r="J995" s="304"/>
      <c r="K995" s="304"/>
      <c r="L995" s="425">
        <f t="shared" si="30"/>
        <v>0</v>
      </c>
      <c r="M995" s="304"/>
      <c r="N995" s="304"/>
      <c r="O995" s="425">
        <f t="shared" si="31"/>
        <v>0</v>
      </c>
      <c r="P995" s="304"/>
      <c r="Q995" s="304"/>
      <c r="R995" s="275" t="str">
        <f>IF(ISBLANK($B995),"",VLOOKUP($B995,Listen!$A$2:$C$44,2,FALSE))</f>
        <v/>
      </c>
      <c r="S995" s="275" t="str">
        <f>IF(ISBLANK($B995),"",VLOOKUP($B995,Listen!$A$2:$C$44,3,FALSE))</f>
        <v/>
      </c>
      <c r="T995" s="260"/>
      <c r="U995" s="260"/>
      <c r="V995" s="260"/>
      <c r="W995" s="260"/>
      <c r="X995" s="260"/>
      <c r="Y995" s="260"/>
      <c r="Z995" s="260"/>
      <c r="AA995" s="260"/>
      <c r="AB995" s="260"/>
      <c r="AC995" s="260"/>
      <c r="AD995" s="260"/>
      <c r="AE995" s="260"/>
    </row>
    <row r="996" spans="1:31">
      <c r="A996" s="186"/>
      <c r="B996" s="186"/>
      <c r="C996" s="226"/>
      <c r="D996" s="304"/>
      <c r="E996" s="304"/>
      <c r="F996" s="304"/>
      <c r="G996" s="304"/>
      <c r="H996" s="304"/>
      <c r="I996" s="304"/>
      <c r="J996" s="304"/>
      <c r="K996" s="304"/>
      <c r="L996" s="425">
        <f t="shared" si="30"/>
        <v>0</v>
      </c>
      <c r="M996" s="304"/>
      <c r="N996" s="304"/>
      <c r="O996" s="425">
        <f t="shared" si="31"/>
        <v>0</v>
      </c>
      <c r="P996" s="304"/>
      <c r="Q996" s="304"/>
      <c r="R996" s="275" t="str">
        <f>IF(ISBLANK($B996),"",VLOOKUP($B996,Listen!$A$2:$C$44,2,FALSE))</f>
        <v/>
      </c>
      <c r="S996" s="275" t="str">
        <f>IF(ISBLANK($B996),"",VLOOKUP($B996,Listen!$A$2:$C$44,3,FALSE))</f>
        <v/>
      </c>
      <c r="T996" s="260"/>
      <c r="U996" s="260"/>
      <c r="V996" s="260"/>
      <c r="W996" s="260"/>
      <c r="X996" s="260"/>
      <c r="Y996" s="260"/>
      <c r="Z996" s="260"/>
      <c r="AA996" s="260"/>
      <c r="AB996" s="260"/>
      <c r="AC996" s="260"/>
      <c r="AD996" s="260"/>
      <c r="AE996" s="260"/>
    </row>
    <row r="997" spans="1:31">
      <c r="A997" s="186"/>
      <c r="B997" s="186"/>
      <c r="C997" s="226"/>
      <c r="D997" s="304"/>
      <c r="E997" s="304"/>
      <c r="F997" s="304"/>
      <c r="G997" s="304"/>
      <c r="H997" s="304"/>
      <c r="I997" s="304"/>
      <c r="J997" s="304"/>
      <c r="K997" s="304"/>
      <c r="L997" s="425">
        <f t="shared" si="30"/>
        <v>0</v>
      </c>
      <c r="M997" s="304"/>
      <c r="N997" s="304"/>
      <c r="O997" s="425">
        <f t="shared" si="31"/>
        <v>0</v>
      </c>
      <c r="P997" s="304"/>
      <c r="Q997" s="304"/>
      <c r="R997" s="275" t="str">
        <f>IF(ISBLANK($B997),"",VLOOKUP($B997,Listen!$A$2:$C$44,2,FALSE))</f>
        <v/>
      </c>
      <c r="S997" s="275" t="str">
        <f>IF(ISBLANK($B997),"",VLOOKUP($B997,Listen!$A$2:$C$44,3,FALSE))</f>
        <v/>
      </c>
      <c r="T997" s="260"/>
      <c r="U997" s="260"/>
      <c r="V997" s="260"/>
      <c r="W997" s="260"/>
      <c r="X997" s="260"/>
      <c r="Y997" s="260"/>
      <c r="Z997" s="260"/>
      <c r="AA997" s="260"/>
      <c r="AB997" s="260"/>
      <c r="AC997" s="260"/>
      <c r="AD997" s="260"/>
      <c r="AE997" s="260"/>
    </row>
    <row r="998" spans="1:31">
      <c r="A998" s="186"/>
      <c r="B998" s="186"/>
      <c r="C998" s="226"/>
      <c r="D998" s="304"/>
      <c r="E998" s="304"/>
      <c r="F998" s="304"/>
      <c r="G998" s="304"/>
      <c r="H998" s="304"/>
      <c r="I998" s="304"/>
      <c r="J998" s="304"/>
      <c r="K998" s="304"/>
      <c r="L998" s="425">
        <f t="shared" si="30"/>
        <v>0</v>
      </c>
      <c r="M998" s="304"/>
      <c r="N998" s="304"/>
      <c r="O998" s="425">
        <f t="shared" si="31"/>
        <v>0</v>
      </c>
      <c r="P998" s="304"/>
      <c r="Q998" s="304"/>
      <c r="R998" s="275" t="str">
        <f>IF(ISBLANK($B998),"",VLOOKUP($B998,Listen!$A$2:$C$44,2,FALSE))</f>
        <v/>
      </c>
      <c r="S998" s="275" t="str">
        <f>IF(ISBLANK($B998),"",VLOOKUP($B998,Listen!$A$2:$C$44,3,FALSE))</f>
        <v/>
      </c>
      <c r="T998" s="260"/>
      <c r="U998" s="260"/>
      <c r="V998" s="260"/>
      <c r="W998" s="260"/>
      <c r="X998" s="260"/>
      <c r="Y998" s="260"/>
      <c r="Z998" s="260"/>
      <c r="AA998" s="260"/>
      <c r="AB998" s="260"/>
      <c r="AC998" s="260"/>
      <c r="AD998" s="260"/>
      <c r="AE998" s="260"/>
    </row>
    <row r="999" spans="1:31">
      <c r="A999" s="186"/>
      <c r="B999" s="186"/>
      <c r="C999" s="226"/>
      <c r="D999" s="304"/>
      <c r="E999" s="304"/>
      <c r="F999" s="304"/>
      <c r="G999" s="304"/>
      <c r="H999" s="304"/>
      <c r="I999" s="304"/>
      <c r="J999" s="304"/>
      <c r="K999" s="304"/>
      <c r="L999" s="425">
        <f t="shared" si="30"/>
        <v>0</v>
      </c>
      <c r="M999" s="304"/>
      <c r="N999" s="304"/>
      <c r="O999" s="425">
        <f t="shared" si="31"/>
        <v>0</v>
      </c>
      <c r="P999" s="304"/>
      <c r="Q999" s="304"/>
      <c r="R999" s="275" t="str">
        <f>IF(ISBLANK($B999),"",VLOOKUP($B999,Listen!$A$2:$C$44,2,FALSE))</f>
        <v/>
      </c>
      <c r="S999" s="275" t="str">
        <f>IF(ISBLANK($B999),"",VLOOKUP($B999,Listen!$A$2:$C$44,3,FALSE))</f>
        <v/>
      </c>
      <c r="T999" s="260"/>
      <c r="U999" s="260"/>
      <c r="V999" s="260"/>
      <c r="W999" s="260"/>
      <c r="X999" s="260"/>
      <c r="Y999" s="260"/>
      <c r="Z999" s="260"/>
      <c r="AA999" s="260"/>
      <c r="AB999" s="260"/>
      <c r="AC999" s="260"/>
      <c r="AD999" s="260"/>
      <c r="AE999" s="260"/>
    </row>
    <row r="1000" spans="1:31">
      <c r="A1000" s="186"/>
      <c r="B1000" s="186"/>
      <c r="C1000" s="226"/>
      <c r="D1000" s="304"/>
      <c r="E1000" s="304"/>
      <c r="F1000" s="304"/>
      <c r="G1000" s="304"/>
      <c r="H1000" s="304"/>
      <c r="I1000" s="304"/>
      <c r="J1000" s="304"/>
      <c r="K1000" s="304"/>
      <c r="L1000" s="425">
        <f t="shared" si="30"/>
        <v>0</v>
      </c>
      <c r="M1000" s="304"/>
      <c r="N1000" s="304"/>
      <c r="O1000" s="425">
        <f t="shared" si="31"/>
        <v>0</v>
      </c>
      <c r="P1000" s="304"/>
      <c r="Q1000" s="304"/>
      <c r="R1000" s="275" t="str">
        <f>IF(ISBLANK($B1000),"",VLOOKUP($B1000,Listen!$A$2:$C$44,2,FALSE))</f>
        <v/>
      </c>
      <c r="S1000" s="275" t="str">
        <f>IF(ISBLANK($B1000),"",VLOOKUP($B1000,Listen!$A$2:$C$44,3,FALSE))</f>
        <v/>
      </c>
      <c r="T1000" s="260"/>
      <c r="U1000" s="260"/>
      <c r="V1000" s="260"/>
      <c r="W1000" s="260"/>
      <c r="X1000" s="260"/>
      <c r="Y1000" s="260"/>
      <c r="Z1000" s="260"/>
      <c r="AA1000" s="260"/>
      <c r="AB1000" s="260"/>
      <c r="AC1000" s="260"/>
      <c r="AD1000" s="260"/>
      <c r="AE1000" s="260"/>
    </row>
    <row r="1001" spans="1:31">
      <c r="A1001" s="186"/>
      <c r="B1001" s="186"/>
      <c r="C1001" s="226"/>
      <c r="D1001" s="304"/>
      <c r="E1001" s="304"/>
      <c r="F1001" s="304"/>
      <c r="G1001" s="304"/>
      <c r="H1001" s="304"/>
      <c r="I1001" s="304"/>
      <c r="J1001" s="304"/>
      <c r="K1001" s="304"/>
      <c r="L1001" s="425">
        <f t="shared" si="30"/>
        <v>0</v>
      </c>
      <c r="M1001" s="304"/>
      <c r="N1001" s="304"/>
      <c r="O1001" s="425">
        <f t="shared" si="31"/>
        <v>0</v>
      </c>
      <c r="P1001" s="304"/>
      <c r="Q1001" s="304"/>
      <c r="R1001" s="275" t="str">
        <f>IF(ISBLANK($B1001),"",VLOOKUP($B1001,Listen!$A$2:$C$44,2,FALSE))</f>
        <v/>
      </c>
      <c r="S1001" s="275" t="str">
        <f>IF(ISBLANK($B1001),"",VLOOKUP($B1001,Listen!$A$2:$C$44,3,FALSE))</f>
        <v/>
      </c>
      <c r="T1001" s="260"/>
      <c r="U1001" s="260"/>
      <c r="V1001" s="260"/>
      <c r="W1001" s="260"/>
      <c r="X1001" s="260"/>
      <c r="Y1001" s="260"/>
      <c r="Z1001" s="260"/>
      <c r="AA1001" s="260"/>
      <c r="AB1001" s="260"/>
      <c r="AC1001" s="260"/>
      <c r="AD1001" s="260"/>
      <c r="AE1001" s="260"/>
    </row>
    <row r="1002" spans="1:31">
      <c r="A1002" s="186"/>
      <c r="B1002" s="186"/>
      <c r="C1002" s="226"/>
      <c r="D1002" s="304"/>
      <c r="E1002" s="304"/>
      <c r="F1002" s="304"/>
      <c r="G1002" s="304"/>
      <c r="H1002" s="304"/>
      <c r="I1002" s="304"/>
      <c r="J1002" s="304"/>
      <c r="K1002" s="304"/>
      <c r="L1002" s="425">
        <f t="shared" si="30"/>
        <v>0</v>
      </c>
      <c r="M1002" s="304"/>
      <c r="N1002" s="304"/>
      <c r="O1002" s="425">
        <f t="shared" si="31"/>
        <v>0</v>
      </c>
      <c r="P1002" s="304"/>
      <c r="Q1002" s="304"/>
      <c r="R1002" s="275" t="str">
        <f>IF(ISBLANK($B1002),"",VLOOKUP($B1002,Listen!$A$2:$C$44,2,FALSE))</f>
        <v/>
      </c>
      <c r="S1002" s="275" t="str">
        <f>IF(ISBLANK($B1002),"",VLOOKUP($B1002,Listen!$A$2:$C$44,3,FALSE))</f>
        <v/>
      </c>
      <c r="T1002" s="260"/>
      <c r="U1002" s="260"/>
      <c r="V1002" s="260"/>
      <c r="W1002" s="260"/>
      <c r="X1002" s="260"/>
      <c r="Y1002" s="260"/>
      <c r="Z1002" s="260"/>
      <c r="AA1002" s="260"/>
      <c r="AB1002" s="260"/>
      <c r="AC1002" s="260"/>
      <c r="AD1002" s="260"/>
      <c r="AE1002" s="260"/>
    </row>
    <row r="1003" spans="1:31">
      <c r="A1003" s="186"/>
      <c r="B1003" s="186"/>
      <c r="C1003" s="226"/>
      <c r="D1003" s="304"/>
      <c r="E1003" s="304"/>
      <c r="F1003" s="304"/>
      <c r="G1003" s="304"/>
      <c r="H1003" s="304"/>
      <c r="I1003" s="304"/>
      <c r="J1003" s="304"/>
      <c r="K1003" s="304"/>
      <c r="L1003" s="425">
        <f t="shared" si="30"/>
        <v>0</v>
      </c>
      <c r="M1003" s="304"/>
      <c r="N1003" s="304"/>
      <c r="O1003" s="425">
        <f t="shared" si="31"/>
        <v>0</v>
      </c>
      <c r="P1003" s="304"/>
      <c r="Q1003" s="304"/>
      <c r="R1003" s="275" t="str">
        <f>IF(ISBLANK($B1003),"",VLOOKUP($B1003,Listen!$A$2:$C$44,2,FALSE))</f>
        <v/>
      </c>
      <c r="S1003" s="275" t="str">
        <f>IF(ISBLANK($B1003),"",VLOOKUP($B1003,Listen!$A$2:$C$44,3,FALSE))</f>
        <v/>
      </c>
      <c r="T1003" s="260"/>
      <c r="U1003" s="260"/>
      <c r="V1003" s="260"/>
      <c r="W1003" s="260"/>
      <c r="X1003" s="260"/>
      <c r="Y1003" s="260"/>
      <c r="Z1003" s="260"/>
      <c r="AA1003" s="260"/>
      <c r="AB1003" s="260"/>
      <c r="AC1003" s="260"/>
      <c r="AD1003" s="260"/>
      <c r="AE1003" s="260"/>
    </row>
    <row r="1004" spans="1:31">
      <c r="A1004" s="186"/>
      <c r="B1004" s="186"/>
      <c r="C1004" s="226"/>
      <c r="D1004" s="304"/>
      <c r="E1004" s="304"/>
      <c r="F1004" s="304"/>
      <c r="G1004" s="304"/>
      <c r="H1004" s="304"/>
      <c r="I1004" s="304"/>
      <c r="J1004" s="304"/>
      <c r="K1004" s="304"/>
      <c r="L1004" s="425">
        <f t="shared" si="30"/>
        <v>0</v>
      </c>
      <c r="M1004" s="304"/>
      <c r="N1004" s="304"/>
      <c r="O1004" s="425">
        <f t="shared" si="31"/>
        <v>0</v>
      </c>
      <c r="P1004" s="304"/>
      <c r="Q1004" s="304"/>
      <c r="R1004" s="275" t="str">
        <f>IF(ISBLANK($B1004),"",VLOOKUP($B1004,Listen!$A$2:$C$44,2,FALSE))</f>
        <v/>
      </c>
      <c r="S1004" s="275" t="str">
        <f>IF(ISBLANK($B1004),"",VLOOKUP($B1004,Listen!$A$2:$C$44,3,FALSE))</f>
        <v/>
      </c>
      <c r="T1004" s="260"/>
      <c r="U1004" s="260"/>
      <c r="V1004" s="260"/>
      <c r="W1004" s="260"/>
      <c r="X1004" s="260"/>
      <c r="Y1004" s="260"/>
      <c r="Z1004" s="260"/>
      <c r="AA1004" s="260"/>
      <c r="AB1004" s="260"/>
      <c r="AC1004" s="260"/>
      <c r="AD1004" s="260"/>
      <c r="AE1004" s="260"/>
    </row>
    <row r="1005" spans="1:31">
      <c r="A1005" s="186"/>
      <c r="B1005" s="186"/>
      <c r="C1005" s="226"/>
      <c r="D1005" s="304"/>
      <c r="E1005" s="304"/>
      <c r="F1005" s="304"/>
      <c r="G1005" s="304"/>
      <c r="H1005" s="304"/>
      <c r="I1005" s="304"/>
      <c r="J1005" s="304"/>
      <c r="K1005" s="304"/>
      <c r="L1005" s="425">
        <f t="shared" si="30"/>
        <v>0</v>
      </c>
      <c r="M1005" s="304"/>
      <c r="N1005" s="304"/>
      <c r="O1005" s="425">
        <f t="shared" si="31"/>
        <v>0</v>
      </c>
      <c r="P1005" s="304"/>
      <c r="Q1005" s="304"/>
      <c r="R1005" s="275" t="str">
        <f>IF(ISBLANK($B1005),"",VLOOKUP($B1005,Listen!$A$2:$C$44,2,FALSE))</f>
        <v/>
      </c>
      <c r="S1005" s="275" t="str">
        <f>IF(ISBLANK($B1005),"",VLOOKUP($B1005,Listen!$A$2:$C$44,3,FALSE))</f>
        <v/>
      </c>
      <c r="T1005" s="260"/>
      <c r="U1005" s="260"/>
      <c r="V1005" s="260"/>
      <c r="W1005" s="260"/>
      <c r="X1005" s="260"/>
      <c r="Y1005" s="260"/>
      <c r="Z1005" s="260"/>
      <c r="AA1005" s="260"/>
      <c r="AB1005" s="260"/>
      <c r="AC1005" s="260"/>
      <c r="AD1005" s="260"/>
      <c r="AE1005" s="260"/>
    </row>
    <row r="1006" spans="1:31">
      <c r="A1006" s="186"/>
      <c r="B1006" s="186"/>
      <c r="C1006" s="226"/>
      <c r="D1006" s="304"/>
      <c r="E1006" s="304"/>
      <c r="F1006" s="304"/>
      <c r="G1006" s="304"/>
      <c r="H1006" s="304"/>
      <c r="I1006" s="304"/>
      <c r="J1006" s="304"/>
      <c r="K1006" s="304"/>
      <c r="L1006" s="425">
        <f t="shared" si="30"/>
        <v>0</v>
      </c>
      <c r="M1006" s="304"/>
      <c r="N1006" s="304"/>
      <c r="O1006" s="425">
        <f t="shared" si="31"/>
        <v>0</v>
      </c>
      <c r="P1006" s="304"/>
      <c r="Q1006" s="304"/>
      <c r="R1006" s="275" t="str">
        <f>IF(ISBLANK($B1006),"",VLOOKUP($B1006,Listen!$A$2:$C$44,2,FALSE))</f>
        <v/>
      </c>
      <c r="S1006" s="275" t="str">
        <f>IF(ISBLANK($B1006),"",VLOOKUP($B1006,Listen!$A$2:$C$44,3,FALSE))</f>
        <v/>
      </c>
      <c r="T1006" s="260"/>
      <c r="U1006" s="260"/>
      <c r="V1006" s="260"/>
      <c r="W1006" s="260"/>
      <c r="X1006" s="260"/>
      <c r="Y1006" s="260"/>
      <c r="Z1006" s="260"/>
      <c r="AA1006" s="260"/>
      <c r="AB1006" s="260"/>
      <c r="AC1006" s="260"/>
      <c r="AD1006" s="260"/>
      <c r="AE1006" s="260"/>
    </row>
    <row r="1007" spans="1:31">
      <c r="A1007" s="186"/>
      <c r="B1007" s="186"/>
      <c r="C1007" s="226"/>
      <c r="D1007" s="304"/>
      <c r="E1007" s="304"/>
      <c r="F1007" s="304"/>
      <c r="G1007" s="304"/>
      <c r="H1007" s="304"/>
      <c r="I1007" s="304"/>
      <c r="J1007" s="304"/>
      <c r="K1007" s="304"/>
      <c r="L1007" s="425">
        <f t="shared" si="30"/>
        <v>0</v>
      </c>
      <c r="M1007" s="304"/>
      <c r="N1007" s="304"/>
      <c r="O1007" s="425">
        <f t="shared" si="31"/>
        <v>0</v>
      </c>
      <c r="P1007" s="304"/>
      <c r="Q1007" s="304"/>
      <c r="R1007" s="275" t="str">
        <f>IF(ISBLANK($B1007),"",VLOOKUP($B1007,Listen!$A$2:$C$44,2,FALSE))</f>
        <v/>
      </c>
      <c r="S1007" s="275" t="str">
        <f>IF(ISBLANK($B1007),"",VLOOKUP($B1007,Listen!$A$2:$C$44,3,FALSE))</f>
        <v/>
      </c>
      <c r="T1007" s="260"/>
      <c r="U1007" s="260"/>
      <c r="V1007" s="260"/>
      <c r="W1007" s="260"/>
      <c r="X1007" s="260"/>
      <c r="Y1007" s="260"/>
      <c r="Z1007" s="260"/>
      <c r="AA1007" s="260"/>
      <c r="AB1007" s="260"/>
      <c r="AC1007" s="260"/>
      <c r="AD1007" s="260"/>
      <c r="AE1007" s="260"/>
    </row>
    <row r="1008" spans="1:31">
      <c r="A1008" s="186"/>
      <c r="B1008" s="186"/>
      <c r="C1008" s="226"/>
      <c r="D1008" s="304"/>
      <c r="E1008" s="304"/>
      <c r="F1008" s="304"/>
      <c r="G1008" s="304"/>
      <c r="H1008" s="304"/>
      <c r="I1008" s="304"/>
      <c r="J1008" s="304"/>
      <c r="K1008" s="304"/>
      <c r="L1008" s="425">
        <f t="shared" si="30"/>
        <v>0</v>
      </c>
      <c r="M1008" s="304"/>
      <c r="N1008" s="304"/>
      <c r="O1008" s="425">
        <f t="shared" si="31"/>
        <v>0</v>
      </c>
      <c r="P1008" s="304"/>
      <c r="Q1008" s="304"/>
      <c r="R1008" s="275" t="str">
        <f>IF(ISBLANK($B1008),"",VLOOKUP($B1008,Listen!$A$2:$C$44,2,FALSE))</f>
        <v/>
      </c>
      <c r="S1008" s="275" t="str">
        <f>IF(ISBLANK($B1008),"",VLOOKUP($B1008,Listen!$A$2:$C$44,3,FALSE))</f>
        <v/>
      </c>
      <c r="T1008" s="260"/>
      <c r="U1008" s="260"/>
      <c r="V1008" s="260"/>
      <c r="W1008" s="260"/>
      <c r="X1008" s="260"/>
      <c r="Y1008" s="260"/>
      <c r="Z1008" s="260"/>
      <c r="AA1008" s="260"/>
      <c r="AB1008" s="260"/>
      <c r="AC1008" s="260"/>
      <c r="AD1008" s="260"/>
      <c r="AE1008" s="260"/>
    </row>
    <row r="1009" spans="1:31">
      <c r="A1009" s="186"/>
      <c r="B1009" s="186"/>
      <c r="C1009" s="226"/>
      <c r="D1009" s="304"/>
      <c r="E1009" s="304"/>
      <c r="F1009" s="304"/>
      <c r="G1009" s="304"/>
      <c r="H1009" s="304"/>
      <c r="I1009" s="304"/>
      <c r="J1009" s="304"/>
      <c r="K1009" s="304"/>
      <c r="L1009" s="425">
        <f t="shared" si="30"/>
        <v>0</v>
      </c>
      <c r="M1009" s="304"/>
      <c r="N1009" s="304"/>
      <c r="O1009" s="425">
        <f t="shared" si="31"/>
        <v>0</v>
      </c>
      <c r="P1009" s="304"/>
      <c r="Q1009" s="304"/>
      <c r="R1009" s="275" t="str">
        <f>IF(ISBLANK($B1009),"",VLOOKUP($B1009,Listen!$A$2:$C$44,2,FALSE))</f>
        <v/>
      </c>
      <c r="S1009" s="275" t="str">
        <f>IF(ISBLANK($B1009),"",VLOOKUP($B1009,Listen!$A$2:$C$44,3,FALSE))</f>
        <v/>
      </c>
      <c r="T1009" s="260"/>
      <c r="U1009" s="260"/>
      <c r="V1009" s="260"/>
      <c r="W1009" s="260"/>
      <c r="X1009" s="260"/>
      <c r="Y1009" s="260"/>
      <c r="Z1009" s="260"/>
      <c r="AA1009" s="260"/>
      <c r="AB1009" s="260"/>
      <c r="AC1009" s="260"/>
      <c r="AD1009" s="260"/>
      <c r="AE1009" s="260"/>
    </row>
    <row r="1010" spans="1:31">
      <c r="A1010" s="186"/>
      <c r="B1010" s="186"/>
      <c r="C1010" s="226"/>
      <c r="D1010" s="304"/>
      <c r="E1010" s="304"/>
      <c r="F1010" s="304"/>
      <c r="G1010" s="304"/>
      <c r="H1010" s="304"/>
      <c r="I1010" s="304"/>
      <c r="J1010" s="304"/>
      <c r="K1010" s="304"/>
      <c r="L1010" s="425">
        <f t="shared" si="30"/>
        <v>0</v>
      </c>
      <c r="M1010" s="304"/>
      <c r="N1010" s="304"/>
      <c r="O1010" s="425">
        <f t="shared" si="31"/>
        <v>0</v>
      </c>
      <c r="P1010" s="304"/>
      <c r="Q1010" s="304"/>
      <c r="R1010" s="275" t="str">
        <f>IF(ISBLANK($B1010),"",VLOOKUP($B1010,Listen!$A$2:$C$44,2,FALSE))</f>
        <v/>
      </c>
      <c r="S1010" s="275" t="str">
        <f>IF(ISBLANK($B1010),"",VLOOKUP($B1010,Listen!$A$2:$C$44,3,FALSE))</f>
        <v/>
      </c>
      <c r="T1010" s="260"/>
      <c r="U1010" s="260"/>
      <c r="V1010" s="260"/>
      <c r="W1010" s="260"/>
      <c r="X1010" s="260"/>
      <c r="Y1010" s="260"/>
      <c r="Z1010" s="260"/>
      <c r="AA1010" s="260"/>
      <c r="AB1010" s="260"/>
      <c r="AC1010" s="260"/>
      <c r="AD1010" s="260"/>
      <c r="AE1010" s="260"/>
    </row>
    <row r="1011" spans="1:31">
      <c r="A1011" s="186"/>
      <c r="B1011" s="186"/>
      <c r="C1011" s="226"/>
      <c r="D1011" s="304"/>
      <c r="E1011" s="304"/>
      <c r="F1011" s="304"/>
      <c r="G1011" s="304"/>
      <c r="H1011" s="304"/>
      <c r="I1011" s="304"/>
      <c r="J1011" s="304"/>
      <c r="K1011" s="304"/>
      <c r="L1011" s="425">
        <f t="shared" si="30"/>
        <v>0</v>
      </c>
      <c r="M1011" s="304"/>
      <c r="N1011" s="304"/>
      <c r="O1011" s="425">
        <f t="shared" si="31"/>
        <v>0</v>
      </c>
      <c r="P1011" s="304"/>
      <c r="Q1011" s="304"/>
      <c r="R1011" s="275" t="str">
        <f>IF(ISBLANK($B1011),"",VLOOKUP($B1011,Listen!$A$2:$C$44,2,FALSE))</f>
        <v/>
      </c>
      <c r="S1011" s="275" t="str">
        <f>IF(ISBLANK($B1011),"",VLOOKUP($B1011,Listen!$A$2:$C$44,3,FALSE))</f>
        <v/>
      </c>
      <c r="T1011" s="260"/>
      <c r="U1011" s="260"/>
      <c r="V1011" s="260"/>
      <c r="W1011" s="260"/>
      <c r="X1011" s="260"/>
      <c r="Y1011" s="260"/>
      <c r="Z1011" s="260"/>
      <c r="AA1011" s="260"/>
      <c r="AB1011" s="260"/>
      <c r="AC1011" s="260"/>
      <c r="AD1011" s="260"/>
      <c r="AE1011" s="260"/>
    </row>
    <row r="1012" spans="1:31">
      <c r="A1012" s="186"/>
      <c r="B1012" s="186"/>
      <c r="C1012" s="226"/>
      <c r="D1012" s="304"/>
      <c r="E1012" s="304"/>
      <c r="F1012" s="304"/>
      <c r="G1012" s="304"/>
      <c r="H1012" s="304"/>
      <c r="I1012" s="304"/>
      <c r="J1012" s="304"/>
      <c r="K1012" s="304"/>
      <c r="L1012" s="425">
        <f t="shared" si="30"/>
        <v>0</v>
      </c>
      <c r="M1012" s="304"/>
      <c r="N1012" s="304"/>
      <c r="O1012" s="425">
        <f t="shared" si="31"/>
        <v>0</v>
      </c>
      <c r="P1012" s="304"/>
      <c r="Q1012" s="304"/>
      <c r="R1012" s="275" t="str">
        <f>IF(ISBLANK($B1012),"",VLOOKUP($B1012,Listen!$A$2:$C$44,2,FALSE))</f>
        <v/>
      </c>
      <c r="S1012" s="275" t="str">
        <f>IF(ISBLANK($B1012),"",VLOOKUP($B1012,Listen!$A$2:$C$44,3,FALSE))</f>
        <v/>
      </c>
      <c r="T1012" s="260"/>
      <c r="U1012" s="260"/>
      <c r="V1012" s="260"/>
      <c r="W1012" s="260"/>
      <c r="X1012" s="260"/>
      <c r="Y1012" s="260"/>
      <c r="Z1012" s="260"/>
      <c r="AA1012" s="260"/>
      <c r="AB1012" s="260"/>
      <c r="AC1012" s="260"/>
      <c r="AD1012" s="260"/>
      <c r="AE1012" s="260"/>
    </row>
    <row r="1013" spans="1:31">
      <c r="A1013" s="186"/>
      <c r="B1013" s="186"/>
      <c r="C1013" s="226"/>
      <c r="D1013" s="304"/>
      <c r="E1013" s="304"/>
      <c r="F1013" s="304"/>
      <c r="G1013" s="304"/>
      <c r="H1013" s="304"/>
      <c r="I1013" s="304"/>
      <c r="J1013" s="304"/>
      <c r="K1013" s="304"/>
      <c r="L1013" s="425">
        <f t="shared" si="30"/>
        <v>0</v>
      </c>
      <c r="M1013" s="304"/>
      <c r="N1013" s="304"/>
      <c r="O1013" s="425">
        <f t="shared" si="31"/>
        <v>0</v>
      </c>
      <c r="P1013" s="304"/>
      <c r="Q1013" s="304"/>
      <c r="R1013" s="275" t="str">
        <f>IF(ISBLANK($B1013),"",VLOOKUP($B1013,Listen!$A$2:$C$44,2,FALSE))</f>
        <v/>
      </c>
      <c r="S1013" s="275" t="str">
        <f>IF(ISBLANK($B1013),"",VLOOKUP($B1013,Listen!$A$2:$C$44,3,FALSE))</f>
        <v/>
      </c>
      <c r="T1013" s="260"/>
      <c r="U1013" s="260"/>
      <c r="V1013" s="260"/>
      <c r="W1013" s="260"/>
      <c r="X1013" s="260"/>
      <c r="Y1013" s="260"/>
      <c r="Z1013" s="260"/>
      <c r="AA1013" s="260"/>
      <c r="AB1013" s="260"/>
      <c r="AC1013" s="260"/>
      <c r="AD1013" s="260"/>
      <c r="AE1013" s="260"/>
    </row>
    <row r="1014" spans="1:31">
      <c r="A1014" s="186"/>
      <c r="B1014" s="186"/>
      <c r="C1014" s="226"/>
      <c r="D1014" s="304"/>
      <c r="E1014" s="304"/>
      <c r="F1014" s="304"/>
      <c r="G1014" s="304"/>
      <c r="H1014" s="304"/>
      <c r="I1014" s="304"/>
      <c r="J1014" s="304"/>
      <c r="K1014" s="304"/>
      <c r="L1014" s="425">
        <f t="shared" si="30"/>
        <v>0</v>
      </c>
      <c r="M1014" s="304"/>
      <c r="N1014" s="304"/>
      <c r="O1014" s="425">
        <f t="shared" si="31"/>
        <v>0</v>
      </c>
      <c r="P1014" s="304"/>
      <c r="Q1014" s="304"/>
      <c r="R1014" s="275" t="str">
        <f>IF(ISBLANK($B1014),"",VLOOKUP($B1014,Listen!$A$2:$C$44,2,FALSE))</f>
        <v/>
      </c>
      <c r="S1014" s="275" t="str">
        <f>IF(ISBLANK($B1014),"",VLOOKUP($B1014,Listen!$A$2:$C$44,3,FALSE))</f>
        <v/>
      </c>
      <c r="T1014" s="260"/>
      <c r="U1014" s="260"/>
      <c r="V1014" s="260"/>
      <c r="W1014" s="260"/>
      <c r="X1014" s="260"/>
      <c r="Y1014" s="260"/>
      <c r="Z1014" s="260"/>
      <c r="AA1014" s="260"/>
      <c r="AB1014" s="260"/>
      <c r="AC1014" s="260"/>
      <c r="AD1014" s="260"/>
      <c r="AE1014" s="260"/>
    </row>
    <row r="1015" spans="1:31">
      <c r="A1015" s="186"/>
      <c r="B1015" s="186"/>
      <c r="C1015" s="226"/>
      <c r="D1015" s="304"/>
      <c r="E1015" s="304"/>
      <c r="F1015" s="304"/>
      <c r="G1015" s="304"/>
      <c r="H1015" s="304"/>
      <c r="I1015" s="304"/>
      <c r="J1015" s="304"/>
      <c r="K1015" s="304"/>
      <c r="L1015" s="425">
        <f t="shared" si="30"/>
        <v>0</v>
      </c>
      <c r="M1015" s="304"/>
      <c r="N1015" s="304"/>
      <c r="O1015" s="425">
        <f t="shared" si="31"/>
        <v>0</v>
      </c>
      <c r="P1015" s="304"/>
      <c r="Q1015" s="304"/>
      <c r="R1015" s="275" t="str">
        <f>IF(ISBLANK($B1015),"",VLOOKUP($B1015,Listen!$A$2:$C$44,2,FALSE))</f>
        <v/>
      </c>
      <c r="S1015" s="275" t="str">
        <f>IF(ISBLANK($B1015),"",VLOOKUP($B1015,Listen!$A$2:$C$44,3,FALSE))</f>
        <v/>
      </c>
      <c r="T1015" s="260"/>
      <c r="U1015" s="260"/>
      <c r="V1015" s="260"/>
      <c r="W1015" s="260"/>
      <c r="X1015" s="260"/>
      <c r="Y1015" s="260"/>
      <c r="Z1015" s="260"/>
      <c r="AA1015" s="260"/>
      <c r="AB1015" s="260"/>
      <c r="AC1015" s="260"/>
      <c r="AD1015" s="260"/>
      <c r="AE1015" s="260"/>
    </row>
    <row r="1016" spans="1:31">
      <c r="A1016" s="186"/>
      <c r="B1016" s="186"/>
      <c r="C1016" s="226"/>
      <c r="D1016" s="304"/>
      <c r="E1016" s="304"/>
      <c r="F1016" s="304"/>
      <c r="G1016" s="304"/>
      <c r="H1016" s="304"/>
      <c r="I1016" s="304"/>
      <c r="J1016" s="304"/>
      <c r="K1016" s="304"/>
      <c r="L1016" s="425">
        <f t="shared" si="30"/>
        <v>0</v>
      </c>
      <c r="M1016" s="304"/>
      <c r="N1016" s="304"/>
      <c r="O1016" s="425">
        <f t="shared" si="31"/>
        <v>0</v>
      </c>
      <c r="P1016" s="304"/>
      <c r="Q1016" s="304"/>
      <c r="R1016" s="275" t="str">
        <f>IF(ISBLANK($B1016),"",VLOOKUP($B1016,Listen!$A$2:$C$44,2,FALSE))</f>
        <v/>
      </c>
      <c r="S1016" s="275" t="str">
        <f>IF(ISBLANK($B1016),"",VLOOKUP($B1016,Listen!$A$2:$C$44,3,FALSE))</f>
        <v/>
      </c>
      <c r="T1016" s="260"/>
      <c r="U1016" s="260"/>
      <c r="V1016" s="260"/>
      <c r="W1016" s="260"/>
      <c r="X1016" s="260"/>
      <c r="Y1016" s="260"/>
      <c r="Z1016" s="260"/>
      <c r="AA1016" s="260"/>
      <c r="AB1016" s="260"/>
      <c r="AC1016" s="260"/>
      <c r="AD1016" s="260"/>
      <c r="AE1016" s="260"/>
    </row>
    <row r="1017" spans="1:31">
      <c r="A1017" s="186"/>
      <c r="B1017" s="186"/>
      <c r="C1017" s="226"/>
      <c r="D1017" s="304"/>
      <c r="E1017" s="304"/>
      <c r="F1017" s="304"/>
      <c r="G1017" s="304"/>
      <c r="H1017" s="304"/>
      <c r="I1017" s="304"/>
      <c r="J1017" s="304"/>
      <c r="K1017" s="304"/>
      <c r="L1017" s="425">
        <f t="shared" si="30"/>
        <v>0</v>
      </c>
      <c r="M1017" s="304"/>
      <c r="N1017" s="304"/>
      <c r="O1017" s="425">
        <f t="shared" si="31"/>
        <v>0</v>
      </c>
      <c r="P1017" s="304"/>
      <c r="Q1017" s="304"/>
      <c r="R1017" s="275" t="str">
        <f>IF(ISBLANK($B1017),"",VLOOKUP($B1017,Listen!$A$2:$C$44,2,FALSE))</f>
        <v/>
      </c>
      <c r="S1017" s="275" t="str">
        <f>IF(ISBLANK($B1017),"",VLOOKUP($B1017,Listen!$A$2:$C$44,3,FALSE))</f>
        <v/>
      </c>
      <c r="T1017" s="260"/>
      <c r="U1017" s="260"/>
      <c r="V1017" s="260"/>
      <c r="W1017" s="260"/>
      <c r="X1017" s="260"/>
      <c r="Y1017" s="260"/>
      <c r="Z1017" s="260"/>
      <c r="AA1017" s="260"/>
      <c r="AB1017" s="260"/>
      <c r="AC1017" s="260"/>
      <c r="AD1017" s="260"/>
      <c r="AE1017" s="260"/>
    </row>
    <row r="1018" spans="1:31">
      <c r="A1018" s="186"/>
      <c r="B1018" s="186"/>
      <c r="C1018" s="226"/>
      <c r="D1018" s="304"/>
      <c r="E1018" s="304"/>
      <c r="F1018" s="304"/>
      <c r="G1018" s="304"/>
      <c r="H1018" s="304"/>
      <c r="I1018" s="304"/>
      <c r="J1018" s="304"/>
      <c r="K1018" s="304"/>
      <c r="L1018" s="425">
        <f t="shared" si="30"/>
        <v>0</v>
      </c>
      <c r="M1018" s="304"/>
      <c r="N1018" s="304"/>
      <c r="O1018" s="425">
        <f t="shared" si="31"/>
        <v>0</v>
      </c>
      <c r="P1018" s="304"/>
      <c r="Q1018" s="304"/>
      <c r="R1018" s="275" t="str">
        <f>IF(ISBLANK($B1018),"",VLOOKUP($B1018,Listen!$A$2:$C$44,2,FALSE))</f>
        <v/>
      </c>
      <c r="S1018" s="275" t="str">
        <f>IF(ISBLANK($B1018),"",VLOOKUP($B1018,Listen!$A$2:$C$44,3,FALSE))</f>
        <v/>
      </c>
      <c r="T1018" s="260"/>
      <c r="U1018" s="260"/>
      <c r="V1018" s="260"/>
      <c r="W1018" s="260"/>
      <c r="X1018" s="260"/>
      <c r="Y1018" s="260"/>
      <c r="Z1018" s="260"/>
      <c r="AA1018" s="260"/>
      <c r="AB1018" s="260"/>
      <c r="AC1018" s="260"/>
      <c r="AD1018" s="260"/>
      <c r="AE1018" s="260"/>
    </row>
    <row r="1019" spans="1:31">
      <c r="A1019" s="186"/>
      <c r="B1019" s="186"/>
      <c r="C1019" s="226"/>
      <c r="D1019" s="304"/>
      <c r="E1019" s="304"/>
      <c r="F1019" s="304"/>
      <c r="G1019" s="304"/>
      <c r="H1019" s="304"/>
      <c r="I1019" s="304"/>
      <c r="J1019" s="304"/>
      <c r="K1019" s="304"/>
      <c r="L1019" s="425">
        <f t="shared" si="30"/>
        <v>0</v>
      </c>
      <c r="M1019" s="304"/>
      <c r="N1019" s="304"/>
      <c r="O1019" s="425">
        <f t="shared" si="31"/>
        <v>0</v>
      </c>
      <c r="P1019" s="304"/>
      <c r="Q1019" s="304"/>
      <c r="R1019" s="275" t="str">
        <f>IF(ISBLANK($B1019),"",VLOOKUP($B1019,Listen!$A$2:$C$44,2,FALSE))</f>
        <v/>
      </c>
      <c r="S1019" s="275" t="str">
        <f>IF(ISBLANK($B1019),"",VLOOKUP($B1019,Listen!$A$2:$C$44,3,FALSE))</f>
        <v/>
      </c>
      <c r="T1019" s="260"/>
      <c r="U1019" s="260"/>
      <c r="V1019" s="260"/>
      <c r="W1019" s="260"/>
      <c r="X1019" s="260"/>
      <c r="Y1019" s="260"/>
      <c r="Z1019" s="260"/>
      <c r="AA1019" s="260"/>
      <c r="AB1019" s="260"/>
      <c r="AC1019" s="260"/>
      <c r="AD1019" s="260"/>
      <c r="AE1019" s="260"/>
    </row>
    <row r="1020" spans="1:31">
      <c r="A1020" s="186"/>
      <c r="B1020" s="186"/>
      <c r="C1020" s="226"/>
      <c r="D1020" s="304"/>
      <c r="E1020" s="304"/>
      <c r="F1020" s="304"/>
      <c r="G1020" s="304"/>
      <c r="H1020" s="304"/>
      <c r="I1020" s="304"/>
      <c r="J1020" s="304"/>
      <c r="K1020" s="304"/>
      <c r="L1020" s="425">
        <f t="shared" si="30"/>
        <v>0</v>
      </c>
      <c r="M1020" s="304"/>
      <c r="N1020" s="304"/>
      <c r="O1020" s="425">
        <f t="shared" si="31"/>
        <v>0</v>
      </c>
      <c r="P1020" s="304"/>
      <c r="Q1020" s="304"/>
      <c r="R1020" s="275" t="str">
        <f>IF(ISBLANK($B1020),"",VLOOKUP($B1020,Listen!$A$2:$C$44,2,FALSE))</f>
        <v/>
      </c>
      <c r="S1020" s="275" t="str">
        <f>IF(ISBLANK($B1020),"",VLOOKUP($B1020,Listen!$A$2:$C$44,3,FALSE))</f>
        <v/>
      </c>
      <c r="T1020" s="260"/>
      <c r="U1020" s="260"/>
      <c r="V1020" s="260"/>
      <c r="W1020" s="260"/>
      <c r="X1020" s="260"/>
      <c r="Y1020" s="260"/>
      <c r="Z1020" s="260"/>
      <c r="AA1020" s="260"/>
      <c r="AB1020" s="260"/>
      <c r="AC1020" s="260"/>
      <c r="AD1020" s="260"/>
      <c r="AE1020" s="260"/>
    </row>
    <row r="1021" spans="1:31">
      <c r="A1021" s="186"/>
      <c r="B1021" s="186"/>
      <c r="C1021" s="226"/>
      <c r="D1021" s="304"/>
      <c r="E1021" s="304"/>
      <c r="F1021" s="304"/>
      <c r="G1021" s="304"/>
      <c r="H1021" s="304"/>
      <c r="I1021" s="304"/>
      <c r="J1021" s="304"/>
      <c r="K1021" s="304"/>
      <c r="L1021" s="425">
        <f t="shared" si="30"/>
        <v>0</v>
      </c>
      <c r="M1021" s="304"/>
      <c r="N1021" s="304"/>
      <c r="O1021" s="425">
        <f t="shared" si="31"/>
        <v>0</v>
      </c>
      <c r="P1021" s="304"/>
      <c r="Q1021" s="304"/>
      <c r="R1021" s="275" t="str">
        <f>IF(ISBLANK($B1021),"",VLOOKUP($B1021,Listen!$A$2:$C$44,2,FALSE))</f>
        <v/>
      </c>
      <c r="S1021" s="275" t="str">
        <f>IF(ISBLANK($B1021),"",VLOOKUP($B1021,Listen!$A$2:$C$44,3,FALSE))</f>
        <v/>
      </c>
      <c r="T1021" s="260"/>
      <c r="U1021" s="260"/>
      <c r="V1021" s="260"/>
      <c r="W1021" s="260"/>
      <c r="X1021" s="260"/>
      <c r="Y1021" s="260"/>
      <c r="Z1021" s="260"/>
      <c r="AA1021" s="260"/>
      <c r="AB1021" s="260"/>
      <c r="AC1021" s="260"/>
      <c r="AD1021" s="260"/>
      <c r="AE1021" s="260"/>
    </row>
    <row r="1022" spans="1:31">
      <c r="A1022" s="186"/>
      <c r="B1022" s="186"/>
      <c r="C1022" s="226"/>
      <c r="D1022" s="304"/>
      <c r="E1022" s="304"/>
      <c r="F1022" s="304"/>
      <c r="G1022" s="304"/>
      <c r="H1022" s="304"/>
      <c r="I1022" s="304"/>
      <c r="J1022" s="304"/>
      <c r="K1022" s="304"/>
      <c r="L1022" s="425">
        <f t="shared" si="30"/>
        <v>0</v>
      </c>
      <c r="M1022" s="304"/>
      <c r="N1022" s="304"/>
      <c r="O1022" s="425">
        <f t="shared" si="31"/>
        <v>0</v>
      </c>
      <c r="P1022" s="304"/>
      <c r="Q1022" s="304"/>
      <c r="R1022" s="275" t="str">
        <f>IF(ISBLANK($B1022),"",VLOOKUP($B1022,Listen!$A$2:$C$44,2,FALSE))</f>
        <v/>
      </c>
      <c r="S1022" s="275" t="str">
        <f>IF(ISBLANK($B1022),"",VLOOKUP($B1022,Listen!$A$2:$C$44,3,FALSE))</f>
        <v/>
      </c>
      <c r="T1022" s="260"/>
      <c r="U1022" s="260"/>
      <c r="V1022" s="260"/>
      <c r="W1022" s="260"/>
      <c r="X1022" s="260"/>
      <c r="Y1022" s="260"/>
      <c r="Z1022" s="260"/>
      <c r="AA1022" s="260"/>
      <c r="AB1022" s="260"/>
      <c r="AC1022" s="260"/>
      <c r="AD1022" s="260"/>
      <c r="AE1022" s="260"/>
    </row>
    <row r="1023" spans="1:31">
      <c r="A1023" s="186"/>
      <c r="B1023" s="186"/>
      <c r="C1023" s="226"/>
      <c r="D1023" s="304"/>
      <c r="E1023" s="304"/>
      <c r="F1023" s="304"/>
      <c r="G1023" s="304"/>
      <c r="H1023" s="304"/>
      <c r="I1023" s="304"/>
      <c r="J1023" s="304"/>
      <c r="K1023" s="304"/>
      <c r="L1023" s="425">
        <f t="shared" si="30"/>
        <v>0</v>
      </c>
      <c r="M1023" s="304"/>
      <c r="N1023" s="304"/>
      <c r="O1023" s="425">
        <f t="shared" si="31"/>
        <v>0</v>
      </c>
      <c r="P1023" s="304"/>
      <c r="Q1023" s="304"/>
      <c r="R1023" s="275" t="str">
        <f>IF(ISBLANK($B1023),"",VLOOKUP($B1023,Listen!$A$2:$C$44,2,FALSE))</f>
        <v/>
      </c>
      <c r="S1023" s="275" t="str">
        <f>IF(ISBLANK($B1023),"",VLOOKUP($B1023,Listen!$A$2:$C$44,3,FALSE))</f>
        <v/>
      </c>
      <c r="T1023" s="260"/>
      <c r="U1023" s="260"/>
      <c r="V1023" s="260"/>
      <c r="W1023" s="260"/>
      <c r="X1023" s="260"/>
      <c r="Y1023" s="260"/>
      <c r="Z1023" s="260"/>
      <c r="AA1023" s="260"/>
      <c r="AB1023" s="260"/>
      <c r="AC1023" s="260"/>
      <c r="AD1023" s="260"/>
      <c r="AE1023" s="260"/>
    </row>
    <row r="1024" spans="1:31">
      <c r="A1024" s="186"/>
      <c r="B1024" s="186"/>
      <c r="C1024" s="226"/>
      <c r="D1024" s="304"/>
      <c r="E1024" s="304"/>
      <c r="F1024" s="304"/>
      <c r="G1024" s="304"/>
      <c r="H1024" s="304"/>
      <c r="I1024" s="304"/>
      <c r="J1024" s="304"/>
      <c r="K1024" s="304"/>
      <c r="L1024" s="425">
        <f t="shared" si="30"/>
        <v>0</v>
      </c>
      <c r="M1024" s="304"/>
      <c r="N1024" s="304"/>
      <c r="O1024" s="425">
        <f t="shared" si="31"/>
        <v>0</v>
      </c>
      <c r="P1024" s="304"/>
      <c r="Q1024" s="304"/>
      <c r="R1024" s="275" t="str">
        <f>IF(ISBLANK($B1024),"",VLOOKUP($B1024,Listen!$A$2:$C$44,2,FALSE))</f>
        <v/>
      </c>
      <c r="S1024" s="275" t="str">
        <f>IF(ISBLANK($B1024),"",VLOOKUP($B1024,Listen!$A$2:$C$44,3,FALSE))</f>
        <v/>
      </c>
      <c r="T1024" s="260"/>
      <c r="U1024" s="260"/>
      <c r="V1024" s="260"/>
      <c r="W1024" s="260"/>
      <c r="X1024" s="260"/>
      <c r="Y1024" s="260"/>
      <c r="Z1024" s="260"/>
      <c r="AA1024" s="260"/>
      <c r="AB1024" s="260"/>
      <c r="AC1024" s="260"/>
      <c r="AD1024" s="260"/>
      <c r="AE1024" s="260"/>
    </row>
    <row r="1025" spans="1:31">
      <c r="A1025" s="186"/>
      <c r="B1025" s="186"/>
      <c r="C1025" s="226"/>
      <c r="D1025" s="304"/>
      <c r="E1025" s="304"/>
      <c r="F1025" s="304"/>
      <c r="G1025" s="304"/>
      <c r="H1025" s="304"/>
      <c r="I1025" s="304"/>
      <c r="J1025" s="304"/>
      <c r="K1025" s="304"/>
      <c r="L1025" s="425">
        <f t="shared" si="30"/>
        <v>0</v>
      </c>
      <c r="M1025" s="304"/>
      <c r="N1025" s="304"/>
      <c r="O1025" s="425">
        <f t="shared" si="31"/>
        <v>0</v>
      </c>
      <c r="P1025" s="304"/>
      <c r="Q1025" s="304"/>
      <c r="R1025" s="275" t="str">
        <f>IF(ISBLANK($B1025),"",VLOOKUP($B1025,Listen!$A$2:$C$44,2,FALSE))</f>
        <v/>
      </c>
      <c r="S1025" s="275" t="str">
        <f>IF(ISBLANK($B1025),"",VLOOKUP($B1025,Listen!$A$2:$C$44,3,FALSE))</f>
        <v/>
      </c>
      <c r="T1025" s="260"/>
      <c r="U1025" s="260"/>
      <c r="V1025" s="260"/>
      <c r="W1025" s="260"/>
      <c r="X1025" s="260"/>
      <c r="Y1025" s="260"/>
      <c r="Z1025" s="260"/>
      <c r="AA1025" s="260"/>
      <c r="AB1025" s="260"/>
      <c r="AC1025" s="260"/>
      <c r="AD1025" s="260"/>
      <c r="AE1025" s="260"/>
    </row>
    <row r="1026" spans="1:31">
      <c r="A1026" s="186"/>
      <c r="B1026" s="186"/>
      <c r="C1026" s="226"/>
      <c r="D1026" s="304"/>
      <c r="E1026" s="304"/>
      <c r="F1026" s="304"/>
      <c r="G1026" s="304"/>
      <c r="H1026" s="304"/>
      <c r="I1026" s="304"/>
      <c r="J1026" s="304"/>
      <c r="K1026" s="304"/>
      <c r="L1026" s="425">
        <f t="shared" si="30"/>
        <v>0</v>
      </c>
      <c r="M1026" s="304"/>
      <c r="N1026" s="304"/>
      <c r="O1026" s="425">
        <f t="shared" si="31"/>
        <v>0</v>
      </c>
      <c r="P1026" s="304"/>
      <c r="Q1026" s="304"/>
      <c r="R1026" s="275" t="str">
        <f>IF(ISBLANK($B1026),"",VLOOKUP($B1026,Listen!$A$2:$C$44,2,FALSE))</f>
        <v/>
      </c>
      <c r="S1026" s="275" t="str">
        <f>IF(ISBLANK($B1026),"",VLOOKUP($B1026,Listen!$A$2:$C$44,3,FALSE))</f>
        <v/>
      </c>
      <c r="T1026" s="260"/>
      <c r="U1026" s="260"/>
      <c r="V1026" s="260"/>
      <c r="W1026" s="260"/>
      <c r="X1026" s="260"/>
      <c r="Y1026" s="260"/>
      <c r="Z1026" s="260"/>
      <c r="AA1026" s="260"/>
      <c r="AB1026" s="260"/>
      <c r="AC1026" s="260"/>
      <c r="AD1026" s="260"/>
      <c r="AE1026" s="260"/>
    </row>
    <row r="1027" spans="1:31">
      <c r="A1027" s="186"/>
      <c r="B1027" s="186"/>
      <c r="C1027" s="226"/>
      <c r="D1027" s="304"/>
      <c r="E1027" s="304"/>
      <c r="F1027" s="304"/>
      <c r="G1027" s="304"/>
      <c r="H1027" s="304"/>
      <c r="I1027" s="304"/>
      <c r="J1027" s="304"/>
      <c r="K1027" s="304"/>
      <c r="L1027" s="425">
        <f t="shared" si="30"/>
        <v>0</v>
      </c>
      <c r="M1027" s="304"/>
      <c r="N1027" s="304"/>
      <c r="O1027" s="425">
        <f t="shared" si="31"/>
        <v>0</v>
      </c>
      <c r="P1027" s="304"/>
      <c r="Q1027" s="304"/>
      <c r="R1027" s="275" t="str">
        <f>IF(ISBLANK($B1027),"",VLOOKUP($B1027,Listen!$A$2:$C$44,2,FALSE))</f>
        <v/>
      </c>
      <c r="S1027" s="275" t="str">
        <f>IF(ISBLANK($B1027),"",VLOOKUP($B1027,Listen!$A$2:$C$44,3,FALSE))</f>
        <v/>
      </c>
      <c r="T1027" s="260"/>
      <c r="U1027" s="260"/>
      <c r="V1027" s="260"/>
      <c r="W1027" s="260"/>
      <c r="X1027" s="260"/>
      <c r="Y1027" s="260"/>
      <c r="Z1027" s="260"/>
      <c r="AA1027" s="260"/>
      <c r="AB1027" s="260"/>
      <c r="AC1027" s="260"/>
      <c r="AD1027" s="260"/>
      <c r="AE1027" s="260"/>
    </row>
    <row r="1028" spans="1:31">
      <c r="A1028" s="186"/>
      <c r="B1028" s="186"/>
      <c r="C1028" s="226"/>
      <c r="D1028" s="304"/>
      <c r="E1028" s="304"/>
      <c r="F1028" s="304"/>
      <c r="G1028" s="304"/>
      <c r="H1028" s="304"/>
      <c r="I1028" s="304"/>
      <c r="J1028" s="304"/>
      <c r="K1028" s="304"/>
      <c r="L1028" s="425">
        <f t="shared" si="30"/>
        <v>0</v>
      </c>
      <c r="M1028" s="304"/>
      <c r="N1028" s="304"/>
      <c r="O1028" s="425">
        <f t="shared" si="31"/>
        <v>0</v>
      </c>
      <c r="P1028" s="304"/>
      <c r="Q1028" s="304"/>
      <c r="R1028" s="275" t="str">
        <f>IF(ISBLANK($B1028),"",VLOOKUP($B1028,Listen!$A$2:$C$44,2,FALSE))</f>
        <v/>
      </c>
      <c r="S1028" s="275" t="str">
        <f>IF(ISBLANK($B1028),"",VLOOKUP($B1028,Listen!$A$2:$C$44,3,FALSE))</f>
        <v/>
      </c>
      <c r="T1028" s="260"/>
      <c r="U1028" s="260"/>
      <c r="V1028" s="260"/>
      <c r="W1028" s="260"/>
      <c r="X1028" s="260"/>
      <c r="Y1028" s="260"/>
      <c r="Z1028" s="260"/>
      <c r="AA1028" s="260"/>
      <c r="AB1028" s="260"/>
      <c r="AC1028" s="260"/>
      <c r="AD1028" s="260"/>
      <c r="AE1028" s="260"/>
    </row>
    <row r="1029" spans="1:31">
      <c r="A1029" s="186"/>
      <c r="B1029" s="186"/>
      <c r="C1029" s="226"/>
      <c r="D1029" s="304"/>
      <c r="E1029" s="304"/>
      <c r="F1029" s="304"/>
      <c r="G1029" s="304"/>
      <c r="H1029" s="304"/>
      <c r="I1029" s="304"/>
      <c r="J1029" s="304"/>
      <c r="K1029" s="304"/>
      <c r="L1029" s="425">
        <f t="shared" ref="L1029:L1092" si="32">D1029+E1029+G1029+H1029+J1029-F1029-I1029-K1029</f>
        <v>0</v>
      </c>
      <c r="M1029" s="304"/>
      <c r="N1029" s="304"/>
      <c r="O1029" s="425">
        <f t="shared" ref="O1029:O1092" si="33">L1029-M1029-N1029</f>
        <v>0</v>
      </c>
      <c r="P1029" s="304"/>
      <c r="Q1029" s="304"/>
      <c r="R1029" s="275" t="str">
        <f>IF(ISBLANK($B1029),"",VLOOKUP($B1029,Listen!$A$2:$C$44,2,FALSE))</f>
        <v/>
      </c>
      <c r="S1029" s="275" t="str">
        <f>IF(ISBLANK($B1029),"",VLOOKUP($B1029,Listen!$A$2:$C$44,3,FALSE))</f>
        <v/>
      </c>
      <c r="T1029" s="260"/>
      <c r="U1029" s="260"/>
      <c r="V1029" s="260"/>
      <c r="W1029" s="260"/>
      <c r="X1029" s="260"/>
      <c r="Y1029" s="260"/>
      <c r="Z1029" s="260"/>
      <c r="AA1029" s="260"/>
      <c r="AB1029" s="260"/>
      <c r="AC1029" s="260"/>
      <c r="AD1029" s="260"/>
      <c r="AE1029" s="260"/>
    </row>
    <row r="1030" spans="1:31">
      <c r="A1030" s="186"/>
      <c r="B1030" s="186"/>
      <c r="C1030" s="226"/>
      <c r="D1030" s="304"/>
      <c r="E1030" s="304"/>
      <c r="F1030" s="304"/>
      <c r="G1030" s="304"/>
      <c r="H1030" s="304"/>
      <c r="I1030" s="304"/>
      <c r="J1030" s="304"/>
      <c r="K1030" s="304"/>
      <c r="L1030" s="425">
        <f t="shared" si="32"/>
        <v>0</v>
      </c>
      <c r="M1030" s="304"/>
      <c r="N1030" s="304"/>
      <c r="O1030" s="425">
        <f t="shared" si="33"/>
        <v>0</v>
      </c>
      <c r="P1030" s="304"/>
      <c r="Q1030" s="304"/>
      <c r="R1030" s="275" t="str">
        <f>IF(ISBLANK($B1030),"",VLOOKUP($B1030,Listen!$A$2:$C$44,2,FALSE))</f>
        <v/>
      </c>
      <c r="S1030" s="275" t="str">
        <f>IF(ISBLANK($B1030),"",VLOOKUP($B1030,Listen!$A$2:$C$44,3,FALSE))</f>
        <v/>
      </c>
      <c r="T1030" s="260"/>
      <c r="U1030" s="260"/>
      <c r="V1030" s="260"/>
      <c r="W1030" s="260"/>
      <c r="X1030" s="260"/>
      <c r="Y1030" s="260"/>
      <c r="Z1030" s="260"/>
      <c r="AA1030" s="260"/>
      <c r="AB1030" s="260"/>
      <c r="AC1030" s="260"/>
      <c r="AD1030" s="260"/>
      <c r="AE1030" s="260"/>
    </row>
    <row r="1031" spans="1:31">
      <c r="A1031" s="186"/>
      <c r="B1031" s="186"/>
      <c r="C1031" s="226"/>
      <c r="D1031" s="304"/>
      <c r="E1031" s="304"/>
      <c r="F1031" s="304"/>
      <c r="G1031" s="304"/>
      <c r="H1031" s="304"/>
      <c r="I1031" s="304"/>
      <c r="J1031" s="304"/>
      <c r="K1031" s="304"/>
      <c r="L1031" s="425">
        <f t="shared" si="32"/>
        <v>0</v>
      </c>
      <c r="M1031" s="304"/>
      <c r="N1031" s="304"/>
      <c r="O1031" s="425">
        <f t="shared" si="33"/>
        <v>0</v>
      </c>
      <c r="P1031" s="304"/>
      <c r="Q1031" s="304"/>
      <c r="R1031" s="275" t="str">
        <f>IF(ISBLANK($B1031),"",VLOOKUP($B1031,Listen!$A$2:$C$44,2,FALSE))</f>
        <v/>
      </c>
      <c r="S1031" s="275" t="str">
        <f>IF(ISBLANK($B1031),"",VLOOKUP($B1031,Listen!$A$2:$C$44,3,FALSE))</f>
        <v/>
      </c>
      <c r="T1031" s="260"/>
      <c r="U1031" s="260"/>
      <c r="V1031" s="260"/>
      <c r="W1031" s="260"/>
      <c r="X1031" s="260"/>
      <c r="Y1031" s="260"/>
      <c r="Z1031" s="260"/>
      <c r="AA1031" s="260"/>
      <c r="AB1031" s="260"/>
      <c r="AC1031" s="260"/>
      <c r="AD1031" s="260"/>
      <c r="AE1031" s="260"/>
    </row>
    <row r="1032" spans="1:31">
      <c r="A1032" s="186"/>
      <c r="B1032" s="186"/>
      <c r="C1032" s="226"/>
      <c r="D1032" s="304"/>
      <c r="E1032" s="304"/>
      <c r="F1032" s="304"/>
      <c r="G1032" s="304"/>
      <c r="H1032" s="304"/>
      <c r="I1032" s="304"/>
      <c r="J1032" s="304"/>
      <c r="K1032" s="304"/>
      <c r="L1032" s="425">
        <f t="shared" si="32"/>
        <v>0</v>
      </c>
      <c r="M1032" s="304"/>
      <c r="N1032" s="304"/>
      <c r="O1032" s="425">
        <f t="shared" si="33"/>
        <v>0</v>
      </c>
      <c r="P1032" s="304"/>
      <c r="Q1032" s="304"/>
      <c r="R1032" s="275" t="str">
        <f>IF(ISBLANK($B1032),"",VLOOKUP($B1032,Listen!$A$2:$C$44,2,FALSE))</f>
        <v/>
      </c>
      <c r="S1032" s="275" t="str">
        <f>IF(ISBLANK($B1032),"",VLOOKUP($B1032,Listen!$A$2:$C$44,3,FALSE))</f>
        <v/>
      </c>
      <c r="T1032" s="260"/>
      <c r="U1032" s="260"/>
      <c r="V1032" s="260"/>
      <c r="W1032" s="260"/>
      <c r="X1032" s="260"/>
      <c r="Y1032" s="260"/>
      <c r="Z1032" s="260"/>
      <c r="AA1032" s="260"/>
      <c r="AB1032" s="260"/>
      <c r="AC1032" s="260"/>
      <c r="AD1032" s="260"/>
      <c r="AE1032" s="260"/>
    </row>
    <row r="1033" spans="1:31">
      <c r="A1033" s="186"/>
      <c r="B1033" s="186"/>
      <c r="C1033" s="226"/>
      <c r="D1033" s="304"/>
      <c r="E1033" s="304"/>
      <c r="F1033" s="304"/>
      <c r="G1033" s="304"/>
      <c r="H1033" s="304"/>
      <c r="I1033" s="304"/>
      <c r="J1033" s="304"/>
      <c r="K1033" s="304"/>
      <c r="L1033" s="425">
        <f t="shared" si="32"/>
        <v>0</v>
      </c>
      <c r="M1033" s="304"/>
      <c r="N1033" s="304"/>
      <c r="O1033" s="425">
        <f t="shared" si="33"/>
        <v>0</v>
      </c>
      <c r="P1033" s="304"/>
      <c r="Q1033" s="304"/>
      <c r="R1033" s="275" t="str">
        <f>IF(ISBLANK($B1033),"",VLOOKUP($B1033,Listen!$A$2:$C$44,2,FALSE))</f>
        <v/>
      </c>
      <c r="S1033" s="275" t="str">
        <f>IF(ISBLANK($B1033),"",VLOOKUP($B1033,Listen!$A$2:$C$44,3,FALSE))</f>
        <v/>
      </c>
      <c r="T1033" s="260"/>
      <c r="U1033" s="260"/>
      <c r="V1033" s="260"/>
      <c r="W1033" s="260"/>
      <c r="X1033" s="260"/>
      <c r="Y1033" s="260"/>
      <c r="Z1033" s="260"/>
      <c r="AA1033" s="260"/>
      <c r="AB1033" s="260"/>
      <c r="AC1033" s="260"/>
      <c r="AD1033" s="260"/>
      <c r="AE1033" s="260"/>
    </row>
    <row r="1034" spans="1:31">
      <c r="A1034" s="186"/>
      <c r="B1034" s="186"/>
      <c r="C1034" s="226"/>
      <c r="D1034" s="304"/>
      <c r="E1034" s="304"/>
      <c r="F1034" s="304"/>
      <c r="G1034" s="304"/>
      <c r="H1034" s="304"/>
      <c r="I1034" s="304"/>
      <c r="J1034" s="304"/>
      <c r="K1034" s="304"/>
      <c r="L1034" s="425">
        <f t="shared" si="32"/>
        <v>0</v>
      </c>
      <c r="M1034" s="304"/>
      <c r="N1034" s="304"/>
      <c r="O1034" s="425">
        <f t="shared" si="33"/>
        <v>0</v>
      </c>
      <c r="P1034" s="304"/>
      <c r="Q1034" s="304"/>
      <c r="R1034" s="275" t="str">
        <f>IF(ISBLANK($B1034),"",VLOOKUP($B1034,Listen!$A$2:$C$44,2,FALSE))</f>
        <v/>
      </c>
      <c r="S1034" s="275" t="str">
        <f>IF(ISBLANK($B1034),"",VLOOKUP($B1034,Listen!$A$2:$C$44,3,FALSE))</f>
        <v/>
      </c>
      <c r="T1034" s="260"/>
      <c r="U1034" s="260"/>
      <c r="V1034" s="260"/>
      <c r="W1034" s="260"/>
      <c r="X1034" s="260"/>
      <c r="Y1034" s="260"/>
      <c r="Z1034" s="260"/>
      <c r="AA1034" s="260"/>
      <c r="AB1034" s="260"/>
      <c r="AC1034" s="260"/>
      <c r="AD1034" s="260"/>
      <c r="AE1034" s="260"/>
    </row>
    <row r="1035" spans="1:31">
      <c r="A1035" s="186"/>
      <c r="B1035" s="186"/>
      <c r="C1035" s="226"/>
      <c r="D1035" s="304"/>
      <c r="E1035" s="304"/>
      <c r="F1035" s="304"/>
      <c r="G1035" s="304"/>
      <c r="H1035" s="304"/>
      <c r="I1035" s="304"/>
      <c r="J1035" s="304"/>
      <c r="K1035" s="304"/>
      <c r="L1035" s="425">
        <f t="shared" si="32"/>
        <v>0</v>
      </c>
      <c r="M1035" s="304"/>
      <c r="N1035" s="304"/>
      <c r="O1035" s="425">
        <f t="shared" si="33"/>
        <v>0</v>
      </c>
      <c r="P1035" s="304"/>
      <c r="Q1035" s="304"/>
      <c r="R1035" s="275" t="str">
        <f>IF(ISBLANK($B1035),"",VLOOKUP($B1035,Listen!$A$2:$C$44,2,FALSE))</f>
        <v/>
      </c>
      <c r="S1035" s="275" t="str">
        <f>IF(ISBLANK($B1035),"",VLOOKUP($B1035,Listen!$A$2:$C$44,3,FALSE))</f>
        <v/>
      </c>
      <c r="T1035" s="260"/>
      <c r="U1035" s="260"/>
      <c r="V1035" s="260"/>
      <c r="W1035" s="260"/>
      <c r="X1035" s="260"/>
      <c r="Y1035" s="260"/>
      <c r="Z1035" s="260"/>
      <c r="AA1035" s="260"/>
      <c r="AB1035" s="260"/>
      <c r="AC1035" s="260"/>
      <c r="AD1035" s="260"/>
      <c r="AE1035" s="260"/>
    </row>
    <row r="1036" spans="1:31">
      <c r="A1036" s="186"/>
      <c r="B1036" s="186"/>
      <c r="C1036" s="226"/>
      <c r="D1036" s="304"/>
      <c r="E1036" s="304"/>
      <c r="F1036" s="304"/>
      <c r="G1036" s="304"/>
      <c r="H1036" s="304"/>
      <c r="I1036" s="304"/>
      <c r="J1036" s="304"/>
      <c r="K1036" s="304"/>
      <c r="L1036" s="425">
        <f t="shared" si="32"/>
        <v>0</v>
      </c>
      <c r="M1036" s="304"/>
      <c r="N1036" s="304"/>
      <c r="O1036" s="425">
        <f t="shared" si="33"/>
        <v>0</v>
      </c>
      <c r="P1036" s="304"/>
      <c r="Q1036" s="304"/>
      <c r="R1036" s="275" t="str">
        <f>IF(ISBLANK($B1036),"",VLOOKUP($B1036,Listen!$A$2:$C$44,2,FALSE))</f>
        <v/>
      </c>
      <c r="S1036" s="275" t="str">
        <f>IF(ISBLANK($B1036),"",VLOOKUP($B1036,Listen!$A$2:$C$44,3,FALSE))</f>
        <v/>
      </c>
      <c r="T1036" s="260"/>
      <c r="U1036" s="260"/>
      <c r="V1036" s="260"/>
      <c r="W1036" s="260"/>
      <c r="X1036" s="260"/>
      <c r="Y1036" s="260"/>
      <c r="Z1036" s="260"/>
      <c r="AA1036" s="260"/>
      <c r="AB1036" s="260"/>
      <c r="AC1036" s="260"/>
      <c r="AD1036" s="260"/>
      <c r="AE1036" s="260"/>
    </row>
    <row r="1037" spans="1:31">
      <c r="A1037" s="186"/>
      <c r="B1037" s="186"/>
      <c r="C1037" s="226"/>
      <c r="D1037" s="304"/>
      <c r="E1037" s="304"/>
      <c r="F1037" s="304"/>
      <c r="G1037" s="304"/>
      <c r="H1037" s="304"/>
      <c r="I1037" s="304"/>
      <c r="J1037" s="304"/>
      <c r="K1037" s="304"/>
      <c r="L1037" s="425">
        <f t="shared" si="32"/>
        <v>0</v>
      </c>
      <c r="M1037" s="304"/>
      <c r="N1037" s="304"/>
      <c r="O1037" s="425">
        <f t="shared" si="33"/>
        <v>0</v>
      </c>
      <c r="P1037" s="304"/>
      <c r="Q1037" s="304"/>
      <c r="R1037" s="275" t="str">
        <f>IF(ISBLANK($B1037),"",VLOOKUP($B1037,Listen!$A$2:$C$44,2,FALSE))</f>
        <v/>
      </c>
      <c r="S1037" s="275" t="str">
        <f>IF(ISBLANK($B1037),"",VLOOKUP($B1037,Listen!$A$2:$C$44,3,FALSE))</f>
        <v/>
      </c>
      <c r="T1037" s="260"/>
      <c r="U1037" s="260"/>
      <c r="V1037" s="260"/>
      <c r="W1037" s="260"/>
      <c r="X1037" s="260"/>
      <c r="Y1037" s="260"/>
      <c r="Z1037" s="260"/>
      <c r="AA1037" s="260"/>
      <c r="AB1037" s="260"/>
      <c r="AC1037" s="260"/>
      <c r="AD1037" s="260"/>
      <c r="AE1037" s="260"/>
    </row>
    <row r="1038" spans="1:31">
      <c r="A1038" s="186"/>
      <c r="B1038" s="186"/>
      <c r="C1038" s="226"/>
      <c r="D1038" s="304"/>
      <c r="E1038" s="304"/>
      <c r="F1038" s="304"/>
      <c r="G1038" s="304"/>
      <c r="H1038" s="304"/>
      <c r="I1038" s="304"/>
      <c r="J1038" s="304"/>
      <c r="K1038" s="304"/>
      <c r="L1038" s="425">
        <f t="shared" si="32"/>
        <v>0</v>
      </c>
      <c r="M1038" s="304"/>
      <c r="N1038" s="304"/>
      <c r="O1038" s="425">
        <f t="shared" si="33"/>
        <v>0</v>
      </c>
      <c r="P1038" s="304"/>
      <c r="Q1038" s="304"/>
      <c r="R1038" s="275" t="str">
        <f>IF(ISBLANK($B1038),"",VLOOKUP($B1038,Listen!$A$2:$C$44,2,FALSE))</f>
        <v/>
      </c>
      <c r="S1038" s="275" t="str">
        <f>IF(ISBLANK($B1038),"",VLOOKUP($B1038,Listen!$A$2:$C$44,3,FALSE))</f>
        <v/>
      </c>
      <c r="T1038" s="260"/>
      <c r="U1038" s="260"/>
      <c r="V1038" s="260"/>
      <c r="W1038" s="260"/>
      <c r="X1038" s="260"/>
      <c r="Y1038" s="260"/>
      <c r="Z1038" s="260"/>
      <c r="AA1038" s="260"/>
      <c r="AB1038" s="260"/>
      <c r="AC1038" s="260"/>
      <c r="AD1038" s="260"/>
      <c r="AE1038" s="260"/>
    </row>
    <row r="1039" spans="1:31">
      <c r="A1039" s="186"/>
      <c r="B1039" s="186"/>
      <c r="C1039" s="226"/>
      <c r="D1039" s="304"/>
      <c r="E1039" s="304"/>
      <c r="F1039" s="304"/>
      <c r="G1039" s="304"/>
      <c r="H1039" s="304"/>
      <c r="I1039" s="304"/>
      <c r="J1039" s="304"/>
      <c r="K1039" s="304"/>
      <c r="L1039" s="425">
        <f t="shared" si="32"/>
        <v>0</v>
      </c>
      <c r="M1039" s="304"/>
      <c r="N1039" s="304"/>
      <c r="O1039" s="425">
        <f t="shared" si="33"/>
        <v>0</v>
      </c>
      <c r="P1039" s="304"/>
      <c r="Q1039" s="304"/>
      <c r="R1039" s="275" t="str">
        <f>IF(ISBLANK($B1039),"",VLOOKUP($B1039,Listen!$A$2:$C$44,2,FALSE))</f>
        <v/>
      </c>
      <c r="S1039" s="275" t="str">
        <f>IF(ISBLANK($B1039),"",VLOOKUP($B1039,Listen!$A$2:$C$44,3,FALSE))</f>
        <v/>
      </c>
      <c r="T1039" s="260"/>
      <c r="U1039" s="260"/>
      <c r="V1039" s="260"/>
      <c r="W1039" s="260"/>
      <c r="X1039" s="260"/>
      <c r="Y1039" s="260"/>
      <c r="Z1039" s="260"/>
      <c r="AA1039" s="260"/>
      <c r="AB1039" s="260"/>
      <c r="AC1039" s="260"/>
      <c r="AD1039" s="260"/>
      <c r="AE1039" s="260"/>
    </row>
    <row r="1040" spans="1:31">
      <c r="A1040" s="186"/>
      <c r="B1040" s="186"/>
      <c r="C1040" s="226"/>
      <c r="D1040" s="304"/>
      <c r="E1040" s="304"/>
      <c r="F1040" s="304"/>
      <c r="G1040" s="304"/>
      <c r="H1040" s="304"/>
      <c r="I1040" s="304"/>
      <c r="J1040" s="304"/>
      <c r="K1040" s="304"/>
      <c r="L1040" s="425">
        <f t="shared" si="32"/>
        <v>0</v>
      </c>
      <c r="M1040" s="304"/>
      <c r="N1040" s="304"/>
      <c r="O1040" s="425">
        <f t="shared" si="33"/>
        <v>0</v>
      </c>
      <c r="P1040" s="304"/>
      <c r="Q1040" s="304"/>
      <c r="R1040" s="275" t="str">
        <f>IF(ISBLANK($B1040),"",VLOOKUP($B1040,Listen!$A$2:$C$44,2,FALSE))</f>
        <v/>
      </c>
      <c r="S1040" s="275" t="str">
        <f>IF(ISBLANK($B1040),"",VLOOKUP($B1040,Listen!$A$2:$C$44,3,FALSE))</f>
        <v/>
      </c>
      <c r="T1040" s="260"/>
      <c r="U1040" s="260"/>
      <c r="V1040" s="260"/>
      <c r="W1040" s="260"/>
      <c r="X1040" s="260"/>
      <c r="Y1040" s="260"/>
      <c r="Z1040" s="260"/>
      <c r="AA1040" s="260"/>
      <c r="AB1040" s="260"/>
      <c r="AC1040" s="260"/>
      <c r="AD1040" s="260"/>
      <c r="AE1040" s="260"/>
    </row>
    <row r="1041" spans="1:31">
      <c r="A1041" s="186"/>
      <c r="B1041" s="186"/>
      <c r="C1041" s="226"/>
      <c r="D1041" s="304"/>
      <c r="E1041" s="304"/>
      <c r="F1041" s="304"/>
      <c r="G1041" s="304"/>
      <c r="H1041" s="304"/>
      <c r="I1041" s="304"/>
      <c r="J1041" s="304"/>
      <c r="K1041" s="304"/>
      <c r="L1041" s="425">
        <f t="shared" si="32"/>
        <v>0</v>
      </c>
      <c r="M1041" s="304"/>
      <c r="N1041" s="304"/>
      <c r="O1041" s="425">
        <f t="shared" si="33"/>
        <v>0</v>
      </c>
      <c r="P1041" s="304"/>
      <c r="Q1041" s="304"/>
      <c r="R1041" s="275" t="str">
        <f>IF(ISBLANK($B1041),"",VLOOKUP($B1041,Listen!$A$2:$C$44,2,FALSE))</f>
        <v/>
      </c>
      <c r="S1041" s="275" t="str">
        <f>IF(ISBLANK($B1041),"",VLOOKUP($B1041,Listen!$A$2:$C$44,3,FALSE))</f>
        <v/>
      </c>
      <c r="T1041" s="260"/>
      <c r="U1041" s="260"/>
      <c r="V1041" s="260"/>
      <c r="W1041" s="260"/>
      <c r="X1041" s="260"/>
      <c r="Y1041" s="260"/>
      <c r="Z1041" s="260"/>
      <c r="AA1041" s="260"/>
      <c r="AB1041" s="260"/>
      <c r="AC1041" s="260"/>
      <c r="AD1041" s="260"/>
      <c r="AE1041" s="260"/>
    </row>
    <row r="1042" spans="1:31">
      <c r="A1042" s="186"/>
      <c r="B1042" s="186"/>
      <c r="C1042" s="226"/>
      <c r="D1042" s="304"/>
      <c r="E1042" s="304"/>
      <c r="F1042" s="304"/>
      <c r="G1042" s="304"/>
      <c r="H1042" s="304"/>
      <c r="I1042" s="304"/>
      <c r="J1042" s="304"/>
      <c r="K1042" s="304"/>
      <c r="L1042" s="425">
        <f t="shared" si="32"/>
        <v>0</v>
      </c>
      <c r="M1042" s="304"/>
      <c r="N1042" s="304"/>
      <c r="O1042" s="425">
        <f t="shared" si="33"/>
        <v>0</v>
      </c>
      <c r="P1042" s="304"/>
      <c r="Q1042" s="304"/>
      <c r="R1042" s="275" t="str">
        <f>IF(ISBLANK($B1042),"",VLOOKUP($B1042,Listen!$A$2:$C$44,2,FALSE))</f>
        <v/>
      </c>
      <c r="S1042" s="275" t="str">
        <f>IF(ISBLANK($B1042),"",VLOOKUP($B1042,Listen!$A$2:$C$44,3,FALSE))</f>
        <v/>
      </c>
      <c r="T1042" s="260"/>
      <c r="U1042" s="260"/>
      <c r="V1042" s="260"/>
      <c r="W1042" s="260"/>
      <c r="X1042" s="260"/>
      <c r="Y1042" s="260"/>
      <c r="Z1042" s="260"/>
      <c r="AA1042" s="260"/>
      <c r="AB1042" s="260"/>
      <c r="AC1042" s="260"/>
      <c r="AD1042" s="260"/>
      <c r="AE1042" s="260"/>
    </row>
    <row r="1043" spans="1:31">
      <c r="A1043" s="186"/>
      <c r="B1043" s="186"/>
      <c r="C1043" s="226"/>
      <c r="D1043" s="304"/>
      <c r="E1043" s="304"/>
      <c r="F1043" s="304"/>
      <c r="G1043" s="304"/>
      <c r="H1043" s="304"/>
      <c r="I1043" s="304"/>
      <c r="J1043" s="304"/>
      <c r="K1043" s="304"/>
      <c r="L1043" s="425">
        <f t="shared" si="32"/>
        <v>0</v>
      </c>
      <c r="M1043" s="304"/>
      <c r="N1043" s="304"/>
      <c r="O1043" s="425">
        <f t="shared" si="33"/>
        <v>0</v>
      </c>
      <c r="P1043" s="304"/>
      <c r="Q1043" s="304"/>
      <c r="R1043" s="275" t="str">
        <f>IF(ISBLANK($B1043),"",VLOOKUP($B1043,Listen!$A$2:$C$44,2,FALSE))</f>
        <v/>
      </c>
      <c r="S1043" s="275" t="str">
        <f>IF(ISBLANK($B1043),"",VLOOKUP($B1043,Listen!$A$2:$C$44,3,FALSE))</f>
        <v/>
      </c>
      <c r="T1043" s="260"/>
      <c r="U1043" s="260"/>
      <c r="V1043" s="260"/>
      <c r="W1043" s="260"/>
      <c r="X1043" s="260"/>
      <c r="Y1043" s="260"/>
      <c r="Z1043" s="260"/>
      <c r="AA1043" s="260"/>
      <c r="AB1043" s="260"/>
      <c r="AC1043" s="260"/>
      <c r="AD1043" s="260"/>
      <c r="AE1043" s="260"/>
    </row>
    <row r="1044" spans="1:31">
      <c r="A1044" s="186"/>
      <c r="B1044" s="186"/>
      <c r="C1044" s="226"/>
      <c r="D1044" s="304"/>
      <c r="E1044" s="304"/>
      <c r="F1044" s="304"/>
      <c r="G1044" s="304"/>
      <c r="H1044" s="304"/>
      <c r="I1044" s="304"/>
      <c r="J1044" s="304"/>
      <c r="K1044" s="304"/>
      <c r="L1044" s="425">
        <f t="shared" si="32"/>
        <v>0</v>
      </c>
      <c r="M1044" s="304"/>
      <c r="N1044" s="304"/>
      <c r="O1044" s="425">
        <f t="shared" si="33"/>
        <v>0</v>
      </c>
      <c r="P1044" s="304"/>
      <c r="Q1044" s="304"/>
      <c r="R1044" s="275" t="str">
        <f>IF(ISBLANK($B1044),"",VLOOKUP($B1044,Listen!$A$2:$C$44,2,FALSE))</f>
        <v/>
      </c>
      <c r="S1044" s="275" t="str">
        <f>IF(ISBLANK($B1044),"",VLOOKUP($B1044,Listen!$A$2:$C$44,3,FALSE))</f>
        <v/>
      </c>
      <c r="T1044" s="260"/>
      <c r="U1044" s="260"/>
      <c r="V1044" s="260"/>
      <c r="W1044" s="260"/>
      <c r="X1044" s="260"/>
      <c r="Y1044" s="260"/>
      <c r="Z1044" s="260"/>
      <c r="AA1044" s="260"/>
      <c r="AB1044" s="260"/>
      <c r="AC1044" s="260"/>
      <c r="AD1044" s="260"/>
      <c r="AE1044" s="260"/>
    </row>
    <row r="1045" spans="1:31">
      <c r="A1045" s="186"/>
      <c r="B1045" s="186"/>
      <c r="C1045" s="226"/>
      <c r="D1045" s="304"/>
      <c r="E1045" s="304"/>
      <c r="F1045" s="304"/>
      <c r="G1045" s="304"/>
      <c r="H1045" s="304"/>
      <c r="I1045" s="304"/>
      <c r="J1045" s="304"/>
      <c r="K1045" s="304"/>
      <c r="L1045" s="425">
        <f t="shared" si="32"/>
        <v>0</v>
      </c>
      <c r="M1045" s="304"/>
      <c r="N1045" s="304"/>
      <c r="O1045" s="425">
        <f t="shared" si="33"/>
        <v>0</v>
      </c>
      <c r="P1045" s="304"/>
      <c r="Q1045" s="304"/>
      <c r="R1045" s="275" t="str">
        <f>IF(ISBLANK($B1045),"",VLOOKUP($B1045,Listen!$A$2:$C$44,2,FALSE))</f>
        <v/>
      </c>
      <c r="S1045" s="275" t="str">
        <f>IF(ISBLANK($B1045),"",VLOOKUP($B1045,Listen!$A$2:$C$44,3,FALSE))</f>
        <v/>
      </c>
      <c r="T1045" s="260"/>
      <c r="U1045" s="260"/>
      <c r="V1045" s="260"/>
      <c r="W1045" s="260"/>
      <c r="X1045" s="260"/>
      <c r="Y1045" s="260"/>
      <c r="Z1045" s="260"/>
      <c r="AA1045" s="260"/>
      <c r="AB1045" s="260"/>
      <c r="AC1045" s="260"/>
      <c r="AD1045" s="260"/>
      <c r="AE1045" s="260"/>
    </row>
    <row r="1046" spans="1:31">
      <c r="A1046" s="186"/>
      <c r="B1046" s="186"/>
      <c r="C1046" s="226"/>
      <c r="D1046" s="304"/>
      <c r="E1046" s="304"/>
      <c r="F1046" s="304"/>
      <c r="G1046" s="304"/>
      <c r="H1046" s="304"/>
      <c r="I1046" s="304"/>
      <c r="J1046" s="304"/>
      <c r="K1046" s="304"/>
      <c r="L1046" s="425">
        <f t="shared" si="32"/>
        <v>0</v>
      </c>
      <c r="M1046" s="304"/>
      <c r="N1046" s="304"/>
      <c r="O1046" s="425">
        <f t="shared" si="33"/>
        <v>0</v>
      </c>
      <c r="P1046" s="304"/>
      <c r="Q1046" s="304"/>
      <c r="R1046" s="275" t="str">
        <f>IF(ISBLANK($B1046),"",VLOOKUP($B1046,Listen!$A$2:$C$44,2,FALSE))</f>
        <v/>
      </c>
      <c r="S1046" s="275" t="str">
        <f>IF(ISBLANK($B1046),"",VLOOKUP($B1046,Listen!$A$2:$C$44,3,FALSE))</f>
        <v/>
      </c>
      <c r="T1046" s="260"/>
      <c r="U1046" s="260"/>
      <c r="V1046" s="260"/>
      <c r="W1046" s="260"/>
      <c r="X1046" s="260"/>
      <c r="Y1046" s="260"/>
      <c r="Z1046" s="260"/>
      <c r="AA1046" s="260"/>
      <c r="AB1046" s="260"/>
      <c r="AC1046" s="260"/>
      <c r="AD1046" s="260"/>
      <c r="AE1046" s="260"/>
    </row>
    <row r="1047" spans="1:31">
      <c r="A1047" s="186"/>
      <c r="B1047" s="186"/>
      <c r="C1047" s="226"/>
      <c r="D1047" s="304"/>
      <c r="E1047" s="304"/>
      <c r="F1047" s="304"/>
      <c r="G1047" s="304"/>
      <c r="H1047" s="304"/>
      <c r="I1047" s="304"/>
      <c r="J1047" s="304"/>
      <c r="K1047" s="304"/>
      <c r="L1047" s="425">
        <f t="shared" si="32"/>
        <v>0</v>
      </c>
      <c r="M1047" s="304"/>
      <c r="N1047" s="304"/>
      <c r="O1047" s="425">
        <f t="shared" si="33"/>
        <v>0</v>
      </c>
      <c r="P1047" s="304"/>
      <c r="Q1047" s="304"/>
      <c r="R1047" s="275" t="str">
        <f>IF(ISBLANK($B1047),"",VLOOKUP($B1047,Listen!$A$2:$C$44,2,FALSE))</f>
        <v/>
      </c>
      <c r="S1047" s="275" t="str">
        <f>IF(ISBLANK($B1047),"",VLOOKUP($B1047,Listen!$A$2:$C$44,3,FALSE))</f>
        <v/>
      </c>
      <c r="T1047" s="260"/>
      <c r="U1047" s="260"/>
      <c r="V1047" s="260"/>
      <c r="W1047" s="260"/>
      <c r="X1047" s="260"/>
      <c r="Y1047" s="260"/>
      <c r="Z1047" s="260"/>
      <c r="AA1047" s="260"/>
      <c r="AB1047" s="260"/>
      <c r="AC1047" s="260"/>
      <c r="AD1047" s="260"/>
      <c r="AE1047" s="260"/>
    </row>
    <row r="1048" spans="1:31">
      <c r="A1048" s="186"/>
      <c r="B1048" s="186"/>
      <c r="C1048" s="226"/>
      <c r="D1048" s="304"/>
      <c r="E1048" s="304"/>
      <c r="F1048" s="304"/>
      <c r="G1048" s="304"/>
      <c r="H1048" s="304"/>
      <c r="I1048" s="304"/>
      <c r="J1048" s="304"/>
      <c r="K1048" s="304"/>
      <c r="L1048" s="425">
        <f t="shared" si="32"/>
        <v>0</v>
      </c>
      <c r="M1048" s="304"/>
      <c r="N1048" s="304"/>
      <c r="O1048" s="425">
        <f t="shared" si="33"/>
        <v>0</v>
      </c>
      <c r="P1048" s="304"/>
      <c r="Q1048" s="304"/>
      <c r="R1048" s="275" t="str">
        <f>IF(ISBLANK($B1048),"",VLOOKUP($B1048,Listen!$A$2:$C$44,2,FALSE))</f>
        <v/>
      </c>
      <c r="S1048" s="275" t="str">
        <f>IF(ISBLANK($B1048),"",VLOOKUP($B1048,Listen!$A$2:$C$44,3,FALSE))</f>
        <v/>
      </c>
      <c r="T1048" s="260"/>
      <c r="U1048" s="260"/>
      <c r="V1048" s="260"/>
      <c r="W1048" s="260"/>
      <c r="X1048" s="260"/>
      <c r="Y1048" s="260"/>
      <c r="Z1048" s="260"/>
      <c r="AA1048" s="260"/>
      <c r="AB1048" s="260"/>
      <c r="AC1048" s="260"/>
      <c r="AD1048" s="260"/>
      <c r="AE1048" s="260"/>
    </row>
    <row r="1049" spans="1:31">
      <c r="A1049" s="186"/>
      <c r="B1049" s="186"/>
      <c r="C1049" s="226"/>
      <c r="D1049" s="304"/>
      <c r="E1049" s="304"/>
      <c r="F1049" s="304"/>
      <c r="G1049" s="304"/>
      <c r="H1049" s="304"/>
      <c r="I1049" s="304"/>
      <c r="J1049" s="304"/>
      <c r="K1049" s="304"/>
      <c r="L1049" s="425">
        <f t="shared" si="32"/>
        <v>0</v>
      </c>
      <c r="M1049" s="304"/>
      <c r="N1049" s="304"/>
      <c r="O1049" s="425">
        <f t="shared" si="33"/>
        <v>0</v>
      </c>
      <c r="P1049" s="304"/>
      <c r="Q1049" s="304"/>
      <c r="R1049" s="275" t="str">
        <f>IF(ISBLANK($B1049),"",VLOOKUP($B1049,Listen!$A$2:$C$44,2,FALSE))</f>
        <v/>
      </c>
      <c r="S1049" s="275" t="str">
        <f>IF(ISBLANK($B1049),"",VLOOKUP($B1049,Listen!$A$2:$C$44,3,FALSE))</f>
        <v/>
      </c>
      <c r="T1049" s="260"/>
      <c r="U1049" s="260"/>
      <c r="V1049" s="260"/>
      <c r="W1049" s="260"/>
      <c r="X1049" s="260"/>
      <c r="Y1049" s="260"/>
      <c r="Z1049" s="260"/>
      <c r="AA1049" s="260"/>
      <c r="AB1049" s="260"/>
      <c r="AC1049" s="260"/>
      <c r="AD1049" s="260"/>
      <c r="AE1049" s="260"/>
    </row>
    <row r="1050" spans="1:31">
      <c r="A1050" s="186"/>
      <c r="B1050" s="186"/>
      <c r="C1050" s="226"/>
      <c r="D1050" s="304"/>
      <c r="E1050" s="304"/>
      <c r="F1050" s="304"/>
      <c r="G1050" s="304"/>
      <c r="H1050" s="304"/>
      <c r="I1050" s="304"/>
      <c r="J1050" s="304"/>
      <c r="K1050" s="304"/>
      <c r="L1050" s="425">
        <f t="shared" si="32"/>
        <v>0</v>
      </c>
      <c r="M1050" s="304"/>
      <c r="N1050" s="304"/>
      <c r="O1050" s="425">
        <f t="shared" si="33"/>
        <v>0</v>
      </c>
      <c r="P1050" s="304"/>
      <c r="Q1050" s="304"/>
      <c r="R1050" s="275" t="str">
        <f>IF(ISBLANK($B1050),"",VLOOKUP($B1050,Listen!$A$2:$C$44,2,FALSE))</f>
        <v/>
      </c>
      <c r="S1050" s="275" t="str">
        <f>IF(ISBLANK($B1050),"",VLOOKUP($B1050,Listen!$A$2:$C$44,3,FALSE))</f>
        <v/>
      </c>
      <c r="T1050" s="260"/>
      <c r="U1050" s="260"/>
      <c r="V1050" s="260"/>
      <c r="W1050" s="260"/>
      <c r="X1050" s="260"/>
      <c r="Y1050" s="260"/>
      <c r="Z1050" s="260"/>
      <c r="AA1050" s="260"/>
      <c r="AB1050" s="260"/>
      <c r="AC1050" s="260"/>
      <c r="AD1050" s="260"/>
      <c r="AE1050" s="260"/>
    </row>
    <row r="1051" spans="1:31">
      <c r="A1051" s="186"/>
      <c r="B1051" s="186"/>
      <c r="C1051" s="226"/>
      <c r="D1051" s="304"/>
      <c r="E1051" s="304"/>
      <c r="F1051" s="304"/>
      <c r="G1051" s="304"/>
      <c r="H1051" s="304"/>
      <c r="I1051" s="304"/>
      <c r="J1051" s="304"/>
      <c r="K1051" s="304"/>
      <c r="L1051" s="425">
        <f t="shared" si="32"/>
        <v>0</v>
      </c>
      <c r="M1051" s="304"/>
      <c r="N1051" s="304"/>
      <c r="O1051" s="425">
        <f t="shared" si="33"/>
        <v>0</v>
      </c>
      <c r="P1051" s="304"/>
      <c r="Q1051" s="304"/>
      <c r="R1051" s="275" t="str">
        <f>IF(ISBLANK($B1051),"",VLOOKUP($B1051,Listen!$A$2:$C$44,2,FALSE))</f>
        <v/>
      </c>
      <c r="S1051" s="275" t="str">
        <f>IF(ISBLANK($B1051),"",VLOOKUP($B1051,Listen!$A$2:$C$44,3,FALSE))</f>
        <v/>
      </c>
      <c r="T1051" s="260"/>
      <c r="U1051" s="260"/>
      <c r="V1051" s="260"/>
      <c r="W1051" s="260"/>
      <c r="X1051" s="260"/>
      <c r="Y1051" s="260"/>
      <c r="Z1051" s="260"/>
      <c r="AA1051" s="260"/>
      <c r="AB1051" s="260"/>
      <c r="AC1051" s="260"/>
      <c r="AD1051" s="260"/>
      <c r="AE1051" s="260"/>
    </row>
    <row r="1052" spans="1:31">
      <c r="A1052" s="186"/>
      <c r="B1052" s="186"/>
      <c r="C1052" s="226"/>
      <c r="D1052" s="304"/>
      <c r="E1052" s="304"/>
      <c r="F1052" s="304"/>
      <c r="G1052" s="304"/>
      <c r="H1052" s="304"/>
      <c r="I1052" s="304"/>
      <c r="J1052" s="304"/>
      <c r="K1052" s="304"/>
      <c r="L1052" s="425">
        <f t="shared" si="32"/>
        <v>0</v>
      </c>
      <c r="M1052" s="304"/>
      <c r="N1052" s="304"/>
      <c r="O1052" s="425">
        <f t="shared" si="33"/>
        <v>0</v>
      </c>
      <c r="P1052" s="304"/>
      <c r="Q1052" s="304"/>
      <c r="R1052" s="275" t="str">
        <f>IF(ISBLANK($B1052),"",VLOOKUP($B1052,Listen!$A$2:$C$44,2,FALSE))</f>
        <v/>
      </c>
      <c r="S1052" s="275" t="str">
        <f>IF(ISBLANK($B1052),"",VLOOKUP($B1052,Listen!$A$2:$C$44,3,FALSE))</f>
        <v/>
      </c>
      <c r="T1052" s="260"/>
      <c r="U1052" s="260"/>
      <c r="V1052" s="260"/>
      <c r="W1052" s="260"/>
      <c r="X1052" s="260"/>
      <c r="Y1052" s="260"/>
      <c r="Z1052" s="260"/>
      <c r="AA1052" s="260"/>
      <c r="AB1052" s="260"/>
      <c r="AC1052" s="260"/>
      <c r="AD1052" s="260"/>
      <c r="AE1052" s="260"/>
    </row>
    <row r="1053" spans="1:31">
      <c r="A1053" s="186"/>
      <c r="B1053" s="186"/>
      <c r="C1053" s="226"/>
      <c r="D1053" s="304"/>
      <c r="E1053" s="304"/>
      <c r="F1053" s="304"/>
      <c r="G1053" s="304"/>
      <c r="H1053" s="304"/>
      <c r="I1053" s="304"/>
      <c r="J1053" s="304"/>
      <c r="K1053" s="304"/>
      <c r="L1053" s="425">
        <f t="shared" si="32"/>
        <v>0</v>
      </c>
      <c r="M1053" s="304"/>
      <c r="N1053" s="304"/>
      <c r="O1053" s="425">
        <f t="shared" si="33"/>
        <v>0</v>
      </c>
      <c r="P1053" s="304"/>
      <c r="Q1053" s="304"/>
      <c r="R1053" s="275" t="str">
        <f>IF(ISBLANK($B1053),"",VLOOKUP($B1053,Listen!$A$2:$C$44,2,FALSE))</f>
        <v/>
      </c>
      <c r="S1053" s="275" t="str">
        <f>IF(ISBLANK($B1053),"",VLOOKUP($B1053,Listen!$A$2:$C$44,3,FALSE))</f>
        <v/>
      </c>
      <c r="T1053" s="260"/>
      <c r="U1053" s="260"/>
      <c r="V1053" s="260"/>
      <c r="W1053" s="260"/>
      <c r="X1053" s="260"/>
      <c r="Y1053" s="260"/>
      <c r="Z1053" s="260"/>
      <c r="AA1053" s="260"/>
      <c r="AB1053" s="260"/>
      <c r="AC1053" s="260"/>
      <c r="AD1053" s="260"/>
      <c r="AE1053" s="260"/>
    </row>
    <row r="1054" spans="1:31">
      <c r="A1054" s="186"/>
      <c r="B1054" s="186"/>
      <c r="C1054" s="226"/>
      <c r="D1054" s="304"/>
      <c r="E1054" s="304"/>
      <c r="F1054" s="304"/>
      <c r="G1054" s="304"/>
      <c r="H1054" s="304"/>
      <c r="I1054" s="304"/>
      <c r="J1054" s="304"/>
      <c r="K1054" s="304"/>
      <c r="L1054" s="425">
        <f t="shared" si="32"/>
        <v>0</v>
      </c>
      <c r="M1054" s="304"/>
      <c r="N1054" s="304"/>
      <c r="O1054" s="425">
        <f t="shared" si="33"/>
        <v>0</v>
      </c>
      <c r="P1054" s="304"/>
      <c r="Q1054" s="304"/>
      <c r="R1054" s="275" t="str">
        <f>IF(ISBLANK($B1054),"",VLOOKUP($B1054,Listen!$A$2:$C$44,2,FALSE))</f>
        <v/>
      </c>
      <c r="S1054" s="275" t="str">
        <f>IF(ISBLANK($B1054),"",VLOOKUP($B1054,Listen!$A$2:$C$44,3,FALSE))</f>
        <v/>
      </c>
      <c r="T1054" s="260"/>
      <c r="U1054" s="260"/>
      <c r="V1054" s="260"/>
      <c r="W1054" s="260"/>
      <c r="X1054" s="260"/>
      <c r="Y1054" s="260"/>
      <c r="Z1054" s="260"/>
      <c r="AA1054" s="260"/>
      <c r="AB1054" s="260"/>
      <c r="AC1054" s="260"/>
      <c r="AD1054" s="260"/>
      <c r="AE1054" s="260"/>
    </row>
    <row r="1055" spans="1:31">
      <c r="A1055" s="186"/>
      <c r="B1055" s="186"/>
      <c r="C1055" s="226"/>
      <c r="D1055" s="304"/>
      <c r="E1055" s="304"/>
      <c r="F1055" s="304"/>
      <c r="G1055" s="304"/>
      <c r="H1055" s="304"/>
      <c r="I1055" s="304"/>
      <c r="J1055" s="304"/>
      <c r="K1055" s="304"/>
      <c r="L1055" s="425">
        <f t="shared" si="32"/>
        <v>0</v>
      </c>
      <c r="M1055" s="304"/>
      <c r="N1055" s="304"/>
      <c r="O1055" s="425">
        <f t="shared" si="33"/>
        <v>0</v>
      </c>
      <c r="P1055" s="304"/>
      <c r="Q1055" s="304"/>
      <c r="R1055" s="275" t="str">
        <f>IF(ISBLANK($B1055),"",VLOOKUP($B1055,Listen!$A$2:$C$44,2,FALSE))</f>
        <v/>
      </c>
      <c r="S1055" s="275" t="str">
        <f>IF(ISBLANK($B1055),"",VLOOKUP($B1055,Listen!$A$2:$C$44,3,FALSE))</f>
        <v/>
      </c>
      <c r="T1055" s="260"/>
      <c r="U1055" s="260"/>
      <c r="V1055" s="260"/>
      <c r="W1055" s="260"/>
      <c r="X1055" s="260"/>
      <c r="Y1055" s="260"/>
      <c r="Z1055" s="260"/>
      <c r="AA1055" s="260"/>
      <c r="AB1055" s="260"/>
      <c r="AC1055" s="260"/>
      <c r="AD1055" s="260"/>
      <c r="AE1055" s="260"/>
    </row>
    <row r="1056" spans="1:31">
      <c r="A1056" s="186"/>
      <c r="B1056" s="186"/>
      <c r="C1056" s="226"/>
      <c r="D1056" s="304"/>
      <c r="E1056" s="304"/>
      <c r="F1056" s="304"/>
      <c r="G1056" s="304"/>
      <c r="H1056" s="304"/>
      <c r="I1056" s="304"/>
      <c r="J1056" s="304"/>
      <c r="K1056" s="304"/>
      <c r="L1056" s="425">
        <f t="shared" si="32"/>
        <v>0</v>
      </c>
      <c r="M1056" s="304"/>
      <c r="N1056" s="304"/>
      <c r="O1056" s="425">
        <f t="shared" si="33"/>
        <v>0</v>
      </c>
      <c r="P1056" s="304"/>
      <c r="Q1056" s="304"/>
      <c r="R1056" s="275" t="str">
        <f>IF(ISBLANK($B1056),"",VLOOKUP($B1056,Listen!$A$2:$C$44,2,FALSE))</f>
        <v/>
      </c>
      <c r="S1056" s="275" t="str">
        <f>IF(ISBLANK($B1056),"",VLOOKUP($B1056,Listen!$A$2:$C$44,3,FALSE))</f>
        <v/>
      </c>
      <c r="T1056" s="260"/>
      <c r="U1056" s="260"/>
      <c r="V1056" s="260"/>
      <c r="W1056" s="260"/>
      <c r="X1056" s="260"/>
      <c r="Y1056" s="260"/>
      <c r="Z1056" s="260"/>
      <c r="AA1056" s="260"/>
      <c r="AB1056" s="260"/>
      <c r="AC1056" s="260"/>
      <c r="AD1056" s="260"/>
      <c r="AE1056" s="260"/>
    </row>
    <row r="1057" spans="1:31">
      <c r="A1057" s="186"/>
      <c r="B1057" s="186"/>
      <c r="C1057" s="226"/>
      <c r="D1057" s="304"/>
      <c r="E1057" s="304"/>
      <c r="F1057" s="304"/>
      <c r="G1057" s="304"/>
      <c r="H1057" s="304"/>
      <c r="I1057" s="304"/>
      <c r="J1057" s="304"/>
      <c r="K1057" s="304"/>
      <c r="L1057" s="425">
        <f t="shared" si="32"/>
        <v>0</v>
      </c>
      <c r="M1057" s="304"/>
      <c r="N1057" s="304"/>
      <c r="O1057" s="425">
        <f t="shared" si="33"/>
        <v>0</v>
      </c>
      <c r="P1057" s="304"/>
      <c r="Q1057" s="304"/>
      <c r="R1057" s="275" t="str">
        <f>IF(ISBLANK($B1057),"",VLOOKUP($B1057,Listen!$A$2:$C$44,2,FALSE))</f>
        <v/>
      </c>
      <c r="S1057" s="275" t="str">
        <f>IF(ISBLANK($B1057),"",VLOOKUP($B1057,Listen!$A$2:$C$44,3,FALSE))</f>
        <v/>
      </c>
      <c r="T1057" s="260"/>
      <c r="U1057" s="260"/>
      <c r="V1057" s="260"/>
      <c r="W1057" s="260"/>
      <c r="X1057" s="260"/>
      <c r="Y1057" s="260"/>
      <c r="Z1057" s="260"/>
      <c r="AA1057" s="260"/>
      <c r="AB1057" s="260"/>
      <c r="AC1057" s="260"/>
      <c r="AD1057" s="260"/>
      <c r="AE1057" s="260"/>
    </row>
    <row r="1058" spans="1:31">
      <c r="A1058" s="186"/>
      <c r="B1058" s="186"/>
      <c r="C1058" s="226"/>
      <c r="D1058" s="304"/>
      <c r="E1058" s="304"/>
      <c r="F1058" s="304"/>
      <c r="G1058" s="304"/>
      <c r="H1058" s="304"/>
      <c r="I1058" s="304"/>
      <c r="J1058" s="304"/>
      <c r="K1058" s="304"/>
      <c r="L1058" s="425">
        <f t="shared" si="32"/>
        <v>0</v>
      </c>
      <c r="M1058" s="304"/>
      <c r="N1058" s="304"/>
      <c r="O1058" s="425">
        <f t="shared" si="33"/>
        <v>0</v>
      </c>
      <c r="P1058" s="304"/>
      <c r="Q1058" s="304"/>
      <c r="R1058" s="275" t="str">
        <f>IF(ISBLANK($B1058),"",VLOOKUP($B1058,Listen!$A$2:$C$44,2,FALSE))</f>
        <v/>
      </c>
      <c r="S1058" s="275" t="str">
        <f>IF(ISBLANK($B1058),"",VLOOKUP($B1058,Listen!$A$2:$C$44,3,FALSE))</f>
        <v/>
      </c>
      <c r="T1058" s="260"/>
      <c r="U1058" s="260"/>
      <c r="V1058" s="260"/>
      <c r="W1058" s="260"/>
      <c r="X1058" s="260"/>
      <c r="Y1058" s="260"/>
      <c r="Z1058" s="260"/>
      <c r="AA1058" s="260"/>
      <c r="AB1058" s="260"/>
      <c r="AC1058" s="260"/>
      <c r="AD1058" s="260"/>
      <c r="AE1058" s="260"/>
    </row>
    <row r="1059" spans="1:31">
      <c r="A1059" s="186"/>
      <c r="B1059" s="186"/>
      <c r="C1059" s="226"/>
      <c r="D1059" s="304"/>
      <c r="E1059" s="304"/>
      <c r="F1059" s="304"/>
      <c r="G1059" s="304"/>
      <c r="H1059" s="304"/>
      <c r="I1059" s="304"/>
      <c r="J1059" s="304"/>
      <c r="K1059" s="304"/>
      <c r="L1059" s="425">
        <f t="shared" si="32"/>
        <v>0</v>
      </c>
      <c r="M1059" s="304"/>
      <c r="N1059" s="304"/>
      <c r="O1059" s="425">
        <f t="shared" si="33"/>
        <v>0</v>
      </c>
      <c r="P1059" s="304"/>
      <c r="Q1059" s="304"/>
      <c r="R1059" s="275" t="str">
        <f>IF(ISBLANK($B1059),"",VLOOKUP($B1059,Listen!$A$2:$C$44,2,FALSE))</f>
        <v/>
      </c>
      <c r="S1059" s="275" t="str">
        <f>IF(ISBLANK($B1059),"",VLOOKUP($B1059,Listen!$A$2:$C$44,3,FALSE))</f>
        <v/>
      </c>
      <c r="T1059" s="260"/>
      <c r="U1059" s="260"/>
      <c r="V1059" s="260"/>
      <c r="W1059" s="260"/>
      <c r="X1059" s="260"/>
      <c r="Y1059" s="260"/>
      <c r="Z1059" s="260"/>
      <c r="AA1059" s="260"/>
      <c r="AB1059" s="260"/>
      <c r="AC1059" s="260"/>
      <c r="AD1059" s="260"/>
      <c r="AE1059" s="260"/>
    </row>
    <row r="1060" spans="1:31">
      <c r="A1060" s="186"/>
      <c r="B1060" s="186"/>
      <c r="C1060" s="226"/>
      <c r="D1060" s="304"/>
      <c r="E1060" s="304"/>
      <c r="F1060" s="304"/>
      <c r="G1060" s="304"/>
      <c r="H1060" s="304"/>
      <c r="I1060" s="304"/>
      <c r="J1060" s="304"/>
      <c r="K1060" s="304"/>
      <c r="L1060" s="425">
        <f t="shared" si="32"/>
        <v>0</v>
      </c>
      <c r="M1060" s="304"/>
      <c r="N1060" s="304"/>
      <c r="O1060" s="425">
        <f t="shared" si="33"/>
        <v>0</v>
      </c>
      <c r="P1060" s="304"/>
      <c r="Q1060" s="304"/>
      <c r="R1060" s="275" t="str">
        <f>IF(ISBLANK($B1060),"",VLOOKUP($B1060,Listen!$A$2:$C$44,2,FALSE))</f>
        <v/>
      </c>
      <c r="S1060" s="275" t="str">
        <f>IF(ISBLANK($B1060),"",VLOOKUP($B1060,Listen!$A$2:$C$44,3,FALSE))</f>
        <v/>
      </c>
      <c r="T1060" s="260"/>
      <c r="U1060" s="260"/>
      <c r="V1060" s="260"/>
      <c r="W1060" s="260"/>
      <c r="X1060" s="260"/>
      <c r="Y1060" s="260"/>
      <c r="Z1060" s="260"/>
      <c r="AA1060" s="260"/>
      <c r="AB1060" s="260"/>
      <c r="AC1060" s="260"/>
      <c r="AD1060" s="260"/>
      <c r="AE1060" s="260"/>
    </row>
    <row r="1061" spans="1:31">
      <c r="A1061" s="186"/>
      <c r="B1061" s="186"/>
      <c r="C1061" s="226"/>
      <c r="D1061" s="304"/>
      <c r="E1061" s="304"/>
      <c r="F1061" s="304"/>
      <c r="G1061" s="304"/>
      <c r="H1061" s="304"/>
      <c r="I1061" s="304"/>
      <c r="J1061" s="304"/>
      <c r="K1061" s="304"/>
      <c r="L1061" s="425">
        <f t="shared" si="32"/>
        <v>0</v>
      </c>
      <c r="M1061" s="304"/>
      <c r="N1061" s="304"/>
      <c r="O1061" s="425">
        <f t="shared" si="33"/>
        <v>0</v>
      </c>
      <c r="P1061" s="304"/>
      <c r="Q1061" s="304"/>
      <c r="R1061" s="275" t="str">
        <f>IF(ISBLANK($B1061),"",VLOOKUP($B1061,Listen!$A$2:$C$44,2,FALSE))</f>
        <v/>
      </c>
      <c r="S1061" s="275" t="str">
        <f>IF(ISBLANK($B1061),"",VLOOKUP($B1061,Listen!$A$2:$C$44,3,FALSE))</f>
        <v/>
      </c>
      <c r="T1061" s="260"/>
      <c r="U1061" s="260"/>
      <c r="V1061" s="260"/>
      <c r="W1061" s="260"/>
      <c r="X1061" s="260"/>
      <c r="Y1061" s="260"/>
      <c r="Z1061" s="260"/>
      <c r="AA1061" s="260"/>
      <c r="AB1061" s="260"/>
      <c r="AC1061" s="260"/>
      <c r="AD1061" s="260"/>
      <c r="AE1061" s="260"/>
    </row>
    <row r="1062" spans="1:31">
      <c r="A1062" s="186"/>
      <c r="B1062" s="186"/>
      <c r="C1062" s="226"/>
      <c r="D1062" s="304"/>
      <c r="E1062" s="304"/>
      <c r="F1062" s="304"/>
      <c r="G1062" s="304"/>
      <c r="H1062" s="304"/>
      <c r="I1062" s="304"/>
      <c r="J1062" s="304"/>
      <c r="K1062" s="304"/>
      <c r="L1062" s="425">
        <f t="shared" si="32"/>
        <v>0</v>
      </c>
      <c r="M1062" s="304"/>
      <c r="N1062" s="304"/>
      <c r="O1062" s="425">
        <f t="shared" si="33"/>
        <v>0</v>
      </c>
      <c r="P1062" s="304"/>
      <c r="Q1062" s="304"/>
      <c r="R1062" s="275" t="str">
        <f>IF(ISBLANK($B1062),"",VLOOKUP($B1062,Listen!$A$2:$C$44,2,FALSE))</f>
        <v/>
      </c>
      <c r="S1062" s="275" t="str">
        <f>IF(ISBLANK($B1062),"",VLOOKUP($B1062,Listen!$A$2:$C$44,3,FALSE))</f>
        <v/>
      </c>
      <c r="T1062" s="260"/>
      <c r="U1062" s="260"/>
      <c r="V1062" s="260"/>
      <c r="W1062" s="260"/>
      <c r="X1062" s="260"/>
      <c r="Y1062" s="260"/>
      <c r="Z1062" s="260"/>
      <c r="AA1062" s="260"/>
      <c r="AB1062" s="260"/>
      <c r="AC1062" s="260"/>
      <c r="AD1062" s="260"/>
      <c r="AE1062" s="260"/>
    </row>
    <row r="1063" spans="1:31">
      <c r="A1063" s="186"/>
      <c r="B1063" s="186"/>
      <c r="C1063" s="226"/>
      <c r="D1063" s="304"/>
      <c r="E1063" s="304"/>
      <c r="F1063" s="304"/>
      <c r="G1063" s="304"/>
      <c r="H1063" s="304"/>
      <c r="I1063" s="304"/>
      <c r="J1063" s="304"/>
      <c r="K1063" s="304"/>
      <c r="L1063" s="425">
        <f t="shared" si="32"/>
        <v>0</v>
      </c>
      <c r="M1063" s="304"/>
      <c r="N1063" s="304"/>
      <c r="O1063" s="425">
        <f t="shared" si="33"/>
        <v>0</v>
      </c>
      <c r="P1063" s="304"/>
      <c r="Q1063" s="304"/>
      <c r="R1063" s="275" t="str">
        <f>IF(ISBLANK($B1063),"",VLOOKUP($B1063,Listen!$A$2:$C$44,2,FALSE))</f>
        <v/>
      </c>
      <c r="S1063" s="275" t="str">
        <f>IF(ISBLANK($B1063),"",VLOOKUP($B1063,Listen!$A$2:$C$44,3,FALSE))</f>
        <v/>
      </c>
      <c r="T1063" s="260"/>
      <c r="U1063" s="260"/>
      <c r="V1063" s="260"/>
      <c r="W1063" s="260"/>
      <c r="X1063" s="260"/>
      <c r="Y1063" s="260"/>
      <c r="Z1063" s="260"/>
      <c r="AA1063" s="260"/>
      <c r="AB1063" s="260"/>
      <c r="AC1063" s="260"/>
      <c r="AD1063" s="260"/>
      <c r="AE1063" s="260"/>
    </row>
    <row r="1064" spans="1:31">
      <c r="A1064" s="186"/>
      <c r="B1064" s="186"/>
      <c r="C1064" s="226"/>
      <c r="D1064" s="304"/>
      <c r="E1064" s="304"/>
      <c r="F1064" s="304"/>
      <c r="G1064" s="304"/>
      <c r="H1064" s="304"/>
      <c r="I1064" s="304"/>
      <c r="J1064" s="304"/>
      <c r="K1064" s="304"/>
      <c r="L1064" s="425">
        <f t="shared" si="32"/>
        <v>0</v>
      </c>
      <c r="M1064" s="304"/>
      <c r="N1064" s="304"/>
      <c r="O1064" s="425">
        <f t="shared" si="33"/>
        <v>0</v>
      </c>
      <c r="P1064" s="304"/>
      <c r="Q1064" s="304"/>
      <c r="R1064" s="275" t="str">
        <f>IF(ISBLANK($B1064),"",VLOOKUP($B1064,Listen!$A$2:$C$44,2,FALSE))</f>
        <v/>
      </c>
      <c r="S1064" s="275" t="str">
        <f>IF(ISBLANK($B1064),"",VLOOKUP($B1064,Listen!$A$2:$C$44,3,FALSE))</f>
        <v/>
      </c>
      <c r="T1064" s="260"/>
      <c r="U1064" s="260"/>
      <c r="V1064" s="260"/>
      <c r="W1064" s="260"/>
      <c r="X1064" s="260"/>
      <c r="Y1064" s="260"/>
      <c r="Z1064" s="260"/>
      <c r="AA1064" s="260"/>
      <c r="AB1064" s="260"/>
      <c r="AC1064" s="260"/>
      <c r="AD1064" s="260"/>
      <c r="AE1064" s="260"/>
    </row>
    <row r="1065" spans="1:31">
      <c r="A1065" s="186"/>
      <c r="B1065" s="186"/>
      <c r="C1065" s="226"/>
      <c r="D1065" s="304"/>
      <c r="E1065" s="304"/>
      <c r="F1065" s="304"/>
      <c r="G1065" s="304"/>
      <c r="H1065" s="304"/>
      <c r="I1065" s="304"/>
      <c r="J1065" s="304"/>
      <c r="K1065" s="304"/>
      <c r="L1065" s="425">
        <f t="shared" si="32"/>
        <v>0</v>
      </c>
      <c r="M1065" s="304"/>
      <c r="N1065" s="304"/>
      <c r="O1065" s="425">
        <f t="shared" si="33"/>
        <v>0</v>
      </c>
      <c r="P1065" s="304"/>
      <c r="Q1065" s="304"/>
      <c r="R1065" s="275" t="str">
        <f>IF(ISBLANK($B1065),"",VLOOKUP($B1065,Listen!$A$2:$C$44,2,FALSE))</f>
        <v/>
      </c>
      <c r="S1065" s="275" t="str">
        <f>IF(ISBLANK($B1065),"",VLOOKUP($B1065,Listen!$A$2:$C$44,3,FALSE))</f>
        <v/>
      </c>
      <c r="T1065" s="260"/>
      <c r="U1065" s="260"/>
      <c r="V1065" s="260"/>
      <c r="W1065" s="260"/>
      <c r="X1065" s="260"/>
      <c r="Y1065" s="260"/>
      <c r="Z1065" s="260"/>
      <c r="AA1065" s="260"/>
      <c r="AB1065" s="260"/>
      <c r="AC1065" s="260"/>
      <c r="AD1065" s="260"/>
      <c r="AE1065" s="260"/>
    </row>
    <row r="1066" spans="1:31">
      <c r="A1066" s="186"/>
      <c r="B1066" s="186"/>
      <c r="C1066" s="226"/>
      <c r="D1066" s="304"/>
      <c r="E1066" s="304"/>
      <c r="F1066" s="304"/>
      <c r="G1066" s="304"/>
      <c r="H1066" s="304"/>
      <c r="I1066" s="304"/>
      <c r="J1066" s="304"/>
      <c r="K1066" s="304"/>
      <c r="L1066" s="425">
        <f t="shared" si="32"/>
        <v>0</v>
      </c>
      <c r="M1066" s="304"/>
      <c r="N1066" s="304"/>
      <c r="O1066" s="425">
        <f t="shared" si="33"/>
        <v>0</v>
      </c>
      <c r="P1066" s="304"/>
      <c r="Q1066" s="304"/>
      <c r="R1066" s="275" t="str">
        <f>IF(ISBLANK($B1066),"",VLOOKUP($B1066,Listen!$A$2:$C$44,2,FALSE))</f>
        <v/>
      </c>
      <c r="S1066" s="275" t="str">
        <f>IF(ISBLANK($B1066),"",VLOOKUP($B1066,Listen!$A$2:$C$44,3,FALSE))</f>
        <v/>
      </c>
      <c r="T1066" s="260"/>
      <c r="U1066" s="260"/>
      <c r="V1066" s="260"/>
      <c r="W1066" s="260"/>
      <c r="X1066" s="260"/>
      <c r="Y1066" s="260"/>
      <c r="Z1066" s="260"/>
      <c r="AA1066" s="260"/>
      <c r="AB1066" s="260"/>
      <c r="AC1066" s="260"/>
      <c r="AD1066" s="260"/>
      <c r="AE1066" s="260"/>
    </row>
    <row r="1067" spans="1:31">
      <c r="A1067" s="186"/>
      <c r="B1067" s="186"/>
      <c r="C1067" s="226"/>
      <c r="D1067" s="304"/>
      <c r="E1067" s="304"/>
      <c r="F1067" s="304"/>
      <c r="G1067" s="304"/>
      <c r="H1067" s="304"/>
      <c r="I1067" s="304"/>
      <c r="J1067" s="304"/>
      <c r="K1067" s="304"/>
      <c r="L1067" s="425">
        <f t="shared" si="32"/>
        <v>0</v>
      </c>
      <c r="M1067" s="304"/>
      <c r="N1067" s="304"/>
      <c r="O1067" s="425">
        <f t="shared" si="33"/>
        <v>0</v>
      </c>
      <c r="P1067" s="304"/>
      <c r="Q1067" s="304"/>
      <c r="R1067" s="275" t="str">
        <f>IF(ISBLANK($B1067),"",VLOOKUP($B1067,Listen!$A$2:$C$44,2,FALSE))</f>
        <v/>
      </c>
      <c r="S1067" s="275" t="str">
        <f>IF(ISBLANK($B1067),"",VLOOKUP($B1067,Listen!$A$2:$C$44,3,FALSE))</f>
        <v/>
      </c>
      <c r="T1067" s="260"/>
      <c r="U1067" s="260"/>
      <c r="V1067" s="260"/>
      <c r="W1067" s="260"/>
      <c r="X1067" s="260"/>
      <c r="Y1067" s="260"/>
      <c r="Z1067" s="260"/>
      <c r="AA1067" s="260"/>
      <c r="AB1067" s="260"/>
      <c r="AC1067" s="260"/>
      <c r="AD1067" s="260"/>
      <c r="AE1067" s="260"/>
    </row>
    <row r="1068" spans="1:31">
      <c r="A1068" s="186"/>
      <c r="B1068" s="186"/>
      <c r="C1068" s="226"/>
      <c r="D1068" s="304"/>
      <c r="E1068" s="304"/>
      <c r="F1068" s="304"/>
      <c r="G1068" s="304"/>
      <c r="H1068" s="304"/>
      <c r="I1068" s="304"/>
      <c r="J1068" s="304"/>
      <c r="K1068" s="304"/>
      <c r="L1068" s="425">
        <f t="shared" si="32"/>
        <v>0</v>
      </c>
      <c r="M1068" s="304"/>
      <c r="N1068" s="304"/>
      <c r="O1068" s="425">
        <f t="shared" si="33"/>
        <v>0</v>
      </c>
      <c r="P1068" s="304"/>
      <c r="Q1068" s="304"/>
      <c r="R1068" s="275" t="str">
        <f>IF(ISBLANK($B1068),"",VLOOKUP($B1068,Listen!$A$2:$C$44,2,FALSE))</f>
        <v/>
      </c>
      <c r="S1068" s="275" t="str">
        <f>IF(ISBLANK($B1068),"",VLOOKUP($B1068,Listen!$A$2:$C$44,3,FALSE))</f>
        <v/>
      </c>
      <c r="T1068" s="260"/>
      <c r="U1068" s="260"/>
      <c r="V1068" s="260"/>
      <c r="W1068" s="260"/>
      <c r="X1068" s="260"/>
      <c r="Y1068" s="260"/>
      <c r="Z1068" s="260"/>
      <c r="AA1068" s="260"/>
      <c r="AB1068" s="260"/>
      <c r="AC1068" s="260"/>
      <c r="AD1068" s="260"/>
      <c r="AE1068" s="260"/>
    </row>
    <row r="1069" spans="1:31">
      <c r="A1069" s="186"/>
      <c r="B1069" s="186"/>
      <c r="C1069" s="226"/>
      <c r="D1069" s="304"/>
      <c r="E1069" s="304"/>
      <c r="F1069" s="304"/>
      <c r="G1069" s="304"/>
      <c r="H1069" s="304"/>
      <c r="I1069" s="304"/>
      <c r="J1069" s="304"/>
      <c r="K1069" s="304"/>
      <c r="L1069" s="425">
        <f t="shared" si="32"/>
        <v>0</v>
      </c>
      <c r="M1069" s="304"/>
      <c r="N1069" s="304"/>
      <c r="O1069" s="425">
        <f t="shared" si="33"/>
        <v>0</v>
      </c>
      <c r="P1069" s="304"/>
      <c r="Q1069" s="304"/>
      <c r="R1069" s="275" t="str">
        <f>IF(ISBLANK($B1069),"",VLOOKUP($B1069,Listen!$A$2:$C$44,2,FALSE))</f>
        <v/>
      </c>
      <c r="S1069" s="275" t="str">
        <f>IF(ISBLANK($B1069),"",VLOOKUP($B1069,Listen!$A$2:$C$44,3,FALSE))</f>
        <v/>
      </c>
      <c r="T1069" s="260"/>
      <c r="U1069" s="260"/>
      <c r="V1069" s="260"/>
      <c r="W1069" s="260"/>
      <c r="X1069" s="260"/>
      <c r="Y1069" s="260"/>
      <c r="Z1069" s="260"/>
      <c r="AA1069" s="260"/>
      <c r="AB1069" s="260"/>
      <c r="AC1069" s="260"/>
      <c r="AD1069" s="260"/>
      <c r="AE1069" s="260"/>
    </row>
    <row r="1070" spans="1:31">
      <c r="A1070" s="186"/>
      <c r="B1070" s="186"/>
      <c r="C1070" s="226"/>
      <c r="D1070" s="304"/>
      <c r="E1070" s="304"/>
      <c r="F1070" s="304"/>
      <c r="G1070" s="304"/>
      <c r="H1070" s="304"/>
      <c r="I1070" s="304"/>
      <c r="J1070" s="304"/>
      <c r="K1070" s="304"/>
      <c r="L1070" s="425">
        <f t="shared" si="32"/>
        <v>0</v>
      </c>
      <c r="M1070" s="304"/>
      <c r="N1070" s="304"/>
      <c r="O1070" s="425">
        <f t="shared" si="33"/>
        <v>0</v>
      </c>
      <c r="P1070" s="304"/>
      <c r="Q1070" s="304"/>
      <c r="R1070" s="275" t="str">
        <f>IF(ISBLANK($B1070),"",VLOOKUP($B1070,Listen!$A$2:$C$44,2,FALSE))</f>
        <v/>
      </c>
      <c r="S1070" s="275" t="str">
        <f>IF(ISBLANK($B1070),"",VLOOKUP($B1070,Listen!$A$2:$C$44,3,FALSE))</f>
        <v/>
      </c>
      <c r="T1070" s="260"/>
      <c r="U1070" s="260"/>
      <c r="V1070" s="260"/>
      <c r="W1070" s="260"/>
      <c r="X1070" s="260"/>
      <c r="Y1070" s="260"/>
      <c r="Z1070" s="260"/>
      <c r="AA1070" s="260"/>
      <c r="AB1070" s="260"/>
      <c r="AC1070" s="260"/>
      <c r="AD1070" s="260"/>
      <c r="AE1070" s="260"/>
    </row>
    <row r="1071" spans="1:31">
      <c r="A1071" s="186"/>
      <c r="B1071" s="186"/>
      <c r="C1071" s="226"/>
      <c r="D1071" s="304"/>
      <c r="E1071" s="304"/>
      <c r="F1071" s="304"/>
      <c r="G1071" s="304"/>
      <c r="H1071" s="304"/>
      <c r="I1071" s="304"/>
      <c r="J1071" s="304"/>
      <c r="K1071" s="304"/>
      <c r="L1071" s="425">
        <f t="shared" si="32"/>
        <v>0</v>
      </c>
      <c r="M1071" s="304"/>
      <c r="N1071" s="304"/>
      <c r="O1071" s="425">
        <f t="shared" si="33"/>
        <v>0</v>
      </c>
      <c r="P1071" s="304"/>
      <c r="Q1071" s="304"/>
      <c r="R1071" s="275" t="str">
        <f>IF(ISBLANK($B1071),"",VLOOKUP($B1071,Listen!$A$2:$C$44,2,FALSE))</f>
        <v/>
      </c>
      <c r="S1071" s="275" t="str">
        <f>IF(ISBLANK($B1071),"",VLOOKUP($B1071,Listen!$A$2:$C$44,3,FALSE))</f>
        <v/>
      </c>
      <c r="T1071" s="260"/>
      <c r="U1071" s="260"/>
      <c r="V1071" s="260"/>
      <c r="W1071" s="260"/>
      <c r="X1071" s="260"/>
      <c r="Y1071" s="260"/>
      <c r="Z1071" s="260"/>
      <c r="AA1071" s="260"/>
      <c r="AB1071" s="260"/>
      <c r="AC1071" s="260"/>
      <c r="AD1071" s="260"/>
      <c r="AE1071" s="260"/>
    </row>
    <row r="1072" spans="1:31">
      <c r="A1072" s="186"/>
      <c r="B1072" s="186"/>
      <c r="C1072" s="226"/>
      <c r="D1072" s="304"/>
      <c r="E1072" s="304"/>
      <c r="F1072" s="304"/>
      <c r="G1072" s="304"/>
      <c r="H1072" s="304"/>
      <c r="I1072" s="304"/>
      <c r="J1072" s="304"/>
      <c r="K1072" s="304"/>
      <c r="L1072" s="425">
        <f t="shared" si="32"/>
        <v>0</v>
      </c>
      <c r="M1072" s="304"/>
      <c r="N1072" s="304"/>
      <c r="O1072" s="425">
        <f t="shared" si="33"/>
        <v>0</v>
      </c>
      <c r="P1072" s="304"/>
      <c r="Q1072" s="304"/>
      <c r="R1072" s="275" t="str">
        <f>IF(ISBLANK($B1072),"",VLOOKUP($B1072,Listen!$A$2:$C$44,2,FALSE))</f>
        <v/>
      </c>
      <c r="S1072" s="275" t="str">
        <f>IF(ISBLANK($B1072),"",VLOOKUP($B1072,Listen!$A$2:$C$44,3,FALSE))</f>
        <v/>
      </c>
      <c r="T1072" s="260"/>
      <c r="U1072" s="260"/>
      <c r="V1072" s="260"/>
      <c r="W1072" s="260"/>
      <c r="X1072" s="260"/>
      <c r="Y1072" s="260"/>
      <c r="Z1072" s="260"/>
      <c r="AA1072" s="260"/>
      <c r="AB1072" s="260"/>
      <c r="AC1072" s="260"/>
      <c r="AD1072" s="260"/>
      <c r="AE1072" s="260"/>
    </row>
    <row r="1073" spans="1:31">
      <c r="A1073" s="186"/>
      <c r="B1073" s="186"/>
      <c r="C1073" s="226"/>
      <c r="D1073" s="304"/>
      <c r="E1073" s="304"/>
      <c r="F1073" s="304"/>
      <c r="G1073" s="304"/>
      <c r="H1073" s="304"/>
      <c r="I1073" s="304"/>
      <c r="J1073" s="304"/>
      <c r="K1073" s="304"/>
      <c r="L1073" s="425">
        <f t="shared" si="32"/>
        <v>0</v>
      </c>
      <c r="M1073" s="304"/>
      <c r="N1073" s="304"/>
      <c r="O1073" s="425">
        <f t="shared" si="33"/>
        <v>0</v>
      </c>
      <c r="P1073" s="304"/>
      <c r="Q1073" s="304"/>
      <c r="R1073" s="275" t="str">
        <f>IF(ISBLANK($B1073),"",VLOOKUP($B1073,Listen!$A$2:$C$44,2,FALSE))</f>
        <v/>
      </c>
      <c r="S1073" s="275" t="str">
        <f>IF(ISBLANK($B1073),"",VLOOKUP($B1073,Listen!$A$2:$C$44,3,FALSE))</f>
        <v/>
      </c>
      <c r="T1073" s="260"/>
      <c r="U1073" s="260"/>
      <c r="V1073" s="260"/>
      <c r="W1073" s="260"/>
      <c r="X1073" s="260"/>
      <c r="Y1073" s="260"/>
      <c r="Z1073" s="260"/>
      <c r="AA1073" s="260"/>
      <c r="AB1073" s="260"/>
      <c r="AC1073" s="260"/>
      <c r="AD1073" s="260"/>
      <c r="AE1073" s="260"/>
    </row>
    <row r="1074" spans="1:31">
      <c r="A1074" s="186"/>
      <c r="B1074" s="186"/>
      <c r="C1074" s="226"/>
      <c r="D1074" s="304"/>
      <c r="E1074" s="304"/>
      <c r="F1074" s="304"/>
      <c r="G1074" s="304"/>
      <c r="H1074" s="304"/>
      <c r="I1074" s="304"/>
      <c r="J1074" s="304"/>
      <c r="K1074" s="304"/>
      <c r="L1074" s="425">
        <f t="shared" si="32"/>
        <v>0</v>
      </c>
      <c r="M1074" s="304"/>
      <c r="N1074" s="304"/>
      <c r="O1074" s="425">
        <f t="shared" si="33"/>
        <v>0</v>
      </c>
      <c r="P1074" s="304"/>
      <c r="Q1074" s="304"/>
      <c r="R1074" s="275" t="str">
        <f>IF(ISBLANK($B1074),"",VLOOKUP($B1074,Listen!$A$2:$C$44,2,FALSE))</f>
        <v/>
      </c>
      <c r="S1074" s="275" t="str">
        <f>IF(ISBLANK($B1074),"",VLOOKUP($B1074,Listen!$A$2:$C$44,3,FALSE))</f>
        <v/>
      </c>
      <c r="T1074" s="260"/>
      <c r="U1074" s="260"/>
      <c r="V1074" s="260"/>
      <c r="W1074" s="260"/>
      <c r="X1074" s="260"/>
      <c r="Y1074" s="260"/>
      <c r="Z1074" s="260"/>
      <c r="AA1074" s="260"/>
      <c r="AB1074" s="260"/>
      <c r="AC1074" s="260"/>
      <c r="AD1074" s="260"/>
      <c r="AE1074" s="260"/>
    </row>
    <row r="1075" spans="1:31">
      <c r="A1075" s="186"/>
      <c r="B1075" s="186"/>
      <c r="C1075" s="226"/>
      <c r="D1075" s="304"/>
      <c r="E1075" s="304"/>
      <c r="F1075" s="304"/>
      <c r="G1075" s="304"/>
      <c r="H1075" s="304"/>
      <c r="I1075" s="304"/>
      <c r="J1075" s="304"/>
      <c r="K1075" s="304"/>
      <c r="L1075" s="425">
        <f t="shared" si="32"/>
        <v>0</v>
      </c>
      <c r="M1075" s="304"/>
      <c r="N1075" s="304"/>
      <c r="O1075" s="425">
        <f t="shared" si="33"/>
        <v>0</v>
      </c>
      <c r="P1075" s="304"/>
      <c r="Q1075" s="304"/>
      <c r="R1075" s="275" t="str">
        <f>IF(ISBLANK($B1075),"",VLOOKUP($B1075,Listen!$A$2:$C$44,2,FALSE))</f>
        <v/>
      </c>
      <c r="S1075" s="275" t="str">
        <f>IF(ISBLANK($B1075),"",VLOOKUP($B1075,Listen!$A$2:$C$44,3,FALSE))</f>
        <v/>
      </c>
      <c r="T1075" s="260"/>
      <c r="U1075" s="260"/>
      <c r="V1075" s="260"/>
      <c r="W1075" s="260"/>
      <c r="X1075" s="260"/>
      <c r="Y1075" s="260"/>
      <c r="Z1075" s="260"/>
      <c r="AA1075" s="260"/>
      <c r="AB1075" s="260"/>
      <c r="AC1075" s="260"/>
      <c r="AD1075" s="260"/>
      <c r="AE1075" s="260"/>
    </row>
    <row r="1076" spans="1:31">
      <c r="A1076" s="186"/>
      <c r="B1076" s="186"/>
      <c r="C1076" s="226"/>
      <c r="D1076" s="304"/>
      <c r="E1076" s="304"/>
      <c r="F1076" s="304"/>
      <c r="G1076" s="304"/>
      <c r="H1076" s="304"/>
      <c r="I1076" s="304"/>
      <c r="J1076" s="304"/>
      <c r="K1076" s="304"/>
      <c r="L1076" s="425">
        <f t="shared" si="32"/>
        <v>0</v>
      </c>
      <c r="M1076" s="304"/>
      <c r="N1076" s="304"/>
      <c r="O1076" s="425">
        <f t="shared" si="33"/>
        <v>0</v>
      </c>
      <c r="P1076" s="304"/>
      <c r="Q1076" s="304"/>
      <c r="R1076" s="275" t="str">
        <f>IF(ISBLANK($B1076),"",VLOOKUP($B1076,Listen!$A$2:$C$44,2,FALSE))</f>
        <v/>
      </c>
      <c r="S1076" s="275" t="str">
        <f>IF(ISBLANK($B1076),"",VLOOKUP($B1076,Listen!$A$2:$C$44,3,FALSE))</f>
        <v/>
      </c>
      <c r="T1076" s="260"/>
      <c r="U1076" s="260"/>
      <c r="V1076" s="260"/>
      <c r="W1076" s="260"/>
      <c r="X1076" s="260"/>
      <c r="Y1076" s="260"/>
      <c r="Z1076" s="260"/>
      <c r="AA1076" s="260"/>
      <c r="AB1076" s="260"/>
      <c r="AC1076" s="260"/>
      <c r="AD1076" s="260"/>
      <c r="AE1076" s="260"/>
    </row>
    <row r="1077" spans="1:31">
      <c r="A1077" s="186"/>
      <c r="B1077" s="186"/>
      <c r="C1077" s="226"/>
      <c r="D1077" s="304"/>
      <c r="E1077" s="304"/>
      <c r="F1077" s="304"/>
      <c r="G1077" s="304"/>
      <c r="H1077" s="304"/>
      <c r="I1077" s="304"/>
      <c r="J1077" s="304"/>
      <c r="K1077" s="304"/>
      <c r="L1077" s="425">
        <f t="shared" si="32"/>
        <v>0</v>
      </c>
      <c r="M1077" s="304"/>
      <c r="N1077" s="304"/>
      <c r="O1077" s="425">
        <f t="shared" si="33"/>
        <v>0</v>
      </c>
      <c r="P1077" s="304"/>
      <c r="Q1077" s="304"/>
      <c r="R1077" s="275" t="str">
        <f>IF(ISBLANK($B1077),"",VLOOKUP($B1077,Listen!$A$2:$C$44,2,FALSE))</f>
        <v/>
      </c>
      <c r="S1077" s="275" t="str">
        <f>IF(ISBLANK($B1077),"",VLOOKUP($B1077,Listen!$A$2:$C$44,3,FALSE))</f>
        <v/>
      </c>
      <c r="T1077" s="260"/>
      <c r="U1077" s="260"/>
      <c r="V1077" s="260"/>
      <c r="W1077" s="260"/>
      <c r="X1077" s="260"/>
      <c r="Y1077" s="260"/>
      <c r="Z1077" s="260"/>
      <c r="AA1077" s="260"/>
      <c r="AB1077" s="260"/>
      <c r="AC1077" s="260"/>
      <c r="AD1077" s="260"/>
      <c r="AE1077" s="260"/>
    </row>
    <row r="1078" spans="1:31">
      <c r="A1078" s="186"/>
      <c r="B1078" s="186"/>
      <c r="C1078" s="226"/>
      <c r="D1078" s="304"/>
      <c r="E1078" s="304"/>
      <c r="F1078" s="304"/>
      <c r="G1078" s="304"/>
      <c r="H1078" s="304"/>
      <c r="I1078" s="304"/>
      <c r="J1078" s="304"/>
      <c r="K1078" s="304"/>
      <c r="L1078" s="425">
        <f t="shared" si="32"/>
        <v>0</v>
      </c>
      <c r="M1078" s="304"/>
      <c r="N1078" s="304"/>
      <c r="O1078" s="425">
        <f t="shared" si="33"/>
        <v>0</v>
      </c>
      <c r="P1078" s="304"/>
      <c r="Q1078" s="304"/>
      <c r="R1078" s="275" t="str">
        <f>IF(ISBLANK($B1078),"",VLOOKUP($B1078,Listen!$A$2:$C$44,2,FALSE))</f>
        <v/>
      </c>
      <c r="S1078" s="275" t="str">
        <f>IF(ISBLANK($B1078),"",VLOOKUP($B1078,Listen!$A$2:$C$44,3,FALSE))</f>
        <v/>
      </c>
      <c r="T1078" s="260"/>
      <c r="U1078" s="260"/>
      <c r="V1078" s="260"/>
      <c r="W1078" s="260"/>
      <c r="X1078" s="260"/>
      <c r="Y1078" s="260"/>
      <c r="Z1078" s="260"/>
      <c r="AA1078" s="260"/>
      <c r="AB1078" s="260"/>
      <c r="AC1078" s="260"/>
      <c r="AD1078" s="260"/>
      <c r="AE1078" s="260"/>
    </row>
    <row r="1079" spans="1:31">
      <c r="A1079" s="186"/>
      <c r="B1079" s="186"/>
      <c r="C1079" s="226"/>
      <c r="D1079" s="304"/>
      <c r="E1079" s="304"/>
      <c r="F1079" s="304"/>
      <c r="G1079" s="304"/>
      <c r="H1079" s="304"/>
      <c r="I1079" s="304"/>
      <c r="J1079" s="304"/>
      <c r="K1079" s="304"/>
      <c r="L1079" s="425">
        <f t="shared" si="32"/>
        <v>0</v>
      </c>
      <c r="M1079" s="304"/>
      <c r="N1079" s="304"/>
      <c r="O1079" s="425">
        <f t="shared" si="33"/>
        <v>0</v>
      </c>
      <c r="P1079" s="304"/>
      <c r="Q1079" s="304"/>
      <c r="R1079" s="275" t="str">
        <f>IF(ISBLANK($B1079),"",VLOOKUP($B1079,Listen!$A$2:$C$44,2,FALSE))</f>
        <v/>
      </c>
      <c r="S1079" s="275" t="str">
        <f>IF(ISBLANK($B1079),"",VLOOKUP($B1079,Listen!$A$2:$C$44,3,FALSE))</f>
        <v/>
      </c>
      <c r="T1079" s="260"/>
      <c r="U1079" s="260"/>
      <c r="V1079" s="260"/>
      <c r="W1079" s="260"/>
      <c r="X1079" s="260"/>
      <c r="Y1079" s="260"/>
      <c r="Z1079" s="260"/>
      <c r="AA1079" s="260"/>
      <c r="AB1079" s="260"/>
      <c r="AC1079" s="260"/>
      <c r="AD1079" s="260"/>
      <c r="AE1079" s="260"/>
    </row>
    <row r="1080" spans="1:31">
      <c r="A1080" s="186"/>
      <c r="B1080" s="186"/>
      <c r="C1080" s="226"/>
      <c r="D1080" s="304"/>
      <c r="E1080" s="304"/>
      <c r="F1080" s="304"/>
      <c r="G1080" s="304"/>
      <c r="H1080" s="304"/>
      <c r="I1080" s="304"/>
      <c r="J1080" s="304"/>
      <c r="K1080" s="304"/>
      <c r="L1080" s="425">
        <f t="shared" si="32"/>
        <v>0</v>
      </c>
      <c r="M1080" s="304"/>
      <c r="N1080" s="304"/>
      <c r="O1080" s="425">
        <f t="shared" si="33"/>
        <v>0</v>
      </c>
      <c r="P1080" s="304"/>
      <c r="Q1080" s="304"/>
      <c r="R1080" s="275" t="str">
        <f>IF(ISBLANK($B1080),"",VLOOKUP($B1080,Listen!$A$2:$C$44,2,FALSE))</f>
        <v/>
      </c>
      <c r="S1080" s="275" t="str">
        <f>IF(ISBLANK($B1080),"",VLOOKUP($B1080,Listen!$A$2:$C$44,3,FALSE))</f>
        <v/>
      </c>
      <c r="T1080" s="260"/>
      <c r="U1080" s="260"/>
      <c r="V1080" s="260"/>
      <c r="W1080" s="260"/>
      <c r="X1080" s="260"/>
      <c r="Y1080" s="260"/>
      <c r="Z1080" s="260"/>
      <c r="AA1080" s="260"/>
      <c r="AB1080" s="260"/>
      <c r="AC1080" s="260"/>
      <c r="AD1080" s="260"/>
      <c r="AE1080" s="260"/>
    </row>
    <row r="1081" spans="1:31">
      <c r="A1081" s="186"/>
      <c r="B1081" s="186"/>
      <c r="C1081" s="226"/>
      <c r="D1081" s="304"/>
      <c r="E1081" s="304"/>
      <c r="F1081" s="304"/>
      <c r="G1081" s="304"/>
      <c r="H1081" s="304"/>
      <c r="I1081" s="304"/>
      <c r="J1081" s="304"/>
      <c r="K1081" s="304"/>
      <c r="L1081" s="425">
        <f t="shared" si="32"/>
        <v>0</v>
      </c>
      <c r="M1081" s="304"/>
      <c r="N1081" s="304"/>
      <c r="O1081" s="425">
        <f t="shared" si="33"/>
        <v>0</v>
      </c>
      <c r="P1081" s="304"/>
      <c r="Q1081" s="304"/>
      <c r="R1081" s="275" t="str">
        <f>IF(ISBLANK($B1081),"",VLOOKUP($B1081,Listen!$A$2:$C$44,2,FALSE))</f>
        <v/>
      </c>
      <c r="S1081" s="275" t="str">
        <f>IF(ISBLANK($B1081),"",VLOOKUP($B1081,Listen!$A$2:$C$44,3,FALSE))</f>
        <v/>
      </c>
      <c r="T1081" s="260"/>
      <c r="U1081" s="260"/>
      <c r="V1081" s="260"/>
      <c r="W1081" s="260"/>
      <c r="X1081" s="260"/>
      <c r="Y1081" s="260"/>
      <c r="Z1081" s="260"/>
      <c r="AA1081" s="260"/>
      <c r="AB1081" s="260"/>
      <c r="AC1081" s="260"/>
      <c r="AD1081" s="260"/>
      <c r="AE1081" s="260"/>
    </row>
    <row r="1082" spans="1:31">
      <c r="A1082" s="186"/>
      <c r="B1082" s="186"/>
      <c r="C1082" s="226"/>
      <c r="D1082" s="304"/>
      <c r="E1082" s="304"/>
      <c r="F1082" s="304"/>
      <c r="G1082" s="304"/>
      <c r="H1082" s="304"/>
      <c r="I1082" s="304"/>
      <c r="J1082" s="304"/>
      <c r="K1082" s="304"/>
      <c r="L1082" s="425">
        <f t="shared" si="32"/>
        <v>0</v>
      </c>
      <c r="M1082" s="304"/>
      <c r="N1082" s="304"/>
      <c r="O1082" s="425">
        <f t="shared" si="33"/>
        <v>0</v>
      </c>
      <c r="P1082" s="304"/>
      <c r="Q1082" s="304"/>
      <c r="R1082" s="275" t="str">
        <f>IF(ISBLANK($B1082),"",VLOOKUP($B1082,Listen!$A$2:$C$44,2,FALSE))</f>
        <v/>
      </c>
      <c r="S1082" s="275" t="str">
        <f>IF(ISBLANK($B1082),"",VLOOKUP($B1082,Listen!$A$2:$C$44,3,FALSE))</f>
        <v/>
      </c>
      <c r="T1082" s="260"/>
      <c r="U1082" s="260"/>
      <c r="V1082" s="260"/>
      <c r="W1082" s="260"/>
      <c r="X1082" s="260"/>
      <c r="Y1082" s="260"/>
      <c r="Z1082" s="260"/>
      <c r="AA1082" s="260"/>
      <c r="AB1082" s="260"/>
      <c r="AC1082" s="260"/>
      <c r="AD1082" s="260"/>
      <c r="AE1082" s="260"/>
    </row>
    <row r="1083" spans="1:31">
      <c r="A1083" s="186"/>
      <c r="B1083" s="186"/>
      <c r="C1083" s="226"/>
      <c r="D1083" s="304"/>
      <c r="E1083" s="304"/>
      <c r="F1083" s="304"/>
      <c r="G1083" s="304"/>
      <c r="H1083" s="304"/>
      <c r="I1083" s="304"/>
      <c r="J1083" s="304"/>
      <c r="K1083" s="304"/>
      <c r="L1083" s="425">
        <f t="shared" si="32"/>
        <v>0</v>
      </c>
      <c r="M1083" s="304"/>
      <c r="N1083" s="304"/>
      <c r="O1083" s="425">
        <f t="shared" si="33"/>
        <v>0</v>
      </c>
      <c r="P1083" s="304"/>
      <c r="Q1083" s="304"/>
      <c r="R1083" s="275" t="str">
        <f>IF(ISBLANK($B1083),"",VLOOKUP($B1083,Listen!$A$2:$C$44,2,FALSE))</f>
        <v/>
      </c>
      <c r="S1083" s="275" t="str">
        <f>IF(ISBLANK($B1083),"",VLOOKUP($B1083,Listen!$A$2:$C$44,3,FALSE))</f>
        <v/>
      </c>
      <c r="T1083" s="260"/>
      <c r="U1083" s="260"/>
      <c r="V1083" s="260"/>
      <c r="W1083" s="260"/>
      <c r="X1083" s="260"/>
      <c r="Y1083" s="260"/>
      <c r="Z1083" s="260"/>
      <c r="AA1083" s="260"/>
      <c r="AB1083" s="260"/>
      <c r="AC1083" s="260"/>
      <c r="AD1083" s="260"/>
      <c r="AE1083" s="260"/>
    </row>
    <row r="1084" spans="1:31">
      <c r="A1084" s="186"/>
      <c r="B1084" s="186"/>
      <c r="C1084" s="226"/>
      <c r="D1084" s="304"/>
      <c r="E1084" s="304"/>
      <c r="F1084" s="304"/>
      <c r="G1084" s="304"/>
      <c r="H1084" s="304"/>
      <c r="I1084" s="304"/>
      <c r="J1084" s="304"/>
      <c r="K1084" s="304"/>
      <c r="L1084" s="425">
        <f t="shared" si="32"/>
        <v>0</v>
      </c>
      <c r="M1084" s="304"/>
      <c r="N1084" s="304"/>
      <c r="O1084" s="425">
        <f t="shared" si="33"/>
        <v>0</v>
      </c>
      <c r="P1084" s="304"/>
      <c r="Q1084" s="304"/>
      <c r="R1084" s="275" t="str">
        <f>IF(ISBLANK($B1084),"",VLOOKUP($B1084,Listen!$A$2:$C$44,2,FALSE))</f>
        <v/>
      </c>
      <c r="S1084" s="275" t="str">
        <f>IF(ISBLANK($B1084),"",VLOOKUP($B1084,Listen!$A$2:$C$44,3,FALSE))</f>
        <v/>
      </c>
      <c r="T1084" s="260"/>
      <c r="U1084" s="260"/>
      <c r="V1084" s="260"/>
      <c r="W1084" s="260"/>
      <c r="X1084" s="260"/>
      <c r="Y1084" s="260"/>
      <c r="Z1084" s="260"/>
      <c r="AA1084" s="260"/>
      <c r="AB1084" s="260"/>
      <c r="AC1084" s="260"/>
      <c r="AD1084" s="260"/>
      <c r="AE1084" s="260"/>
    </row>
    <row r="1085" spans="1:31">
      <c r="A1085" s="186"/>
      <c r="B1085" s="186"/>
      <c r="C1085" s="226"/>
      <c r="D1085" s="304"/>
      <c r="E1085" s="304"/>
      <c r="F1085" s="304"/>
      <c r="G1085" s="304"/>
      <c r="H1085" s="304"/>
      <c r="I1085" s="304"/>
      <c r="J1085" s="304"/>
      <c r="K1085" s="304"/>
      <c r="L1085" s="425">
        <f t="shared" si="32"/>
        <v>0</v>
      </c>
      <c r="M1085" s="304"/>
      <c r="N1085" s="304"/>
      <c r="O1085" s="425">
        <f t="shared" si="33"/>
        <v>0</v>
      </c>
      <c r="P1085" s="304"/>
      <c r="Q1085" s="304"/>
      <c r="R1085" s="275" t="str">
        <f>IF(ISBLANK($B1085),"",VLOOKUP($B1085,Listen!$A$2:$C$44,2,FALSE))</f>
        <v/>
      </c>
      <c r="S1085" s="275" t="str">
        <f>IF(ISBLANK($B1085),"",VLOOKUP($B1085,Listen!$A$2:$C$44,3,FALSE))</f>
        <v/>
      </c>
      <c r="T1085" s="260"/>
      <c r="U1085" s="260"/>
      <c r="V1085" s="260"/>
      <c r="W1085" s="260"/>
      <c r="X1085" s="260"/>
      <c r="Y1085" s="260"/>
      <c r="Z1085" s="260"/>
      <c r="AA1085" s="260"/>
      <c r="AB1085" s="260"/>
      <c r="AC1085" s="260"/>
      <c r="AD1085" s="260"/>
      <c r="AE1085" s="260"/>
    </row>
    <row r="1086" spans="1:31">
      <c r="A1086" s="186"/>
      <c r="B1086" s="186"/>
      <c r="C1086" s="226"/>
      <c r="D1086" s="304"/>
      <c r="E1086" s="304"/>
      <c r="F1086" s="304"/>
      <c r="G1086" s="304"/>
      <c r="H1086" s="304"/>
      <c r="I1086" s="304"/>
      <c r="J1086" s="304"/>
      <c r="K1086" s="304"/>
      <c r="L1086" s="425">
        <f t="shared" si="32"/>
        <v>0</v>
      </c>
      <c r="M1086" s="304"/>
      <c r="N1086" s="304"/>
      <c r="O1086" s="425">
        <f t="shared" si="33"/>
        <v>0</v>
      </c>
      <c r="P1086" s="304"/>
      <c r="Q1086" s="304"/>
      <c r="R1086" s="275" t="str">
        <f>IF(ISBLANK($B1086),"",VLOOKUP($B1086,Listen!$A$2:$C$44,2,FALSE))</f>
        <v/>
      </c>
      <c r="S1086" s="275" t="str">
        <f>IF(ISBLANK($B1086),"",VLOOKUP($B1086,Listen!$A$2:$C$44,3,FALSE))</f>
        <v/>
      </c>
      <c r="T1086" s="260"/>
      <c r="U1086" s="260"/>
      <c r="V1086" s="260"/>
      <c r="W1086" s="260"/>
      <c r="X1086" s="260"/>
      <c r="Y1086" s="260"/>
      <c r="Z1086" s="260"/>
      <c r="AA1086" s="260"/>
      <c r="AB1086" s="260"/>
      <c r="AC1086" s="260"/>
      <c r="AD1086" s="260"/>
      <c r="AE1086" s="260"/>
    </row>
    <row r="1087" spans="1:31">
      <c r="A1087" s="186"/>
      <c r="B1087" s="186"/>
      <c r="C1087" s="226"/>
      <c r="D1087" s="304"/>
      <c r="E1087" s="304"/>
      <c r="F1087" s="304"/>
      <c r="G1087" s="304"/>
      <c r="H1087" s="304"/>
      <c r="I1087" s="304"/>
      <c r="J1087" s="304"/>
      <c r="K1087" s="304"/>
      <c r="L1087" s="425">
        <f t="shared" si="32"/>
        <v>0</v>
      </c>
      <c r="M1087" s="304"/>
      <c r="N1087" s="304"/>
      <c r="O1087" s="425">
        <f t="shared" si="33"/>
        <v>0</v>
      </c>
      <c r="P1087" s="304"/>
      <c r="Q1087" s="304"/>
      <c r="R1087" s="275" t="str">
        <f>IF(ISBLANK($B1087),"",VLOOKUP($B1087,Listen!$A$2:$C$44,2,FALSE))</f>
        <v/>
      </c>
      <c r="S1087" s="275" t="str">
        <f>IF(ISBLANK($B1087),"",VLOOKUP($B1087,Listen!$A$2:$C$44,3,FALSE))</f>
        <v/>
      </c>
      <c r="T1087" s="260"/>
      <c r="U1087" s="260"/>
      <c r="V1087" s="260"/>
      <c r="W1087" s="260"/>
      <c r="X1087" s="260"/>
      <c r="Y1087" s="260"/>
      <c r="Z1087" s="260"/>
      <c r="AA1087" s="260"/>
      <c r="AB1087" s="260"/>
      <c r="AC1087" s="260"/>
      <c r="AD1087" s="260"/>
      <c r="AE1087" s="260"/>
    </row>
    <row r="1088" spans="1:31">
      <c r="A1088" s="186"/>
      <c r="B1088" s="186"/>
      <c r="C1088" s="226"/>
      <c r="D1088" s="304"/>
      <c r="E1088" s="304"/>
      <c r="F1088" s="304"/>
      <c r="G1088" s="304"/>
      <c r="H1088" s="304"/>
      <c r="I1088" s="304"/>
      <c r="J1088" s="304"/>
      <c r="K1088" s="304"/>
      <c r="L1088" s="425">
        <f t="shared" si="32"/>
        <v>0</v>
      </c>
      <c r="M1088" s="304"/>
      <c r="N1088" s="304"/>
      <c r="O1088" s="425">
        <f t="shared" si="33"/>
        <v>0</v>
      </c>
      <c r="P1088" s="304"/>
      <c r="Q1088" s="304"/>
      <c r="R1088" s="275" t="str">
        <f>IF(ISBLANK($B1088),"",VLOOKUP($B1088,Listen!$A$2:$C$44,2,FALSE))</f>
        <v/>
      </c>
      <c r="S1088" s="275" t="str">
        <f>IF(ISBLANK($B1088),"",VLOOKUP($B1088,Listen!$A$2:$C$44,3,FALSE))</f>
        <v/>
      </c>
      <c r="T1088" s="260"/>
      <c r="U1088" s="260"/>
      <c r="V1088" s="260"/>
      <c r="W1088" s="260"/>
      <c r="X1088" s="260"/>
      <c r="Y1088" s="260"/>
      <c r="Z1088" s="260"/>
      <c r="AA1088" s="260"/>
      <c r="AB1088" s="260"/>
      <c r="AC1088" s="260"/>
      <c r="AD1088" s="260"/>
      <c r="AE1088" s="260"/>
    </row>
    <row r="1089" spans="1:31">
      <c r="A1089" s="186"/>
      <c r="B1089" s="186"/>
      <c r="C1089" s="226"/>
      <c r="D1089" s="304"/>
      <c r="E1089" s="304"/>
      <c r="F1089" s="304"/>
      <c r="G1089" s="304"/>
      <c r="H1089" s="304"/>
      <c r="I1089" s="304"/>
      <c r="J1089" s="304"/>
      <c r="K1089" s="304"/>
      <c r="L1089" s="425">
        <f t="shared" si="32"/>
        <v>0</v>
      </c>
      <c r="M1089" s="304"/>
      <c r="N1089" s="304"/>
      <c r="O1089" s="425">
        <f t="shared" si="33"/>
        <v>0</v>
      </c>
      <c r="P1089" s="304"/>
      <c r="Q1089" s="304"/>
      <c r="R1089" s="275" t="str">
        <f>IF(ISBLANK($B1089),"",VLOOKUP($B1089,Listen!$A$2:$C$44,2,FALSE))</f>
        <v/>
      </c>
      <c r="S1089" s="275" t="str">
        <f>IF(ISBLANK($B1089),"",VLOOKUP($B1089,Listen!$A$2:$C$44,3,FALSE))</f>
        <v/>
      </c>
      <c r="T1089" s="260"/>
      <c r="U1089" s="260"/>
      <c r="V1089" s="260"/>
      <c r="W1089" s="260"/>
      <c r="X1089" s="260"/>
      <c r="Y1089" s="260"/>
      <c r="Z1089" s="260"/>
      <c r="AA1089" s="260"/>
      <c r="AB1089" s="260"/>
      <c r="AC1089" s="260"/>
      <c r="AD1089" s="260"/>
      <c r="AE1089" s="260"/>
    </row>
    <row r="1090" spans="1:31">
      <c r="A1090" s="186"/>
      <c r="B1090" s="186"/>
      <c r="C1090" s="226"/>
      <c r="D1090" s="304"/>
      <c r="E1090" s="304"/>
      <c r="F1090" s="304"/>
      <c r="G1090" s="304"/>
      <c r="H1090" s="304"/>
      <c r="I1090" s="304"/>
      <c r="J1090" s="304"/>
      <c r="K1090" s="304"/>
      <c r="L1090" s="425">
        <f t="shared" si="32"/>
        <v>0</v>
      </c>
      <c r="M1090" s="304"/>
      <c r="N1090" s="304"/>
      <c r="O1090" s="425">
        <f t="shared" si="33"/>
        <v>0</v>
      </c>
      <c r="P1090" s="304"/>
      <c r="Q1090" s="304"/>
      <c r="R1090" s="275" t="str">
        <f>IF(ISBLANK($B1090),"",VLOOKUP($B1090,Listen!$A$2:$C$44,2,FALSE))</f>
        <v/>
      </c>
      <c r="S1090" s="275" t="str">
        <f>IF(ISBLANK($B1090),"",VLOOKUP($B1090,Listen!$A$2:$C$44,3,FALSE))</f>
        <v/>
      </c>
      <c r="T1090" s="260"/>
      <c r="U1090" s="260"/>
      <c r="V1090" s="260"/>
      <c r="W1090" s="260"/>
      <c r="X1090" s="260"/>
      <c r="Y1090" s="260"/>
      <c r="Z1090" s="260"/>
      <c r="AA1090" s="260"/>
      <c r="AB1090" s="260"/>
      <c r="AC1090" s="260"/>
      <c r="AD1090" s="260"/>
      <c r="AE1090" s="260"/>
    </row>
    <row r="1091" spans="1:31">
      <c r="A1091" s="186"/>
      <c r="B1091" s="186"/>
      <c r="C1091" s="226"/>
      <c r="D1091" s="304"/>
      <c r="E1091" s="304"/>
      <c r="F1091" s="304"/>
      <c r="G1091" s="304"/>
      <c r="H1091" s="304"/>
      <c r="I1091" s="304"/>
      <c r="J1091" s="304"/>
      <c r="K1091" s="304"/>
      <c r="L1091" s="425">
        <f t="shared" si="32"/>
        <v>0</v>
      </c>
      <c r="M1091" s="304"/>
      <c r="N1091" s="304"/>
      <c r="O1091" s="425">
        <f t="shared" si="33"/>
        <v>0</v>
      </c>
      <c r="P1091" s="304"/>
      <c r="Q1091" s="304"/>
      <c r="R1091" s="275" t="str">
        <f>IF(ISBLANK($B1091),"",VLOOKUP($B1091,Listen!$A$2:$C$44,2,FALSE))</f>
        <v/>
      </c>
      <c r="S1091" s="275" t="str">
        <f>IF(ISBLANK($B1091),"",VLOOKUP($B1091,Listen!$A$2:$C$44,3,FALSE))</f>
        <v/>
      </c>
      <c r="T1091" s="260"/>
      <c r="U1091" s="260"/>
      <c r="V1091" s="260"/>
      <c r="W1091" s="260"/>
      <c r="X1091" s="260"/>
      <c r="Y1091" s="260"/>
      <c r="Z1091" s="260"/>
      <c r="AA1091" s="260"/>
      <c r="AB1091" s="260"/>
      <c r="AC1091" s="260"/>
      <c r="AD1091" s="260"/>
      <c r="AE1091" s="260"/>
    </row>
    <row r="1092" spans="1:31">
      <c r="A1092" s="186"/>
      <c r="B1092" s="186"/>
      <c r="C1092" s="226"/>
      <c r="D1092" s="304"/>
      <c r="E1092" s="304"/>
      <c r="F1092" s="304"/>
      <c r="G1092" s="304"/>
      <c r="H1092" s="304"/>
      <c r="I1092" s="304"/>
      <c r="J1092" s="304"/>
      <c r="K1092" s="304"/>
      <c r="L1092" s="425">
        <f t="shared" si="32"/>
        <v>0</v>
      </c>
      <c r="M1092" s="304"/>
      <c r="N1092" s="304"/>
      <c r="O1092" s="425">
        <f t="shared" si="33"/>
        <v>0</v>
      </c>
      <c r="P1092" s="304"/>
      <c r="Q1092" s="304"/>
      <c r="R1092" s="275" t="str">
        <f>IF(ISBLANK($B1092),"",VLOOKUP($B1092,Listen!$A$2:$C$44,2,FALSE))</f>
        <v/>
      </c>
      <c r="S1092" s="275" t="str">
        <f>IF(ISBLANK($B1092),"",VLOOKUP($B1092,Listen!$A$2:$C$44,3,FALSE))</f>
        <v/>
      </c>
      <c r="T1092" s="260"/>
      <c r="U1092" s="260"/>
      <c r="V1092" s="260"/>
      <c r="W1092" s="260"/>
      <c r="X1092" s="260"/>
      <c r="Y1092" s="260"/>
      <c r="Z1092" s="260"/>
      <c r="AA1092" s="260"/>
      <c r="AB1092" s="260"/>
      <c r="AC1092" s="260"/>
      <c r="AD1092" s="260"/>
      <c r="AE1092" s="260"/>
    </row>
    <row r="1093" spans="1:31">
      <c r="A1093" s="186"/>
      <c r="B1093" s="186"/>
      <c r="C1093" s="226"/>
      <c r="D1093" s="304"/>
      <c r="E1093" s="304"/>
      <c r="F1093" s="304"/>
      <c r="G1093" s="304"/>
      <c r="H1093" s="304"/>
      <c r="I1093" s="304"/>
      <c r="J1093" s="304"/>
      <c r="K1093" s="304"/>
      <c r="L1093" s="425">
        <f t="shared" ref="L1093:L1156" si="34">D1093+E1093+G1093+H1093+J1093-F1093-I1093-K1093</f>
        <v>0</v>
      </c>
      <c r="M1093" s="304"/>
      <c r="N1093" s="304"/>
      <c r="O1093" s="425">
        <f t="shared" ref="O1093:O1156" si="35">L1093-M1093-N1093</f>
        <v>0</v>
      </c>
      <c r="P1093" s="304"/>
      <c r="Q1093" s="304"/>
      <c r="R1093" s="275" t="str">
        <f>IF(ISBLANK($B1093),"",VLOOKUP($B1093,Listen!$A$2:$C$44,2,FALSE))</f>
        <v/>
      </c>
      <c r="S1093" s="275" t="str">
        <f>IF(ISBLANK($B1093),"",VLOOKUP($B1093,Listen!$A$2:$C$44,3,FALSE))</f>
        <v/>
      </c>
      <c r="T1093" s="260"/>
      <c r="U1093" s="260"/>
      <c r="V1093" s="260"/>
      <c r="W1093" s="260"/>
      <c r="X1093" s="260"/>
      <c r="Y1093" s="260"/>
      <c r="Z1093" s="260"/>
      <c r="AA1093" s="260"/>
      <c r="AB1093" s="260"/>
      <c r="AC1093" s="260"/>
      <c r="AD1093" s="260"/>
      <c r="AE1093" s="260"/>
    </row>
    <row r="1094" spans="1:31">
      <c r="A1094" s="186"/>
      <c r="B1094" s="186"/>
      <c r="C1094" s="226"/>
      <c r="D1094" s="304"/>
      <c r="E1094" s="304"/>
      <c r="F1094" s="304"/>
      <c r="G1094" s="304"/>
      <c r="H1094" s="304"/>
      <c r="I1094" s="304"/>
      <c r="J1094" s="304"/>
      <c r="K1094" s="304"/>
      <c r="L1094" s="425">
        <f t="shared" si="34"/>
        <v>0</v>
      </c>
      <c r="M1094" s="304"/>
      <c r="N1094" s="304"/>
      <c r="O1094" s="425">
        <f t="shared" si="35"/>
        <v>0</v>
      </c>
      <c r="P1094" s="304"/>
      <c r="Q1094" s="304"/>
      <c r="R1094" s="275" t="str">
        <f>IF(ISBLANK($B1094),"",VLOOKUP($B1094,Listen!$A$2:$C$44,2,FALSE))</f>
        <v/>
      </c>
      <c r="S1094" s="275" t="str">
        <f>IF(ISBLANK($B1094),"",VLOOKUP($B1094,Listen!$A$2:$C$44,3,FALSE))</f>
        <v/>
      </c>
      <c r="T1094" s="260"/>
      <c r="U1094" s="260"/>
      <c r="V1094" s="260"/>
      <c r="W1094" s="260"/>
      <c r="X1094" s="260"/>
      <c r="Y1094" s="260"/>
      <c r="Z1094" s="260"/>
      <c r="AA1094" s="260"/>
      <c r="AB1094" s="260"/>
      <c r="AC1094" s="260"/>
      <c r="AD1094" s="260"/>
      <c r="AE1094" s="260"/>
    </row>
    <row r="1095" spans="1:31">
      <c r="A1095" s="186"/>
      <c r="B1095" s="186"/>
      <c r="C1095" s="226"/>
      <c r="D1095" s="304"/>
      <c r="E1095" s="304"/>
      <c r="F1095" s="304"/>
      <c r="G1095" s="304"/>
      <c r="H1095" s="304"/>
      <c r="I1095" s="304"/>
      <c r="J1095" s="304"/>
      <c r="K1095" s="304"/>
      <c r="L1095" s="425">
        <f t="shared" si="34"/>
        <v>0</v>
      </c>
      <c r="M1095" s="304"/>
      <c r="N1095" s="304"/>
      <c r="O1095" s="425">
        <f t="shared" si="35"/>
        <v>0</v>
      </c>
      <c r="P1095" s="304"/>
      <c r="Q1095" s="304"/>
      <c r="R1095" s="275" t="str">
        <f>IF(ISBLANK($B1095),"",VLOOKUP($B1095,Listen!$A$2:$C$44,2,FALSE))</f>
        <v/>
      </c>
      <c r="S1095" s="275" t="str">
        <f>IF(ISBLANK($B1095),"",VLOOKUP($B1095,Listen!$A$2:$C$44,3,FALSE))</f>
        <v/>
      </c>
      <c r="T1095" s="260"/>
      <c r="U1095" s="260"/>
      <c r="V1095" s="260"/>
      <c r="W1095" s="260"/>
      <c r="X1095" s="260"/>
      <c r="Y1095" s="260"/>
      <c r="Z1095" s="260"/>
      <c r="AA1095" s="260"/>
      <c r="AB1095" s="260"/>
      <c r="AC1095" s="260"/>
      <c r="AD1095" s="260"/>
      <c r="AE1095" s="260"/>
    </row>
    <row r="1096" spans="1:31">
      <c r="A1096" s="186"/>
      <c r="B1096" s="186"/>
      <c r="C1096" s="226"/>
      <c r="D1096" s="304"/>
      <c r="E1096" s="304"/>
      <c r="F1096" s="304"/>
      <c r="G1096" s="304"/>
      <c r="H1096" s="304"/>
      <c r="I1096" s="304"/>
      <c r="J1096" s="304"/>
      <c r="K1096" s="304"/>
      <c r="L1096" s="425">
        <f t="shared" si="34"/>
        <v>0</v>
      </c>
      <c r="M1096" s="304"/>
      <c r="N1096" s="304"/>
      <c r="O1096" s="425">
        <f t="shared" si="35"/>
        <v>0</v>
      </c>
      <c r="P1096" s="304"/>
      <c r="Q1096" s="304"/>
      <c r="R1096" s="275" t="str">
        <f>IF(ISBLANK($B1096),"",VLOOKUP($B1096,Listen!$A$2:$C$44,2,FALSE))</f>
        <v/>
      </c>
      <c r="S1096" s="275" t="str">
        <f>IF(ISBLANK($B1096),"",VLOOKUP($B1096,Listen!$A$2:$C$44,3,FALSE))</f>
        <v/>
      </c>
      <c r="T1096" s="260"/>
      <c r="U1096" s="260"/>
      <c r="V1096" s="260"/>
      <c r="W1096" s="260"/>
      <c r="X1096" s="260"/>
      <c r="Y1096" s="260"/>
      <c r="Z1096" s="260"/>
      <c r="AA1096" s="260"/>
      <c r="AB1096" s="260"/>
      <c r="AC1096" s="260"/>
      <c r="AD1096" s="260"/>
      <c r="AE1096" s="260"/>
    </row>
    <row r="1097" spans="1:31">
      <c r="A1097" s="186"/>
      <c r="B1097" s="186"/>
      <c r="C1097" s="226"/>
      <c r="D1097" s="304"/>
      <c r="E1097" s="304"/>
      <c r="F1097" s="304"/>
      <c r="G1097" s="304"/>
      <c r="H1097" s="304"/>
      <c r="I1097" s="304"/>
      <c r="J1097" s="304"/>
      <c r="K1097" s="304"/>
      <c r="L1097" s="425">
        <f t="shared" si="34"/>
        <v>0</v>
      </c>
      <c r="M1097" s="304"/>
      <c r="N1097" s="304"/>
      <c r="O1097" s="425">
        <f t="shared" si="35"/>
        <v>0</v>
      </c>
      <c r="P1097" s="304"/>
      <c r="Q1097" s="304"/>
      <c r="R1097" s="275" t="str">
        <f>IF(ISBLANK($B1097),"",VLOOKUP($B1097,Listen!$A$2:$C$44,2,FALSE))</f>
        <v/>
      </c>
      <c r="S1097" s="275" t="str">
        <f>IF(ISBLANK($B1097),"",VLOOKUP($B1097,Listen!$A$2:$C$44,3,FALSE))</f>
        <v/>
      </c>
      <c r="T1097" s="260"/>
      <c r="U1097" s="260"/>
      <c r="V1097" s="260"/>
      <c r="W1097" s="260"/>
      <c r="X1097" s="260"/>
      <c r="Y1097" s="260"/>
      <c r="Z1097" s="260"/>
      <c r="AA1097" s="260"/>
      <c r="AB1097" s="260"/>
      <c r="AC1097" s="260"/>
      <c r="AD1097" s="260"/>
      <c r="AE1097" s="260"/>
    </row>
    <row r="1098" spans="1:31">
      <c r="A1098" s="186"/>
      <c r="B1098" s="186"/>
      <c r="C1098" s="226"/>
      <c r="D1098" s="304"/>
      <c r="E1098" s="304"/>
      <c r="F1098" s="304"/>
      <c r="G1098" s="304"/>
      <c r="H1098" s="304"/>
      <c r="I1098" s="304"/>
      <c r="J1098" s="304"/>
      <c r="K1098" s="304"/>
      <c r="L1098" s="425">
        <f t="shared" si="34"/>
        <v>0</v>
      </c>
      <c r="M1098" s="304"/>
      <c r="N1098" s="304"/>
      <c r="O1098" s="425">
        <f t="shared" si="35"/>
        <v>0</v>
      </c>
      <c r="P1098" s="304"/>
      <c r="Q1098" s="304"/>
      <c r="R1098" s="275" t="str">
        <f>IF(ISBLANK($B1098),"",VLOOKUP($B1098,Listen!$A$2:$C$44,2,FALSE))</f>
        <v/>
      </c>
      <c r="S1098" s="275" t="str">
        <f>IF(ISBLANK($B1098),"",VLOOKUP($B1098,Listen!$A$2:$C$44,3,FALSE))</f>
        <v/>
      </c>
      <c r="T1098" s="260"/>
      <c r="U1098" s="260"/>
      <c r="V1098" s="260"/>
      <c r="W1098" s="260"/>
      <c r="X1098" s="260"/>
      <c r="Y1098" s="260"/>
      <c r="Z1098" s="260"/>
      <c r="AA1098" s="260"/>
      <c r="AB1098" s="260"/>
      <c r="AC1098" s="260"/>
      <c r="AD1098" s="260"/>
      <c r="AE1098" s="260"/>
    </row>
    <row r="1099" spans="1:31">
      <c r="A1099" s="186"/>
      <c r="B1099" s="186"/>
      <c r="C1099" s="226"/>
      <c r="D1099" s="304"/>
      <c r="E1099" s="304"/>
      <c r="F1099" s="304"/>
      <c r="G1099" s="304"/>
      <c r="H1099" s="304"/>
      <c r="I1099" s="304"/>
      <c r="J1099" s="304"/>
      <c r="K1099" s="304"/>
      <c r="L1099" s="425">
        <f t="shared" si="34"/>
        <v>0</v>
      </c>
      <c r="M1099" s="304"/>
      <c r="N1099" s="304"/>
      <c r="O1099" s="425">
        <f t="shared" si="35"/>
        <v>0</v>
      </c>
      <c r="P1099" s="304"/>
      <c r="Q1099" s="304"/>
      <c r="R1099" s="275" t="str">
        <f>IF(ISBLANK($B1099),"",VLOOKUP($B1099,Listen!$A$2:$C$44,2,FALSE))</f>
        <v/>
      </c>
      <c r="S1099" s="275" t="str">
        <f>IF(ISBLANK($B1099),"",VLOOKUP($B1099,Listen!$A$2:$C$44,3,FALSE))</f>
        <v/>
      </c>
      <c r="T1099" s="260"/>
      <c r="U1099" s="260"/>
      <c r="V1099" s="260"/>
      <c r="W1099" s="260"/>
      <c r="X1099" s="260"/>
      <c r="Y1099" s="260"/>
      <c r="Z1099" s="260"/>
      <c r="AA1099" s="260"/>
      <c r="AB1099" s="260"/>
      <c r="AC1099" s="260"/>
      <c r="AD1099" s="260"/>
      <c r="AE1099" s="260"/>
    </row>
    <row r="1100" spans="1:31">
      <c r="A1100" s="186"/>
      <c r="B1100" s="186"/>
      <c r="C1100" s="226"/>
      <c r="D1100" s="304"/>
      <c r="E1100" s="304"/>
      <c r="F1100" s="304"/>
      <c r="G1100" s="304"/>
      <c r="H1100" s="304"/>
      <c r="I1100" s="304"/>
      <c r="J1100" s="304"/>
      <c r="K1100" s="304"/>
      <c r="L1100" s="425">
        <f t="shared" si="34"/>
        <v>0</v>
      </c>
      <c r="M1100" s="304"/>
      <c r="N1100" s="304"/>
      <c r="O1100" s="425">
        <f t="shared" si="35"/>
        <v>0</v>
      </c>
      <c r="P1100" s="304"/>
      <c r="Q1100" s="304"/>
      <c r="R1100" s="275" t="str">
        <f>IF(ISBLANK($B1100),"",VLOOKUP($B1100,Listen!$A$2:$C$44,2,FALSE))</f>
        <v/>
      </c>
      <c r="S1100" s="275" t="str">
        <f>IF(ISBLANK($B1100),"",VLOOKUP($B1100,Listen!$A$2:$C$44,3,FALSE))</f>
        <v/>
      </c>
      <c r="T1100" s="260"/>
      <c r="U1100" s="260"/>
      <c r="V1100" s="260"/>
      <c r="W1100" s="260"/>
      <c r="X1100" s="260"/>
      <c r="Y1100" s="260"/>
      <c r="Z1100" s="260"/>
      <c r="AA1100" s="260"/>
      <c r="AB1100" s="260"/>
      <c r="AC1100" s="260"/>
      <c r="AD1100" s="260"/>
      <c r="AE1100" s="260"/>
    </row>
    <row r="1101" spans="1:31">
      <c r="A1101" s="186"/>
      <c r="B1101" s="186"/>
      <c r="C1101" s="226"/>
      <c r="D1101" s="304"/>
      <c r="E1101" s="304"/>
      <c r="F1101" s="304"/>
      <c r="G1101" s="304"/>
      <c r="H1101" s="304"/>
      <c r="I1101" s="304"/>
      <c r="J1101" s="304"/>
      <c r="K1101" s="304"/>
      <c r="L1101" s="425">
        <f t="shared" si="34"/>
        <v>0</v>
      </c>
      <c r="M1101" s="304"/>
      <c r="N1101" s="304"/>
      <c r="O1101" s="425">
        <f t="shared" si="35"/>
        <v>0</v>
      </c>
      <c r="P1101" s="304"/>
      <c r="Q1101" s="304"/>
      <c r="R1101" s="275" t="str">
        <f>IF(ISBLANK($B1101),"",VLOOKUP($B1101,Listen!$A$2:$C$44,2,FALSE))</f>
        <v/>
      </c>
      <c r="S1101" s="275" t="str">
        <f>IF(ISBLANK($B1101),"",VLOOKUP($B1101,Listen!$A$2:$C$44,3,FALSE))</f>
        <v/>
      </c>
      <c r="T1101" s="260"/>
      <c r="U1101" s="260"/>
      <c r="V1101" s="260"/>
      <c r="W1101" s="260"/>
      <c r="X1101" s="260"/>
      <c r="Y1101" s="260"/>
      <c r="Z1101" s="260"/>
      <c r="AA1101" s="260"/>
      <c r="AB1101" s="260"/>
      <c r="AC1101" s="260"/>
      <c r="AD1101" s="260"/>
      <c r="AE1101" s="260"/>
    </row>
    <row r="1102" spans="1:31">
      <c r="A1102" s="186"/>
      <c r="B1102" s="186"/>
      <c r="C1102" s="226"/>
      <c r="D1102" s="304"/>
      <c r="E1102" s="304"/>
      <c r="F1102" s="304"/>
      <c r="G1102" s="304"/>
      <c r="H1102" s="304"/>
      <c r="I1102" s="304"/>
      <c r="J1102" s="304"/>
      <c r="K1102" s="304"/>
      <c r="L1102" s="425">
        <f t="shared" si="34"/>
        <v>0</v>
      </c>
      <c r="M1102" s="304"/>
      <c r="N1102" s="304"/>
      <c r="O1102" s="425">
        <f t="shared" si="35"/>
        <v>0</v>
      </c>
      <c r="P1102" s="304"/>
      <c r="Q1102" s="304"/>
      <c r="R1102" s="275" t="str">
        <f>IF(ISBLANK($B1102),"",VLOOKUP($B1102,Listen!$A$2:$C$44,2,FALSE))</f>
        <v/>
      </c>
      <c r="S1102" s="275" t="str">
        <f>IF(ISBLANK($B1102),"",VLOOKUP($B1102,Listen!$A$2:$C$44,3,FALSE))</f>
        <v/>
      </c>
      <c r="T1102" s="260"/>
      <c r="U1102" s="260"/>
      <c r="V1102" s="260"/>
      <c r="W1102" s="260"/>
      <c r="X1102" s="260"/>
      <c r="Y1102" s="260"/>
      <c r="Z1102" s="260"/>
      <c r="AA1102" s="260"/>
      <c r="AB1102" s="260"/>
      <c r="AC1102" s="260"/>
      <c r="AD1102" s="260"/>
      <c r="AE1102" s="260"/>
    </row>
    <row r="1103" spans="1:31">
      <c r="A1103" s="186"/>
      <c r="B1103" s="186"/>
      <c r="C1103" s="226"/>
      <c r="D1103" s="304"/>
      <c r="E1103" s="304"/>
      <c r="F1103" s="304"/>
      <c r="G1103" s="304"/>
      <c r="H1103" s="304"/>
      <c r="I1103" s="304"/>
      <c r="J1103" s="304"/>
      <c r="K1103" s="304"/>
      <c r="L1103" s="425">
        <f t="shared" si="34"/>
        <v>0</v>
      </c>
      <c r="M1103" s="304"/>
      <c r="N1103" s="304"/>
      <c r="O1103" s="425">
        <f t="shared" si="35"/>
        <v>0</v>
      </c>
      <c r="P1103" s="304"/>
      <c r="Q1103" s="304"/>
      <c r="R1103" s="275" t="str">
        <f>IF(ISBLANK($B1103),"",VLOOKUP($B1103,Listen!$A$2:$C$44,2,FALSE))</f>
        <v/>
      </c>
      <c r="S1103" s="275" t="str">
        <f>IF(ISBLANK($B1103),"",VLOOKUP($B1103,Listen!$A$2:$C$44,3,FALSE))</f>
        <v/>
      </c>
      <c r="T1103" s="260"/>
      <c r="U1103" s="260"/>
      <c r="V1103" s="260"/>
      <c r="W1103" s="260"/>
      <c r="X1103" s="260"/>
      <c r="Y1103" s="260"/>
      <c r="Z1103" s="260"/>
      <c r="AA1103" s="260"/>
      <c r="AB1103" s="260"/>
      <c r="AC1103" s="260"/>
      <c r="AD1103" s="260"/>
      <c r="AE1103" s="260"/>
    </row>
    <row r="1104" spans="1:31">
      <c r="A1104" s="186"/>
      <c r="B1104" s="186"/>
      <c r="C1104" s="226"/>
      <c r="D1104" s="304"/>
      <c r="E1104" s="304"/>
      <c r="F1104" s="304"/>
      <c r="G1104" s="304"/>
      <c r="H1104" s="304"/>
      <c r="I1104" s="304"/>
      <c r="J1104" s="304"/>
      <c r="K1104" s="304"/>
      <c r="L1104" s="425">
        <f t="shared" si="34"/>
        <v>0</v>
      </c>
      <c r="M1104" s="304"/>
      <c r="N1104" s="304"/>
      <c r="O1104" s="425">
        <f t="shared" si="35"/>
        <v>0</v>
      </c>
      <c r="P1104" s="304"/>
      <c r="Q1104" s="304"/>
      <c r="R1104" s="275" t="str">
        <f>IF(ISBLANK($B1104),"",VLOOKUP($B1104,Listen!$A$2:$C$44,2,FALSE))</f>
        <v/>
      </c>
      <c r="S1104" s="275" t="str">
        <f>IF(ISBLANK($B1104),"",VLOOKUP($B1104,Listen!$A$2:$C$44,3,FALSE))</f>
        <v/>
      </c>
      <c r="T1104" s="260"/>
      <c r="U1104" s="260"/>
      <c r="V1104" s="260"/>
      <c r="W1104" s="260"/>
      <c r="X1104" s="260"/>
      <c r="Y1104" s="260"/>
      <c r="Z1104" s="260"/>
      <c r="AA1104" s="260"/>
      <c r="AB1104" s="260"/>
      <c r="AC1104" s="260"/>
      <c r="AD1104" s="260"/>
      <c r="AE1104" s="260"/>
    </row>
    <row r="1105" spans="1:31">
      <c r="A1105" s="186"/>
      <c r="B1105" s="186"/>
      <c r="C1105" s="226"/>
      <c r="D1105" s="304"/>
      <c r="E1105" s="304"/>
      <c r="F1105" s="304"/>
      <c r="G1105" s="304"/>
      <c r="H1105" s="304"/>
      <c r="I1105" s="304"/>
      <c r="J1105" s="304"/>
      <c r="K1105" s="304"/>
      <c r="L1105" s="425">
        <f t="shared" si="34"/>
        <v>0</v>
      </c>
      <c r="M1105" s="304"/>
      <c r="N1105" s="304"/>
      <c r="O1105" s="425">
        <f t="shared" si="35"/>
        <v>0</v>
      </c>
      <c r="P1105" s="304"/>
      <c r="Q1105" s="304"/>
      <c r="R1105" s="275" t="str">
        <f>IF(ISBLANK($B1105),"",VLOOKUP($B1105,Listen!$A$2:$C$44,2,FALSE))</f>
        <v/>
      </c>
      <c r="S1105" s="275" t="str">
        <f>IF(ISBLANK($B1105),"",VLOOKUP($B1105,Listen!$A$2:$C$44,3,FALSE))</f>
        <v/>
      </c>
      <c r="T1105" s="260"/>
      <c r="U1105" s="260"/>
      <c r="V1105" s="260"/>
      <c r="W1105" s="260"/>
      <c r="X1105" s="260"/>
      <c r="Y1105" s="260"/>
      <c r="Z1105" s="260"/>
      <c r="AA1105" s="260"/>
      <c r="AB1105" s="260"/>
      <c r="AC1105" s="260"/>
      <c r="AD1105" s="260"/>
      <c r="AE1105" s="260"/>
    </row>
    <row r="1106" spans="1:31">
      <c r="A1106" s="186"/>
      <c r="B1106" s="186"/>
      <c r="C1106" s="226"/>
      <c r="D1106" s="304"/>
      <c r="E1106" s="304"/>
      <c r="F1106" s="304"/>
      <c r="G1106" s="304"/>
      <c r="H1106" s="304"/>
      <c r="I1106" s="304"/>
      <c r="J1106" s="304"/>
      <c r="K1106" s="304"/>
      <c r="L1106" s="425">
        <f t="shared" si="34"/>
        <v>0</v>
      </c>
      <c r="M1106" s="304"/>
      <c r="N1106" s="304"/>
      <c r="O1106" s="425">
        <f t="shared" si="35"/>
        <v>0</v>
      </c>
      <c r="P1106" s="304"/>
      <c r="Q1106" s="304"/>
      <c r="R1106" s="275" t="str">
        <f>IF(ISBLANK($B1106),"",VLOOKUP($B1106,Listen!$A$2:$C$44,2,FALSE))</f>
        <v/>
      </c>
      <c r="S1106" s="275" t="str">
        <f>IF(ISBLANK($B1106),"",VLOOKUP($B1106,Listen!$A$2:$C$44,3,FALSE))</f>
        <v/>
      </c>
      <c r="T1106" s="260"/>
      <c r="U1106" s="260"/>
      <c r="V1106" s="260"/>
      <c r="W1106" s="260"/>
      <c r="X1106" s="260"/>
      <c r="Y1106" s="260"/>
      <c r="Z1106" s="260"/>
      <c r="AA1106" s="260"/>
      <c r="AB1106" s="260"/>
      <c r="AC1106" s="260"/>
      <c r="AD1106" s="260"/>
      <c r="AE1106" s="260"/>
    </row>
    <row r="1107" spans="1:31">
      <c r="A1107" s="186"/>
      <c r="B1107" s="186"/>
      <c r="C1107" s="226"/>
      <c r="D1107" s="304"/>
      <c r="E1107" s="304"/>
      <c r="F1107" s="304"/>
      <c r="G1107" s="304"/>
      <c r="H1107" s="304"/>
      <c r="I1107" s="304"/>
      <c r="J1107" s="304"/>
      <c r="K1107" s="304"/>
      <c r="L1107" s="425">
        <f t="shared" si="34"/>
        <v>0</v>
      </c>
      <c r="M1107" s="304"/>
      <c r="N1107" s="304"/>
      <c r="O1107" s="425">
        <f t="shared" si="35"/>
        <v>0</v>
      </c>
      <c r="P1107" s="304"/>
      <c r="Q1107" s="304"/>
      <c r="R1107" s="275" t="str">
        <f>IF(ISBLANK($B1107),"",VLOOKUP($B1107,Listen!$A$2:$C$44,2,FALSE))</f>
        <v/>
      </c>
      <c r="S1107" s="275" t="str">
        <f>IF(ISBLANK($B1107),"",VLOOKUP($B1107,Listen!$A$2:$C$44,3,FALSE))</f>
        <v/>
      </c>
      <c r="T1107" s="260"/>
      <c r="U1107" s="260"/>
      <c r="V1107" s="260"/>
      <c r="W1107" s="260"/>
      <c r="X1107" s="260"/>
      <c r="Y1107" s="260"/>
      <c r="Z1107" s="260"/>
      <c r="AA1107" s="260"/>
      <c r="AB1107" s="260"/>
      <c r="AC1107" s="260"/>
      <c r="AD1107" s="260"/>
      <c r="AE1107" s="260"/>
    </row>
    <row r="1108" spans="1:31">
      <c r="A1108" s="186"/>
      <c r="B1108" s="186"/>
      <c r="C1108" s="226"/>
      <c r="D1108" s="304"/>
      <c r="E1108" s="304"/>
      <c r="F1108" s="304"/>
      <c r="G1108" s="304"/>
      <c r="H1108" s="304"/>
      <c r="I1108" s="304"/>
      <c r="J1108" s="304"/>
      <c r="K1108" s="304"/>
      <c r="L1108" s="425">
        <f t="shared" si="34"/>
        <v>0</v>
      </c>
      <c r="M1108" s="304"/>
      <c r="N1108" s="304"/>
      <c r="O1108" s="425">
        <f t="shared" si="35"/>
        <v>0</v>
      </c>
      <c r="P1108" s="304"/>
      <c r="Q1108" s="304"/>
      <c r="R1108" s="275" t="str">
        <f>IF(ISBLANK($B1108),"",VLOOKUP($B1108,Listen!$A$2:$C$44,2,FALSE))</f>
        <v/>
      </c>
      <c r="S1108" s="275" t="str">
        <f>IF(ISBLANK($B1108),"",VLOOKUP($B1108,Listen!$A$2:$C$44,3,FALSE))</f>
        <v/>
      </c>
      <c r="T1108" s="260"/>
      <c r="U1108" s="260"/>
      <c r="V1108" s="260"/>
      <c r="W1108" s="260"/>
      <c r="X1108" s="260"/>
      <c r="Y1108" s="260"/>
      <c r="Z1108" s="260"/>
      <c r="AA1108" s="260"/>
      <c r="AB1108" s="260"/>
      <c r="AC1108" s="260"/>
      <c r="AD1108" s="260"/>
      <c r="AE1108" s="260"/>
    </row>
    <row r="1109" spans="1:31">
      <c r="A1109" s="186"/>
      <c r="B1109" s="186"/>
      <c r="C1109" s="226"/>
      <c r="D1109" s="304"/>
      <c r="E1109" s="304"/>
      <c r="F1109" s="304"/>
      <c r="G1109" s="304"/>
      <c r="H1109" s="304"/>
      <c r="I1109" s="304"/>
      <c r="J1109" s="304"/>
      <c r="K1109" s="304"/>
      <c r="L1109" s="425">
        <f t="shared" si="34"/>
        <v>0</v>
      </c>
      <c r="M1109" s="304"/>
      <c r="N1109" s="304"/>
      <c r="O1109" s="425">
        <f t="shared" si="35"/>
        <v>0</v>
      </c>
      <c r="P1109" s="304"/>
      <c r="Q1109" s="304"/>
      <c r="R1109" s="275" t="str">
        <f>IF(ISBLANK($B1109),"",VLOOKUP($B1109,Listen!$A$2:$C$44,2,FALSE))</f>
        <v/>
      </c>
      <c r="S1109" s="275" t="str">
        <f>IF(ISBLANK($B1109),"",VLOOKUP($B1109,Listen!$A$2:$C$44,3,FALSE))</f>
        <v/>
      </c>
      <c r="T1109" s="260"/>
      <c r="U1109" s="260"/>
      <c r="V1109" s="260"/>
      <c r="W1109" s="260"/>
      <c r="X1109" s="260"/>
      <c r="Y1109" s="260"/>
      <c r="Z1109" s="260"/>
      <c r="AA1109" s="260"/>
      <c r="AB1109" s="260"/>
      <c r="AC1109" s="260"/>
      <c r="AD1109" s="260"/>
      <c r="AE1109" s="260"/>
    </row>
    <row r="1110" spans="1:31">
      <c r="A1110" s="186"/>
      <c r="B1110" s="186"/>
      <c r="C1110" s="226"/>
      <c r="D1110" s="304"/>
      <c r="E1110" s="304"/>
      <c r="F1110" s="304"/>
      <c r="G1110" s="304"/>
      <c r="H1110" s="304"/>
      <c r="I1110" s="304"/>
      <c r="J1110" s="304"/>
      <c r="K1110" s="304"/>
      <c r="L1110" s="425">
        <f t="shared" si="34"/>
        <v>0</v>
      </c>
      <c r="M1110" s="304"/>
      <c r="N1110" s="304"/>
      <c r="O1110" s="425">
        <f t="shared" si="35"/>
        <v>0</v>
      </c>
      <c r="P1110" s="304"/>
      <c r="Q1110" s="304"/>
      <c r="R1110" s="275" t="str">
        <f>IF(ISBLANK($B1110),"",VLOOKUP($B1110,Listen!$A$2:$C$44,2,FALSE))</f>
        <v/>
      </c>
      <c r="S1110" s="275" t="str">
        <f>IF(ISBLANK($B1110),"",VLOOKUP($B1110,Listen!$A$2:$C$44,3,FALSE))</f>
        <v/>
      </c>
      <c r="T1110" s="260"/>
      <c r="U1110" s="260"/>
      <c r="V1110" s="260"/>
      <c r="W1110" s="260"/>
      <c r="X1110" s="260"/>
      <c r="Y1110" s="260"/>
      <c r="Z1110" s="260"/>
      <c r="AA1110" s="260"/>
      <c r="AB1110" s="260"/>
      <c r="AC1110" s="260"/>
      <c r="AD1110" s="260"/>
      <c r="AE1110" s="260"/>
    </row>
    <row r="1111" spans="1:31">
      <c r="A1111" s="186"/>
      <c r="B1111" s="186"/>
      <c r="C1111" s="226"/>
      <c r="D1111" s="304"/>
      <c r="E1111" s="304"/>
      <c r="F1111" s="304"/>
      <c r="G1111" s="304"/>
      <c r="H1111" s="304"/>
      <c r="I1111" s="304"/>
      <c r="J1111" s="304"/>
      <c r="K1111" s="304"/>
      <c r="L1111" s="425">
        <f t="shared" si="34"/>
        <v>0</v>
      </c>
      <c r="M1111" s="304"/>
      <c r="N1111" s="304"/>
      <c r="O1111" s="425">
        <f t="shared" si="35"/>
        <v>0</v>
      </c>
      <c r="P1111" s="304"/>
      <c r="Q1111" s="304"/>
      <c r="R1111" s="275" t="str">
        <f>IF(ISBLANK($B1111),"",VLOOKUP($B1111,Listen!$A$2:$C$44,2,FALSE))</f>
        <v/>
      </c>
      <c r="S1111" s="275" t="str">
        <f>IF(ISBLANK($B1111),"",VLOOKUP($B1111,Listen!$A$2:$C$44,3,FALSE))</f>
        <v/>
      </c>
      <c r="T1111" s="260"/>
      <c r="U1111" s="260"/>
      <c r="V1111" s="260"/>
      <c r="W1111" s="260"/>
      <c r="X1111" s="260"/>
      <c r="Y1111" s="260"/>
      <c r="Z1111" s="260"/>
      <c r="AA1111" s="260"/>
      <c r="AB1111" s="260"/>
      <c r="AC1111" s="260"/>
      <c r="AD1111" s="260"/>
      <c r="AE1111" s="260"/>
    </row>
    <row r="1112" spans="1:31">
      <c r="A1112" s="186"/>
      <c r="B1112" s="186"/>
      <c r="C1112" s="226"/>
      <c r="D1112" s="304"/>
      <c r="E1112" s="304"/>
      <c r="F1112" s="304"/>
      <c r="G1112" s="304"/>
      <c r="H1112" s="304"/>
      <c r="I1112" s="304"/>
      <c r="J1112" s="304"/>
      <c r="K1112" s="304"/>
      <c r="L1112" s="425">
        <f t="shared" si="34"/>
        <v>0</v>
      </c>
      <c r="M1112" s="304"/>
      <c r="N1112" s="304"/>
      <c r="O1112" s="425">
        <f t="shared" si="35"/>
        <v>0</v>
      </c>
      <c r="P1112" s="304"/>
      <c r="Q1112" s="304"/>
      <c r="R1112" s="275" t="str">
        <f>IF(ISBLANK($B1112),"",VLOOKUP($B1112,Listen!$A$2:$C$44,2,FALSE))</f>
        <v/>
      </c>
      <c r="S1112" s="275" t="str">
        <f>IF(ISBLANK($B1112),"",VLOOKUP($B1112,Listen!$A$2:$C$44,3,FALSE))</f>
        <v/>
      </c>
      <c r="T1112" s="260"/>
      <c r="U1112" s="260"/>
      <c r="V1112" s="260"/>
      <c r="W1112" s="260"/>
      <c r="X1112" s="260"/>
      <c r="Y1112" s="260"/>
      <c r="Z1112" s="260"/>
      <c r="AA1112" s="260"/>
      <c r="AB1112" s="260"/>
      <c r="AC1112" s="260"/>
      <c r="AD1112" s="260"/>
      <c r="AE1112" s="260"/>
    </row>
    <row r="1113" spans="1:31">
      <c r="A1113" s="186"/>
      <c r="B1113" s="186"/>
      <c r="C1113" s="226"/>
      <c r="D1113" s="304"/>
      <c r="E1113" s="304"/>
      <c r="F1113" s="304"/>
      <c r="G1113" s="304"/>
      <c r="H1113" s="304"/>
      <c r="I1113" s="304"/>
      <c r="J1113" s="304"/>
      <c r="K1113" s="304"/>
      <c r="L1113" s="425">
        <f t="shared" si="34"/>
        <v>0</v>
      </c>
      <c r="M1113" s="304"/>
      <c r="N1113" s="304"/>
      <c r="O1113" s="425">
        <f t="shared" si="35"/>
        <v>0</v>
      </c>
      <c r="P1113" s="304"/>
      <c r="Q1113" s="304"/>
      <c r="R1113" s="275" t="str">
        <f>IF(ISBLANK($B1113),"",VLOOKUP($B1113,Listen!$A$2:$C$44,2,FALSE))</f>
        <v/>
      </c>
      <c r="S1113" s="275" t="str">
        <f>IF(ISBLANK($B1113),"",VLOOKUP($B1113,Listen!$A$2:$C$44,3,FALSE))</f>
        <v/>
      </c>
      <c r="T1113" s="260"/>
      <c r="U1113" s="260"/>
      <c r="V1113" s="260"/>
      <c r="W1113" s="260"/>
      <c r="X1113" s="260"/>
      <c r="Y1113" s="260"/>
      <c r="Z1113" s="260"/>
      <c r="AA1113" s="260"/>
      <c r="AB1113" s="260"/>
      <c r="AC1113" s="260"/>
      <c r="AD1113" s="260"/>
      <c r="AE1113" s="260"/>
    </row>
    <row r="1114" spans="1:31">
      <c r="A1114" s="186"/>
      <c r="B1114" s="186"/>
      <c r="C1114" s="226"/>
      <c r="D1114" s="304"/>
      <c r="E1114" s="304"/>
      <c r="F1114" s="304"/>
      <c r="G1114" s="304"/>
      <c r="H1114" s="304"/>
      <c r="I1114" s="304"/>
      <c r="J1114" s="304"/>
      <c r="K1114" s="304"/>
      <c r="L1114" s="425">
        <f t="shared" si="34"/>
        <v>0</v>
      </c>
      <c r="M1114" s="304"/>
      <c r="N1114" s="304"/>
      <c r="O1114" s="425">
        <f t="shared" si="35"/>
        <v>0</v>
      </c>
      <c r="P1114" s="304"/>
      <c r="Q1114" s="304"/>
      <c r="R1114" s="275" t="str">
        <f>IF(ISBLANK($B1114),"",VLOOKUP($B1114,Listen!$A$2:$C$44,2,FALSE))</f>
        <v/>
      </c>
      <c r="S1114" s="275" t="str">
        <f>IF(ISBLANK($B1114),"",VLOOKUP($B1114,Listen!$A$2:$C$44,3,FALSE))</f>
        <v/>
      </c>
      <c r="T1114" s="260"/>
      <c r="U1114" s="260"/>
      <c r="V1114" s="260"/>
      <c r="W1114" s="260"/>
      <c r="X1114" s="260"/>
      <c r="Y1114" s="260"/>
      <c r="Z1114" s="260"/>
      <c r="AA1114" s="260"/>
      <c r="AB1114" s="260"/>
      <c r="AC1114" s="260"/>
      <c r="AD1114" s="260"/>
      <c r="AE1114" s="260"/>
    </row>
    <row r="1115" spans="1:31">
      <c r="A1115" s="186"/>
      <c r="B1115" s="186"/>
      <c r="C1115" s="226"/>
      <c r="D1115" s="304"/>
      <c r="E1115" s="304"/>
      <c r="F1115" s="304"/>
      <c r="G1115" s="304"/>
      <c r="H1115" s="304"/>
      <c r="I1115" s="304"/>
      <c r="J1115" s="304"/>
      <c r="K1115" s="304"/>
      <c r="L1115" s="425">
        <f t="shared" si="34"/>
        <v>0</v>
      </c>
      <c r="M1115" s="304"/>
      <c r="N1115" s="304"/>
      <c r="O1115" s="425">
        <f t="shared" si="35"/>
        <v>0</v>
      </c>
      <c r="P1115" s="304"/>
      <c r="Q1115" s="304"/>
      <c r="R1115" s="275" t="str">
        <f>IF(ISBLANK($B1115),"",VLOOKUP($B1115,Listen!$A$2:$C$44,2,FALSE))</f>
        <v/>
      </c>
      <c r="S1115" s="275" t="str">
        <f>IF(ISBLANK($B1115),"",VLOOKUP($B1115,Listen!$A$2:$C$44,3,FALSE))</f>
        <v/>
      </c>
      <c r="T1115" s="260"/>
      <c r="U1115" s="260"/>
      <c r="V1115" s="260"/>
      <c r="W1115" s="260"/>
      <c r="X1115" s="260"/>
      <c r="Y1115" s="260"/>
      <c r="Z1115" s="260"/>
      <c r="AA1115" s="260"/>
      <c r="AB1115" s="260"/>
      <c r="AC1115" s="260"/>
      <c r="AD1115" s="260"/>
      <c r="AE1115" s="260"/>
    </row>
    <row r="1116" spans="1:31">
      <c r="A1116" s="186"/>
      <c r="B1116" s="186"/>
      <c r="C1116" s="226"/>
      <c r="D1116" s="304"/>
      <c r="E1116" s="304"/>
      <c r="F1116" s="304"/>
      <c r="G1116" s="304"/>
      <c r="H1116" s="304"/>
      <c r="I1116" s="304"/>
      <c r="J1116" s="304"/>
      <c r="K1116" s="304"/>
      <c r="L1116" s="425">
        <f t="shared" si="34"/>
        <v>0</v>
      </c>
      <c r="M1116" s="304"/>
      <c r="N1116" s="304"/>
      <c r="O1116" s="425">
        <f t="shared" si="35"/>
        <v>0</v>
      </c>
      <c r="P1116" s="304"/>
      <c r="Q1116" s="304"/>
      <c r="R1116" s="275" t="str">
        <f>IF(ISBLANK($B1116),"",VLOOKUP($B1116,Listen!$A$2:$C$44,2,FALSE))</f>
        <v/>
      </c>
      <c r="S1116" s="275" t="str">
        <f>IF(ISBLANK($B1116),"",VLOOKUP($B1116,Listen!$A$2:$C$44,3,FALSE))</f>
        <v/>
      </c>
      <c r="T1116" s="260"/>
      <c r="U1116" s="260"/>
      <c r="V1116" s="260"/>
      <c r="W1116" s="260"/>
      <c r="X1116" s="260"/>
      <c r="Y1116" s="260"/>
      <c r="Z1116" s="260"/>
      <c r="AA1116" s="260"/>
      <c r="AB1116" s="260"/>
      <c r="AC1116" s="260"/>
      <c r="AD1116" s="260"/>
      <c r="AE1116" s="260"/>
    </row>
    <row r="1117" spans="1:31">
      <c r="A1117" s="186"/>
      <c r="B1117" s="186"/>
      <c r="C1117" s="226"/>
      <c r="D1117" s="304"/>
      <c r="E1117" s="304"/>
      <c r="F1117" s="304"/>
      <c r="G1117" s="304"/>
      <c r="H1117" s="304"/>
      <c r="I1117" s="304"/>
      <c r="J1117" s="304"/>
      <c r="K1117" s="304"/>
      <c r="L1117" s="425">
        <f t="shared" si="34"/>
        <v>0</v>
      </c>
      <c r="M1117" s="304"/>
      <c r="N1117" s="304"/>
      <c r="O1117" s="425">
        <f t="shared" si="35"/>
        <v>0</v>
      </c>
      <c r="P1117" s="304"/>
      <c r="Q1117" s="304"/>
      <c r="R1117" s="275" t="str">
        <f>IF(ISBLANK($B1117),"",VLOOKUP($B1117,Listen!$A$2:$C$44,2,FALSE))</f>
        <v/>
      </c>
      <c r="S1117" s="275" t="str">
        <f>IF(ISBLANK($B1117),"",VLOOKUP($B1117,Listen!$A$2:$C$44,3,FALSE))</f>
        <v/>
      </c>
      <c r="T1117" s="260"/>
      <c r="U1117" s="260"/>
      <c r="V1117" s="260"/>
      <c r="W1117" s="260"/>
      <c r="X1117" s="260"/>
      <c r="Y1117" s="260"/>
      <c r="Z1117" s="260"/>
      <c r="AA1117" s="260"/>
      <c r="AB1117" s="260"/>
      <c r="AC1117" s="260"/>
      <c r="AD1117" s="260"/>
      <c r="AE1117" s="260"/>
    </row>
    <row r="1118" spans="1:31">
      <c r="A1118" s="186"/>
      <c r="B1118" s="186"/>
      <c r="C1118" s="226"/>
      <c r="D1118" s="304"/>
      <c r="E1118" s="304"/>
      <c r="F1118" s="304"/>
      <c r="G1118" s="304"/>
      <c r="H1118" s="304"/>
      <c r="I1118" s="304"/>
      <c r="J1118" s="304"/>
      <c r="K1118" s="304"/>
      <c r="L1118" s="425">
        <f t="shared" si="34"/>
        <v>0</v>
      </c>
      <c r="M1118" s="304"/>
      <c r="N1118" s="304"/>
      <c r="O1118" s="425">
        <f t="shared" si="35"/>
        <v>0</v>
      </c>
      <c r="P1118" s="304"/>
      <c r="Q1118" s="304"/>
      <c r="R1118" s="275" t="str">
        <f>IF(ISBLANK($B1118),"",VLOOKUP($B1118,Listen!$A$2:$C$44,2,FALSE))</f>
        <v/>
      </c>
      <c r="S1118" s="275" t="str">
        <f>IF(ISBLANK($B1118),"",VLOOKUP($B1118,Listen!$A$2:$C$44,3,FALSE))</f>
        <v/>
      </c>
      <c r="T1118" s="260"/>
      <c r="U1118" s="260"/>
      <c r="V1118" s="260"/>
      <c r="W1118" s="260"/>
      <c r="X1118" s="260"/>
      <c r="Y1118" s="260"/>
      <c r="Z1118" s="260"/>
      <c r="AA1118" s="260"/>
      <c r="AB1118" s="260"/>
      <c r="AC1118" s="260"/>
      <c r="AD1118" s="260"/>
      <c r="AE1118" s="260"/>
    </row>
    <row r="1119" spans="1:31">
      <c r="A1119" s="186"/>
      <c r="B1119" s="186"/>
      <c r="C1119" s="226"/>
      <c r="D1119" s="304"/>
      <c r="E1119" s="304"/>
      <c r="F1119" s="304"/>
      <c r="G1119" s="304"/>
      <c r="H1119" s="304"/>
      <c r="I1119" s="304"/>
      <c r="J1119" s="304"/>
      <c r="K1119" s="304"/>
      <c r="L1119" s="425">
        <f t="shared" si="34"/>
        <v>0</v>
      </c>
      <c r="M1119" s="304"/>
      <c r="N1119" s="304"/>
      <c r="O1119" s="425">
        <f t="shared" si="35"/>
        <v>0</v>
      </c>
      <c r="P1119" s="304"/>
      <c r="Q1119" s="304"/>
      <c r="R1119" s="275" t="str">
        <f>IF(ISBLANK($B1119),"",VLOOKUP($B1119,Listen!$A$2:$C$44,2,FALSE))</f>
        <v/>
      </c>
      <c r="S1119" s="275" t="str">
        <f>IF(ISBLANK($B1119),"",VLOOKUP($B1119,Listen!$A$2:$C$44,3,FALSE))</f>
        <v/>
      </c>
      <c r="T1119" s="260"/>
      <c r="U1119" s="260"/>
      <c r="V1119" s="260"/>
      <c r="W1119" s="260"/>
      <c r="X1119" s="260"/>
      <c r="Y1119" s="260"/>
      <c r="Z1119" s="260"/>
      <c r="AA1119" s="260"/>
      <c r="AB1119" s="260"/>
      <c r="AC1119" s="260"/>
      <c r="AD1119" s="260"/>
      <c r="AE1119" s="260"/>
    </row>
    <row r="1120" spans="1:31">
      <c r="A1120" s="186"/>
      <c r="B1120" s="186"/>
      <c r="C1120" s="226"/>
      <c r="D1120" s="304"/>
      <c r="E1120" s="304"/>
      <c r="F1120" s="304"/>
      <c r="G1120" s="304"/>
      <c r="H1120" s="304"/>
      <c r="I1120" s="304"/>
      <c r="J1120" s="304"/>
      <c r="K1120" s="304"/>
      <c r="L1120" s="425">
        <f t="shared" si="34"/>
        <v>0</v>
      </c>
      <c r="M1120" s="304"/>
      <c r="N1120" s="304"/>
      <c r="O1120" s="425">
        <f t="shared" si="35"/>
        <v>0</v>
      </c>
      <c r="P1120" s="304"/>
      <c r="Q1120" s="304"/>
      <c r="R1120" s="275" t="str">
        <f>IF(ISBLANK($B1120),"",VLOOKUP($B1120,Listen!$A$2:$C$44,2,FALSE))</f>
        <v/>
      </c>
      <c r="S1120" s="275" t="str">
        <f>IF(ISBLANK($B1120),"",VLOOKUP($B1120,Listen!$A$2:$C$44,3,FALSE))</f>
        <v/>
      </c>
      <c r="T1120" s="260"/>
      <c r="U1120" s="260"/>
      <c r="V1120" s="260"/>
      <c r="W1120" s="260"/>
      <c r="X1120" s="260"/>
      <c r="Y1120" s="260"/>
      <c r="Z1120" s="260"/>
      <c r="AA1120" s="260"/>
      <c r="AB1120" s="260"/>
      <c r="AC1120" s="260"/>
      <c r="AD1120" s="260"/>
      <c r="AE1120" s="260"/>
    </row>
    <row r="1121" spans="1:31">
      <c r="A1121" s="186"/>
      <c r="B1121" s="186"/>
      <c r="C1121" s="226"/>
      <c r="D1121" s="304"/>
      <c r="E1121" s="304"/>
      <c r="F1121" s="304"/>
      <c r="G1121" s="304"/>
      <c r="H1121" s="304"/>
      <c r="I1121" s="304"/>
      <c r="J1121" s="304"/>
      <c r="K1121" s="304"/>
      <c r="L1121" s="425">
        <f t="shared" si="34"/>
        <v>0</v>
      </c>
      <c r="M1121" s="304"/>
      <c r="N1121" s="304"/>
      <c r="O1121" s="425">
        <f t="shared" si="35"/>
        <v>0</v>
      </c>
      <c r="P1121" s="304"/>
      <c r="Q1121" s="304"/>
      <c r="R1121" s="275" t="str">
        <f>IF(ISBLANK($B1121),"",VLOOKUP($B1121,Listen!$A$2:$C$44,2,FALSE))</f>
        <v/>
      </c>
      <c r="S1121" s="275" t="str">
        <f>IF(ISBLANK($B1121),"",VLOOKUP($B1121,Listen!$A$2:$C$44,3,FALSE))</f>
        <v/>
      </c>
      <c r="T1121" s="260"/>
      <c r="U1121" s="260"/>
      <c r="V1121" s="260"/>
      <c r="W1121" s="260"/>
      <c r="X1121" s="260"/>
      <c r="Y1121" s="260"/>
      <c r="Z1121" s="260"/>
      <c r="AA1121" s="260"/>
      <c r="AB1121" s="260"/>
      <c r="AC1121" s="260"/>
      <c r="AD1121" s="260"/>
      <c r="AE1121" s="260"/>
    </row>
    <row r="1122" spans="1:31">
      <c r="A1122" s="186"/>
      <c r="B1122" s="186"/>
      <c r="C1122" s="226"/>
      <c r="D1122" s="304"/>
      <c r="E1122" s="304"/>
      <c r="F1122" s="304"/>
      <c r="G1122" s="304"/>
      <c r="H1122" s="304"/>
      <c r="I1122" s="304"/>
      <c r="J1122" s="304"/>
      <c r="K1122" s="304"/>
      <c r="L1122" s="425">
        <f t="shared" si="34"/>
        <v>0</v>
      </c>
      <c r="M1122" s="304"/>
      <c r="N1122" s="304"/>
      <c r="O1122" s="425">
        <f t="shared" si="35"/>
        <v>0</v>
      </c>
      <c r="P1122" s="304"/>
      <c r="Q1122" s="304"/>
      <c r="R1122" s="275" t="str">
        <f>IF(ISBLANK($B1122),"",VLOOKUP($B1122,Listen!$A$2:$C$44,2,FALSE))</f>
        <v/>
      </c>
      <c r="S1122" s="275" t="str">
        <f>IF(ISBLANK($B1122),"",VLOOKUP($B1122,Listen!$A$2:$C$44,3,FALSE))</f>
        <v/>
      </c>
      <c r="T1122" s="260"/>
      <c r="U1122" s="260"/>
      <c r="V1122" s="260"/>
      <c r="W1122" s="260"/>
      <c r="X1122" s="260"/>
      <c r="Y1122" s="260"/>
      <c r="Z1122" s="260"/>
      <c r="AA1122" s="260"/>
      <c r="AB1122" s="260"/>
      <c r="AC1122" s="260"/>
      <c r="AD1122" s="260"/>
      <c r="AE1122" s="260"/>
    </row>
    <row r="1123" spans="1:31">
      <c r="A1123" s="186"/>
      <c r="B1123" s="186"/>
      <c r="C1123" s="226"/>
      <c r="D1123" s="304"/>
      <c r="E1123" s="304"/>
      <c r="F1123" s="304"/>
      <c r="G1123" s="304"/>
      <c r="H1123" s="304"/>
      <c r="I1123" s="304"/>
      <c r="J1123" s="304"/>
      <c r="K1123" s="304"/>
      <c r="L1123" s="425">
        <f t="shared" si="34"/>
        <v>0</v>
      </c>
      <c r="M1123" s="304"/>
      <c r="N1123" s="304"/>
      <c r="O1123" s="425">
        <f t="shared" si="35"/>
        <v>0</v>
      </c>
      <c r="P1123" s="304"/>
      <c r="Q1123" s="304"/>
      <c r="R1123" s="275" t="str">
        <f>IF(ISBLANK($B1123),"",VLOOKUP($B1123,Listen!$A$2:$C$44,2,FALSE))</f>
        <v/>
      </c>
      <c r="S1123" s="275" t="str">
        <f>IF(ISBLANK($B1123),"",VLOOKUP($B1123,Listen!$A$2:$C$44,3,FALSE))</f>
        <v/>
      </c>
      <c r="T1123" s="260"/>
      <c r="U1123" s="260"/>
      <c r="V1123" s="260"/>
      <c r="W1123" s="260"/>
      <c r="X1123" s="260"/>
      <c r="Y1123" s="260"/>
      <c r="Z1123" s="260"/>
      <c r="AA1123" s="260"/>
      <c r="AB1123" s="260"/>
      <c r="AC1123" s="260"/>
      <c r="AD1123" s="260"/>
      <c r="AE1123" s="260"/>
    </row>
    <row r="1124" spans="1:31">
      <c r="A1124" s="186"/>
      <c r="B1124" s="186"/>
      <c r="C1124" s="226"/>
      <c r="D1124" s="304"/>
      <c r="E1124" s="304"/>
      <c r="F1124" s="304"/>
      <c r="G1124" s="304"/>
      <c r="H1124" s="304"/>
      <c r="I1124" s="304"/>
      <c r="J1124" s="304"/>
      <c r="K1124" s="304"/>
      <c r="L1124" s="425">
        <f t="shared" si="34"/>
        <v>0</v>
      </c>
      <c r="M1124" s="304"/>
      <c r="N1124" s="304"/>
      <c r="O1124" s="425">
        <f t="shared" si="35"/>
        <v>0</v>
      </c>
      <c r="P1124" s="304"/>
      <c r="Q1124" s="304"/>
      <c r="R1124" s="275" t="str">
        <f>IF(ISBLANK($B1124),"",VLOOKUP($B1124,Listen!$A$2:$C$44,2,FALSE))</f>
        <v/>
      </c>
      <c r="S1124" s="275" t="str">
        <f>IF(ISBLANK($B1124),"",VLOOKUP($B1124,Listen!$A$2:$C$44,3,FALSE))</f>
        <v/>
      </c>
      <c r="T1124" s="260"/>
      <c r="U1124" s="260"/>
      <c r="V1124" s="260"/>
      <c r="W1124" s="260"/>
      <c r="X1124" s="260"/>
      <c r="Y1124" s="260"/>
      <c r="Z1124" s="260"/>
      <c r="AA1124" s="260"/>
      <c r="AB1124" s="260"/>
      <c r="AC1124" s="260"/>
      <c r="AD1124" s="260"/>
      <c r="AE1124" s="260"/>
    </row>
    <row r="1125" spans="1:31">
      <c r="A1125" s="186"/>
      <c r="B1125" s="186"/>
      <c r="C1125" s="226"/>
      <c r="D1125" s="304"/>
      <c r="E1125" s="304"/>
      <c r="F1125" s="304"/>
      <c r="G1125" s="304"/>
      <c r="H1125" s="304"/>
      <c r="I1125" s="304"/>
      <c r="J1125" s="304"/>
      <c r="K1125" s="304"/>
      <c r="L1125" s="425">
        <f t="shared" si="34"/>
        <v>0</v>
      </c>
      <c r="M1125" s="304"/>
      <c r="N1125" s="304"/>
      <c r="O1125" s="425">
        <f t="shared" si="35"/>
        <v>0</v>
      </c>
      <c r="P1125" s="304"/>
      <c r="Q1125" s="304"/>
      <c r="R1125" s="275" t="str">
        <f>IF(ISBLANK($B1125),"",VLOOKUP($B1125,Listen!$A$2:$C$44,2,FALSE))</f>
        <v/>
      </c>
      <c r="S1125" s="275" t="str">
        <f>IF(ISBLANK($B1125),"",VLOOKUP($B1125,Listen!$A$2:$C$44,3,FALSE))</f>
        <v/>
      </c>
      <c r="T1125" s="260"/>
      <c r="U1125" s="260"/>
      <c r="V1125" s="260"/>
      <c r="W1125" s="260"/>
      <c r="X1125" s="260"/>
      <c r="Y1125" s="260"/>
      <c r="Z1125" s="260"/>
      <c r="AA1125" s="260"/>
      <c r="AB1125" s="260"/>
      <c r="AC1125" s="260"/>
      <c r="AD1125" s="260"/>
      <c r="AE1125" s="260"/>
    </row>
    <row r="1126" spans="1:31">
      <c r="A1126" s="186"/>
      <c r="B1126" s="186"/>
      <c r="C1126" s="226"/>
      <c r="D1126" s="304"/>
      <c r="E1126" s="304"/>
      <c r="F1126" s="304"/>
      <c r="G1126" s="304"/>
      <c r="H1126" s="304"/>
      <c r="I1126" s="304"/>
      <c r="J1126" s="304"/>
      <c r="K1126" s="304"/>
      <c r="L1126" s="425">
        <f t="shared" si="34"/>
        <v>0</v>
      </c>
      <c r="M1126" s="304"/>
      <c r="N1126" s="304"/>
      <c r="O1126" s="425">
        <f t="shared" si="35"/>
        <v>0</v>
      </c>
      <c r="P1126" s="304"/>
      <c r="Q1126" s="304"/>
      <c r="R1126" s="275" t="str">
        <f>IF(ISBLANK($B1126),"",VLOOKUP($B1126,Listen!$A$2:$C$44,2,FALSE))</f>
        <v/>
      </c>
      <c r="S1126" s="275" t="str">
        <f>IF(ISBLANK($B1126),"",VLOOKUP($B1126,Listen!$A$2:$C$44,3,FALSE))</f>
        <v/>
      </c>
      <c r="T1126" s="260"/>
      <c r="U1126" s="260"/>
      <c r="V1126" s="260"/>
      <c r="W1126" s="260"/>
      <c r="X1126" s="260"/>
      <c r="Y1126" s="260"/>
      <c r="Z1126" s="260"/>
      <c r="AA1126" s="260"/>
      <c r="AB1126" s="260"/>
      <c r="AC1126" s="260"/>
      <c r="AD1126" s="260"/>
      <c r="AE1126" s="260"/>
    </row>
    <row r="1127" spans="1:31">
      <c r="A1127" s="186"/>
      <c r="B1127" s="186"/>
      <c r="C1127" s="226"/>
      <c r="D1127" s="304"/>
      <c r="E1127" s="304"/>
      <c r="F1127" s="304"/>
      <c r="G1127" s="304"/>
      <c r="H1127" s="304"/>
      <c r="I1127" s="304"/>
      <c r="J1127" s="304"/>
      <c r="K1127" s="304"/>
      <c r="L1127" s="425">
        <f t="shared" si="34"/>
        <v>0</v>
      </c>
      <c r="M1127" s="304"/>
      <c r="N1127" s="304"/>
      <c r="O1127" s="425">
        <f t="shared" si="35"/>
        <v>0</v>
      </c>
      <c r="P1127" s="304"/>
      <c r="Q1127" s="304"/>
      <c r="R1127" s="275" t="str">
        <f>IF(ISBLANK($B1127),"",VLOOKUP($B1127,Listen!$A$2:$C$44,2,FALSE))</f>
        <v/>
      </c>
      <c r="S1127" s="275" t="str">
        <f>IF(ISBLANK($B1127),"",VLOOKUP($B1127,Listen!$A$2:$C$44,3,FALSE))</f>
        <v/>
      </c>
      <c r="T1127" s="260"/>
      <c r="U1127" s="260"/>
      <c r="V1127" s="260"/>
      <c r="W1127" s="260"/>
      <c r="X1127" s="260"/>
      <c r="Y1127" s="260"/>
      <c r="Z1127" s="260"/>
      <c r="AA1127" s="260"/>
      <c r="AB1127" s="260"/>
      <c r="AC1127" s="260"/>
      <c r="AD1127" s="260"/>
      <c r="AE1127" s="260"/>
    </row>
    <row r="1128" spans="1:31">
      <c r="A1128" s="186"/>
      <c r="B1128" s="186"/>
      <c r="C1128" s="226"/>
      <c r="D1128" s="304"/>
      <c r="E1128" s="304"/>
      <c r="F1128" s="304"/>
      <c r="G1128" s="304"/>
      <c r="H1128" s="304"/>
      <c r="I1128" s="304"/>
      <c r="J1128" s="304"/>
      <c r="K1128" s="304"/>
      <c r="L1128" s="425">
        <f t="shared" si="34"/>
        <v>0</v>
      </c>
      <c r="M1128" s="304"/>
      <c r="N1128" s="304"/>
      <c r="O1128" s="425">
        <f t="shared" si="35"/>
        <v>0</v>
      </c>
      <c r="P1128" s="304"/>
      <c r="Q1128" s="304"/>
      <c r="R1128" s="275" t="str">
        <f>IF(ISBLANK($B1128),"",VLOOKUP($B1128,Listen!$A$2:$C$44,2,FALSE))</f>
        <v/>
      </c>
      <c r="S1128" s="275" t="str">
        <f>IF(ISBLANK($B1128),"",VLOOKUP($B1128,Listen!$A$2:$C$44,3,FALSE))</f>
        <v/>
      </c>
      <c r="T1128" s="260"/>
      <c r="U1128" s="260"/>
      <c r="V1128" s="260"/>
      <c r="W1128" s="260"/>
      <c r="X1128" s="260"/>
      <c r="Y1128" s="260"/>
      <c r="Z1128" s="260"/>
      <c r="AA1128" s="260"/>
      <c r="AB1128" s="260"/>
      <c r="AC1128" s="260"/>
      <c r="AD1128" s="260"/>
      <c r="AE1128" s="260"/>
    </row>
    <row r="1129" spans="1:31">
      <c r="A1129" s="186"/>
      <c r="B1129" s="186"/>
      <c r="C1129" s="226"/>
      <c r="D1129" s="304"/>
      <c r="E1129" s="304"/>
      <c r="F1129" s="304"/>
      <c r="G1129" s="304"/>
      <c r="H1129" s="304"/>
      <c r="I1129" s="304"/>
      <c r="J1129" s="304"/>
      <c r="K1129" s="304"/>
      <c r="L1129" s="425">
        <f t="shared" si="34"/>
        <v>0</v>
      </c>
      <c r="M1129" s="304"/>
      <c r="N1129" s="304"/>
      <c r="O1129" s="425">
        <f t="shared" si="35"/>
        <v>0</v>
      </c>
      <c r="P1129" s="304"/>
      <c r="Q1129" s="304"/>
      <c r="R1129" s="275" t="str">
        <f>IF(ISBLANK($B1129),"",VLOOKUP($B1129,Listen!$A$2:$C$44,2,FALSE))</f>
        <v/>
      </c>
      <c r="S1129" s="275" t="str">
        <f>IF(ISBLANK($B1129),"",VLOOKUP($B1129,Listen!$A$2:$C$44,3,FALSE))</f>
        <v/>
      </c>
      <c r="T1129" s="260"/>
      <c r="U1129" s="260"/>
      <c r="V1129" s="260"/>
      <c r="W1129" s="260"/>
      <c r="X1129" s="260"/>
      <c r="Y1129" s="260"/>
      <c r="Z1129" s="260"/>
      <c r="AA1129" s="260"/>
      <c r="AB1129" s="260"/>
      <c r="AC1129" s="260"/>
      <c r="AD1129" s="260"/>
      <c r="AE1129" s="260"/>
    </row>
    <row r="1130" spans="1:31">
      <c r="A1130" s="186"/>
      <c r="B1130" s="186"/>
      <c r="C1130" s="226"/>
      <c r="D1130" s="304"/>
      <c r="E1130" s="304"/>
      <c r="F1130" s="304"/>
      <c r="G1130" s="304"/>
      <c r="H1130" s="304"/>
      <c r="I1130" s="304"/>
      <c r="J1130" s="304"/>
      <c r="K1130" s="304"/>
      <c r="L1130" s="425">
        <f t="shared" si="34"/>
        <v>0</v>
      </c>
      <c r="M1130" s="304"/>
      <c r="N1130" s="304"/>
      <c r="O1130" s="425">
        <f t="shared" si="35"/>
        <v>0</v>
      </c>
      <c r="P1130" s="304"/>
      <c r="Q1130" s="304"/>
      <c r="R1130" s="275" t="str">
        <f>IF(ISBLANK($B1130),"",VLOOKUP($B1130,Listen!$A$2:$C$44,2,FALSE))</f>
        <v/>
      </c>
      <c r="S1130" s="275" t="str">
        <f>IF(ISBLANK($B1130),"",VLOOKUP($B1130,Listen!$A$2:$C$44,3,FALSE))</f>
        <v/>
      </c>
      <c r="T1130" s="260"/>
      <c r="U1130" s="260"/>
      <c r="V1130" s="260"/>
      <c r="W1130" s="260"/>
      <c r="X1130" s="260"/>
      <c r="Y1130" s="260"/>
      <c r="Z1130" s="260"/>
      <c r="AA1130" s="260"/>
      <c r="AB1130" s="260"/>
      <c r="AC1130" s="260"/>
      <c r="AD1130" s="260"/>
      <c r="AE1130" s="260"/>
    </row>
    <row r="1131" spans="1:31">
      <c r="A1131" s="186"/>
      <c r="B1131" s="186"/>
      <c r="C1131" s="226"/>
      <c r="D1131" s="304"/>
      <c r="E1131" s="304"/>
      <c r="F1131" s="304"/>
      <c r="G1131" s="304"/>
      <c r="H1131" s="304"/>
      <c r="I1131" s="304"/>
      <c r="J1131" s="304"/>
      <c r="K1131" s="304"/>
      <c r="L1131" s="425">
        <f t="shared" si="34"/>
        <v>0</v>
      </c>
      <c r="M1131" s="304"/>
      <c r="N1131" s="304"/>
      <c r="O1131" s="425">
        <f t="shared" si="35"/>
        <v>0</v>
      </c>
      <c r="P1131" s="304"/>
      <c r="Q1131" s="304"/>
      <c r="R1131" s="275" t="str">
        <f>IF(ISBLANK($B1131),"",VLOOKUP($B1131,Listen!$A$2:$C$44,2,FALSE))</f>
        <v/>
      </c>
      <c r="S1131" s="275" t="str">
        <f>IF(ISBLANK($B1131),"",VLOOKUP($B1131,Listen!$A$2:$C$44,3,FALSE))</f>
        <v/>
      </c>
      <c r="T1131" s="260"/>
      <c r="U1131" s="260"/>
      <c r="V1131" s="260"/>
      <c r="W1131" s="260"/>
      <c r="X1131" s="260"/>
      <c r="Y1131" s="260"/>
      <c r="Z1131" s="260"/>
      <c r="AA1131" s="260"/>
      <c r="AB1131" s="260"/>
      <c r="AC1131" s="260"/>
      <c r="AD1131" s="260"/>
      <c r="AE1131" s="260"/>
    </row>
    <row r="1132" spans="1:31">
      <c r="A1132" s="186"/>
      <c r="B1132" s="186"/>
      <c r="C1132" s="226"/>
      <c r="D1132" s="304"/>
      <c r="E1132" s="304"/>
      <c r="F1132" s="304"/>
      <c r="G1132" s="304"/>
      <c r="H1132" s="304"/>
      <c r="I1132" s="304"/>
      <c r="J1132" s="304"/>
      <c r="K1132" s="304"/>
      <c r="L1132" s="425">
        <f t="shared" si="34"/>
        <v>0</v>
      </c>
      <c r="M1132" s="304"/>
      <c r="N1132" s="304"/>
      <c r="O1132" s="425">
        <f t="shared" si="35"/>
        <v>0</v>
      </c>
      <c r="P1132" s="304"/>
      <c r="Q1132" s="304"/>
      <c r="R1132" s="275" t="str">
        <f>IF(ISBLANK($B1132),"",VLOOKUP($B1132,Listen!$A$2:$C$44,2,FALSE))</f>
        <v/>
      </c>
      <c r="S1132" s="275" t="str">
        <f>IF(ISBLANK($B1132),"",VLOOKUP($B1132,Listen!$A$2:$C$44,3,FALSE))</f>
        <v/>
      </c>
      <c r="T1132" s="260"/>
      <c r="U1132" s="260"/>
      <c r="V1132" s="260"/>
      <c r="W1132" s="260"/>
      <c r="X1132" s="260"/>
      <c r="Y1132" s="260"/>
      <c r="Z1132" s="260"/>
      <c r="AA1132" s="260"/>
      <c r="AB1132" s="260"/>
      <c r="AC1132" s="260"/>
      <c r="AD1132" s="260"/>
      <c r="AE1132" s="260"/>
    </row>
    <row r="1133" spans="1:31">
      <c r="A1133" s="186"/>
      <c r="B1133" s="186"/>
      <c r="C1133" s="226"/>
      <c r="D1133" s="304"/>
      <c r="E1133" s="304"/>
      <c r="F1133" s="304"/>
      <c r="G1133" s="304"/>
      <c r="H1133" s="304"/>
      <c r="I1133" s="304"/>
      <c r="J1133" s="304"/>
      <c r="K1133" s="304"/>
      <c r="L1133" s="425">
        <f t="shared" si="34"/>
        <v>0</v>
      </c>
      <c r="M1133" s="304"/>
      <c r="N1133" s="304"/>
      <c r="O1133" s="425">
        <f t="shared" si="35"/>
        <v>0</v>
      </c>
      <c r="P1133" s="304"/>
      <c r="Q1133" s="304"/>
      <c r="R1133" s="275" t="str">
        <f>IF(ISBLANK($B1133),"",VLOOKUP($B1133,Listen!$A$2:$C$44,2,FALSE))</f>
        <v/>
      </c>
      <c r="S1133" s="275" t="str">
        <f>IF(ISBLANK($B1133),"",VLOOKUP($B1133,Listen!$A$2:$C$44,3,FALSE))</f>
        <v/>
      </c>
      <c r="T1133" s="260"/>
      <c r="U1133" s="260"/>
      <c r="V1133" s="260"/>
      <c r="W1133" s="260"/>
      <c r="X1133" s="260"/>
      <c r="Y1133" s="260"/>
      <c r="Z1133" s="260"/>
      <c r="AA1133" s="260"/>
      <c r="AB1133" s="260"/>
      <c r="AC1133" s="260"/>
      <c r="AD1133" s="260"/>
      <c r="AE1133" s="260"/>
    </row>
    <row r="1134" spans="1:31">
      <c r="A1134" s="186"/>
      <c r="B1134" s="186"/>
      <c r="C1134" s="226"/>
      <c r="D1134" s="304"/>
      <c r="E1134" s="304"/>
      <c r="F1134" s="304"/>
      <c r="G1134" s="304"/>
      <c r="H1134" s="304"/>
      <c r="I1134" s="304"/>
      <c r="J1134" s="304"/>
      <c r="K1134" s="304"/>
      <c r="L1134" s="425">
        <f t="shared" si="34"/>
        <v>0</v>
      </c>
      <c r="M1134" s="304"/>
      <c r="N1134" s="304"/>
      <c r="O1134" s="425">
        <f t="shared" si="35"/>
        <v>0</v>
      </c>
      <c r="P1134" s="304"/>
      <c r="Q1134" s="304"/>
      <c r="R1134" s="275" t="str">
        <f>IF(ISBLANK($B1134),"",VLOOKUP($B1134,Listen!$A$2:$C$44,2,FALSE))</f>
        <v/>
      </c>
      <c r="S1134" s="275" t="str">
        <f>IF(ISBLANK($B1134),"",VLOOKUP($B1134,Listen!$A$2:$C$44,3,FALSE))</f>
        <v/>
      </c>
      <c r="T1134" s="260"/>
      <c r="U1134" s="260"/>
      <c r="V1134" s="260"/>
      <c r="W1134" s="260"/>
      <c r="X1134" s="260"/>
      <c r="Y1134" s="260"/>
      <c r="Z1134" s="260"/>
      <c r="AA1134" s="260"/>
      <c r="AB1134" s="260"/>
      <c r="AC1134" s="260"/>
      <c r="AD1134" s="260"/>
      <c r="AE1134" s="260"/>
    </row>
    <row r="1135" spans="1:31">
      <c r="A1135" s="186"/>
      <c r="B1135" s="186"/>
      <c r="C1135" s="226"/>
      <c r="D1135" s="304"/>
      <c r="E1135" s="304"/>
      <c r="F1135" s="304"/>
      <c r="G1135" s="304"/>
      <c r="H1135" s="304"/>
      <c r="I1135" s="304"/>
      <c r="J1135" s="304"/>
      <c r="K1135" s="304"/>
      <c r="L1135" s="425">
        <f t="shared" si="34"/>
        <v>0</v>
      </c>
      <c r="M1135" s="304"/>
      <c r="N1135" s="304"/>
      <c r="O1135" s="425">
        <f t="shared" si="35"/>
        <v>0</v>
      </c>
      <c r="P1135" s="304"/>
      <c r="Q1135" s="304"/>
      <c r="R1135" s="275" t="str">
        <f>IF(ISBLANK($B1135),"",VLOOKUP($B1135,Listen!$A$2:$C$44,2,FALSE))</f>
        <v/>
      </c>
      <c r="S1135" s="275" t="str">
        <f>IF(ISBLANK($B1135),"",VLOOKUP($B1135,Listen!$A$2:$C$44,3,FALSE))</f>
        <v/>
      </c>
      <c r="T1135" s="260"/>
      <c r="U1135" s="260"/>
      <c r="V1135" s="260"/>
      <c r="W1135" s="260"/>
      <c r="X1135" s="260"/>
      <c r="Y1135" s="260"/>
      <c r="Z1135" s="260"/>
      <c r="AA1135" s="260"/>
      <c r="AB1135" s="260"/>
      <c r="AC1135" s="260"/>
      <c r="AD1135" s="260"/>
      <c r="AE1135" s="260"/>
    </row>
    <row r="1136" spans="1:31">
      <c r="A1136" s="186"/>
      <c r="B1136" s="186"/>
      <c r="C1136" s="226"/>
      <c r="D1136" s="304"/>
      <c r="E1136" s="304"/>
      <c r="F1136" s="304"/>
      <c r="G1136" s="304"/>
      <c r="H1136" s="304"/>
      <c r="I1136" s="304"/>
      <c r="J1136" s="304"/>
      <c r="K1136" s="304"/>
      <c r="L1136" s="425">
        <f t="shared" si="34"/>
        <v>0</v>
      </c>
      <c r="M1136" s="304"/>
      <c r="N1136" s="304"/>
      <c r="O1136" s="425">
        <f t="shared" si="35"/>
        <v>0</v>
      </c>
      <c r="P1136" s="304"/>
      <c r="Q1136" s="304"/>
      <c r="R1136" s="275" t="str">
        <f>IF(ISBLANK($B1136),"",VLOOKUP($B1136,Listen!$A$2:$C$44,2,FALSE))</f>
        <v/>
      </c>
      <c r="S1136" s="275" t="str">
        <f>IF(ISBLANK($B1136),"",VLOOKUP($B1136,Listen!$A$2:$C$44,3,FALSE))</f>
        <v/>
      </c>
      <c r="T1136" s="260"/>
      <c r="U1136" s="260"/>
      <c r="V1136" s="260"/>
      <c r="W1136" s="260"/>
      <c r="X1136" s="260"/>
      <c r="Y1136" s="260"/>
      <c r="Z1136" s="260"/>
      <c r="AA1136" s="260"/>
      <c r="AB1136" s="260"/>
      <c r="AC1136" s="260"/>
      <c r="AD1136" s="260"/>
      <c r="AE1136" s="260"/>
    </row>
    <row r="1137" spans="1:31">
      <c r="A1137" s="186"/>
      <c r="B1137" s="186"/>
      <c r="C1137" s="226"/>
      <c r="D1137" s="304"/>
      <c r="E1137" s="304"/>
      <c r="F1137" s="304"/>
      <c r="G1137" s="304"/>
      <c r="H1137" s="304"/>
      <c r="I1137" s="304"/>
      <c r="J1137" s="304"/>
      <c r="K1137" s="304"/>
      <c r="L1137" s="425">
        <f t="shared" si="34"/>
        <v>0</v>
      </c>
      <c r="M1137" s="304"/>
      <c r="N1137" s="304"/>
      <c r="O1137" s="425">
        <f t="shared" si="35"/>
        <v>0</v>
      </c>
      <c r="P1137" s="304"/>
      <c r="Q1137" s="304"/>
      <c r="R1137" s="275" t="str">
        <f>IF(ISBLANK($B1137),"",VLOOKUP($B1137,Listen!$A$2:$C$44,2,FALSE))</f>
        <v/>
      </c>
      <c r="S1137" s="275" t="str">
        <f>IF(ISBLANK($B1137),"",VLOOKUP($B1137,Listen!$A$2:$C$44,3,FALSE))</f>
        <v/>
      </c>
      <c r="T1137" s="260"/>
      <c r="U1137" s="260"/>
      <c r="V1137" s="260"/>
      <c r="W1137" s="260"/>
      <c r="X1137" s="260"/>
      <c r="Y1137" s="260"/>
      <c r="Z1137" s="260"/>
      <c r="AA1137" s="260"/>
      <c r="AB1137" s="260"/>
      <c r="AC1137" s="260"/>
      <c r="AD1137" s="260"/>
      <c r="AE1137" s="260"/>
    </row>
    <row r="1138" spans="1:31">
      <c r="A1138" s="186"/>
      <c r="B1138" s="186"/>
      <c r="C1138" s="226"/>
      <c r="D1138" s="304"/>
      <c r="E1138" s="304"/>
      <c r="F1138" s="304"/>
      <c r="G1138" s="304"/>
      <c r="H1138" s="304"/>
      <c r="I1138" s="304"/>
      <c r="J1138" s="304"/>
      <c r="K1138" s="304"/>
      <c r="L1138" s="425">
        <f t="shared" si="34"/>
        <v>0</v>
      </c>
      <c r="M1138" s="304"/>
      <c r="N1138" s="304"/>
      <c r="O1138" s="425">
        <f t="shared" si="35"/>
        <v>0</v>
      </c>
      <c r="P1138" s="304"/>
      <c r="Q1138" s="304"/>
      <c r="R1138" s="275" t="str">
        <f>IF(ISBLANK($B1138),"",VLOOKUP($B1138,Listen!$A$2:$C$44,2,FALSE))</f>
        <v/>
      </c>
      <c r="S1138" s="275" t="str">
        <f>IF(ISBLANK($B1138),"",VLOOKUP($B1138,Listen!$A$2:$C$44,3,FALSE))</f>
        <v/>
      </c>
      <c r="T1138" s="260"/>
      <c r="U1138" s="260"/>
      <c r="V1138" s="260"/>
      <c r="W1138" s="260"/>
      <c r="X1138" s="260"/>
      <c r="Y1138" s="260"/>
      <c r="Z1138" s="260"/>
      <c r="AA1138" s="260"/>
      <c r="AB1138" s="260"/>
      <c r="AC1138" s="260"/>
      <c r="AD1138" s="260"/>
      <c r="AE1138" s="260"/>
    </row>
    <row r="1139" spans="1:31">
      <c r="A1139" s="186"/>
      <c r="B1139" s="186"/>
      <c r="C1139" s="226"/>
      <c r="D1139" s="304"/>
      <c r="E1139" s="304"/>
      <c r="F1139" s="304"/>
      <c r="G1139" s="304"/>
      <c r="H1139" s="304"/>
      <c r="I1139" s="304"/>
      <c r="J1139" s="304"/>
      <c r="K1139" s="304"/>
      <c r="L1139" s="425">
        <f t="shared" si="34"/>
        <v>0</v>
      </c>
      <c r="M1139" s="304"/>
      <c r="N1139" s="304"/>
      <c r="O1139" s="425">
        <f t="shared" si="35"/>
        <v>0</v>
      </c>
      <c r="P1139" s="304"/>
      <c r="Q1139" s="304"/>
      <c r="R1139" s="275" t="str">
        <f>IF(ISBLANK($B1139),"",VLOOKUP($B1139,Listen!$A$2:$C$44,2,FALSE))</f>
        <v/>
      </c>
      <c r="S1139" s="275" t="str">
        <f>IF(ISBLANK($B1139),"",VLOOKUP($B1139,Listen!$A$2:$C$44,3,FALSE))</f>
        <v/>
      </c>
      <c r="T1139" s="260"/>
      <c r="U1139" s="260"/>
      <c r="V1139" s="260"/>
      <c r="W1139" s="260"/>
      <c r="X1139" s="260"/>
      <c r="Y1139" s="260"/>
      <c r="Z1139" s="260"/>
      <c r="AA1139" s="260"/>
      <c r="AB1139" s="260"/>
      <c r="AC1139" s="260"/>
      <c r="AD1139" s="260"/>
      <c r="AE1139" s="260"/>
    </row>
    <row r="1140" spans="1:31">
      <c r="A1140" s="186"/>
      <c r="B1140" s="186"/>
      <c r="C1140" s="226"/>
      <c r="D1140" s="304"/>
      <c r="E1140" s="304"/>
      <c r="F1140" s="304"/>
      <c r="G1140" s="304"/>
      <c r="H1140" s="304"/>
      <c r="I1140" s="304"/>
      <c r="J1140" s="304"/>
      <c r="K1140" s="304"/>
      <c r="L1140" s="425">
        <f t="shared" si="34"/>
        <v>0</v>
      </c>
      <c r="M1140" s="304"/>
      <c r="N1140" s="304"/>
      <c r="O1140" s="425">
        <f t="shared" si="35"/>
        <v>0</v>
      </c>
      <c r="P1140" s="304"/>
      <c r="Q1140" s="304"/>
      <c r="R1140" s="275" t="str">
        <f>IF(ISBLANK($B1140),"",VLOOKUP($B1140,Listen!$A$2:$C$44,2,FALSE))</f>
        <v/>
      </c>
      <c r="S1140" s="275" t="str">
        <f>IF(ISBLANK($B1140),"",VLOOKUP($B1140,Listen!$A$2:$C$44,3,FALSE))</f>
        <v/>
      </c>
      <c r="T1140" s="260"/>
      <c r="U1140" s="260"/>
      <c r="V1140" s="260"/>
      <c r="W1140" s="260"/>
      <c r="X1140" s="260"/>
      <c r="Y1140" s="260"/>
      <c r="Z1140" s="260"/>
      <c r="AA1140" s="260"/>
      <c r="AB1140" s="260"/>
      <c r="AC1140" s="260"/>
      <c r="AD1140" s="260"/>
      <c r="AE1140" s="260"/>
    </row>
    <row r="1141" spans="1:31">
      <c r="A1141" s="186"/>
      <c r="B1141" s="186"/>
      <c r="C1141" s="226"/>
      <c r="D1141" s="304"/>
      <c r="E1141" s="304"/>
      <c r="F1141" s="304"/>
      <c r="G1141" s="304"/>
      <c r="H1141" s="304"/>
      <c r="I1141" s="304"/>
      <c r="J1141" s="304"/>
      <c r="K1141" s="304"/>
      <c r="L1141" s="425">
        <f t="shared" si="34"/>
        <v>0</v>
      </c>
      <c r="M1141" s="304"/>
      <c r="N1141" s="304"/>
      <c r="O1141" s="425">
        <f t="shared" si="35"/>
        <v>0</v>
      </c>
      <c r="P1141" s="304"/>
      <c r="Q1141" s="304"/>
      <c r="R1141" s="275" t="str">
        <f>IF(ISBLANK($B1141),"",VLOOKUP($B1141,Listen!$A$2:$C$44,2,FALSE))</f>
        <v/>
      </c>
      <c r="S1141" s="275" t="str">
        <f>IF(ISBLANK($B1141),"",VLOOKUP($B1141,Listen!$A$2:$C$44,3,FALSE))</f>
        <v/>
      </c>
      <c r="T1141" s="260"/>
      <c r="U1141" s="260"/>
      <c r="V1141" s="260"/>
      <c r="W1141" s="260"/>
      <c r="X1141" s="260"/>
      <c r="Y1141" s="260"/>
      <c r="Z1141" s="260"/>
      <c r="AA1141" s="260"/>
      <c r="AB1141" s="260"/>
      <c r="AC1141" s="260"/>
      <c r="AD1141" s="260"/>
      <c r="AE1141" s="260"/>
    </row>
    <row r="1142" spans="1:31">
      <c r="A1142" s="186"/>
      <c r="B1142" s="186"/>
      <c r="C1142" s="226"/>
      <c r="D1142" s="304"/>
      <c r="E1142" s="304"/>
      <c r="F1142" s="304"/>
      <c r="G1142" s="304"/>
      <c r="H1142" s="304"/>
      <c r="I1142" s="304"/>
      <c r="J1142" s="304"/>
      <c r="K1142" s="304"/>
      <c r="L1142" s="425">
        <f t="shared" si="34"/>
        <v>0</v>
      </c>
      <c r="M1142" s="304"/>
      <c r="N1142" s="304"/>
      <c r="O1142" s="425">
        <f t="shared" si="35"/>
        <v>0</v>
      </c>
      <c r="P1142" s="304"/>
      <c r="Q1142" s="304"/>
      <c r="R1142" s="275" t="str">
        <f>IF(ISBLANK($B1142),"",VLOOKUP($B1142,Listen!$A$2:$C$44,2,FALSE))</f>
        <v/>
      </c>
      <c r="S1142" s="275" t="str">
        <f>IF(ISBLANK($B1142),"",VLOOKUP($B1142,Listen!$A$2:$C$44,3,FALSE))</f>
        <v/>
      </c>
      <c r="T1142" s="260"/>
      <c r="U1142" s="260"/>
      <c r="V1142" s="260"/>
      <c r="W1142" s="260"/>
      <c r="X1142" s="260"/>
      <c r="Y1142" s="260"/>
      <c r="Z1142" s="260"/>
      <c r="AA1142" s="260"/>
      <c r="AB1142" s="260"/>
      <c r="AC1142" s="260"/>
      <c r="AD1142" s="260"/>
      <c r="AE1142" s="260"/>
    </row>
    <row r="1143" spans="1:31">
      <c r="A1143" s="186"/>
      <c r="B1143" s="186"/>
      <c r="C1143" s="226"/>
      <c r="D1143" s="304"/>
      <c r="E1143" s="304"/>
      <c r="F1143" s="304"/>
      <c r="G1143" s="304"/>
      <c r="H1143" s="304"/>
      <c r="I1143" s="304"/>
      <c r="J1143" s="304"/>
      <c r="K1143" s="304"/>
      <c r="L1143" s="425">
        <f t="shared" si="34"/>
        <v>0</v>
      </c>
      <c r="M1143" s="304"/>
      <c r="N1143" s="304"/>
      <c r="O1143" s="425">
        <f t="shared" si="35"/>
        <v>0</v>
      </c>
      <c r="P1143" s="304"/>
      <c r="Q1143" s="304"/>
      <c r="R1143" s="275" t="str">
        <f>IF(ISBLANK($B1143),"",VLOOKUP($B1143,Listen!$A$2:$C$44,2,FALSE))</f>
        <v/>
      </c>
      <c r="S1143" s="275" t="str">
        <f>IF(ISBLANK($B1143),"",VLOOKUP($B1143,Listen!$A$2:$C$44,3,FALSE))</f>
        <v/>
      </c>
      <c r="T1143" s="260"/>
      <c r="U1143" s="260"/>
      <c r="V1143" s="260"/>
      <c r="W1143" s="260"/>
      <c r="X1143" s="260"/>
      <c r="Y1143" s="260"/>
      <c r="Z1143" s="260"/>
      <c r="AA1143" s="260"/>
      <c r="AB1143" s="260"/>
      <c r="AC1143" s="260"/>
      <c r="AD1143" s="260"/>
      <c r="AE1143" s="260"/>
    </row>
    <row r="1144" spans="1:31">
      <c r="A1144" s="186"/>
      <c r="B1144" s="186"/>
      <c r="C1144" s="226"/>
      <c r="D1144" s="304"/>
      <c r="E1144" s="304"/>
      <c r="F1144" s="304"/>
      <c r="G1144" s="304"/>
      <c r="H1144" s="304"/>
      <c r="I1144" s="304"/>
      <c r="J1144" s="304"/>
      <c r="K1144" s="304"/>
      <c r="L1144" s="425">
        <f t="shared" si="34"/>
        <v>0</v>
      </c>
      <c r="M1144" s="304"/>
      <c r="N1144" s="304"/>
      <c r="O1144" s="425">
        <f t="shared" si="35"/>
        <v>0</v>
      </c>
      <c r="P1144" s="304"/>
      <c r="Q1144" s="304"/>
      <c r="R1144" s="275" t="str">
        <f>IF(ISBLANK($B1144),"",VLOOKUP($B1144,Listen!$A$2:$C$44,2,FALSE))</f>
        <v/>
      </c>
      <c r="S1144" s="275" t="str">
        <f>IF(ISBLANK($B1144),"",VLOOKUP($B1144,Listen!$A$2:$C$44,3,FALSE))</f>
        <v/>
      </c>
      <c r="T1144" s="260"/>
      <c r="U1144" s="260"/>
      <c r="V1144" s="260"/>
      <c r="W1144" s="260"/>
      <c r="X1144" s="260"/>
      <c r="Y1144" s="260"/>
      <c r="Z1144" s="260"/>
      <c r="AA1144" s="260"/>
      <c r="AB1144" s="260"/>
      <c r="AC1144" s="260"/>
      <c r="AD1144" s="260"/>
      <c r="AE1144" s="260"/>
    </row>
    <row r="1145" spans="1:31">
      <c r="A1145" s="186"/>
      <c r="B1145" s="186"/>
      <c r="C1145" s="226"/>
      <c r="D1145" s="304"/>
      <c r="E1145" s="304"/>
      <c r="F1145" s="304"/>
      <c r="G1145" s="304"/>
      <c r="H1145" s="304"/>
      <c r="I1145" s="304"/>
      <c r="J1145" s="304"/>
      <c r="K1145" s="304"/>
      <c r="L1145" s="425">
        <f t="shared" si="34"/>
        <v>0</v>
      </c>
      <c r="M1145" s="304"/>
      <c r="N1145" s="304"/>
      <c r="O1145" s="425">
        <f t="shared" si="35"/>
        <v>0</v>
      </c>
      <c r="P1145" s="304"/>
      <c r="Q1145" s="304"/>
      <c r="R1145" s="275" t="str">
        <f>IF(ISBLANK($B1145),"",VLOOKUP($B1145,Listen!$A$2:$C$44,2,FALSE))</f>
        <v/>
      </c>
      <c r="S1145" s="275" t="str">
        <f>IF(ISBLANK($B1145),"",VLOOKUP($B1145,Listen!$A$2:$C$44,3,FALSE))</f>
        <v/>
      </c>
      <c r="T1145" s="260"/>
      <c r="U1145" s="260"/>
      <c r="V1145" s="260"/>
      <c r="W1145" s="260"/>
      <c r="X1145" s="260"/>
      <c r="Y1145" s="260"/>
      <c r="Z1145" s="260"/>
      <c r="AA1145" s="260"/>
      <c r="AB1145" s="260"/>
      <c r="AC1145" s="260"/>
      <c r="AD1145" s="260"/>
      <c r="AE1145" s="260"/>
    </row>
    <row r="1146" spans="1:31">
      <c r="A1146" s="186"/>
      <c r="B1146" s="186"/>
      <c r="C1146" s="226"/>
      <c r="D1146" s="304"/>
      <c r="E1146" s="304"/>
      <c r="F1146" s="304"/>
      <c r="G1146" s="304"/>
      <c r="H1146" s="304"/>
      <c r="I1146" s="304"/>
      <c r="J1146" s="304"/>
      <c r="K1146" s="304"/>
      <c r="L1146" s="425">
        <f t="shared" si="34"/>
        <v>0</v>
      </c>
      <c r="M1146" s="304"/>
      <c r="N1146" s="304"/>
      <c r="O1146" s="425">
        <f t="shared" si="35"/>
        <v>0</v>
      </c>
      <c r="P1146" s="304"/>
      <c r="Q1146" s="304"/>
      <c r="R1146" s="275" t="str">
        <f>IF(ISBLANK($B1146),"",VLOOKUP($B1146,Listen!$A$2:$C$44,2,FALSE))</f>
        <v/>
      </c>
      <c r="S1146" s="275" t="str">
        <f>IF(ISBLANK($B1146),"",VLOOKUP($B1146,Listen!$A$2:$C$44,3,FALSE))</f>
        <v/>
      </c>
      <c r="T1146" s="260"/>
      <c r="U1146" s="260"/>
      <c r="V1146" s="260"/>
      <c r="W1146" s="260"/>
      <c r="X1146" s="260"/>
      <c r="Y1146" s="260"/>
      <c r="Z1146" s="260"/>
      <c r="AA1146" s="260"/>
      <c r="AB1146" s="260"/>
      <c r="AC1146" s="260"/>
      <c r="AD1146" s="260"/>
      <c r="AE1146" s="260"/>
    </row>
    <row r="1147" spans="1:31">
      <c r="A1147" s="186"/>
      <c r="B1147" s="186"/>
      <c r="C1147" s="226"/>
      <c r="D1147" s="304"/>
      <c r="E1147" s="304"/>
      <c r="F1147" s="304"/>
      <c r="G1147" s="304"/>
      <c r="H1147" s="304"/>
      <c r="I1147" s="304"/>
      <c r="J1147" s="304"/>
      <c r="K1147" s="304"/>
      <c r="L1147" s="425">
        <f t="shared" si="34"/>
        <v>0</v>
      </c>
      <c r="M1147" s="304"/>
      <c r="N1147" s="304"/>
      <c r="O1147" s="425">
        <f t="shared" si="35"/>
        <v>0</v>
      </c>
      <c r="P1147" s="304"/>
      <c r="Q1147" s="304"/>
      <c r="R1147" s="275" t="str">
        <f>IF(ISBLANK($B1147),"",VLOOKUP($B1147,Listen!$A$2:$C$44,2,FALSE))</f>
        <v/>
      </c>
      <c r="S1147" s="275" t="str">
        <f>IF(ISBLANK($B1147),"",VLOOKUP($B1147,Listen!$A$2:$C$44,3,FALSE))</f>
        <v/>
      </c>
      <c r="T1147" s="260"/>
      <c r="U1147" s="260"/>
      <c r="V1147" s="260"/>
      <c r="W1147" s="260"/>
      <c r="X1147" s="260"/>
      <c r="Y1147" s="260"/>
      <c r="Z1147" s="260"/>
      <c r="AA1147" s="260"/>
      <c r="AB1147" s="260"/>
      <c r="AC1147" s="260"/>
      <c r="AD1147" s="260"/>
      <c r="AE1147" s="260"/>
    </row>
    <row r="1148" spans="1:31">
      <c r="A1148" s="186"/>
      <c r="B1148" s="186"/>
      <c r="C1148" s="226"/>
      <c r="D1148" s="304"/>
      <c r="E1148" s="304"/>
      <c r="F1148" s="304"/>
      <c r="G1148" s="304"/>
      <c r="H1148" s="304"/>
      <c r="I1148" s="304"/>
      <c r="J1148" s="304"/>
      <c r="K1148" s="304"/>
      <c r="L1148" s="425">
        <f t="shared" si="34"/>
        <v>0</v>
      </c>
      <c r="M1148" s="304"/>
      <c r="N1148" s="304"/>
      <c r="O1148" s="425">
        <f t="shared" si="35"/>
        <v>0</v>
      </c>
      <c r="P1148" s="304"/>
      <c r="Q1148" s="304"/>
      <c r="R1148" s="275" t="str">
        <f>IF(ISBLANK($B1148),"",VLOOKUP($B1148,Listen!$A$2:$C$44,2,FALSE))</f>
        <v/>
      </c>
      <c r="S1148" s="275" t="str">
        <f>IF(ISBLANK($B1148),"",VLOOKUP($B1148,Listen!$A$2:$C$44,3,FALSE))</f>
        <v/>
      </c>
      <c r="T1148" s="260"/>
      <c r="U1148" s="260"/>
      <c r="V1148" s="260"/>
      <c r="W1148" s="260"/>
      <c r="X1148" s="260"/>
      <c r="Y1148" s="260"/>
      <c r="Z1148" s="260"/>
      <c r="AA1148" s="260"/>
      <c r="AB1148" s="260"/>
      <c r="AC1148" s="260"/>
      <c r="AD1148" s="260"/>
      <c r="AE1148" s="260"/>
    </row>
    <row r="1149" spans="1:31">
      <c r="A1149" s="186"/>
      <c r="B1149" s="186"/>
      <c r="C1149" s="226"/>
      <c r="D1149" s="304"/>
      <c r="E1149" s="304"/>
      <c r="F1149" s="304"/>
      <c r="G1149" s="304"/>
      <c r="H1149" s="304"/>
      <c r="I1149" s="304"/>
      <c r="J1149" s="304"/>
      <c r="K1149" s="304"/>
      <c r="L1149" s="425">
        <f t="shared" si="34"/>
        <v>0</v>
      </c>
      <c r="M1149" s="304"/>
      <c r="N1149" s="304"/>
      <c r="O1149" s="425">
        <f t="shared" si="35"/>
        <v>0</v>
      </c>
      <c r="P1149" s="304"/>
      <c r="Q1149" s="304"/>
      <c r="R1149" s="275" t="str">
        <f>IF(ISBLANK($B1149),"",VLOOKUP($B1149,Listen!$A$2:$C$44,2,FALSE))</f>
        <v/>
      </c>
      <c r="S1149" s="275" t="str">
        <f>IF(ISBLANK($B1149),"",VLOOKUP($B1149,Listen!$A$2:$C$44,3,FALSE))</f>
        <v/>
      </c>
      <c r="T1149" s="260"/>
      <c r="U1149" s="260"/>
      <c r="V1149" s="260"/>
      <c r="W1149" s="260"/>
      <c r="X1149" s="260"/>
      <c r="Y1149" s="260"/>
      <c r="Z1149" s="260"/>
      <c r="AA1149" s="260"/>
      <c r="AB1149" s="260"/>
      <c r="AC1149" s="260"/>
      <c r="AD1149" s="260"/>
      <c r="AE1149" s="260"/>
    </row>
    <row r="1150" spans="1:31">
      <c r="A1150" s="186"/>
      <c r="B1150" s="186"/>
      <c r="C1150" s="226"/>
      <c r="D1150" s="304"/>
      <c r="E1150" s="304"/>
      <c r="F1150" s="304"/>
      <c r="G1150" s="304"/>
      <c r="H1150" s="304"/>
      <c r="I1150" s="304"/>
      <c r="J1150" s="304"/>
      <c r="K1150" s="304"/>
      <c r="L1150" s="425">
        <f t="shared" si="34"/>
        <v>0</v>
      </c>
      <c r="M1150" s="304"/>
      <c r="N1150" s="304"/>
      <c r="O1150" s="425">
        <f t="shared" si="35"/>
        <v>0</v>
      </c>
      <c r="P1150" s="304"/>
      <c r="Q1150" s="304"/>
      <c r="R1150" s="275" t="str">
        <f>IF(ISBLANK($B1150),"",VLOOKUP($B1150,Listen!$A$2:$C$44,2,FALSE))</f>
        <v/>
      </c>
      <c r="S1150" s="275" t="str">
        <f>IF(ISBLANK($B1150),"",VLOOKUP($B1150,Listen!$A$2:$C$44,3,FALSE))</f>
        <v/>
      </c>
      <c r="T1150" s="260"/>
      <c r="U1150" s="260"/>
      <c r="V1150" s="260"/>
      <c r="W1150" s="260"/>
      <c r="X1150" s="260"/>
      <c r="Y1150" s="260"/>
      <c r="Z1150" s="260"/>
      <c r="AA1150" s="260"/>
      <c r="AB1150" s="260"/>
      <c r="AC1150" s="260"/>
      <c r="AD1150" s="260"/>
      <c r="AE1150" s="260"/>
    </row>
    <row r="1151" spans="1:31">
      <c r="A1151" s="186"/>
      <c r="B1151" s="186"/>
      <c r="C1151" s="226"/>
      <c r="D1151" s="304"/>
      <c r="E1151" s="304"/>
      <c r="F1151" s="304"/>
      <c r="G1151" s="304"/>
      <c r="H1151" s="304"/>
      <c r="I1151" s="304"/>
      <c r="J1151" s="304"/>
      <c r="K1151" s="304"/>
      <c r="L1151" s="425">
        <f t="shared" si="34"/>
        <v>0</v>
      </c>
      <c r="M1151" s="304"/>
      <c r="N1151" s="304"/>
      <c r="O1151" s="425">
        <f t="shared" si="35"/>
        <v>0</v>
      </c>
      <c r="P1151" s="304"/>
      <c r="Q1151" s="304"/>
      <c r="R1151" s="275" t="str">
        <f>IF(ISBLANK($B1151),"",VLOOKUP($B1151,Listen!$A$2:$C$44,2,FALSE))</f>
        <v/>
      </c>
      <c r="S1151" s="275" t="str">
        <f>IF(ISBLANK($B1151),"",VLOOKUP($B1151,Listen!$A$2:$C$44,3,FALSE))</f>
        <v/>
      </c>
      <c r="T1151" s="260"/>
      <c r="U1151" s="260"/>
      <c r="V1151" s="260"/>
      <c r="W1151" s="260"/>
      <c r="X1151" s="260"/>
      <c r="Y1151" s="260"/>
      <c r="Z1151" s="260"/>
      <c r="AA1151" s="260"/>
      <c r="AB1151" s="260"/>
      <c r="AC1151" s="260"/>
      <c r="AD1151" s="260"/>
      <c r="AE1151" s="260"/>
    </row>
    <row r="1152" spans="1:31">
      <c r="A1152" s="186"/>
      <c r="B1152" s="186"/>
      <c r="C1152" s="226"/>
      <c r="D1152" s="304"/>
      <c r="E1152" s="304"/>
      <c r="F1152" s="304"/>
      <c r="G1152" s="304"/>
      <c r="H1152" s="304"/>
      <c r="I1152" s="304"/>
      <c r="J1152" s="304"/>
      <c r="K1152" s="304"/>
      <c r="L1152" s="425">
        <f t="shared" si="34"/>
        <v>0</v>
      </c>
      <c r="M1152" s="304"/>
      <c r="N1152" s="304"/>
      <c r="O1152" s="425">
        <f t="shared" si="35"/>
        <v>0</v>
      </c>
      <c r="P1152" s="304"/>
      <c r="Q1152" s="304"/>
      <c r="R1152" s="275" t="str">
        <f>IF(ISBLANK($B1152),"",VLOOKUP($B1152,Listen!$A$2:$C$44,2,FALSE))</f>
        <v/>
      </c>
      <c r="S1152" s="275" t="str">
        <f>IF(ISBLANK($B1152),"",VLOOKUP($B1152,Listen!$A$2:$C$44,3,FALSE))</f>
        <v/>
      </c>
      <c r="T1152" s="260"/>
      <c r="U1152" s="260"/>
      <c r="V1152" s="260"/>
      <c r="W1152" s="260"/>
      <c r="X1152" s="260"/>
      <c r="Y1152" s="260"/>
      <c r="Z1152" s="260"/>
      <c r="AA1152" s="260"/>
      <c r="AB1152" s="260"/>
      <c r="AC1152" s="260"/>
      <c r="AD1152" s="260"/>
      <c r="AE1152" s="260"/>
    </row>
    <row r="1153" spans="1:31">
      <c r="A1153" s="186"/>
      <c r="B1153" s="186"/>
      <c r="C1153" s="226"/>
      <c r="D1153" s="304"/>
      <c r="E1153" s="304"/>
      <c r="F1153" s="304"/>
      <c r="G1153" s="304"/>
      <c r="H1153" s="304"/>
      <c r="I1153" s="304"/>
      <c r="J1153" s="304"/>
      <c r="K1153" s="304"/>
      <c r="L1153" s="425">
        <f t="shared" si="34"/>
        <v>0</v>
      </c>
      <c r="M1153" s="304"/>
      <c r="N1153" s="304"/>
      <c r="O1153" s="425">
        <f t="shared" si="35"/>
        <v>0</v>
      </c>
      <c r="P1153" s="304"/>
      <c r="Q1153" s="304"/>
      <c r="R1153" s="275" t="str">
        <f>IF(ISBLANK($B1153),"",VLOOKUP($B1153,Listen!$A$2:$C$44,2,FALSE))</f>
        <v/>
      </c>
      <c r="S1153" s="275" t="str">
        <f>IF(ISBLANK($B1153),"",VLOOKUP($B1153,Listen!$A$2:$C$44,3,FALSE))</f>
        <v/>
      </c>
      <c r="T1153" s="260"/>
      <c r="U1153" s="260"/>
      <c r="V1153" s="260"/>
      <c r="W1153" s="260"/>
      <c r="X1153" s="260"/>
      <c r="Y1153" s="260"/>
      <c r="Z1153" s="260"/>
      <c r="AA1153" s="260"/>
      <c r="AB1153" s="260"/>
      <c r="AC1153" s="260"/>
      <c r="AD1153" s="260"/>
      <c r="AE1153" s="260"/>
    </row>
    <row r="1154" spans="1:31">
      <c r="A1154" s="186"/>
      <c r="B1154" s="186"/>
      <c r="C1154" s="226"/>
      <c r="D1154" s="304"/>
      <c r="E1154" s="304"/>
      <c r="F1154" s="304"/>
      <c r="G1154" s="304"/>
      <c r="H1154" s="304"/>
      <c r="I1154" s="304"/>
      <c r="J1154" s="304"/>
      <c r="K1154" s="304"/>
      <c r="L1154" s="425">
        <f t="shared" si="34"/>
        <v>0</v>
      </c>
      <c r="M1154" s="304"/>
      <c r="N1154" s="304"/>
      <c r="O1154" s="425">
        <f t="shared" si="35"/>
        <v>0</v>
      </c>
      <c r="P1154" s="304"/>
      <c r="Q1154" s="304"/>
      <c r="R1154" s="275" t="str">
        <f>IF(ISBLANK($B1154),"",VLOOKUP($B1154,Listen!$A$2:$C$44,2,FALSE))</f>
        <v/>
      </c>
      <c r="S1154" s="275" t="str">
        <f>IF(ISBLANK($B1154),"",VLOOKUP($B1154,Listen!$A$2:$C$44,3,FALSE))</f>
        <v/>
      </c>
      <c r="T1154" s="260"/>
      <c r="U1154" s="260"/>
      <c r="V1154" s="260"/>
      <c r="W1154" s="260"/>
      <c r="X1154" s="260"/>
      <c r="Y1154" s="260"/>
      <c r="Z1154" s="260"/>
      <c r="AA1154" s="260"/>
      <c r="AB1154" s="260"/>
      <c r="AC1154" s="260"/>
      <c r="AD1154" s="260"/>
      <c r="AE1154" s="260"/>
    </row>
    <row r="1155" spans="1:31">
      <c r="A1155" s="186"/>
      <c r="B1155" s="186"/>
      <c r="C1155" s="226"/>
      <c r="D1155" s="304"/>
      <c r="E1155" s="304"/>
      <c r="F1155" s="304"/>
      <c r="G1155" s="304"/>
      <c r="H1155" s="304"/>
      <c r="I1155" s="304"/>
      <c r="J1155" s="304"/>
      <c r="K1155" s="304"/>
      <c r="L1155" s="425">
        <f t="shared" si="34"/>
        <v>0</v>
      </c>
      <c r="M1155" s="304"/>
      <c r="N1155" s="304"/>
      <c r="O1155" s="425">
        <f t="shared" si="35"/>
        <v>0</v>
      </c>
      <c r="P1155" s="304"/>
      <c r="Q1155" s="304"/>
      <c r="R1155" s="275" t="str">
        <f>IF(ISBLANK($B1155),"",VLOOKUP($B1155,Listen!$A$2:$C$44,2,FALSE))</f>
        <v/>
      </c>
      <c r="S1155" s="275" t="str">
        <f>IF(ISBLANK($B1155),"",VLOOKUP($B1155,Listen!$A$2:$C$44,3,FALSE))</f>
        <v/>
      </c>
      <c r="T1155" s="260"/>
      <c r="U1155" s="260"/>
      <c r="V1155" s="260"/>
      <c r="W1155" s="260"/>
      <c r="X1155" s="260"/>
      <c r="Y1155" s="260"/>
      <c r="Z1155" s="260"/>
      <c r="AA1155" s="260"/>
      <c r="AB1155" s="260"/>
      <c r="AC1155" s="260"/>
      <c r="AD1155" s="260"/>
      <c r="AE1155" s="260"/>
    </row>
    <row r="1156" spans="1:31">
      <c r="A1156" s="186"/>
      <c r="B1156" s="186"/>
      <c r="C1156" s="226"/>
      <c r="D1156" s="304"/>
      <c r="E1156" s="304"/>
      <c r="F1156" s="304"/>
      <c r="G1156" s="304"/>
      <c r="H1156" s="304"/>
      <c r="I1156" s="304"/>
      <c r="J1156" s="304"/>
      <c r="K1156" s="304"/>
      <c r="L1156" s="425">
        <f t="shared" si="34"/>
        <v>0</v>
      </c>
      <c r="M1156" s="304"/>
      <c r="N1156" s="304"/>
      <c r="O1156" s="425">
        <f t="shared" si="35"/>
        <v>0</v>
      </c>
      <c r="P1156" s="304"/>
      <c r="Q1156" s="304"/>
      <c r="R1156" s="275" t="str">
        <f>IF(ISBLANK($B1156),"",VLOOKUP($B1156,Listen!$A$2:$C$44,2,FALSE))</f>
        <v/>
      </c>
      <c r="S1156" s="275" t="str">
        <f>IF(ISBLANK($B1156),"",VLOOKUP($B1156,Listen!$A$2:$C$44,3,FALSE))</f>
        <v/>
      </c>
      <c r="T1156" s="260"/>
      <c r="U1156" s="260"/>
      <c r="V1156" s="260"/>
      <c r="W1156" s="260"/>
      <c r="X1156" s="260"/>
      <c r="Y1156" s="260"/>
      <c r="Z1156" s="260"/>
      <c r="AA1156" s="260"/>
      <c r="AB1156" s="260"/>
      <c r="AC1156" s="260"/>
      <c r="AD1156" s="260"/>
      <c r="AE1156" s="260"/>
    </row>
    <row r="1157" spans="1:31">
      <c r="A1157" s="186"/>
      <c r="B1157" s="186"/>
      <c r="C1157" s="226"/>
      <c r="D1157" s="304"/>
      <c r="E1157" s="304"/>
      <c r="F1157" s="304"/>
      <c r="G1157" s="304"/>
      <c r="H1157" s="304"/>
      <c r="I1157" s="304"/>
      <c r="J1157" s="304"/>
      <c r="K1157" s="304"/>
      <c r="L1157" s="425">
        <f t="shared" ref="L1157:L1220" si="36">D1157+E1157+G1157+H1157+J1157-F1157-I1157-K1157</f>
        <v>0</v>
      </c>
      <c r="M1157" s="304"/>
      <c r="N1157" s="304"/>
      <c r="O1157" s="425">
        <f t="shared" ref="O1157:O1220" si="37">L1157-M1157-N1157</f>
        <v>0</v>
      </c>
      <c r="P1157" s="304"/>
      <c r="Q1157" s="304"/>
      <c r="R1157" s="275" t="str">
        <f>IF(ISBLANK($B1157),"",VLOOKUP($B1157,Listen!$A$2:$C$44,2,FALSE))</f>
        <v/>
      </c>
      <c r="S1157" s="275" t="str">
        <f>IF(ISBLANK($B1157),"",VLOOKUP($B1157,Listen!$A$2:$C$44,3,FALSE))</f>
        <v/>
      </c>
      <c r="T1157" s="260"/>
      <c r="U1157" s="260"/>
      <c r="V1157" s="260"/>
      <c r="W1157" s="260"/>
      <c r="X1157" s="260"/>
      <c r="Y1157" s="260"/>
      <c r="Z1157" s="260"/>
      <c r="AA1157" s="260"/>
      <c r="AB1157" s="260"/>
      <c r="AC1157" s="260"/>
      <c r="AD1157" s="260"/>
      <c r="AE1157" s="260"/>
    </row>
    <row r="1158" spans="1:31">
      <c r="A1158" s="186"/>
      <c r="B1158" s="186"/>
      <c r="C1158" s="226"/>
      <c r="D1158" s="304"/>
      <c r="E1158" s="304"/>
      <c r="F1158" s="304"/>
      <c r="G1158" s="304"/>
      <c r="H1158" s="304"/>
      <c r="I1158" s="304"/>
      <c r="J1158" s="304"/>
      <c r="K1158" s="304"/>
      <c r="L1158" s="425">
        <f t="shared" si="36"/>
        <v>0</v>
      </c>
      <c r="M1158" s="304"/>
      <c r="N1158" s="304"/>
      <c r="O1158" s="425">
        <f t="shared" si="37"/>
        <v>0</v>
      </c>
      <c r="P1158" s="304"/>
      <c r="Q1158" s="304"/>
      <c r="R1158" s="275" t="str">
        <f>IF(ISBLANK($B1158),"",VLOOKUP($B1158,Listen!$A$2:$C$44,2,FALSE))</f>
        <v/>
      </c>
      <c r="S1158" s="275" t="str">
        <f>IF(ISBLANK($B1158),"",VLOOKUP($B1158,Listen!$A$2:$C$44,3,FALSE))</f>
        <v/>
      </c>
      <c r="T1158" s="260"/>
      <c r="U1158" s="260"/>
      <c r="V1158" s="260"/>
      <c r="W1158" s="260"/>
      <c r="X1158" s="260"/>
      <c r="Y1158" s="260"/>
      <c r="Z1158" s="260"/>
      <c r="AA1158" s="260"/>
      <c r="AB1158" s="260"/>
      <c r="AC1158" s="260"/>
      <c r="AD1158" s="260"/>
      <c r="AE1158" s="260"/>
    </row>
    <row r="1159" spans="1:31">
      <c r="A1159" s="186"/>
      <c r="B1159" s="186"/>
      <c r="C1159" s="226"/>
      <c r="D1159" s="304"/>
      <c r="E1159" s="304"/>
      <c r="F1159" s="304"/>
      <c r="G1159" s="304"/>
      <c r="H1159" s="304"/>
      <c r="I1159" s="304"/>
      <c r="J1159" s="304"/>
      <c r="K1159" s="304"/>
      <c r="L1159" s="425">
        <f t="shared" si="36"/>
        <v>0</v>
      </c>
      <c r="M1159" s="304"/>
      <c r="N1159" s="304"/>
      <c r="O1159" s="425">
        <f t="shared" si="37"/>
        <v>0</v>
      </c>
      <c r="P1159" s="304"/>
      <c r="Q1159" s="304"/>
      <c r="R1159" s="275" t="str">
        <f>IF(ISBLANK($B1159),"",VLOOKUP($B1159,Listen!$A$2:$C$44,2,FALSE))</f>
        <v/>
      </c>
      <c r="S1159" s="275" t="str">
        <f>IF(ISBLANK($B1159),"",VLOOKUP($B1159,Listen!$A$2:$C$44,3,FALSE))</f>
        <v/>
      </c>
      <c r="T1159" s="260"/>
      <c r="U1159" s="260"/>
      <c r="V1159" s="260"/>
      <c r="W1159" s="260"/>
      <c r="X1159" s="260"/>
      <c r="Y1159" s="260"/>
      <c r="Z1159" s="260"/>
      <c r="AA1159" s="260"/>
      <c r="AB1159" s="260"/>
      <c r="AC1159" s="260"/>
      <c r="AD1159" s="260"/>
      <c r="AE1159" s="260"/>
    </row>
    <row r="1160" spans="1:31">
      <c r="A1160" s="186"/>
      <c r="B1160" s="186"/>
      <c r="C1160" s="226"/>
      <c r="D1160" s="304"/>
      <c r="E1160" s="304"/>
      <c r="F1160" s="304"/>
      <c r="G1160" s="304"/>
      <c r="H1160" s="304"/>
      <c r="I1160" s="304"/>
      <c r="J1160" s="304"/>
      <c r="K1160" s="304"/>
      <c r="L1160" s="425">
        <f t="shared" si="36"/>
        <v>0</v>
      </c>
      <c r="M1160" s="304"/>
      <c r="N1160" s="304"/>
      <c r="O1160" s="425">
        <f t="shared" si="37"/>
        <v>0</v>
      </c>
      <c r="P1160" s="304"/>
      <c r="Q1160" s="304"/>
      <c r="R1160" s="275" t="str">
        <f>IF(ISBLANK($B1160),"",VLOOKUP($B1160,Listen!$A$2:$C$44,2,FALSE))</f>
        <v/>
      </c>
      <c r="S1160" s="275" t="str">
        <f>IF(ISBLANK($B1160),"",VLOOKUP($B1160,Listen!$A$2:$C$44,3,FALSE))</f>
        <v/>
      </c>
      <c r="T1160" s="260"/>
      <c r="U1160" s="260"/>
      <c r="V1160" s="260"/>
      <c r="W1160" s="260"/>
      <c r="X1160" s="260"/>
      <c r="Y1160" s="260"/>
      <c r="Z1160" s="260"/>
      <c r="AA1160" s="260"/>
      <c r="AB1160" s="260"/>
      <c r="AC1160" s="260"/>
      <c r="AD1160" s="260"/>
      <c r="AE1160" s="260"/>
    </row>
    <row r="1161" spans="1:31">
      <c r="A1161" s="186"/>
      <c r="B1161" s="186"/>
      <c r="C1161" s="226"/>
      <c r="D1161" s="304"/>
      <c r="E1161" s="304"/>
      <c r="F1161" s="304"/>
      <c r="G1161" s="304"/>
      <c r="H1161" s="304"/>
      <c r="I1161" s="304"/>
      <c r="J1161" s="304"/>
      <c r="K1161" s="304"/>
      <c r="L1161" s="425">
        <f t="shared" si="36"/>
        <v>0</v>
      </c>
      <c r="M1161" s="304"/>
      <c r="N1161" s="304"/>
      <c r="O1161" s="425">
        <f t="shared" si="37"/>
        <v>0</v>
      </c>
      <c r="P1161" s="304"/>
      <c r="Q1161" s="304"/>
      <c r="R1161" s="275" t="str">
        <f>IF(ISBLANK($B1161),"",VLOOKUP($B1161,Listen!$A$2:$C$44,2,FALSE))</f>
        <v/>
      </c>
      <c r="S1161" s="275" t="str">
        <f>IF(ISBLANK($B1161),"",VLOOKUP($B1161,Listen!$A$2:$C$44,3,FALSE))</f>
        <v/>
      </c>
      <c r="T1161" s="260"/>
      <c r="U1161" s="260"/>
      <c r="V1161" s="260"/>
      <c r="W1161" s="260"/>
      <c r="X1161" s="260"/>
      <c r="Y1161" s="260"/>
      <c r="Z1161" s="260"/>
      <c r="AA1161" s="260"/>
      <c r="AB1161" s="260"/>
      <c r="AC1161" s="260"/>
      <c r="AD1161" s="260"/>
      <c r="AE1161" s="260"/>
    </row>
    <row r="1162" spans="1:31">
      <c r="A1162" s="186"/>
      <c r="B1162" s="186"/>
      <c r="C1162" s="226"/>
      <c r="D1162" s="304"/>
      <c r="E1162" s="304"/>
      <c r="F1162" s="304"/>
      <c r="G1162" s="304"/>
      <c r="H1162" s="304"/>
      <c r="I1162" s="304"/>
      <c r="J1162" s="304"/>
      <c r="K1162" s="304"/>
      <c r="L1162" s="425">
        <f t="shared" si="36"/>
        <v>0</v>
      </c>
      <c r="M1162" s="304"/>
      <c r="N1162" s="304"/>
      <c r="O1162" s="425">
        <f t="shared" si="37"/>
        <v>0</v>
      </c>
      <c r="P1162" s="304"/>
      <c r="Q1162" s="304"/>
      <c r="R1162" s="275" t="str">
        <f>IF(ISBLANK($B1162),"",VLOOKUP($B1162,Listen!$A$2:$C$44,2,FALSE))</f>
        <v/>
      </c>
      <c r="S1162" s="275" t="str">
        <f>IF(ISBLANK($B1162),"",VLOOKUP($B1162,Listen!$A$2:$C$44,3,FALSE))</f>
        <v/>
      </c>
      <c r="T1162" s="260"/>
      <c r="U1162" s="260"/>
      <c r="V1162" s="260"/>
      <c r="W1162" s="260"/>
      <c r="X1162" s="260"/>
      <c r="Y1162" s="260"/>
      <c r="Z1162" s="260"/>
      <c r="AA1162" s="260"/>
      <c r="AB1162" s="260"/>
      <c r="AC1162" s="260"/>
      <c r="AD1162" s="260"/>
      <c r="AE1162" s="260"/>
    </row>
    <row r="1163" spans="1:31">
      <c r="A1163" s="186"/>
      <c r="B1163" s="186"/>
      <c r="C1163" s="226"/>
      <c r="D1163" s="304"/>
      <c r="E1163" s="304"/>
      <c r="F1163" s="304"/>
      <c r="G1163" s="304"/>
      <c r="H1163" s="304"/>
      <c r="I1163" s="304"/>
      <c r="J1163" s="304"/>
      <c r="K1163" s="304"/>
      <c r="L1163" s="425">
        <f t="shared" si="36"/>
        <v>0</v>
      </c>
      <c r="M1163" s="304"/>
      <c r="N1163" s="304"/>
      <c r="O1163" s="425">
        <f t="shared" si="37"/>
        <v>0</v>
      </c>
      <c r="P1163" s="304"/>
      <c r="Q1163" s="304"/>
      <c r="R1163" s="275" t="str">
        <f>IF(ISBLANK($B1163),"",VLOOKUP($B1163,Listen!$A$2:$C$44,2,FALSE))</f>
        <v/>
      </c>
      <c r="S1163" s="275" t="str">
        <f>IF(ISBLANK($B1163),"",VLOOKUP($B1163,Listen!$A$2:$C$44,3,FALSE))</f>
        <v/>
      </c>
      <c r="T1163" s="260"/>
      <c r="U1163" s="260"/>
      <c r="V1163" s="260"/>
      <c r="W1163" s="260"/>
      <c r="X1163" s="260"/>
      <c r="Y1163" s="260"/>
      <c r="Z1163" s="260"/>
      <c r="AA1163" s="260"/>
      <c r="AB1163" s="260"/>
      <c r="AC1163" s="260"/>
      <c r="AD1163" s="260"/>
      <c r="AE1163" s="260"/>
    </row>
    <row r="1164" spans="1:31">
      <c r="A1164" s="186"/>
      <c r="B1164" s="186"/>
      <c r="C1164" s="226"/>
      <c r="D1164" s="304"/>
      <c r="E1164" s="304"/>
      <c r="F1164" s="304"/>
      <c r="G1164" s="304"/>
      <c r="H1164" s="304"/>
      <c r="I1164" s="304"/>
      <c r="J1164" s="304"/>
      <c r="K1164" s="304"/>
      <c r="L1164" s="425">
        <f t="shared" si="36"/>
        <v>0</v>
      </c>
      <c r="M1164" s="304"/>
      <c r="N1164" s="304"/>
      <c r="O1164" s="425">
        <f t="shared" si="37"/>
        <v>0</v>
      </c>
      <c r="P1164" s="304"/>
      <c r="Q1164" s="304"/>
      <c r="R1164" s="275" t="str">
        <f>IF(ISBLANK($B1164),"",VLOOKUP($B1164,Listen!$A$2:$C$44,2,FALSE))</f>
        <v/>
      </c>
      <c r="S1164" s="275" t="str">
        <f>IF(ISBLANK($B1164),"",VLOOKUP($B1164,Listen!$A$2:$C$44,3,FALSE))</f>
        <v/>
      </c>
      <c r="T1164" s="260"/>
      <c r="U1164" s="260"/>
      <c r="V1164" s="260"/>
      <c r="W1164" s="260"/>
      <c r="X1164" s="260"/>
      <c r="Y1164" s="260"/>
      <c r="Z1164" s="260"/>
      <c r="AA1164" s="260"/>
      <c r="AB1164" s="260"/>
      <c r="AC1164" s="260"/>
      <c r="AD1164" s="260"/>
      <c r="AE1164" s="260"/>
    </row>
    <row r="1165" spans="1:31">
      <c r="A1165" s="186"/>
      <c r="B1165" s="186"/>
      <c r="C1165" s="226"/>
      <c r="D1165" s="304"/>
      <c r="E1165" s="304"/>
      <c r="F1165" s="304"/>
      <c r="G1165" s="304"/>
      <c r="H1165" s="304"/>
      <c r="I1165" s="304"/>
      <c r="J1165" s="304"/>
      <c r="K1165" s="304"/>
      <c r="L1165" s="425">
        <f t="shared" si="36"/>
        <v>0</v>
      </c>
      <c r="M1165" s="304"/>
      <c r="N1165" s="304"/>
      <c r="O1165" s="425">
        <f t="shared" si="37"/>
        <v>0</v>
      </c>
      <c r="P1165" s="304"/>
      <c r="Q1165" s="304"/>
      <c r="R1165" s="275" t="str">
        <f>IF(ISBLANK($B1165),"",VLOOKUP($B1165,Listen!$A$2:$C$44,2,FALSE))</f>
        <v/>
      </c>
      <c r="S1165" s="275" t="str">
        <f>IF(ISBLANK($B1165),"",VLOOKUP($B1165,Listen!$A$2:$C$44,3,FALSE))</f>
        <v/>
      </c>
      <c r="T1165" s="260"/>
      <c r="U1165" s="260"/>
      <c r="V1165" s="260"/>
      <c r="W1165" s="260"/>
      <c r="X1165" s="260"/>
      <c r="Y1165" s="260"/>
      <c r="Z1165" s="260"/>
      <c r="AA1165" s="260"/>
      <c r="AB1165" s="260"/>
      <c r="AC1165" s="260"/>
      <c r="AD1165" s="260"/>
      <c r="AE1165" s="260"/>
    </row>
    <row r="1166" spans="1:31">
      <c r="A1166" s="186"/>
      <c r="B1166" s="186"/>
      <c r="C1166" s="226"/>
      <c r="D1166" s="304"/>
      <c r="E1166" s="304"/>
      <c r="F1166" s="304"/>
      <c r="G1166" s="304"/>
      <c r="H1166" s="304"/>
      <c r="I1166" s="304"/>
      <c r="J1166" s="304"/>
      <c r="K1166" s="304"/>
      <c r="L1166" s="425">
        <f t="shared" si="36"/>
        <v>0</v>
      </c>
      <c r="M1166" s="304"/>
      <c r="N1166" s="304"/>
      <c r="O1166" s="425">
        <f t="shared" si="37"/>
        <v>0</v>
      </c>
      <c r="P1166" s="304"/>
      <c r="Q1166" s="304"/>
      <c r="R1166" s="275" t="str">
        <f>IF(ISBLANK($B1166),"",VLOOKUP($B1166,Listen!$A$2:$C$44,2,FALSE))</f>
        <v/>
      </c>
      <c r="S1166" s="275" t="str">
        <f>IF(ISBLANK($B1166),"",VLOOKUP($B1166,Listen!$A$2:$C$44,3,FALSE))</f>
        <v/>
      </c>
      <c r="T1166" s="260"/>
      <c r="U1166" s="260"/>
      <c r="V1166" s="260"/>
      <c r="W1166" s="260"/>
      <c r="X1166" s="260"/>
      <c r="Y1166" s="260"/>
      <c r="Z1166" s="260"/>
      <c r="AA1166" s="260"/>
      <c r="AB1166" s="260"/>
      <c r="AC1166" s="260"/>
      <c r="AD1166" s="260"/>
      <c r="AE1166" s="260"/>
    </row>
    <row r="1167" spans="1:31">
      <c r="A1167" s="186"/>
      <c r="B1167" s="186"/>
      <c r="C1167" s="226"/>
      <c r="D1167" s="304"/>
      <c r="E1167" s="304"/>
      <c r="F1167" s="304"/>
      <c r="G1167" s="304"/>
      <c r="H1167" s="304"/>
      <c r="I1167" s="304"/>
      <c r="J1167" s="304"/>
      <c r="K1167" s="304"/>
      <c r="L1167" s="425">
        <f t="shared" si="36"/>
        <v>0</v>
      </c>
      <c r="M1167" s="304"/>
      <c r="N1167" s="304"/>
      <c r="O1167" s="425">
        <f t="shared" si="37"/>
        <v>0</v>
      </c>
      <c r="P1167" s="304"/>
      <c r="Q1167" s="304"/>
      <c r="R1167" s="275" t="str">
        <f>IF(ISBLANK($B1167),"",VLOOKUP($B1167,Listen!$A$2:$C$44,2,FALSE))</f>
        <v/>
      </c>
      <c r="S1167" s="275" t="str">
        <f>IF(ISBLANK($B1167),"",VLOOKUP($B1167,Listen!$A$2:$C$44,3,FALSE))</f>
        <v/>
      </c>
      <c r="T1167" s="260"/>
      <c r="U1167" s="260"/>
      <c r="V1167" s="260"/>
      <c r="W1167" s="260"/>
      <c r="X1167" s="260"/>
      <c r="Y1167" s="260"/>
      <c r="Z1167" s="260"/>
      <c r="AA1167" s="260"/>
      <c r="AB1167" s="260"/>
      <c r="AC1167" s="260"/>
      <c r="AD1167" s="260"/>
      <c r="AE1167" s="260"/>
    </row>
    <row r="1168" spans="1:31">
      <c r="A1168" s="186"/>
      <c r="B1168" s="186"/>
      <c r="C1168" s="226"/>
      <c r="D1168" s="304"/>
      <c r="E1168" s="304"/>
      <c r="F1168" s="304"/>
      <c r="G1168" s="304"/>
      <c r="H1168" s="304"/>
      <c r="I1168" s="304"/>
      <c r="J1168" s="304"/>
      <c r="K1168" s="304"/>
      <c r="L1168" s="425">
        <f t="shared" si="36"/>
        <v>0</v>
      </c>
      <c r="M1168" s="304"/>
      <c r="N1168" s="304"/>
      <c r="O1168" s="425">
        <f t="shared" si="37"/>
        <v>0</v>
      </c>
      <c r="P1168" s="304"/>
      <c r="Q1168" s="304"/>
      <c r="R1168" s="275" t="str">
        <f>IF(ISBLANK($B1168),"",VLOOKUP($B1168,Listen!$A$2:$C$44,2,FALSE))</f>
        <v/>
      </c>
      <c r="S1168" s="275" t="str">
        <f>IF(ISBLANK($B1168),"",VLOOKUP($B1168,Listen!$A$2:$C$44,3,FALSE))</f>
        <v/>
      </c>
      <c r="T1168" s="260"/>
      <c r="U1168" s="260"/>
      <c r="V1168" s="260"/>
      <c r="W1168" s="260"/>
      <c r="X1168" s="260"/>
      <c r="Y1168" s="260"/>
      <c r="Z1168" s="260"/>
      <c r="AA1168" s="260"/>
      <c r="AB1168" s="260"/>
      <c r="AC1168" s="260"/>
      <c r="AD1168" s="260"/>
      <c r="AE1168" s="260"/>
    </row>
    <row r="1169" spans="1:31">
      <c r="A1169" s="186"/>
      <c r="B1169" s="186"/>
      <c r="C1169" s="226"/>
      <c r="D1169" s="304"/>
      <c r="E1169" s="304"/>
      <c r="F1169" s="304"/>
      <c r="G1169" s="304"/>
      <c r="H1169" s="304"/>
      <c r="I1169" s="304"/>
      <c r="J1169" s="304"/>
      <c r="K1169" s="304"/>
      <c r="L1169" s="425">
        <f t="shared" si="36"/>
        <v>0</v>
      </c>
      <c r="M1169" s="304"/>
      <c r="N1169" s="304"/>
      <c r="O1169" s="425">
        <f t="shared" si="37"/>
        <v>0</v>
      </c>
      <c r="P1169" s="304"/>
      <c r="Q1169" s="304"/>
      <c r="R1169" s="275" t="str">
        <f>IF(ISBLANK($B1169),"",VLOOKUP($B1169,Listen!$A$2:$C$44,2,FALSE))</f>
        <v/>
      </c>
      <c r="S1169" s="275" t="str">
        <f>IF(ISBLANK($B1169),"",VLOOKUP($B1169,Listen!$A$2:$C$44,3,FALSE))</f>
        <v/>
      </c>
      <c r="T1169" s="260"/>
      <c r="U1169" s="260"/>
      <c r="V1169" s="260"/>
      <c r="W1169" s="260"/>
      <c r="X1169" s="260"/>
      <c r="Y1169" s="260"/>
      <c r="Z1169" s="260"/>
      <c r="AA1169" s="260"/>
      <c r="AB1169" s="260"/>
      <c r="AC1169" s="260"/>
      <c r="AD1169" s="260"/>
      <c r="AE1169" s="260"/>
    </row>
    <row r="1170" spans="1:31">
      <c r="A1170" s="186"/>
      <c r="B1170" s="186"/>
      <c r="C1170" s="226"/>
      <c r="D1170" s="304"/>
      <c r="E1170" s="304"/>
      <c r="F1170" s="304"/>
      <c r="G1170" s="304"/>
      <c r="H1170" s="304"/>
      <c r="I1170" s="304"/>
      <c r="J1170" s="304"/>
      <c r="K1170" s="304"/>
      <c r="L1170" s="425">
        <f t="shared" si="36"/>
        <v>0</v>
      </c>
      <c r="M1170" s="304"/>
      <c r="N1170" s="304"/>
      <c r="O1170" s="425">
        <f t="shared" si="37"/>
        <v>0</v>
      </c>
      <c r="P1170" s="304"/>
      <c r="Q1170" s="304"/>
      <c r="R1170" s="275" t="str">
        <f>IF(ISBLANK($B1170),"",VLOOKUP($B1170,Listen!$A$2:$C$44,2,FALSE))</f>
        <v/>
      </c>
      <c r="S1170" s="275" t="str">
        <f>IF(ISBLANK($B1170),"",VLOOKUP($B1170,Listen!$A$2:$C$44,3,FALSE))</f>
        <v/>
      </c>
      <c r="T1170" s="260"/>
      <c r="U1170" s="260"/>
      <c r="V1170" s="260"/>
      <c r="W1170" s="260"/>
      <c r="X1170" s="260"/>
      <c r="Y1170" s="260"/>
      <c r="Z1170" s="260"/>
      <c r="AA1170" s="260"/>
      <c r="AB1170" s="260"/>
      <c r="AC1170" s="260"/>
      <c r="AD1170" s="260"/>
      <c r="AE1170" s="260"/>
    </row>
    <row r="1171" spans="1:31">
      <c r="A1171" s="186"/>
      <c r="B1171" s="186"/>
      <c r="C1171" s="226"/>
      <c r="D1171" s="304"/>
      <c r="E1171" s="304"/>
      <c r="F1171" s="304"/>
      <c r="G1171" s="304"/>
      <c r="H1171" s="304"/>
      <c r="I1171" s="304"/>
      <c r="J1171" s="304"/>
      <c r="K1171" s="304"/>
      <c r="L1171" s="425">
        <f t="shared" si="36"/>
        <v>0</v>
      </c>
      <c r="M1171" s="304"/>
      <c r="N1171" s="304"/>
      <c r="O1171" s="425">
        <f t="shared" si="37"/>
        <v>0</v>
      </c>
      <c r="P1171" s="304"/>
      <c r="Q1171" s="304"/>
      <c r="R1171" s="275" t="str">
        <f>IF(ISBLANK($B1171),"",VLOOKUP($B1171,Listen!$A$2:$C$44,2,FALSE))</f>
        <v/>
      </c>
      <c r="S1171" s="275" t="str">
        <f>IF(ISBLANK($B1171),"",VLOOKUP($B1171,Listen!$A$2:$C$44,3,FALSE))</f>
        <v/>
      </c>
      <c r="T1171" s="260"/>
      <c r="U1171" s="260"/>
      <c r="V1171" s="260"/>
      <c r="W1171" s="260"/>
      <c r="X1171" s="260"/>
      <c r="Y1171" s="260"/>
      <c r="Z1171" s="260"/>
      <c r="AA1171" s="260"/>
      <c r="AB1171" s="260"/>
      <c r="AC1171" s="260"/>
      <c r="AD1171" s="260"/>
      <c r="AE1171" s="260"/>
    </row>
    <row r="1172" spans="1:31">
      <c r="A1172" s="186"/>
      <c r="B1172" s="186"/>
      <c r="C1172" s="226"/>
      <c r="D1172" s="304"/>
      <c r="E1172" s="304"/>
      <c r="F1172" s="304"/>
      <c r="G1172" s="304"/>
      <c r="H1172" s="304"/>
      <c r="I1172" s="304"/>
      <c r="J1172" s="304"/>
      <c r="K1172" s="304"/>
      <c r="L1172" s="425">
        <f t="shared" si="36"/>
        <v>0</v>
      </c>
      <c r="M1172" s="304"/>
      <c r="N1172" s="304"/>
      <c r="O1172" s="425">
        <f t="shared" si="37"/>
        <v>0</v>
      </c>
      <c r="P1172" s="304"/>
      <c r="Q1172" s="304"/>
      <c r="R1172" s="275" t="str">
        <f>IF(ISBLANK($B1172),"",VLOOKUP($B1172,Listen!$A$2:$C$44,2,FALSE))</f>
        <v/>
      </c>
      <c r="S1172" s="275" t="str">
        <f>IF(ISBLANK($B1172),"",VLOOKUP($B1172,Listen!$A$2:$C$44,3,FALSE))</f>
        <v/>
      </c>
      <c r="T1172" s="260"/>
      <c r="U1172" s="260"/>
      <c r="V1172" s="260"/>
      <c r="W1172" s="260"/>
      <c r="X1172" s="260"/>
      <c r="Y1172" s="260"/>
      <c r="Z1172" s="260"/>
      <c r="AA1172" s="260"/>
      <c r="AB1172" s="260"/>
      <c r="AC1172" s="260"/>
      <c r="AD1172" s="260"/>
      <c r="AE1172" s="260"/>
    </row>
    <row r="1173" spans="1:31">
      <c r="A1173" s="186"/>
      <c r="B1173" s="186"/>
      <c r="C1173" s="226"/>
      <c r="D1173" s="304"/>
      <c r="E1173" s="304"/>
      <c r="F1173" s="304"/>
      <c r="G1173" s="304"/>
      <c r="H1173" s="304"/>
      <c r="I1173" s="304"/>
      <c r="J1173" s="304"/>
      <c r="K1173" s="304"/>
      <c r="L1173" s="425">
        <f t="shared" si="36"/>
        <v>0</v>
      </c>
      <c r="M1173" s="304"/>
      <c r="N1173" s="304"/>
      <c r="O1173" s="425">
        <f t="shared" si="37"/>
        <v>0</v>
      </c>
      <c r="P1173" s="304"/>
      <c r="Q1173" s="304"/>
      <c r="R1173" s="275" t="str">
        <f>IF(ISBLANK($B1173),"",VLOOKUP($B1173,Listen!$A$2:$C$44,2,FALSE))</f>
        <v/>
      </c>
      <c r="S1173" s="275" t="str">
        <f>IF(ISBLANK($B1173),"",VLOOKUP($B1173,Listen!$A$2:$C$44,3,FALSE))</f>
        <v/>
      </c>
      <c r="T1173" s="260"/>
      <c r="U1173" s="260"/>
      <c r="V1173" s="260"/>
      <c r="W1173" s="260"/>
      <c r="X1173" s="260"/>
      <c r="Y1173" s="260"/>
      <c r="Z1173" s="260"/>
      <c r="AA1173" s="260"/>
      <c r="AB1173" s="260"/>
      <c r="AC1173" s="260"/>
      <c r="AD1173" s="260"/>
      <c r="AE1173" s="260"/>
    </row>
    <row r="1174" spans="1:31">
      <c r="A1174" s="186"/>
      <c r="B1174" s="186"/>
      <c r="C1174" s="226"/>
      <c r="D1174" s="304"/>
      <c r="E1174" s="304"/>
      <c r="F1174" s="304"/>
      <c r="G1174" s="304"/>
      <c r="H1174" s="304"/>
      <c r="I1174" s="304"/>
      <c r="J1174" s="304"/>
      <c r="K1174" s="304"/>
      <c r="L1174" s="425">
        <f t="shared" si="36"/>
        <v>0</v>
      </c>
      <c r="M1174" s="304"/>
      <c r="N1174" s="304"/>
      <c r="O1174" s="425">
        <f t="shared" si="37"/>
        <v>0</v>
      </c>
      <c r="P1174" s="304"/>
      <c r="Q1174" s="304"/>
      <c r="R1174" s="275" t="str">
        <f>IF(ISBLANK($B1174),"",VLOOKUP($B1174,Listen!$A$2:$C$44,2,FALSE))</f>
        <v/>
      </c>
      <c r="S1174" s="275" t="str">
        <f>IF(ISBLANK($B1174),"",VLOOKUP($B1174,Listen!$A$2:$C$44,3,FALSE))</f>
        <v/>
      </c>
      <c r="T1174" s="260"/>
      <c r="U1174" s="260"/>
      <c r="V1174" s="260"/>
      <c r="W1174" s="260"/>
      <c r="X1174" s="260"/>
      <c r="Y1174" s="260"/>
      <c r="Z1174" s="260"/>
      <c r="AA1174" s="260"/>
      <c r="AB1174" s="260"/>
      <c r="AC1174" s="260"/>
      <c r="AD1174" s="260"/>
      <c r="AE1174" s="260"/>
    </row>
    <row r="1175" spans="1:31">
      <c r="A1175" s="186"/>
      <c r="B1175" s="186"/>
      <c r="C1175" s="226"/>
      <c r="D1175" s="304"/>
      <c r="E1175" s="304"/>
      <c r="F1175" s="304"/>
      <c r="G1175" s="304"/>
      <c r="H1175" s="304"/>
      <c r="I1175" s="304"/>
      <c r="J1175" s="304"/>
      <c r="K1175" s="304"/>
      <c r="L1175" s="425">
        <f t="shared" si="36"/>
        <v>0</v>
      </c>
      <c r="M1175" s="304"/>
      <c r="N1175" s="304"/>
      <c r="O1175" s="425">
        <f t="shared" si="37"/>
        <v>0</v>
      </c>
      <c r="P1175" s="304"/>
      <c r="Q1175" s="304"/>
      <c r="R1175" s="275" t="str">
        <f>IF(ISBLANK($B1175),"",VLOOKUP($B1175,Listen!$A$2:$C$44,2,FALSE))</f>
        <v/>
      </c>
      <c r="S1175" s="275" t="str">
        <f>IF(ISBLANK($B1175),"",VLOOKUP($B1175,Listen!$A$2:$C$44,3,FALSE))</f>
        <v/>
      </c>
      <c r="T1175" s="260"/>
      <c r="U1175" s="260"/>
      <c r="V1175" s="260"/>
      <c r="W1175" s="260"/>
      <c r="X1175" s="260"/>
      <c r="Y1175" s="260"/>
      <c r="Z1175" s="260"/>
      <c r="AA1175" s="260"/>
      <c r="AB1175" s="260"/>
      <c r="AC1175" s="260"/>
      <c r="AD1175" s="260"/>
      <c r="AE1175" s="260"/>
    </row>
    <row r="1176" spans="1:31">
      <c r="A1176" s="186"/>
      <c r="B1176" s="186"/>
      <c r="C1176" s="226"/>
      <c r="D1176" s="304"/>
      <c r="E1176" s="304"/>
      <c r="F1176" s="304"/>
      <c r="G1176" s="304"/>
      <c r="H1176" s="304"/>
      <c r="I1176" s="304"/>
      <c r="J1176" s="304"/>
      <c r="K1176" s="304"/>
      <c r="L1176" s="425">
        <f t="shared" si="36"/>
        <v>0</v>
      </c>
      <c r="M1176" s="304"/>
      <c r="N1176" s="304"/>
      <c r="O1176" s="425">
        <f t="shared" si="37"/>
        <v>0</v>
      </c>
      <c r="P1176" s="304"/>
      <c r="Q1176" s="304"/>
      <c r="R1176" s="275" t="str">
        <f>IF(ISBLANK($B1176),"",VLOOKUP($B1176,Listen!$A$2:$C$44,2,FALSE))</f>
        <v/>
      </c>
      <c r="S1176" s="275" t="str">
        <f>IF(ISBLANK($B1176),"",VLOOKUP($B1176,Listen!$A$2:$C$44,3,FALSE))</f>
        <v/>
      </c>
      <c r="T1176" s="260"/>
      <c r="U1176" s="260"/>
      <c r="V1176" s="260"/>
      <c r="W1176" s="260"/>
      <c r="X1176" s="260"/>
      <c r="Y1176" s="260"/>
      <c r="Z1176" s="260"/>
      <c r="AA1176" s="260"/>
      <c r="AB1176" s="260"/>
      <c r="AC1176" s="260"/>
      <c r="AD1176" s="260"/>
      <c r="AE1176" s="260"/>
    </row>
    <row r="1177" spans="1:31">
      <c r="A1177" s="186"/>
      <c r="B1177" s="186"/>
      <c r="C1177" s="226"/>
      <c r="D1177" s="304"/>
      <c r="E1177" s="304"/>
      <c r="F1177" s="304"/>
      <c r="G1177" s="304"/>
      <c r="H1177" s="304"/>
      <c r="I1177" s="304"/>
      <c r="J1177" s="304"/>
      <c r="K1177" s="304"/>
      <c r="L1177" s="425">
        <f t="shared" si="36"/>
        <v>0</v>
      </c>
      <c r="M1177" s="304"/>
      <c r="N1177" s="304"/>
      <c r="O1177" s="425">
        <f t="shared" si="37"/>
        <v>0</v>
      </c>
      <c r="P1177" s="304"/>
      <c r="Q1177" s="304"/>
      <c r="R1177" s="275" t="str">
        <f>IF(ISBLANK($B1177),"",VLOOKUP($B1177,Listen!$A$2:$C$44,2,FALSE))</f>
        <v/>
      </c>
      <c r="S1177" s="275" t="str">
        <f>IF(ISBLANK($B1177),"",VLOOKUP($B1177,Listen!$A$2:$C$44,3,FALSE))</f>
        <v/>
      </c>
      <c r="T1177" s="260"/>
      <c r="U1177" s="260"/>
      <c r="V1177" s="260"/>
      <c r="W1177" s="260"/>
      <c r="X1177" s="260"/>
      <c r="Y1177" s="260"/>
      <c r="Z1177" s="260"/>
      <c r="AA1177" s="260"/>
      <c r="AB1177" s="260"/>
      <c r="AC1177" s="260"/>
      <c r="AD1177" s="260"/>
      <c r="AE1177" s="260"/>
    </row>
    <row r="1178" spans="1:31">
      <c r="A1178" s="186"/>
      <c r="B1178" s="186"/>
      <c r="C1178" s="226"/>
      <c r="D1178" s="304"/>
      <c r="E1178" s="304"/>
      <c r="F1178" s="304"/>
      <c r="G1178" s="304"/>
      <c r="H1178" s="304"/>
      <c r="I1178" s="304"/>
      <c r="J1178" s="304"/>
      <c r="K1178" s="304"/>
      <c r="L1178" s="425">
        <f t="shared" si="36"/>
        <v>0</v>
      </c>
      <c r="M1178" s="304"/>
      <c r="N1178" s="304"/>
      <c r="O1178" s="425">
        <f t="shared" si="37"/>
        <v>0</v>
      </c>
      <c r="P1178" s="304"/>
      <c r="Q1178" s="304"/>
      <c r="R1178" s="275" t="str">
        <f>IF(ISBLANK($B1178),"",VLOOKUP($B1178,Listen!$A$2:$C$44,2,FALSE))</f>
        <v/>
      </c>
      <c r="S1178" s="275" t="str">
        <f>IF(ISBLANK($B1178),"",VLOOKUP($B1178,Listen!$A$2:$C$44,3,FALSE))</f>
        <v/>
      </c>
      <c r="T1178" s="260"/>
      <c r="U1178" s="260"/>
      <c r="V1178" s="260"/>
      <c r="W1178" s="260"/>
      <c r="X1178" s="260"/>
      <c r="Y1178" s="260"/>
      <c r="Z1178" s="260"/>
      <c r="AA1178" s="260"/>
      <c r="AB1178" s="260"/>
      <c r="AC1178" s="260"/>
      <c r="AD1178" s="260"/>
      <c r="AE1178" s="260"/>
    </row>
    <row r="1179" spans="1:31">
      <c r="A1179" s="186"/>
      <c r="B1179" s="186"/>
      <c r="C1179" s="226"/>
      <c r="D1179" s="304"/>
      <c r="E1179" s="304"/>
      <c r="F1179" s="304"/>
      <c r="G1179" s="304"/>
      <c r="H1179" s="304"/>
      <c r="I1179" s="304"/>
      <c r="J1179" s="304"/>
      <c r="K1179" s="304"/>
      <c r="L1179" s="425">
        <f t="shared" si="36"/>
        <v>0</v>
      </c>
      <c r="M1179" s="304"/>
      <c r="N1179" s="304"/>
      <c r="O1179" s="425">
        <f t="shared" si="37"/>
        <v>0</v>
      </c>
      <c r="P1179" s="304"/>
      <c r="Q1179" s="304"/>
      <c r="R1179" s="275" t="str">
        <f>IF(ISBLANK($B1179),"",VLOOKUP($B1179,Listen!$A$2:$C$44,2,FALSE))</f>
        <v/>
      </c>
      <c r="S1179" s="275" t="str">
        <f>IF(ISBLANK($B1179),"",VLOOKUP($B1179,Listen!$A$2:$C$44,3,FALSE))</f>
        <v/>
      </c>
      <c r="T1179" s="260"/>
      <c r="U1179" s="260"/>
      <c r="V1179" s="260"/>
      <c r="W1179" s="260"/>
      <c r="X1179" s="260"/>
      <c r="Y1179" s="260"/>
      <c r="Z1179" s="260"/>
      <c r="AA1179" s="260"/>
      <c r="AB1179" s="260"/>
      <c r="AC1179" s="260"/>
      <c r="AD1179" s="260"/>
      <c r="AE1179" s="260"/>
    </row>
    <row r="1180" spans="1:31">
      <c r="A1180" s="186"/>
      <c r="B1180" s="186"/>
      <c r="C1180" s="226"/>
      <c r="D1180" s="304"/>
      <c r="E1180" s="304"/>
      <c r="F1180" s="304"/>
      <c r="G1180" s="304"/>
      <c r="H1180" s="304"/>
      <c r="I1180" s="304"/>
      <c r="J1180" s="304"/>
      <c r="K1180" s="304"/>
      <c r="L1180" s="425">
        <f t="shared" si="36"/>
        <v>0</v>
      </c>
      <c r="M1180" s="304"/>
      <c r="N1180" s="304"/>
      <c r="O1180" s="425">
        <f t="shared" si="37"/>
        <v>0</v>
      </c>
      <c r="P1180" s="304"/>
      <c r="Q1180" s="304"/>
      <c r="R1180" s="275" t="str">
        <f>IF(ISBLANK($B1180),"",VLOOKUP($B1180,Listen!$A$2:$C$44,2,FALSE))</f>
        <v/>
      </c>
      <c r="S1180" s="275" t="str">
        <f>IF(ISBLANK($B1180),"",VLOOKUP($B1180,Listen!$A$2:$C$44,3,FALSE))</f>
        <v/>
      </c>
      <c r="T1180" s="260"/>
      <c r="U1180" s="260"/>
      <c r="V1180" s="260"/>
      <c r="W1180" s="260"/>
      <c r="X1180" s="260"/>
      <c r="Y1180" s="260"/>
      <c r="Z1180" s="260"/>
      <c r="AA1180" s="260"/>
      <c r="AB1180" s="260"/>
      <c r="AC1180" s="260"/>
      <c r="AD1180" s="260"/>
      <c r="AE1180" s="260"/>
    </row>
    <row r="1181" spans="1:31">
      <c r="A1181" s="186"/>
      <c r="B1181" s="186"/>
      <c r="C1181" s="226"/>
      <c r="D1181" s="304"/>
      <c r="E1181" s="304"/>
      <c r="F1181" s="304"/>
      <c r="G1181" s="304"/>
      <c r="H1181" s="304"/>
      <c r="I1181" s="304"/>
      <c r="J1181" s="304"/>
      <c r="K1181" s="304"/>
      <c r="L1181" s="425">
        <f t="shared" si="36"/>
        <v>0</v>
      </c>
      <c r="M1181" s="304"/>
      <c r="N1181" s="304"/>
      <c r="O1181" s="425">
        <f t="shared" si="37"/>
        <v>0</v>
      </c>
      <c r="P1181" s="304"/>
      <c r="Q1181" s="304"/>
      <c r="R1181" s="275" t="str">
        <f>IF(ISBLANK($B1181),"",VLOOKUP($B1181,Listen!$A$2:$C$44,2,FALSE))</f>
        <v/>
      </c>
      <c r="S1181" s="275" t="str">
        <f>IF(ISBLANK($B1181),"",VLOOKUP($B1181,Listen!$A$2:$C$44,3,FALSE))</f>
        <v/>
      </c>
      <c r="T1181" s="260"/>
      <c r="U1181" s="260"/>
      <c r="V1181" s="260"/>
      <c r="W1181" s="260"/>
      <c r="X1181" s="260"/>
      <c r="Y1181" s="260"/>
      <c r="Z1181" s="260"/>
      <c r="AA1181" s="260"/>
      <c r="AB1181" s="260"/>
      <c r="AC1181" s="260"/>
      <c r="AD1181" s="260"/>
      <c r="AE1181" s="260"/>
    </row>
    <row r="1182" spans="1:31">
      <c r="A1182" s="186"/>
      <c r="B1182" s="186"/>
      <c r="C1182" s="226"/>
      <c r="D1182" s="304"/>
      <c r="E1182" s="304"/>
      <c r="F1182" s="304"/>
      <c r="G1182" s="304"/>
      <c r="H1182" s="304"/>
      <c r="I1182" s="304"/>
      <c r="J1182" s="304"/>
      <c r="K1182" s="304"/>
      <c r="L1182" s="425">
        <f t="shared" si="36"/>
        <v>0</v>
      </c>
      <c r="M1182" s="304"/>
      <c r="N1182" s="304"/>
      <c r="O1182" s="425">
        <f t="shared" si="37"/>
        <v>0</v>
      </c>
      <c r="P1182" s="304"/>
      <c r="Q1182" s="304"/>
      <c r="R1182" s="275" t="str">
        <f>IF(ISBLANK($B1182),"",VLOOKUP($B1182,Listen!$A$2:$C$44,2,FALSE))</f>
        <v/>
      </c>
      <c r="S1182" s="275" t="str">
        <f>IF(ISBLANK($B1182),"",VLOOKUP($B1182,Listen!$A$2:$C$44,3,FALSE))</f>
        <v/>
      </c>
      <c r="T1182" s="260"/>
      <c r="U1182" s="260"/>
      <c r="V1182" s="260"/>
      <c r="W1182" s="260"/>
      <c r="X1182" s="260"/>
      <c r="Y1182" s="260"/>
      <c r="Z1182" s="260"/>
      <c r="AA1182" s="260"/>
      <c r="AB1182" s="260"/>
      <c r="AC1182" s="260"/>
      <c r="AD1182" s="260"/>
      <c r="AE1182" s="260"/>
    </row>
    <row r="1183" spans="1:31">
      <c r="A1183" s="186"/>
      <c r="B1183" s="186"/>
      <c r="C1183" s="226"/>
      <c r="D1183" s="304"/>
      <c r="E1183" s="304"/>
      <c r="F1183" s="304"/>
      <c r="G1183" s="304"/>
      <c r="H1183" s="304"/>
      <c r="I1183" s="304"/>
      <c r="J1183" s="304"/>
      <c r="K1183" s="304"/>
      <c r="L1183" s="425">
        <f t="shared" si="36"/>
        <v>0</v>
      </c>
      <c r="M1183" s="304"/>
      <c r="N1183" s="304"/>
      <c r="O1183" s="425">
        <f t="shared" si="37"/>
        <v>0</v>
      </c>
      <c r="P1183" s="304"/>
      <c r="Q1183" s="304"/>
      <c r="R1183" s="275" t="str">
        <f>IF(ISBLANK($B1183),"",VLOOKUP($B1183,Listen!$A$2:$C$44,2,FALSE))</f>
        <v/>
      </c>
      <c r="S1183" s="275" t="str">
        <f>IF(ISBLANK($B1183),"",VLOOKUP($B1183,Listen!$A$2:$C$44,3,FALSE))</f>
        <v/>
      </c>
      <c r="T1183" s="260"/>
      <c r="U1183" s="260"/>
      <c r="V1183" s="260"/>
      <c r="W1183" s="260"/>
      <c r="X1183" s="260"/>
      <c r="Y1183" s="260"/>
      <c r="Z1183" s="260"/>
      <c r="AA1183" s="260"/>
      <c r="AB1183" s="260"/>
      <c r="AC1183" s="260"/>
      <c r="AD1183" s="260"/>
      <c r="AE1183" s="260"/>
    </row>
    <row r="1184" spans="1:31">
      <c r="A1184" s="186"/>
      <c r="B1184" s="186"/>
      <c r="C1184" s="226"/>
      <c r="D1184" s="304"/>
      <c r="E1184" s="304"/>
      <c r="F1184" s="304"/>
      <c r="G1184" s="304"/>
      <c r="H1184" s="304"/>
      <c r="I1184" s="304"/>
      <c r="J1184" s="304"/>
      <c r="K1184" s="304"/>
      <c r="L1184" s="425">
        <f t="shared" si="36"/>
        <v>0</v>
      </c>
      <c r="M1184" s="304"/>
      <c r="N1184" s="304"/>
      <c r="O1184" s="425">
        <f t="shared" si="37"/>
        <v>0</v>
      </c>
      <c r="P1184" s="304"/>
      <c r="Q1184" s="304"/>
      <c r="R1184" s="275" t="str">
        <f>IF(ISBLANK($B1184),"",VLOOKUP($B1184,Listen!$A$2:$C$44,2,FALSE))</f>
        <v/>
      </c>
      <c r="S1184" s="275" t="str">
        <f>IF(ISBLANK($B1184),"",VLOOKUP($B1184,Listen!$A$2:$C$44,3,FALSE))</f>
        <v/>
      </c>
      <c r="T1184" s="260"/>
      <c r="U1184" s="260"/>
      <c r="V1184" s="260"/>
      <c r="W1184" s="260"/>
      <c r="X1184" s="260"/>
      <c r="Y1184" s="260"/>
      <c r="Z1184" s="260"/>
      <c r="AA1184" s="260"/>
      <c r="AB1184" s="260"/>
      <c r="AC1184" s="260"/>
      <c r="AD1184" s="260"/>
      <c r="AE1184" s="260"/>
    </row>
    <row r="1185" spans="1:31">
      <c r="A1185" s="186"/>
      <c r="B1185" s="186"/>
      <c r="C1185" s="226"/>
      <c r="D1185" s="304"/>
      <c r="E1185" s="304"/>
      <c r="F1185" s="304"/>
      <c r="G1185" s="304"/>
      <c r="H1185" s="304"/>
      <c r="I1185" s="304"/>
      <c r="J1185" s="304"/>
      <c r="K1185" s="304"/>
      <c r="L1185" s="425">
        <f t="shared" si="36"/>
        <v>0</v>
      </c>
      <c r="M1185" s="304"/>
      <c r="N1185" s="304"/>
      <c r="O1185" s="425">
        <f t="shared" si="37"/>
        <v>0</v>
      </c>
      <c r="P1185" s="304"/>
      <c r="Q1185" s="304"/>
      <c r="R1185" s="275" t="str">
        <f>IF(ISBLANK($B1185),"",VLOOKUP($B1185,Listen!$A$2:$C$44,2,FALSE))</f>
        <v/>
      </c>
      <c r="S1185" s="275" t="str">
        <f>IF(ISBLANK($B1185),"",VLOOKUP($B1185,Listen!$A$2:$C$44,3,FALSE))</f>
        <v/>
      </c>
      <c r="T1185" s="260"/>
      <c r="U1185" s="260"/>
      <c r="V1185" s="260"/>
      <c r="W1185" s="260"/>
      <c r="X1185" s="260"/>
      <c r="Y1185" s="260"/>
      <c r="Z1185" s="260"/>
      <c r="AA1185" s="260"/>
      <c r="AB1185" s="260"/>
      <c r="AC1185" s="260"/>
      <c r="AD1185" s="260"/>
      <c r="AE1185" s="260"/>
    </row>
    <row r="1186" spans="1:31">
      <c r="A1186" s="186"/>
      <c r="B1186" s="186"/>
      <c r="C1186" s="226"/>
      <c r="D1186" s="304"/>
      <c r="E1186" s="304"/>
      <c r="F1186" s="304"/>
      <c r="G1186" s="304"/>
      <c r="H1186" s="304"/>
      <c r="I1186" s="304"/>
      <c r="J1186" s="304"/>
      <c r="K1186" s="304"/>
      <c r="L1186" s="425">
        <f t="shared" si="36"/>
        <v>0</v>
      </c>
      <c r="M1186" s="304"/>
      <c r="N1186" s="304"/>
      <c r="O1186" s="425">
        <f t="shared" si="37"/>
        <v>0</v>
      </c>
      <c r="P1186" s="304"/>
      <c r="Q1186" s="304"/>
      <c r="R1186" s="275" t="str">
        <f>IF(ISBLANK($B1186),"",VLOOKUP($B1186,Listen!$A$2:$C$44,2,FALSE))</f>
        <v/>
      </c>
      <c r="S1186" s="275" t="str">
        <f>IF(ISBLANK($B1186),"",VLOOKUP($B1186,Listen!$A$2:$C$44,3,FALSE))</f>
        <v/>
      </c>
      <c r="T1186" s="260"/>
      <c r="U1186" s="260"/>
      <c r="V1186" s="260"/>
      <c r="W1186" s="260"/>
      <c r="X1186" s="260"/>
      <c r="Y1186" s="260"/>
      <c r="Z1186" s="260"/>
      <c r="AA1186" s="260"/>
      <c r="AB1186" s="260"/>
      <c r="AC1186" s="260"/>
      <c r="AD1186" s="260"/>
      <c r="AE1186" s="260"/>
    </row>
    <row r="1187" spans="1:31">
      <c r="A1187" s="186"/>
      <c r="B1187" s="186"/>
      <c r="C1187" s="226"/>
      <c r="D1187" s="304"/>
      <c r="E1187" s="304"/>
      <c r="F1187" s="304"/>
      <c r="G1187" s="304"/>
      <c r="H1187" s="304"/>
      <c r="I1187" s="304"/>
      <c r="J1187" s="304"/>
      <c r="K1187" s="304"/>
      <c r="L1187" s="425">
        <f t="shared" si="36"/>
        <v>0</v>
      </c>
      <c r="M1187" s="304"/>
      <c r="N1187" s="304"/>
      <c r="O1187" s="425">
        <f t="shared" si="37"/>
        <v>0</v>
      </c>
      <c r="P1187" s="304"/>
      <c r="Q1187" s="304"/>
      <c r="R1187" s="275" t="str">
        <f>IF(ISBLANK($B1187),"",VLOOKUP($B1187,Listen!$A$2:$C$44,2,FALSE))</f>
        <v/>
      </c>
      <c r="S1187" s="275" t="str">
        <f>IF(ISBLANK($B1187),"",VLOOKUP($B1187,Listen!$A$2:$C$44,3,FALSE))</f>
        <v/>
      </c>
      <c r="T1187" s="260"/>
      <c r="U1187" s="260"/>
      <c r="V1187" s="260"/>
      <c r="W1187" s="260"/>
      <c r="X1187" s="260"/>
      <c r="Y1187" s="260"/>
      <c r="Z1187" s="260"/>
      <c r="AA1187" s="260"/>
      <c r="AB1187" s="260"/>
      <c r="AC1187" s="260"/>
      <c r="AD1187" s="260"/>
      <c r="AE1187" s="260"/>
    </row>
    <row r="1188" spans="1:31">
      <c r="A1188" s="186"/>
      <c r="B1188" s="186"/>
      <c r="C1188" s="226"/>
      <c r="D1188" s="304"/>
      <c r="E1188" s="304"/>
      <c r="F1188" s="304"/>
      <c r="G1188" s="304"/>
      <c r="H1188" s="304"/>
      <c r="I1188" s="304"/>
      <c r="J1188" s="304"/>
      <c r="K1188" s="304"/>
      <c r="L1188" s="425">
        <f t="shared" si="36"/>
        <v>0</v>
      </c>
      <c r="M1188" s="304"/>
      <c r="N1188" s="304"/>
      <c r="O1188" s="425">
        <f t="shared" si="37"/>
        <v>0</v>
      </c>
      <c r="P1188" s="304"/>
      <c r="Q1188" s="304"/>
      <c r="R1188" s="275" t="str">
        <f>IF(ISBLANK($B1188),"",VLOOKUP($B1188,Listen!$A$2:$C$44,2,FALSE))</f>
        <v/>
      </c>
      <c r="S1188" s="275" t="str">
        <f>IF(ISBLANK($B1188),"",VLOOKUP($B1188,Listen!$A$2:$C$44,3,FALSE))</f>
        <v/>
      </c>
      <c r="T1188" s="260"/>
      <c r="U1188" s="260"/>
      <c r="V1188" s="260"/>
      <c r="W1188" s="260"/>
      <c r="X1188" s="260"/>
      <c r="Y1188" s="260"/>
      <c r="Z1188" s="260"/>
      <c r="AA1188" s="260"/>
      <c r="AB1188" s="260"/>
      <c r="AC1188" s="260"/>
      <c r="AD1188" s="260"/>
      <c r="AE1188" s="260"/>
    </row>
    <row r="1189" spans="1:31">
      <c r="A1189" s="186"/>
      <c r="B1189" s="186"/>
      <c r="C1189" s="226"/>
      <c r="D1189" s="304"/>
      <c r="E1189" s="304"/>
      <c r="F1189" s="304"/>
      <c r="G1189" s="304"/>
      <c r="H1189" s="304"/>
      <c r="I1189" s="304"/>
      <c r="J1189" s="304"/>
      <c r="K1189" s="304"/>
      <c r="L1189" s="425">
        <f t="shared" si="36"/>
        <v>0</v>
      </c>
      <c r="M1189" s="304"/>
      <c r="N1189" s="304"/>
      <c r="O1189" s="425">
        <f t="shared" si="37"/>
        <v>0</v>
      </c>
      <c r="P1189" s="304"/>
      <c r="Q1189" s="304"/>
      <c r="R1189" s="275" t="str">
        <f>IF(ISBLANK($B1189),"",VLOOKUP($B1189,Listen!$A$2:$C$44,2,FALSE))</f>
        <v/>
      </c>
      <c r="S1189" s="275" t="str">
        <f>IF(ISBLANK($B1189),"",VLOOKUP($B1189,Listen!$A$2:$C$44,3,FALSE))</f>
        <v/>
      </c>
      <c r="T1189" s="260"/>
      <c r="U1189" s="260"/>
      <c r="V1189" s="260"/>
      <c r="W1189" s="260"/>
      <c r="X1189" s="260"/>
      <c r="Y1189" s="260"/>
      <c r="Z1189" s="260"/>
      <c r="AA1189" s="260"/>
      <c r="AB1189" s="260"/>
      <c r="AC1189" s="260"/>
      <c r="AD1189" s="260"/>
      <c r="AE1189" s="260"/>
    </row>
    <row r="1190" spans="1:31">
      <c r="A1190" s="186"/>
      <c r="B1190" s="186"/>
      <c r="C1190" s="226"/>
      <c r="D1190" s="304"/>
      <c r="E1190" s="304"/>
      <c r="F1190" s="304"/>
      <c r="G1190" s="304"/>
      <c r="H1190" s="304"/>
      <c r="I1190" s="304"/>
      <c r="J1190" s="304"/>
      <c r="K1190" s="304"/>
      <c r="L1190" s="425">
        <f t="shared" si="36"/>
        <v>0</v>
      </c>
      <c r="M1190" s="304"/>
      <c r="N1190" s="304"/>
      <c r="O1190" s="425">
        <f t="shared" si="37"/>
        <v>0</v>
      </c>
      <c r="P1190" s="304"/>
      <c r="Q1190" s="304"/>
      <c r="R1190" s="275" t="str">
        <f>IF(ISBLANK($B1190),"",VLOOKUP($B1190,Listen!$A$2:$C$44,2,FALSE))</f>
        <v/>
      </c>
      <c r="S1190" s="275" t="str">
        <f>IF(ISBLANK($B1190),"",VLOOKUP($B1190,Listen!$A$2:$C$44,3,FALSE))</f>
        <v/>
      </c>
      <c r="T1190" s="260"/>
      <c r="U1190" s="260"/>
      <c r="V1190" s="260"/>
      <c r="W1190" s="260"/>
      <c r="X1190" s="260"/>
      <c r="Y1190" s="260"/>
      <c r="Z1190" s="260"/>
      <c r="AA1190" s="260"/>
      <c r="AB1190" s="260"/>
      <c r="AC1190" s="260"/>
      <c r="AD1190" s="260"/>
      <c r="AE1190" s="260"/>
    </row>
    <row r="1191" spans="1:31">
      <c r="A1191" s="186"/>
      <c r="B1191" s="186"/>
      <c r="C1191" s="226"/>
      <c r="D1191" s="304"/>
      <c r="E1191" s="304"/>
      <c r="F1191" s="304"/>
      <c r="G1191" s="304"/>
      <c r="H1191" s="304"/>
      <c r="I1191" s="304"/>
      <c r="J1191" s="304"/>
      <c r="K1191" s="304"/>
      <c r="L1191" s="425">
        <f t="shared" si="36"/>
        <v>0</v>
      </c>
      <c r="M1191" s="304"/>
      <c r="N1191" s="304"/>
      <c r="O1191" s="425">
        <f t="shared" si="37"/>
        <v>0</v>
      </c>
      <c r="P1191" s="304"/>
      <c r="Q1191" s="304"/>
      <c r="R1191" s="275" t="str">
        <f>IF(ISBLANK($B1191),"",VLOOKUP($B1191,Listen!$A$2:$C$44,2,FALSE))</f>
        <v/>
      </c>
      <c r="S1191" s="275" t="str">
        <f>IF(ISBLANK($B1191),"",VLOOKUP($B1191,Listen!$A$2:$C$44,3,FALSE))</f>
        <v/>
      </c>
      <c r="T1191" s="260"/>
      <c r="U1191" s="260"/>
      <c r="V1191" s="260"/>
      <c r="W1191" s="260"/>
      <c r="X1191" s="260"/>
      <c r="Y1191" s="260"/>
      <c r="Z1191" s="260"/>
      <c r="AA1191" s="260"/>
      <c r="AB1191" s="260"/>
      <c r="AC1191" s="260"/>
      <c r="AD1191" s="260"/>
      <c r="AE1191" s="260"/>
    </row>
    <row r="1192" spans="1:31">
      <c r="A1192" s="186"/>
      <c r="B1192" s="186"/>
      <c r="C1192" s="226"/>
      <c r="D1192" s="304"/>
      <c r="E1192" s="304"/>
      <c r="F1192" s="304"/>
      <c r="G1192" s="304"/>
      <c r="H1192" s="304"/>
      <c r="I1192" s="304"/>
      <c r="J1192" s="304"/>
      <c r="K1192" s="304"/>
      <c r="L1192" s="425">
        <f t="shared" si="36"/>
        <v>0</v>
      </c>
      <c r="M1192" s="304"/>
      <c r="N1192" s="304"/>
      <c r="O1192" s="425">
        <f t="shared" si="37"/>
        <v>0</v>
      </c>
      <c r="P1192" s="304"/>
      <c r="Q1192" s="304"/>
      <c r="R1192" s="275" t="str">
        <f>IF(ISBLANK($B1192),"",VLOOKUP($B1192,Listen!$A$2:$C$44,2,FALSE))</f>
        <v/>
      </c>
      <c r="S1192" s="275" t="str">
        <f>IF(ISBLANK($B1192),"",VLOOKUP($B1192,Listen!$A$2:$C$44,3,FALSE))</f>
        <v/>
      </c>
      <c r="T1192" s="260"/>
      <c r="U1192" s="260"/>
      <c r="V1192" s="260"/>
      <c r="W1192" s="260"/>
      <c r="X1192" s="260"/>
      <c r="Y1192" s="260"/>
      <c r="Z1192" s="260"/>
      <c r="AA1192" s="260"/>
      <c r="AB1192" s="260"/>
      <c r="AC1192" s="260"/>
      <c r="AD1192" s="260"/>
      <c r="AE1192" s="260"/>
    </row>
    <row r="1193" spans="1:31">
      <c r="A1193" s="186"/>
      <c r="B1193" s="186"/>
      <c r="C1193" s="226"/>
      <c r="D1193" s="304"/>
      <c r="E1193" s="304"/>
      <c r="F1193" s="304"/>
      <c r="G1193" s="304"/>
      <c r="H1193" s="304"/>
      <c r="I1193" s="304"/>
      <c r="J1193" s="304"/>
      <c r="K1193" s="304"/>
      <c r="L1193" s="425">
        <f t="shared" si="36"/>
        <v>0</v>
      </c>
      <c r="M1193" s="304"/>
      <c r="N1193" s="304"/>
      <c r="O1193" s="425">
        <f t="shared" si="37"/>
        <v>0</v>
      </c>
      <c r="P1193" s="304"/>
      <c r="Q1193" s="304"/>
      <c r="R1193" s="275" t="str">
        <f>IF(ISBLANK($B1193),"",VLOOKUP($B1193,Listen!$A$2:$C$44,2,FALSE))</f>
        <v/>
      </c>
      <c r="S1193" s="275" t="str">
        <f>IF(ISBLANK($B1193),"",VLOOKUP($B1193,Listen!$A$2:$C$44,3,FALSE))</f>
        <v/>
      </c>
      <c r="T1193" s="260"/>
      <c r="U1193" s="260"/>
      <c r="V1193" s="260"/>
      <c r="W1193" s="260"/>
      <c r="X1193" s="260"/>
      <c r="Y1193" s="260"/>
      <c r="Z1193" s="260"/>
      <c r="AA1193" s="260"/>
      <c r="AB1193" s="260"/>
      <c r="AC1193" s="260"/>
      <c r="AD1193" s="260"/>
      <c r="AE1193" s="260"/>
    </row>
    <row r="1194" spans="1:31">
      <c r="A1194" s="186"/>
      <c r="B1194" s="186"/>
      <c r="C1194" s="226"/>
      <c r="D1194" s="304"/>
      <c r="E1194" s="304"/>
      <c r="F1194" s="304"/>
      <c r="G1194" s="304"/>
      <c r="H1194" s="304"/>
      <c r="I1194" s="304"/>
      <c r="J1194" s="304"/>
      <c r="K1194" s="304"/>
      <c r="L1194" s="425">
        <f t="shared" si="36"/>
        <v>0</v>
      </c>
      <c r="M1194" s="304"/>
      <c r="N1194" s="304"/>
      <c r="O1194" s="425">
        <f t="shared" si="37"/>
        <v>0</v>
      </c>
      <c r="P1194" s="304"/>
      <c r="Q1194" s="304"/>
      <c r="R1194" s="275" t="str">
        <f>IF(ISBLANK($B1194),"",VLOOKUP($B1194,Listen!$A$2:$C$44,2,FALSE))</f>
        <v/>
      </c>
      <c r="S1194" s="275" t="str">
        <f>IF(ISBLANK($B1194),"",VLOOKUP($B1194,Listen!$A$2:$C$44,3,FALSE))</f>
        <v/>
      </c>
      <c r="T1194" s="260"/>
      <c r="U1194" s="260"/>
      <c r="V1194" s="260"/>
      <c r="W1194" s="260"/>
      <c r="X1194" s="260"/>
      <c r="Y1194" s="260"/>
      <c r="Z1194" s="260"/>
      <c r="AA1194" s="260"/>
      <c r="AB1194" s="260"/>
      <c r="AC1194" s="260"/>
      <c r="AD1194" s="260"/>
      <c r="AE1194" s="260"/>
    </row>
    <row r="1195" spans="1:31">
      <c r="A1195" s="186"/>
      <c r="B1195" s="186"/>
      <c r="C1195" s="226"/>
      <c r="D1195" s="304"/>
      <c r="E1195" s="304"/>
      <c r="F1195" s="304"/>
      <c r="G1195" s="304"/>
      <c r="H1195" s="304"/>
      <c r="I1195" s="304"/>
      <c r="J1195" s="304"/>
      <c r="K1195" s="304"/>
      <c r="L1195" s="425">
        <f t="shared" si="36"/>
        <v>0</v>
      </c>
      <c r="M1195" s="304"/>
      <c r="N1195" s="304"/>
      <c r="O1195" s="425">
        <f t="shared" si="37"/>
        <v>0</v>
      </c>
      <c r="P1195" s="304"/>
      <c r="Q1195" s="304"/>
      <c r="R1195" s="275" t="str">
        <f>IF(ISBLANK($B1195),"",VLOOKUP($B1195,Listen!$A$2:$C$44,2,FALSE))</f>
        <v/>
      </c>
      <c r="S1195" s="275" t="str">
        <f>IF(ISBLANK($B1195),"",VLOOKUP($B1195,Listen!$A$2:$C$44,3,FALSE))</f>
        <v/>
      </c>
      <c r="T1195" s="260"/>
      <c r="U1195" s="260"/>
      <c r="V1195" s="260"/>
      <c r="W1195" s="260"/>
      <c r="X1195" s="260"/>
      <c r="Y1195" s="260"/>
      <c r="Z1195" s="260"/>
      <c r="AA1195" s="260"/>
      <c r="AB1195" s="260"/>
      <c r="AC1195" s="260"/>
      <c r="AD1195" s="260"/>
      <c r="AE1195" s="260"/>
    </row>
    <row r="1196" spans="1:31">
      <c r="A1196" s="186"/>
      <c r="B1196" s="186"/>
      <c r="C1196" s="226"/>
      <c r="D1196" s="304"/>
      <c r="E1196" s="304"/>
      <c r="F1196" s="304"/>
      <c r="G1196" s="304"/>
      <c r="H1196" s="304"/>
      <c r="I1196" s="304"/>
      <c r="J1196" s="304"/>
      <c r="K1196" s="304"/>
      <c r="L1196" s="425">
        <f t="shared" si="36"/>
        <v>0</v>
      </c>
      <c r="M1196" s="304"/>
      <c r="N1196" s="304"/>
      <c r="O1196" s="425">
        <f t="shared" si="37"/>
        <v>0</v>
      </c>
      <c r="P1196" s="304"/>
      <c r="Q1196" s="304"/>
      <c r="R1196" s="275" t="str">
        <f>IF(ISBLANK($B1196),"",VLOOKUP($B1196,Listen!$A$2:$C$44,2,FALSE))</f>
        <v/>
      </c>
      <c r="S1196" s="275" t="str">
        <f>IF(ISBLANK($B1196),"",VLOOKUP($B1196,Listen!$A$2:$C$44,3,FALSE))</f>
        <v/>
      </c>
      <c r="T1196" s="260"/>
      <c r="U1196" s="260"/>
      <c r="V1196" s="260"/>
      <c r="W1196" s="260"/>
      <c r="X1196" s="260"/>
      <c r="Y1196" s="260"/>
      <c r="Z1196" s="260"/>
      <c r="AA1196" s="260"/>
      <c r="AB1196" s="260"/>
      <c r="AC1196" s="260"/>
      <c r="AD1196" s="260"/>
      <c r="AE1196" s="260"/>
    </row>
    <row r="1197" spans="1:31">
      <c r="A1197" s="186"/>
      <c r="B1197" s="186"/>
      <c r="C1197" s="226"/>
      <c r="D1197" s="304"/>
      <c r="E1197" s="304"/>
      <c r="F1197" s="304"/>
      <c r="G1197" s="304"/>
      <c r="H1197" s="304"/>
      <c r="I1197" s="304"/>
      <c r="J1197" s="304"/>
      <c r="K1197" s="304"/>
      <c r="L1197" s="425">
        <f t="shared" si="36"/>
        <v>0</v>
      </c>
      <c r="M1197" s="304"/>
      <c r="N1197" s="304"/>
      <c r="O1197" s="425">
        <f t="shared" si="37"/>
        <v>0</v>
      </c>
      <c r="P1197" s="304"/>
      <c r="Q1197" s="304"/>
      <c r="R1197" s="275" t="str">
        <f>IF(ISBLANK($B1197),"",VLOOKUP($B1197,Listen!$A$2:$C$44,2,FALSE))</f>
        <v/>
      </c>
      <c r="S1197" s="275" t="str">
        <f>IF(ISBLANK($B1197),"",VLOOKUP($B1197,Listen!$A$2:$C$44,3,FALSE))</f>
        <v/>
      </c>
      <c r="T1197" s="260"/>
      <c r="U1197" s="260"/>
      <c r="V1197" s="260"/>
      <c r="W1197" s="260"/>
      <c r="X1197" s="260"/>
      <c r="Y1197" s="260"/>
      <c r="Z1197" s="260"/>
      <c r="AA1197" s="260"/>
      <c r="AB1197" s="260"/>
      <c r="AC1197" s="260"/>
      <c r="AD1197" s="260"/>
      <c r="AE1197" s="260"/>
    </row>
    <row r="1198" spans="1:31">
      <c r="A1198" s="186"/>
      <c r="B1198" s="186"/>
      <c r="C1198" s="226"/>
      <c r="D1198" s="304"/>
      <c r="E1198" s="304"/>
      <c r="F1198" s="304"/>
      <c r="G1198" s="304"/>
      <c r="H1198" s="304"/>
      <c r="I1198" s="304"/>
      <c r="J1198" s="304"/>
      <c r="K1198" s="304"/>
      <c r="L1198" s="425">
        <f t="shared" si="36"/>
        <v>0</v>
      </c>
      <c r="M1198" s="304"/>
      <c r="N1198" s="304"/>
      <c r="O1198" s="425">
        <f t="shared" si="37"/>
        <v>0</v>
      </c>
      <c r="P1198" s="304"/>
      <c r="Q1198" s="304"/>
      <c r="R1198" s="275" t="str">
        <f>IF(ISBLANK($B1198),"",VLOOKUP($B1198,Listen!$A$2:$C$44,2,FALSE))</f>
        <v/>
      </c>
      <c r="S1198" s="275" t="str">
        <f>IF(ISBLANK($B1198),"",VLOOKUP($B1198,Listen!$A$2:$C$44,3,FALSE))</f>
        <v/>
      </c>
      <c r="T1198" s="260"/>
      <c r="U1198" s="260"/>
      <c r="V1198" s="260"/>
      <c r="W1198" s="260"/>
      <c r="X1198" s="260"/>
      <c r="Y1198" s="260"/>
      <c r="Z1198" s="260"/>
      <c r="AA1198" s="260"/>
      <c r="AB1198" s="260"/>
      <c r="AC1198" s="260"/>
      <c r="AD1198" s="260"/>
      <c r="AE1198" s="260"/>
    </row>
    <row r="1199" spans="1:31">
      <c r="A1199" s="186"/>
      <c r="B1199" s="186"/>
      <c r="C1199" s="226"/>
      <c r="D1199" s="304"/>
      <c r="E1199" s="304"/>
      <c r="F1199" s="304"/>
      <c r="G1199" s="304"/>
      <c r="H1199" s="304"/>
      <c r="I1199" s="304"/>
      <c r="J1199" s="304"/>
      <c r="K1199" s="304"/>
      <c r="L1199" s="425">
        <f t="shared" si="36"/>
        <v>0</v>
      </c>
      <c r="M1199" s="304"/>
      <c r="N1199" s="304"/>
      <c r="O1199" s="425">
        <f t="shared" si="37"/>
        <v>0</v>
      </c>
      <c r="P1199" s="304"/>
      <c r="Q1199" s="304"/>
      <c r="R1199" s="275" t="str">
        <f>IF(ISBLANK($B1199),"",VLOOKUP($B1199,Listen!$A$2:$C$44,2,FALSE))</f>
        <v/>
      </c>
      <c r="S1199" s="275" t="str">
        <f>IF(ISBLANK($B1199),"",VLOOKUP($B1199,Listen!$A$2:$C$44,3,FALSE))</f>
        <v/>
      </c>
      <c r="T1199" s="260"/>
      <c r="U1199" s="260"/>
      <c r="V1199" s="260"/>
      <c r="W1199" s="260"/>
      <c r="X1199" s="260"/>
      <c r="Y1199" s="260"/>
      <c r="Z1199" s="260"/>
      <c r="AA1199" s="260"/>
      <c r="AB1199" s="260"/>
      <c r="AC1199" s="260"/>
      <c r="AD1199" s="260"/>
      <c r="AE1199" s="260"/>
    </row>
    <row r="1200" spans="1:31">
      <c r="A1200" s="186"/>
      <c r="B1200" s="186"/>
      <c r="C1200" s="226"/>
      <c r="D1200" s="304"/>
      <c r="E1200" s="304"/>
      <c r="F1200" s="304"/>
      <c r="G1200" s="304"/>
      <c r="H1200" s="304"/>
      <c r="I1200" s="304"/>
      <c r="J1200" s="304"/>
      <c r="K1200" s="304"/>
      <c r="L1200" s="425">
        <f t="shared" si="36"/>
        <v>0</v>
      </c>
      <c r="M1200" s="304"/>
      <c r="N1200" s="304"/>
      <c r="O1200" s="425">
        <f t="shared" si="37"/>
        <v>0</v>
      </c>
      <c r="P1200" s="304"/>
      <c r="Q1200" s="304"/>
      <c r="R1200" s="275" t="str">
        <f>IF(ISBLANK($B1200),"",VLOOKUP($B1200,Listen!$A$2:$C$44,2,FALSE))</f>
        <v/>
      </c>
      <c r="S1200" s="275" t="str">
        <f>IF(ISBLANK($B1200),"",VLOOKUP($B1200,Listen!$A$2:$C$44,3,FALSE))</f>
        <v/>
      </c>
      <c r="T1200" s="260"/>
      <c r="U1200" s="260"/>
      <c r="V1200" s="260"/>
      <c r="W1200" s="260"/>
      <c r="X1200" s="260"/>
      <c r="Y1200" s="260"/>
      <c r="Z1200" s="260"/>
      <c r="AA1200" s="260"/>
      <c r="AB1200" s="260"/>
      <c r="AC1200" s="260"/>
      <c r="AD1200" s="260"/>
      <c r="AE1200" s="260"/>
    </row>
    <row r="1201" spans="1:31">
      <c r="A1201" s="186"/>
      <c r="B1201" s="186"/>
      <c r="C1201" s="226"/>
      <c r="D1201" s="304"/>
      <c r="E1201" s="304"/>
      <c r="F1201" s="304"/>
      <c r="G1201" s="304"/>
      <c r="H1201" s="304"/>
      <c r="I1201" s="304"/>
      <c r="J1201" s="304"/>
      <c r="K1201" s="304"/>
      <c r="L1201" s="425">
        <f t="shared" si="36"/>
        <v>0</v>
      </c>
      <c r="M1201" s="304"/>
      <c r="N1201" s="304"/>
      <c r="O1201" s="425">
        <f t="shared" si="37"/>
        <v>0</v>
      </c>
      <c r="P1201" s="304"/>
      <c r="Q1201" s="304"/>
      <c r="R1201" s="275" t="str">
        <f>IF(ISBLANK($B1201),"",VLOOKUP($B1201,Listen!$A$2:$C$44,2,FALSE))</f>
        <v/>
      </c>
      <c r="S1201" s="275" t="str">
        <f>IF(ISBLANK($B1201),"",VLOOKUP($B1201,Listen!$A$2:$C$44,3,FALSE))</f>
        <v/>
      </c>
      <c r="T1201" s="260"/>
      <c r="U1201" s="260"/>
      <c r="V1201" s="260"/>
      <c r="W1201" s="260"/>
      <c r="X1201" s="260"/>
      <c r="Y1201" s="260"/>
      <c r="Z1201" s="260"/>
      <c r="AA1201" s="260"/>
      <c r="AB1201" s="260"/>
      <c r="AC1201" s="260"/>
      <c r="AD1201" s="260"/>
      <c r="AE1201" s="260"/>
    </row>
    <row r="1202" spans="1:31">
      <c r="A1202" s="186"/>
      <c r="B1202" s="186"/>
      <c r="C1202" s="226"/>
      <c r="D1202" s="304"/>
      <c r="E1202" s="304"/>
      <c r="F1202" s="304"/>
      <c r="G1202" s="304"/>
      <c r="H1202" s="304"/>
      <c r="I1202" s="304"/>
      <c r="J1202" s="304"/>
      <c r="K1202" s="304"/>
      <c r="L1202" s="425">
        <f t="shared" si="36"/>
        <v>0</v>
      </c>
      <c r="M1202" s="304"/>
      <c r="N1202" s="304"/>
      <c r="O1202" s="425">
        <f t="shared" si="37"/>
        <v>0</v>
      </c>
      <c r="P1202" s="304"/>
      <c r="Q1202" s="304"/>
      <c r="R1202" s="275" t="str">
        <f>IF(ISBLANK($B1202),"",VLOOKUP($B1202,Listen!$A$2:$C$44,2,FALSE))</f>
        <v/>
      </c>
      <c r="S1202" s="275" t="str">
        <f>IF(ISBLANK($B1202),"",VLOOKUP($B1202,Listen!$A$2:$C$44,3,FALSE))</f>
        <v/>
      </c>
      <c r="T1202" s="260"/>
      <c r="U1202" s="260"/>
      <c r="V1202" s="260"/>
      <c r="W1202" s="260"/>
      <c r="X1202" s="260"/>
      <c r="Y1202" s="260"/>
      <c r="Z1202" s="260"/>
      <c r="AA1202" s="260"/>
      <c r="AB1202" s="260"/>
      <c r="AC1202" s="260"/>
      <c r="AD1202" s="260"/>
      <c r="AE1202" s="260"/>
    </row>
    <row r="1203" spans="1:31">
      <c r="A1203" s="186"/>
      <c r="B1203" s="186"/>
      <c r="C1203" s="226"/>
      <c r="D1203" s="304"/>
      <c r="E1203" s="304"/>
      <c r="F1203" s="304"/>
      <c r="G1203" s="304"/>
      <c r="H1203" s="304"/>
      <c r="I1203" s="304"/>
      <c r="J1203" s="304"/>
      <c r="K1203" s="304"/>
      <c r="L1203" s="425">
        <f t="shared" si="36"/>
        <v>0</v>
      </c>
      <c r="M1203" s="304"/>
      <c r="N1203" s="304"/>
      <c r="O1203" s="425">
        <f t="shared" si="37"/>
        <v>0</v>
      </c>
      <c r="P1203" s="304"/>
      <c r="Q1203" s="304"/>
      <c r="R1203" s="275" t="str">
        <f>IF(ISBLANK($B1203),"",VLOOKUP($B1203,Listen!$A$2:$C$44,2,FALSE))</f>
        <v/>
      </c>
      <c r="S1203" s="275" t="str">
        <f>IF(ISBLANK($B1203),"",VLOOKUP($B1203,Listen!$A$2:$C$44,3,FALSE))</f>
        <v/>
      </c>
      <c r="T1203" s="260"/>
      <c r="U1203" s="260"/>
      <c r="V1203" s="260"/>
      <c r="W1203" s="260"/>
      <c r="X1203" s="260"/>
      <c r="Y1203" s="260"/>
      <c r="Z1203" s="260"/>
      <c r="AA1203" s="260"/>
      <c r="AB1203" s="260"/>
      <c r="AC1203" s="260"/>
      <c r="AD1203" s="260"/>
      <c r="AE1203" s="260"/>
    </row>
    <row r="1204" spans="1:31">
      <c r="A1204" s="186"/>
      <c r="B1204" s="186"/>
      <c r="C1204" s="226"/>
      <c r="D1204" s="304"/>
      <c r="E1204" s="304"/>
      <c r="F1204" s="304"/>
      <c r="G1204" s="304"/>
      <c r="H1204" s="304"/>
      <c r="I1204" s="304"/>
      <c r="J1204" s="304"/>
      <c r="K1204" s="304"/>
      <c r="L1204" s="425">
        <f t="shared" si="36"/>
        <v>0</v>
      </c>
      <c r="M1204" s="304"/>
      <c r="N1204" s="304"/>
      <c r="O1204" s="425">
        <f t="shared" si="37"/>
        <v>0</v>
      </c>
      <c r="P1204" s="304"/>
      <c r="Q1204" s="304"/>
      <c r="R1204" s="275" t="str">
        <f>IF(ISBLANK($B1204),"",VLOOKUP($B1204,Listen!$A$2:$C$44,2,FALSE))</f>
        <v/>
      </c>
      <c r="S1204" s="275" t="str">
        <f>IF(ISBLANK($B1204),"",VLOOKUP($B1204,Listen!$A$2:$C$44,3,FALSE))</f>
        <v/>
      </c>
      <c r="T1204" s="260"/>
      <c r="U1204" s="260"/>
      <c r="V1204" s="260"/>
      <c r="W1204" s="260"/>
      <c r="X1204" s="260"/>
      <c r="Y1204" s="260"/>
      <c r="Z1204" s="260"/>
      <c r="AA1204" s="260"/>
      <c r="AB1204" s="260"/>
      <c r="AC1204" s="260"/>
      <c r="AD1204" s="260"/>
      <c r="AE1204" s="260"/>
    </row>
    <row r="1205" spans="1:31">
      <c r="A1205" s="186"/>
      <c r="B1205" s="186"/>
      <c r="C1205" s="226"/>
      <c r="D1205" s="304"/>
      <c r="E1205" s="304"/>
      <c r="F1205" s="304"/>
      <c r="G1205" s="304"/>
      <c r="H1205" s="304"/>
      <c r="I1205" s="304"/>
      <c r="J1205" s="304"/>
      <c r="K1205" s="304"/>
      <c r="L1205" s="425">
        <f t="shared" si="36"/>
        <v>0</v>
      </c>
      <c r="M1205" s="304"/>
      <c r="N1205" s="304"/>
      <c r="O1205" s="425">
        <f t="shared" si="37"/>
        <v>0</v>
      </c>
      <c r="P1205" s="304"/>
      <c r="Q1205" s="304"/>
      <c r="R1205" s="275" t="str">
        <f>IF(ISBLANK($B1205),"",VLOOKUP($B1205,Listen!$A$2:$C$44,2,FALSE))</f>
        <v/>
      </c>
      <c r="S1205" s="275" t="str">
        <f>IF(ISBLANK($B1205),"",VLOOKUP($B1205,Listen!$A$2:$C$44,3,FALSE))</f>
        <v/>
      </c>
      <c r="T1205" s="260"/>
      <c r="U1205" s="260"/>
      <c r="V1205" s="260"/>
      <c r="W1205" s="260"/>
      <c r="X1205" s="260"/>
      <c r="Y1205" s="260"/>
      <c r="Z1205" s="260"/>
      <c r="AA1205" s="260"/>
      <c r="AB1205" s="260"/>
      <c r="AC1205" s="260"/>
      <c r="AD1205" s="260"/>
      <c r="AE1205" s="260"/>
    </row>
    <row r="1206" spans="1:31">
      <c r="A1206" s="186"/>
      <c r="B1206" s="186"/>
      <c r="C1206" s="226"/>
      <c r="D1206" s="304"/>
      <c r="E1206" s="304"/>
      <c r="F1206" s="304"/>
      <c r="G1206" s="304"/>
      <c r="H1206" s="304"/>
      <c r="I1206" s="304"/>
      <c r="J1206" s="304"/>
      <c r="K1206" s="304"/>
      <c r="L1206" s="425">
        <f t="shared" si="36"/>
        <v>0</v>
      </c>
      <c r="M1206" s="304"/>
      <c r="N1206" s="304"/>
      <c r="O1206" s="425">
        <f t="shared" si="37"/>
        <v>0</v>
      </c>
      <c r="P1206" s="304"/>
      <c r="Q1206" s="304"/>
      <c r="R1206" s="275" t="str">
        <f>IF(ISBLANK($B1206),"",VLOOKUP($B1206,Listen!$A$2:$C$44,2,FALSE))</f>
        <v/>
      </c>
      <c r="S1206" s="275" t="str">
        <f>IF(ISBLANK($B1206),"",VLOOKUP($B1206,Listen!$A$2:$C$44,3,FALSE))</f>
        <v/>
      </c>
      <c r="T1206" s="260"/>
      <c r="U1206" s="260"/>
      <c r="V1206" s="260"/>
      <c r="W1206" s="260"/>
      <c r="X1206" s="260"/>
      <c r="Y1206" s="260"/>
      <c r="Z1206" s="260"/>
      <c r="AA1206" s="260"/>
      <c r="AB1206" s="260"/>
      <c r="AC1206" s="260"/>
      <c r="AD1206" s="260"/>
      <c r="AE1206" s="260"/>
    </row>
    <row r="1207" spans="1:31">
      <c r="A1207" s="186"/>
      <c r="B1207" s="186"/>
      <c r="C1207" s="226"/>
      <c r="D1207" s="304"/>
      <c r="E1207" s="304"/>
      <c r="F1207" s="304"/>
      <c r="G1207" s="304"/>
      <c r="H1207" s="304"/>
      <c r="I1207" s="304"/>
      <c r="J1207" s="304"/>
      <c r="K1207" s="304"/>
      <c r="L1207" s="425">
        <f t="shared" si="36"/>
        <v>0</v>
      </c>
      <c r="M1207" s="304"/>
      <c r="N1207" s="304"/>
      <c r="O1207" s="425">
        <f t="shared" si="37"/>
        <v>0</v>
      </c>
      <c r="P1207" s="304"/>
      <c r="Q1207" s="304"/>
      <c r="R1207" s="275" t="str">
        <f>IF(ISBLANK($B1207),"",VLOOKUP($B1207,Listen!$A$2:$C$44,2,FALSE))</f>
        <v/>
      </c>
      <c r="S1207" s="275" t="str">
        <f>IF(ISBLANK($B1207),"",VLOOKUP($B1207,Listen!$A$2:$C$44,3,FALSE))</f>
        <v/>
      </c>
      <c r="T1207" s="260"/>
      <c r="U1207" s="260"/>
      <c r="V1207" s="260"/>
      <c r="W1207" s="260"/>
      <c r="X1207" s="260"/>
      <c r="Y1207" s="260"/>
      <c r="Z1207" s="260"/>
      <c r="AA1207" s="260"/>
      <c r="AB1207" s="260"/>
      <c r="AC1207" s="260"/>
      <c r="AD1207" s="260"/>
      <c r="AE1207" s="260"/>
    </row>
    <row r="1208" spans="1:31">
      <c r="A1208" s="186"/>
      <c r="B1208" s="186"/>
      <c r="C1208" s="226"/>
      <c r="D1208" s="304"/>
      <c r="E1208" s="304"/>
      <c r="F1208" s="304"/>
      <c r="G1208" s="304"/>
      <c r="H1208" s="304"/>
      <c r="I1208" s="304"/>
      <c r="J1208" s="304"/>
      <c r="K1208" s="304"/>
      <c r="L1208" s="425">
        <f t="shared" si="36"/>
        <v>0</v>
      </c>
      <c r="M1208" s="304"/>
      <c r="N1208" s="304"/>
      <c r="O1208" s="425">
        <f t="shared" si="37"/>
        <v>0</v>
      </c>
      <c r="P1208" s="304"/>
      <c r="Q1208" s="304"/>
      <c r="R1208" s="275" t="str">
        <f>IF(ISBLANK($B1208),"",VLOOKUP($B1208,Listen!$A$2:$C$44,2,FALSE))</f>
        <v/>
      </c>
      <c r="S1208" s="275" t="str">
        <f>IF(ISBLANK($B1208),"",VLOOKUP($B1208,Listen!$A$2:$C$44,3,FALSE))</f>
        <v/>
      </c>
      <c r="T1208" s="260"/>
      <c r="U1208" s="260"/>
      <c r="V1208" s="260"/>
      <c r="W1208" s="260"/>
      <c r="X1208" s="260"/>
      <c r="Y1208" s="260"/>
      <c r="Z1208" s="260"/>
      <c r="AA1208" s="260"/>
      <c r="AB1208" s="260"/>
      <c r="AC1208" s="260"/>
      <c r="AD1208" s="260"/>
      <c r="AE1208" s="260"/>
    </row>
    <row r="1209" spans="1:31">
      <c r="A1209" s="186"/>
      <c r="B1209" s="186"/>
      <c r="C1209" s="226"/>
      <c r="D1209" s="304"/>
      <c r="E1209" s="304"/>
      <c r="F1209" s="304"/>
      <c r="G1209" s="304"/>
      <c r="H1209" s="304"/>
      <c r="I1209" s="304"/>
      <c r="J1209" s="304"/>
      <c r="K1209" s="304"/>
      <c r="L1209" s="425">
        <f t="shared" si="36"/>
        <v>0</v>
      </c>
      <c r="M1209" s="304"/>
      <c r="N1209" s="304"/>
      <c r="O1209" s="425">
        <f t="shared" si="37"/>
        <v>0</v>
      </c>
      <c r="P1209" s="304"/>
      <c r="Q1209" s="304"/>
      <c r="R1209" s="275" t="str">
        <f>IF(ISBLANK($B1209),"",VLOOKUP($B1209,Listen!$A$2:$C$44,2,FALSE))</f>
        <v/>
      </c>
      <c r="S1209" s="275" t="str">
        <f>IF(ISBLANK($B1209),"",VLOOKUP($B1209,Listen!$A$2:$C$44,3,FALSE))</f>
        <v/>
      </c>
      <c r="T1209" s="260"/>
      <c r="U1209" s="260"/>
      <c r="V1209" s="260"/>
      <c r="W1209" s="260"/>
      <c r="X1209" s="260"/>
      <c r="Y1209" s="260"/>
      <c r="Z1209" s="260"/>
      <c r="AA1209" s="260"/>
      <c r="AB1209" s="260"/>
      <c r="AC1209" s="260"/>
      <c r="AD1209" s="260"/>
      <c r="AE1209" s="260"/>
    </row>
    <row r="1210" spans="1:31">
      <c r="A1210" s="186"/>
      <c r="B1210" s="186"/>
      <c r="C1210" s="226"/>
      <c r="D1210" s="304"/>
      <c r="E1210" s="304"/>
      <c r="F1210" s="304"/>
      <c r="G1210" s="304"/>
      <c r="H1210" s="304"/>
      <c r="I1210" s="304"/>
      <c r="J1210" s="304"/>
      <c r="K1210" s="304"/>
      <c r="L1210" s="425">
        <f t="shared" si="36"/>
        <v>0</v>
      </c>
      <c r="M1210" s="304"/>
      <c r="N1210" s="304"/>
      <c r="O1210" s="425">
        <f t="shared" si="37"/>
        <v>0</v>
      </c>
      <c r="P1210" s="304"/>
      <c r="Q1210" s="304"/>
      <c r="R1210" s="275" t="str">
        <f>IF(ISBLANK($B1210),"",VLOOKUP($B1210,Listen!$A$2:$C$44,2,FALSE))</f>
        <v/>
      </c>
      <c r="S1210" s="275" t="str">
        <f>IF(ISBLANK($B1210),"",VLOOKUP($B1210,Listen!$A$2:$C$44,3,FALSE))</f>
        <v/>
      </c>
      <c r="T1210" s="260"/>
      <c r="U1210" s="260"/>
      <c r="V1210" s="260"/>
      <c r="W1210" s="260"/>
      <c r="X1210" s="260"/>
      <c r="Y1210" s="260"/>
      <c r="Z1210" s="260"/>
      <c r="AA1210" s="260"/>
      <c r="AB1210" s="260"/>
      <c r="AC1210" s="260"/>
      <c r="AD1210" s="260"/>
      <c r="AE1210" s="260"/>
    </row>
    <row r="1211" spans="1:31">
      <c r="A1211" s="186"/>
      <c r="B1211" s="186"/>
      <c r="C1211" s="226"/>
      <c r="D1211" s="304"/>
      <c r="E1211" s="304"/>
      <c r="F1211" s="304"/>
      <c r="G1211" s="304"/>
      <c r="H1211" s="304"/>
      <c r="I1211" s="304"/>
      <c r="J1211" s="304"/>
      <c r="K1211" s="304"/>
      <c r="L1211" s="425">
        <f t="shared" si="36"/>
        <v>0</v>
      </c>
      <c r="M1211" s="304"/>
      <c r="N1211" s="304"/>
      <c r="O1211" s="425">
        <f t="shared" si="37"/>
        <v>0</v>
      </c>
      <c r="P1211" s="304"/>
      <c r="Q1211" s="304"/>
      <c r="R1211" s="275" t="str">
        <f>IF(ISBLANK($B1211),"",VLOOKUP($B1211,Listen!$A$2:$C$44,2,FALSE))</f>
        <v/>
      </c>
      <c r="S1211" s="275" t="str">
        <f>IF(ISBLANK($B1211),"",VLOOKUP($B1211,Listen!$A$2:$C$44,3,FALSE))</f>
        <v/>
      </c>
      <c r="T1211" s="260"/>
      <c r="U1211" s="260"/>
      <c r="V1211" s="260"/>
      <c r="W1211" s="260"/>
      <c r="X1211" s="260"/>
      <c r="Y1211" s="260"/>
      <c r="Z1211" s="260"/>
      <c r="AA1211" s="260"/>
      <c r="AB1211" s="260"/>
      <c r="AC1211" s="260"/>
      <c r="AD1211" s="260"/>
      <c r="AE1211" s="260"/>
    </row>
    <row r="1212" spans="1:31">
      <c r="A1212" s="186"/>
      <c r="B1212" s="186"/>
      <c r="C1212" s="226"/>
      <c r="D1212" s="304"/>
      <c r="E1212" s="304"/>
      <c r="F1212" s="304"/>
      <c r="G1212" s="304"/>
      <c r="H1212" s="304"/>
      <c r="I1212" s="304"/>
      <c r="J1212" s="304"/>
      <c r="K1212" s="304"/>
      <c r="L1212" s="425">
        <f t="shared" si="36"/>
        <v>0</v>
      </c>
      <c r="M1212" s="304"/>
      <c r="N1212" s="304"/>
      <c r="O1212" s="425">
        <f t="shared" si="37"/>
        <v>0</v>
      </c>
      <c r="P1212" s="304"/>
      <c r="Q1212" s="304"/>
      <c r="R1212" s="275" t="str">
        <f>IF(ISBLANK($B1212),"",VLOOKUP($B1212,Listen!$A$2:$C$44,2,FALSE))</f>
        <v/>
      </c>
      <c r="S1212" s="275" t="str">
        <f>IF(ISBLANK($B1212),"",VLOOKUP($B1212,Listen!$A$2:$C$44,3,FALSE))</f>
        <v/>
      </c>
      <c r="T1212" s="260"/>
      <c r="U1212" s="260"/>
      <c r="V1212" s="260"/>
      <c r="W1212" s="260"/>
      <c r="X1212" s="260"/>
      <c r="Y1212" s="260"/>
      <c r="Z1212" s="260"/>
      <c r="AA1212" s="260"/>
      <c r="AB1212" s="260"/>
      <c r="AC1212" s="260"/>
      <c r="AD1212" s="260"/>
      <c r="AE1212" s="260"/>
    </row>
    <row r="1213" spans="1:31">
      <c r="A1213" s="186"/>
      <c r="B1213" s="186"/>
      <c r="C1213" s="226"/>
      <c r="D1213" s="304"/>
      <c r="E1213" s="304"/>
      <c r="F1213" s="304"/>
      <c r="G1213" s="304"/>
      <c r="H1213" s="304"/>
      <c r="I1213" s="304"/>
      <c r="J1213" s="304"/>
      <c r="K1213" s="304"/>
      <c r="L1213" s="425">
        <f t="shared" si="36"/>
        <v>0</v>
      </c>
      <c r="M1213" s="304"/>
      <c r="N1213" s="304"/>
      <c r="O1213" s="425">
        <f t="shared" si="37"/>
        <v>0</v>
      </c>
      <c r="P1213" s="304"/>
      <c r="Q1213" s="304"/>
      <c r="R1213" s="275" t="str">
        <f>IF(ISBLANK($B1213),"",VLOOKUP($B1213,Listen!$A$2:$C$44,2,FALSE))</f>
        <v/>
      </c>
      <c r="S1213" s="275" t="str">
        <f>IF(ISBLANK($B1213),"",VLOOKUP($B1213,Listen!$A$2:$C$44,3,FALSE))</f>
        <v/>
      </c>
      <c r="T1213" s="260"/>
      <c r="U1213" s="260"/>
      <c r="V1213" s="260"/>
      <c r="W1213" s="260"/>
      <c r="X1213" s="260"/>
      <c r="Y1213" s="260"/>
      <c r="Z1213" s="260"/>
      <c r="AA1213" s="260"/>
      <c r="AB1213" s="260"/>
      <c r="AC1213" s="260"/>
      <c r="AD1213" s="260"/>
      <c r="AE1213" s="260"/>
    </row>
    <row r="1214" spans="1:31">
      <c r="A1214" s="186"/>
      <c r="B1214" s="186"/>
      <c r="C1214" s="226"/>
      <c r="D1214" s="304"/>
      <c r="E1214" s="304"/>
      <c r="F1214" s="304"/>
      <c r="G1214" s="304"/>
      <c r="H1214" s="304"/>
      <c r="I1214" s="304"/>
      <c r="J1214" s="304"/>
      <c r="K1214" s="304"/>
      <c r="L1214" s="425">
        <f t="shared" si="36"/>
        <v>0</v>
      </c>
      <c r="M1214" s="304"/>
      <c r="N1214" s="304"/>
      <c r="O1214" s="425">
        <f t="shared" si="37"/>
        <v>0</v>
      </c>
      <c r="P1214" s="304"/>
      <c r="Q1214" s="304"/>
      <c r="R1214" s="275" t="str">
        <f>IF(ISBLANK($B1214),"",VLOOKUP($B1214,Listen!$A$2:$C$44,2,FALSE))</f>
        <v/>
      </c>
      <c r="S1214" s="275" t="str">
        <f>IF(ISBLANK($B1214),"",VLOOKUP($B1214,Listen!$A$2:$C$44,3,FALSE))</f>
        <v/>
      </c>
      <c r="T1214" s="260"/>
      <c r="U1214" s="260"/>
      <c r="V1214" s="260"/>
      <c r="W1214" s="260"/>
      <c r="X1214" s="260"/>
      <c r="Y1214" s="260"/>
      <c r="Z1214" s="260"/>
      <c r="AA1214" s="260"/>
      <c r="AB1214" s="260"/>
      <c r="AC1214" s="260"/>
      <c r="AD1214" s="260"/>
      <c r="AE1214" s="260"/>
    </row>
    <row r="1215" spans="1:31">
      <c r="A1215" s="186"/>
      <c r="B1215" s="186"/>
      <c r="C1215" s="226"/>
      <c r="D1215" s="304"/>
      <c r="E1215" s="304"/>
      <c r="F1215" s="304"/>
      <c r="G1215" s="304"/>
      <c r="H1215" s="304"/>
      <c r="I1215" s="304"/>
      <c r="J1215" s="304"/>
      <c r="K1215" s="304"/>
      <c r="L1215" s="425">
        <f t="shared" si="36"/>
        <v>0</v>
      </c>
      <c r="M1215" s="304"/>
      <c r="N1215" s="304"/>
      <c r="O1215" s="425">
        <f t="shared" si="37"/>
        <v>0</v>
      </c>
      <c r="P1215" s="304"/>
      <c r="Q1215" s="304"/>
      <c r="R1215" s="275" t="str">
        <f>IF(ISBLANK($B1215),"",VLOOKUP($B1215,Listen!$A$2:$C$44,2,FALSE))</f>
        <v/>
      </c>
      <c r="S1215" s="275" t="str">
        <f>IF(ISBLANK($B1215),"",VLOOKUP($B1215,Listen!$A$2:$C$44,3,FALSE))</f>
        <v/>
      </c>
      <c r="T1215" s="260"/>
      <c r="U1215" s="260"/>
      <c r="V1215" s="260"/>
      <c r="W1215" s="260"/>
      <c r="X1215" s="260"/>
      <c r="Y1215" s="260"/>
      <c r="Z1215" s="260"/>
      <c r="AA1215" s="260"/>
      <c r="AB1215" s="260"/>
      <c r="AC1215" s="260"/>
      <c r="AD1215" s="260"/>
      <c r="AE1215" s="260"/>
    </row>
    <row r="1216" spans="1:31">
      <c r="A1216" s="186"/>
      <c r="B1216" s="186"/>
      <c r="C1216" s="226"/>
      <c r="D1216" s="304"/>
      <c r="E1216" s="304"/>
      <c r="F1216" s="304"/>
      <c r="G1216" s="304"/>
      <c r="H1216" s="304"/>
      <c r="I1216" s="304"/>
      <c r="J1216" s="304"/>
      <c r="K1216" s="304"/>
      <c r="L1216" s="425">
        <f t="shared" si="36"/>
        <v>0</v>
      </c>
      <c r="M1216" s="304"/>
      <c r="N1216" s="304"/>
      <c r="O1216" s="425">
        <f t="shared" si="37"/>
        <v>0</v>
      </c>
      <c r="P1216" s="304"/>
      <c r="Q1216" s="304"/>
      <c r="R1216" s="275" t="str">
        <f>IF(ISBLANK($B1216),"",VLOOKUP($B1216,Listen!$A$2:$C$44,2,FALSE))</f>
        <v/>
      </c>
      <c r="S1216" s="275" t="str">
        <f>IF(ISBLANK($B1216),"",VLOOKUP($B1216,Listen!$A$2:$C$44,3,FALSE))</f>
        <v/>
      </c>
      <c r="T1216" s="260"/>
      <c r="U1216" s="260"/>
      <c r="V1216" s="260"/>
      <c r="W1216" s="260"/>
      <c r="X1216" s="260"/>
      <c r="Y1216" s="260"/>
      <c r="Z1216" s="260"/>
      <c r="AA1216" s="260"/>
      <c r="AB1216" s="260"/>
      <c r="AC1216" s="260"/>
      <c r="AD1216" s="260"/>
      <c r="AE1216" s="260"/>
    </row>
    <row r="1217" spans="1:31">
      <c r="A1217" s="186"/>
      <c r="B1217" s="186"/>
      <c r="C1217" s="226"/>
      <c r="D1217" s="304"/>
      <c r="E1217" s="304"/>
      <c r="F1217" s="304"/>
      <c r="G1217" s="304"/>
      <c r="H1217" s="304"/>
      <c r="I1217" s="304"/>
      <c r="J1217" s="304"/>
      <c r="K1217" s="304"/>
      <c r="L1217" s="425">
        <f t="shared" si="36"/>
        <v>0</v>
      </c>
      <c r="M1217" s="304"/>
      <c r="N1217" s="304"/>
      <c r="O1217" s="425">
        <f t="shared" si="37"/>
        <v>0</v>
      </c>
      <c r="P1217" s="304"/>
      <c r="Q1217" s="304"/>
      <c r="R1217" s="275" t="str">
        <f>IF(ISBLANK($B1217),"",VLOOKUP($B1217,Listen!$A$2:$C$44,2,FALSE))</f>
        <v/>
      </c>
      <c r="S1217" s="275" t="str">
        <f>IF(ISBLANK($B1217),"",VLOOKUP($B1217,Listen!$A$2:$C$44,3,FALSE))</f>
        <v/>
      </c>
      <c r="T1217" s="260"/>
      <c r="U1217" s="260"/>
      <c r="V1217" s="260"/>
      <c r="W1217" s="260"/>
      <c r="X1217" s="260"/>
      <c r="Y1217" s="260"/>
      <c r="Z1217" s="260"/>
      <c r="AA1217" s="260"/>
      <c r="AB1217" s="260"/>
      <c r="AC1217" s="260"/>
      <c r="AD1217" s="260"/>
      <c r="AE1217" s="260"/>
    </row>
    <row r="1218" spans="1:31">
      <c r="A1218" s="186"/>
      <c r="B1218" s="186"/>
      <c r="C1218" s="226"/>
      <c r="D1218" s="304"/>
      <c r="E1218" s="304"/>
      <c r="F1218" s="304"/>
      <c r="G1218" s="304"/>
      <c r="H1218" s="304"/>
      <c r="I1218" s="304"/>
      <c r="J1218" s="304"/>
      <c r="K1218" s="304"/>
      <c r="L1218" s="425">
        <f t="shared" si="36"/>
        <v>0</v>
      </c>
      <c r="M1218" s="304"/>
      <c r="N1218" s="304"/>
      <c r="O1218" s="425">
        <f t="shared" si="37"/>
        <v>0</v>
      </c>
      <c r="P1218" s="304"/>
      <c r="Q1218" s="304"/>
      <c r="R1218" s="275" t="str">
        <f>IF(ISBLANK($B1218),"",VLOOKUP($B1218,Listen!$A$2:$C$44,2,FALSE))</f>
        <v/>
      </c>
      <c r="S1218" s="275" t="str">
        <f>IF(ISBLANK($B1218),"",VLOOKUP($B1218,Listen!$A$2:$C$44,3,FALSE))</f>
        <v/>
      </c>
      <c r="T1218" s="260"/>
      <c r="U1218" s="260"/>
      <c r="V1218" s="260"/>
      <c r="W1218" s="260"/>
      <c r="X1218" s="260"/>
      <c r="Y1218" s="260"/>
      <c r="Z1218" s="260"/>
      <c r="AA1218" s="260"/>
      <c r="AB1218" s="260"/>
      <c r="AC1218" s="260"/>
      <c r="AD1218" s="260"/>
      <c r="AE1218" s="260"/>
    </row>
    <row r="1219" spans="1:31">
      <c r="A1219" s="186"/>
      <c r="B1219" s="186"/>
      <c r="C1219" s="226"/>
      <c r="D1219" s="304"/>
      <c r="E1219" s="304"/>
      <c r="F1219" s="304"/>
      <c r="G1219" s="304"/>
      <c r="H1219" s="304"/>
      <c r="I1219" s="304"/>
      <c r="J1219" s="304"/>
      <c r="K1219" s="304"/>
      <c r="L1219" s="425">
        <f t="shared" si="36"/>
        <v>0</v>
      </c>
      <c r="M1219" s="304"/>
      <c r="N1219" s="304"/>
      <c r="O1219" s="425">
        <f t="shared" si="37"/>
        <v>0</v>
      </c>
      <c r="P1219" s="304"/>
      <c r="Q1219" s="304"/>
      <c r="R1219" s="275" t="str">
        <f>IF(ISBLANK($B1219),"",VLOOKUP($B1219,Listen!$A$2:$C$44,2,FALSE))</f>
        <v/>
      </c>
      <c r="S1219" s="275" t="str">
        <f>IF(ISBLANK($B1219),"",VLOOKUP($B1219,Listen!$A$2:$C$44,3,FALSE))</f>
        <v/>
      </c>
      <c r="T1219" s="260"/>
      <c r="U1219" s="260"/>
      <c r="V1219" s="260"/>
      <c r="W1219" s="260"/>
      <c r="X1219" s="260"/>
      <c r="Y1219" s="260"/>
      <c r="Z1219" s="260"/>
      <c r="AA1219" s="260"/>
      <c r="AB1219" s="260"/>
      <c r="AC1219" s="260"/>
      <c r="AD1219" s="260"/>
      <c r="AE1219" s="260"/>
    </row>
    <row r="1220" spans="1:31">
      <c r="A1220" s="186"/>
      <c r="B1220" s="186"/>
      <c r="C1220" s="226"/>
      <c r="D1220" s="304"/>
      <c r="E1220" s="304"/>
      <c r="F1220" s="304"/>
      <c r="G1220" s="304"/>
      <c r="H1220" s="304"/>
      <c r="I1220" s="304"/>
      <c r="J1220" s="304"/>
      <c r="K1220" s="304"/>
      <c r="L1220" s="425">
        <f t="shared" si="36"/>
        <v>0</v>
      </c>
      <c r="M1220" s="304"/>
      <c r="N1220" s="304"/>
      <c r="O1220" s="425">
        <f t="shared" si="37"/>
        <v>0</v>
      </c>
      <c r="P1220" s="304"/>
      <c r="Q1220" s="304"/>
      <c r="R1220" s="275" t="str">
        <f>IF(ISBLANK($B1220),"",VLOOKUP($B1220,Listen!$A$2:$C$44,2,FALSE))</f>
        <v/>
      </c>
      <c r="S1220" s="275" t="str">
        <f>IF(ISBLANK($B1220),"",VLOOKUP($B1220,Listen!$A$2:$C$44,3,FALSE))</f>
        <v/>
      </c>
      <c r="T1220" s="260"/>
      <c r="U1220" s="260"/>
      <c r="V1220" s="260"/>
      <c r="W1220" s="260"/>
      <c r="X1220" s="260"/>
      <c r="Y1220" s="260"/>
      <c r="Z1220" s="260"/>
      <c r="AA1220" s="260"/>
      <c r="AB1220" s="260"/>
      <c r="AC1220" s="260"/>
      <c r="AD1220" s="260"/>
      <c r="AE1220" s="260"/>
    </row>
    <row r="1221" spans="1:31">
      <c r="A1221" s="186"/>
      <c r="B1221" s="186"/>
      <c r="C1221" s="226"/>
      <c r="D1221" s="304"/>
      <c r="E1221" s="304"/>
      <c r="F1221" s="304"/>
      <c r="G1221" s="304"/>
      <c r="H1221" s="304"/>
      <c r="I1221" s="304"/>
      <c r="J1221" s="304"/>
      <c r="K1221" s="304"/>
      <c r="L1221" s="425">
        <f t="shared" ref="L1221:L1284" si="38">D1221+E1221+G1221+H1221+J1221-F1221-I1221-K1221</f>
        <v>0</v>
      </c>
      <c r="M1221" s="304"/>
      <c r="N1221" s="304"/>
      <c r="O1221" s="425">
        <f t="shared" ref="O1221:O1284" si="39">L1221-M1221-N1221</f>
        <v>0</v>
      </c>
      <c r="P1221" s="304"/>
      <c r="Q1221" s="304"/>
      <c r="R1221" s="275" t="str">
        <f>IF(ISBLANK($B1221),"",VLOOKUP($B1221,Listen!$A$2:$C$44,2,FALSE))</f>
        <v/>
      </c>
      <c r="S1221" s="275" t="str">
        <f>IF(ISBLANK($B1221),"",VLOOKUP($B1221,Listen!$A$2:$C$44,3,FALSE))</f>
        <v/>
      </c>
      <c r="T1221" s="260"/>
      <c r="U1221" s="260"/>
      <c r="V1221" s="260"/>
      <c r="W1221" s="260"/>
      <c r="X1221" s="260"/>
      <c r="Y1221" s="260"/>
      <c r="Z1221" s="260"/>
      <c r="AA1221" s="260"/>
      <c r="AB1221" s="260"/>
      <c r="AC1221" s="260"/>
      <c r="AD1221" s="260"/>
      <c r="AE1221" s="260"/>
    </row>
    <row r="1222" spans="1:31">
      <c r="A1222" s="186"/>
      <c r="B1222" s="186"/>
      <c r="C1222" s="226"/>
      <c r="D1222" s="304"/>
      <c r="E1222" s="304"/>
      <c r="F1222" s="304"/>
      <c r="G1222" s="304"/>
      <c r="H1222" s="304"/>
      <c r="I1222" s="304"/>
      <c r="J1222" s="304"/>
      <c r="K1222" s="304"/>
      <c r="L1222" s="425">
        <f t="shared" si="38"/>
        <v>0</v>
      </c>
      <c r="M1222" s="304"/>
      <c r="N1222" s="304"/>
      <c r="O1222" s="425">
        <f t="shared" si="39"/>
        <v>0</v>
      </c>
      <c r="P1222" s="304"/>
      <c r="Q1222" s="304"/>
      <c r="R1222" s="275" t="str">
        <f>IF(ISBLANK($B1222),"",VLOOKUP($B1222,Listen!$A$2:$C$44,2,FALSE))</f>
        <v/>
      </c>
      <c r="S1222" s="275" t="str">
        <f>IF(ISBLANK($B1222),"",VLOOKUP($B1222,Listen!$A$2:$C$44,3,FALSE))</f>
        <v/>
      </c>
      <c r="T1222" s="260"/>
      <c r="U1222" s="260"/>
      <c r="V1222" s="260"/>
      <c r="W1222" s="260"/>
      <c r="X1222" s="260"/>
      <c r="Y1222" s="260"/>
      <c r="Z1222" s="260"/>
      <c r="AA1222" s="260"/>
      <c r="AB1222" s="260"/>
      <c r="AC1222" s="260"/>
      <c r="AD1222" s="260"/>
      <c r="AE1222" s="260"/>
    </row>
    <row r="1223" spans="1:31">
      <c r="A1223" s="186"/>
      <c r="B1223" s="186"/>
      <c r="C1223" s="226"/>
      <c r="D1223" s="304"/>
      <c r="E1223" s="304"/>
      <c r="F1223" s="304"/>
      <c r="G1223" s="304"/>
      <c r="H1223" s="304"/>
      <c r="I1223" s="304"/>
      <c r="J1223" s="304"/>
      <c r="K1223" s="304"/>
      <c r="L1223" s="425">
        <f t="shared" si="38"/>
        <v>0</v>
      </c>
      <c r="M1223" s="304"/>
      <c r="N1223" s="304"/>
      <c r="O1223" s="425">
        <f t="shared" si="39"/>
        <v>0</v>
      </c>
      <c r="P1223" s="304"/>
      <c r="Q1223" s="304"/>
      <c r="R1223" s="275" t="str">
        <f>IF(ISBLANK($B1223),"",VLOOKUP($B1223,Listen!$A$2:$C$44,2,FALSE))</f>
        <v/>
      </c>
      <c r="S1223" s="275" t="str">
        <f>IF(ISBLANK($B1223),"",VLOOKUP($B1223,Listen!$A$2:$C$44,3,FALSE))</f>
        <v/>
      </c>
      <c r="T1223" s="260"/>
      <c r="U1223" s="260"/>
      <c r="V1223" s="260"/>
      <c r="W1223" s="260"/>
      <c r="X1223" s="260"/>
      <c r="Y1223" s="260"/>
      <c r="Z1223" s="260"/>
      <c r="AA1223" s="260"/>
      <c r="AB1223" s="260"/>
      <c r="AC1223" s="260"/>
      <c r="AD1223" s="260"/>
      <c r="AE1223" s="260"/>
    </row>
    <row r="1224" spans="1:31">
      <c r="A1224" s="186"/>
      <c r="B1224" s="186"/>
      <c r="C1224" s="226"/>
      <c r="D1224" s="304"/>
      <c r="E1224" s="304"/>
      <c r="F1224" s="304"/>
      <c r="G1224" s="304"/>
      <c r="H1224" s="304"/>
      <c r="I1224" s="304"/>
      <c r="J1224" s="304"/>
      <c r="K1224" s="304"/>
      <c r="L1224" s="425">
        <f t="shared" si="38"/>
        <v>0</v>
      </c>
      <c r="M1224" s="304"/>
      <c r="N1224" s="304"/>
      <c r="O1224" s="425">
        <f t="shared" si="39"/>
        <v>0</v>
      </c>
      <c r="P1224" s="304"/>
      <c r="Q1224" s="304"/>
      <c r="R1224" s="275" t="str">
        <f>IF(ISBLANK($B1224),"",VLOOKUP($B1224,Listen!$A$2:$C$44,2,FALSE))</f>
        <v/>
      </c>
      <c r="S1224" s="275" t="str">
        <f>IF(ISBLANK($B1224),"",VLOOKUP($B1224,Listen!$A$2:$C$44,3,FALSE))</f>
        <v/>
      </c>
      <c r="T1224" s="260"/>
      <c r="U1224" s="260"/>
      <c r="V1224" s="260"/>
      <c r="W1224" s="260"/>
      <c r="X1224" s="260"/>
      <c r="Y1224" s="260"/>
      <c r="Z1224" s="260"/>
      <c r="AA1224" s="260"/>
      <c r="AB1224" s="260"/>
      <c r="AC1224" s="260"/>
      <c r="AD1224" s="260"/>
      <c r="AE1224" s="260"/>
    </row>
    <row r="1225" spans="1:31">
      <c r="A1225" s="186"/>
      <c r="B1225" s="186"/>
      <c r="C1225" s="226"/>
      <c r="D1225" s="304"/>
      <c r="E1225" s="304"/>
      <c r="F1225" s="304"/>
      <c r="G1225" s="304"/>
      <c r="H1225" s="304"/>
      <c r="I1225" s="304"/>
      <c r="J1225" s="304"/>
      <c r="K1225" s="304"/>
      <c r="L1225" s="425">
        <f t="shared" si="38"/>
        <v>0</v>
      </c>
      <c r="M1225" s="304"/>
      <c r="N1225" s="304"/>
      <c r="O1225" s="425">
        <f t="shared" si="39"/>
        <v>0</v>
      </c>
      <c r="P1225" s="304"/>
      <c r="Q1225" s="304"/>
      <c r="R1225" s="275" t="str">
        <f>IF(ISBLANK($B1225),"",VLOOKUP($B1225,Listen!$A$2:$C$44,2,FALSE))</f>
        <v/>
      </c>
      <c r="S1225" s="275" t="str">
        <f>IF(ISBLANK($B1225),"",VLOOKUP($B1225,Listen!$A$2:$C$44,3,FALSE))</f>
        <v/>
      </c>
      <c r="T1225" s="260"/>
      <c r="U1225" s="260"/>
      <c r="V1225" s="260"/>
      <c r="W1225" s="260"/>
      <c r="X1225" s="260"/>
      <c r="Y1225" s="260"/>
      <c r="Z1225" s="260"/>
      <c r="AA1225" s="260"/>
      <c r="AB1225" s="260"/>
      <c r="AC1225" s="260"/>
      <c r="AD1225" s="260"/>
      <c r="AE1225" s="260"/>
    </row>
    <row r="1226" spans="1:31">
      <c r="A1226" s="186"/>
      <c r="B1226" s="186"/>
      <c r="C1226" s="226"/>
      <c r="D1226" s="304"/>
      <c r="E1226" s="304"/>
      <c r="F1226" s="304"/>
      <c r="G1226" s="304"/>
      <c r="H1226" s="304"/>
      <c r="I1226" s="304"/>
      <c r="J1226" s="304"/>
      <c r="K1226" s="304"/>
      <c r="L1226" s="425">
        <f t="shared" si="38"/>
        <v>0</v>
      </c>
      <c r="M1226" s="304"/>
      <c r="N1226" s="304"/>
      <c r="O1226" s="425">
        <f t="shared" si="39"/>
        <v>0</v>
      </c>
      <c r="P1226" s="304"/>
      <c r="Q1226" s="304"/>
      <c r="R1226" s="275" t="str">
        <f>IF(ISBLANK($B1226),"",VLOOKUP($B1226,Listen!$A$2:$C$44,2,FALSE))</f>
        <v/>
      </c>
      <c r="S1226" s="275" t="str">
        <f>IF(ISBLANK($B1226),"",VLOOKUP($B1226,Listen!$A$2:$C$44,3,FALSE))</f>
        <v/>
      </c>
      <c r="T1226" s="260"/>
      <c r="U1226" s="260"/>
      <c r="V1226" s="260"/>
      <c r="W1226" s="260"/>
      <c r="X1226" s="260"/>
      <c r="Y1226" s="260"/>
      <c r="Z1226" s="260"/>
      <c r="AA1226" s="260"/>
      <c r="AB1226" s="260"/>
      <c r="AC1226" s="260"/>
      <c r="AD1226" s="260"/>
      <c r="AE1226" s="260"/>
    </row>
    <row r="1227" spans="1:31">
      <c r="A1227" s="186"/>
      <c r="B1227" s="186"/>
      <c r="C1227" s="226"/>
      <c r="D1227" s="304"/>
      <c r="E1227" s="304"/>
      <c r="F1227" s="304"/>
      <c r="G1227" s="304"/>
      <c r="H1227" s="304"/>
      <c r="I1227" s="304"/>
      <c r="J1227" s="304"/>
      <c r="K1227" s="304"/>
      <c r="L1227" s="425">
        <f t="shared" si="38"/>
        <v>0</v>
      </c>
      <c r="M1227" s="304"/>
      <c r="N1227" s="304"/>
      <c r="O1227" s="425">
        <f t="shared" si="39"/>
        <v>0</v>
      </c>
      <c r="P1227" s="304"/>
      <c r="Q1227" s="304"/>
      <c r="R1227" s="275" t="str">
        <f>IF(ISBLANK($B1227),"",VLOOKUP($B1227,Listen!$A$2:$C$44,2,FALSE))</f>
        <v/>
      </c>
      <c r="S1227" s="275" t="str">
        <f>IF(ISBLANK($B1227),"",VLOOKUP($B1227,Listen!$A$2:$C$44,3,FALSE))</f>
        <v/>
      </c>
      <c r="T1227" s="260"/>
      <c r="U1227" s="260"/>
      <c r="V1227" s="260"/>
      <c r="W1227" s="260"/>
      <c r="X1227" s="260"/>
      <c r="Y1227" s="260"/>
      <c r="Z1227" s="260"/>
      <c r="AA1227" s="260"/>
      <c r="AB1227" s="260"/>
      <c r="AC1227" s="260"/>
      <c r="AD1227" s="260"/>
      <c r="AE1227" s="260"/>
    </row>
    <row r="1228" spans="1:31">
      <c r="A1228" s="186"/>
      <c r="B1228" s="186"/>
      <c r="C1228" s="226"/>
      <c r="D1228" s="304"/>
      <c r="E1228" s="304"/>
      <c r="F1228" s="304"/>
      <c r="G1228" s="304"/>
      <c r="H1228" s="304"/>
      <c r="I1228" s="304"/>
      <c r="J1228" s="304"/>
      <c r="K1228" s="304"/>
      <c r="L1228" s="425">
        <f t="shared" si="38"/>
        <v>0</v>
      </c>
      <c r="M1228" s="304"/>
      <c r="N1228" s="304"/>
      <c r="O1228" s="425">
        <f t="shared" si="39"/>
        <v>0</v>
      </c>
      <c r="P1228" s="304"/>
      <c r="Q1228" s="304"/>
      <c r="R1228" s="275" t="str">
        <f>IF(ISBLANK($B1228),"",VLOOKUP($B1228,Listen!$A$2:$C$44,2,FALSE))</f>
        <v/>
      </c>
      <c r="S1228" s="275" t="str">
        <f>IF(ISBLANK($B1228),"",VLOOKUP($B1228,Listen!$A$2:$C$44,3,FALSE))</f>
        <v/>
      </c>
      <c r="T1228" s="260"/>
      <c r="U1228" s="260"/>
      <c r="V1228" s="260"/>
      <c r="W1228" s="260"/>
      <c r="X1228" s="260"/>
      <c r="Y1228" s="260"/>
      <c r="Z1228" s="260"/>
      <c r="AA1228" s="260"/>
      <c r="AB1228" s="260"/>
      <c r="AC1228" s="260"/>
      <c r="AD1228" s="260"/>
      <c r="AE1228" s="260"/>
    </row>
    <row r="1229" spans="1:31">
      <c r="A1229" s="186"/>
      <c r="B1229" s="186"/>
      <c r="C1229" s="226"/>
      <c r="D1229" s="304"/>
      <c r="E1229" s="304"/>
      <c r="F1229" s="304"/>
      <c r="G1229" s="304"/>
      <c r="H1229" s="304"/>
      <c r="I1229" s="304"/>
      <c r="J1229" s="304"/>
      <c r="K1229" s="304"/>
      <c r="L1229" s="425">
        <f t="shared" si="38"/>
        <v>0</v>
      </c>
      <c r="M1229" s="304"/>
      <c r="N1229" s="304"/>
      <c r="O1229" s="425">
        <f t="shared" si="39"/>
        <v>0</v>
      </c>
      <c r="P1229" s="304"/>
      <c r="Q1229" s="304"/>
      <c r="R1229" s="275" t="str">
        <f>IF(ISBLANK($B1229),"",VLOOKUP($B1229,Listen!$A$2:$C$44,2,FALSE))</f>
        <v/>
      </c>
      <c r="S1229" s="275" t="str">
        <f>IF(ISBLANK($B1229),"",VLOOKUP($B1229,Listen!$A$2:$C$44,3,FALSE))</f>
        <v/>
      </c>
      <c r="T1229" s="260"/>
      <c r="U1229" s="260"/>
      <c r="V1229" s="260"/>
      <c r="W1229" s="260"/>
      <c r="X1229" s="260"/>
      <c r="Y1229" s="260"/>
      <c r="Z1229" s="260"/>
      <c r="AA1229" s="260"/>
      <c r="AB1229" s="260"/>
      <c r="AC1229" s="260"/>
      <c r="AD1229" s="260"/>
      <c r="AE1229" s="260"/>
    </row>
    <row r="1230" spans="1:31">
      <c r="A1230" s="186"/>
      <c r="B1230" s="186"/>
      <c r="C1230" s="226"/>
      <c r="D1230" s="304"/>
      <c r="E1230" s="304"/>
      <c r="F1230" s="304"/>
      <c r="G1230" s="304"/>
      <c r="H1230" s="304"/>
      <c r="I1230" s="304"/>
      <c r="J1230" s="304"/>
      <c r="K1230" s="304"/>
      <c r="L1230" s="425">
        <f t="shared" si="38"/>
        <v>0</v>
      </c>
      <c r="M1230" s="304"/>
      <c r="N1230" s="304"/>
      <c r="O1230" s="425">
        <f t="shared" si="39"/>
        <v>0</v>
      </c>
      <c r="P1230" s="304"/>
      <c r="Q1230" s="304"/>
      <c r="R1230" s="275" t="str">
        <f>IF(ISBLANK($B1230),"",VLOOKUP($B1230,Listen!$A$2:$C$44,2,FALSE))</f>
        <v/>
      </c>
      <c r="S1230" s="275" t="str">
        <f>IF(ISBLANK($B1230),"",VLOOKUP($B1230,Listen!$A$2:$C$44,3,FALSE))</f>
        <v/>
      </c>
      <c r="T1230" s="260"/>
      <c r="U1230" s="260"/>
      <c r="V1230" s="260"/>
      <c r="W1230" s="260"/>
      <c r="X1230" s="260"/>
      <c r="Y1230" s="260"/>
      <c r="Z1230" s="260"/>
      <c r="AA1230" s="260"/>
      <c r="AB1230" s="260"/>
      <c r="AC1230" s="260"/>
      <c r="AD1230" s="260"/>
      <c r="AE1230" s="260"/>
    </row>
    <row r="1231" spans="1:31">
      <c r="A1231" s="186"/>
      <c r="B1231" s="186"/>
      <c r="C1231" s="226"/>
      <c r="D1231" s="304"/>
      <c r="E1231" s="304"/>
      <c r="F1231" s="304"/>
      <c r="G1231" s="304"/>
      <c r="H1231" s="304"/>
      <c r="I1231" s="304"/>
      <c r="J1231" s="304"/>
      <c r="K1231" s="304"/>
      <c r="L1231" s="425">
        <f t="shared" si="38"/>
        <v>0</v>
      </c>
      <c r="M1231" s="304"/>
      <c r="N1231" s="304"/>
      <c r="O1231" s="425">
        <f t="shared" si="39"/>
        <v>0</v>
      </c>
      <c r="P1231" s="304"/>
      <c r="Q1231" s="304"/>
      <c r="R1231" s="275" t="str">
        <f>IF(ISBLANK($B1231),"",VLOOKUP($B1231,Listen!$A$2:$C$44,2,FALSE))</f>
        <v/>
      </c>
      <c r="S1231" s="275" t="str">
        <f>IF(ISBLANK($B1231),"",VLOOKUP($B1231,Listen!$A$2:$C$44,3,FALSE))</f>
        <v/>
      </c>
      <c r="T1231" s="260"/>
      <c r="U1231" s="260"/>
      <c r="V1231" s="260"/>
      <c r="W1231" s="260"/>
      <c r="X1231" s="260"/>
      <c r="Y1231" s="260"/>
      <c r="Z1231" s="260"/>
      <c r="AA1231" s="260"/>
      <c r="AB1231" s="260"/>
      <c r="AC1231" s="260"/>
      <c r="AD1231" s="260"/>
      <c r="AE1231" s="260"/>
    </row>
    <row r="1232" spans="1:31">
      <c r="A1232" s="186"/>
      <c r="B1232" s="186"/>
      <c r="C1232" s="226"/>
      <c r="D1232" s="304"/>
      <c r="E1232" s="304"/>
      <c r="F1232" s="304"/>
      <c r="G1232" s="304"/>
      <c r="H1232" s="304"/>
      <c r="I1232" s="304"/>
      <c r="J1232" s="304"/>
      <c r="K1232" s="304"/>
      <c r="L1232" s="425">
        <f t="shared" si="38"/>
        <v>0</v>
      </c>
      <c r="M1232" s="304"/>
      <c r="N1232" s="304"/>
      <c r="O1232" s="425">
        <f t="shared" si="39"/>
        <v>0</v>
      </c>
      <c r="P1232" s="304"/>
      <c r="Q1232" s="304"/>
      <c r="R1232" s="275" t="str">
        <f>IF(ISBLANK($B1232),"",VLOOKUP($B1232,Listen!$A$2:$C$44,2,FALSE))</f>
        <v/>
      </c>
      <c r="S1232" s="275" t="str">
        <f>IF(ISBLANK($B1232),"",VLOOKUP($B1232,Listen!$A$2:$C$44,3,FALSE))</f>
        <v/>
      </c>
      <c r="T1232" s="260"/>
      <c r="U1232" s="260"/>
      <c r="V1232" s="260"/>
      <c r="W1232" s="260"/>
      <c r="X1232" s="260"/>
      <c r="Y1232" s="260"/>
      <c r="Z1232" s="260"/>
      <c r="AA1232" s="260"/>
      <c r="AB1232" s="260"/>
      <c r="AC1232" s="260"/>
      <c r="AD1232" s="260"/>
      <c r="AE1232" s="260"/>
    </row>
    <row r="1233" spans="1:31">
      <c r="A1233" s="186"/>
      <c r="B1233" s="186"/>
      <c r="C1233" s="226"/>
      <c r="D1233" s="304"/>
      <c r="E1233" s="304"/>
      <c r="F1233" s="304"/>
      <c r="G1233" s="304"/>
      <c r="H1233" s="304"/>
      <c r="I1233" s="304"/>
      <c r="J1233" s="304"/>
      <c r="K1233" s="304"/>
      <c r="L1233" s="425">
        <f t="shared" si="38"/>
        <v>0</v>
      </c>
      <c r="M1233" s="304"/>
      <c r="N1233" s="304"/>
      <c r="O1233" s="425">
        <f t="shared" si="39"/>
        <v>0</v>
      </c>
      <c r="P1233" s="304"/>
      <c r="Q1233" s="304"/>
      <c r="R1233" s="275" t="str">
        <f>IF(ISBLANK($B1233),"",VLOOKUP($B1233,Listen!$A$2:$C$44,2,FALSE))</f>
        <v/>
      </c>
      <c r="S1233" s="275" t="str">
        <f>IF(ISBLANK($B1233),"",VLOOKUP($B1233,Listen!$A$2:$C$44,3,FALSE))</f>
        <v/>
      </c>
      <c r="T1233" s="260"/>
      <c r="U1233" s="260"/>
      <c r="V1233" s="260"/>
      <c r="W1233" s="260"/>
      <c r="X1233" s="260"/>
      <c r="Y1233" s="260"/>
      <c r="Z1233" s="260"/>
      <c r="AA1233" s="260"/>
      <c r="AB1233" s="260"/>
      <c r="AC1233" s="260"/>
      <c r="AD1233" s="260"/>
      <c r="AE1233" s="260"/>
    </row>
    <row r="1234" spans="1:31">
      <c r="A1234" s="186"/>
      <c r="B1234" s="186"/>
      <c r="C1234" s="226"/>
      <c r="D1234" s="304"/>
      <c r="E1234" s="304"/>
      <c r="F1234" s="304"/>
      <c r="G1234" s="304"/>
      <c r="H1234" s="304"/>
      <c r="I1234" s="304"/>
      <c r="J1234" s="304"/>
      <c r="K1234" s="304"/>
      <c r="L1234" s="425">
        <f t="shared" si="38"/>
        <v>0</v>
      </c>
      <c r="M1234" s="304"/>
      <c r="N1234" s="304"/>
      <c r="O1234" s="425">
        <f t="shared" si="39"/>
        <v>0</v>
      </c>
      <c r="P1234" s="304"/>
      <c r="Q1234" s="304"/>
      <c r="R1234" s="275" t="str">
        <f>IF(ISBLANK($B1234),"",VLOOKUP($B1234,Listen!$A$2:$C$44,2,FALSE))</f>
        <v/>
      </c>
      <c r="S1234" s="275" t="str">
        <f>IF(ISBLANK($B1234),"",VLOOKUP($B1234,Listen!$A$2:$C$44,3,FALSE))</f>
        <v/>
      </c>
      <c r="T1234" s="260"/>
      <c r="U1234" s="260"/>
      <c r="V1234" s="260"/>
      <c r="W1234" s="260"/>
      <c r="X1234" s="260"/>
      <c r="Y1234" s="260"/>
      <c r="Z1234" s="260"/>
      <c r="AA1234" s="260"/>
      <c r="AB1234" s="260"/>
      <c r="AC1234" s="260"/>
      <c r="AD1234" s="260"/>
      <c r="AE1234" s="260"/>
    </row>
    <row r="1235" spans="1:31">
      <c r="A1235" s="186"/>
      <c r="B1235" s="186"/>
      <c r="C1235" s="226"/>
      <c r="D1235" s="304"/>
      <c r="E1235" s="304"/>
      <c r="F1235" s="304"/>
      <c r="G1235" s="304"/>
      <c r="H1235" s="304"/>
      <c r="I1235" s="304"/>
      <c r="J1235" s="304"/>
      <c r="K1235" s="304"/>
      <c r="L1235" s="425">
        <f t="shared" si="38"/>
        <v>0</v>
      </c>
      <c r="M1235" s="304"/>
      <c r="N1235" s="304"/>
      <c r="O1235" s="425">
        <f t="shared" si="39"/>
        <v>0</v>
      </c>
      <c r="P1235" s="304"/>
      <c r="Q1235" s="304"/>
      <c r="R1235" s="275" t="str">
        <f>IF(ISBLANK($B1235),"",VLOOKUP($B1235,Listen!$A$2:$C$44,2,FALSE))</f>
        <v/>
      </c>
      <c r="S1235" s="275" t="str">
        <f>IF(ISBLANK($B1235),"",VLOOKUP($B1235,Listen!$A$2:$C$44,3,FALSE))</f>
        <v/>
      </c>
      <c r="T1235" s="260"/>
      <c r="U1235" s="260"/>
      <c r="V1235" s="260"/>
      <c r="W1235" s="260"/>
      <c r="X1235" s="260"/>
      <c r="Y1235" s="260"/>
      <c r="Z1235" s="260"/>
      <c r="AA1235" s="260"/>
      <c r="AB1235" s="260"/>
      <c r="AC1235" s="260"/>
      <c r="AD1235" s="260"/>
      <c r="AE1235" s="260"/>
    </row>
    <row r="1236" spans="1:31">
      <c r="A1236" s="186"/>
      <c r="B1236" s="186"/>
      <c r="C1236" s="226"/>
      <c r="D1236" s="304"/>
      <c r="E1236" s="304"/>
      <c r="F1236" s="304"/>
      <c r="G1236" s="304"/>
      <c r="H1236" s="304"/>
      <c r="I1236" s="304"/>
      <c r="J1236" s="304"/>
      <c r="K1236" s="304"/>
      <c r="L1236" s="425">
        <f t="shared" si="38"/>
        <v>0</v>
      </c>
      <c r="M1236" s="304"/>
      <c r="N1236" s="304"/>
      <c r="O1236" s="425">
        <f t="shared" si="39"/>
        <v>0</v>
      </c>
      <c r="P1236" s="304"/>
      <c r="Q1236" s="304"/>
      <c r="R1236" s="275" t="str">
        <f>IF(ISBLANK($B1236),"",VLOOKUP($B1236,Listen!$A$2:$C$44,2,FALSE))</f>
        <v/>
      </c>
      <c r="S1236" s="275" t="str">
        <f>IF(ISBLANK($B1236),"",VLOOKUP($B1236,Listen!$A$2:$C$44,3,FALSE))</f>
        <v/>
      </c>
      <c r="T1236" s="260"/>
      <c r="U1236" s="260"/>
      <c r="V1236" s="260"/>
      <c r="W1236" s="260"/>
      <c r="X1236" s="260"/>
      <c r="Y1236" s="260"/>
      <c r="Z1236" s="260"/>
      <c r="AA1236" s="260"/>
      <c r="AB1236" s="260"/>
      <c r="AC1236" s="260"/>
      <c r="AD1236" s="260"/>
      <c r="AE1236" s="260"/>
    </row>
    <row r="1237" spans="1:31">
      <c r="A1237" s="186"/>
      <c r="B1237" s="186"/>
      <c r="C1237" s="226"/>
      <c r="D1237" s="304"/>
      <c r="E1237" s="304"/>
      <c r="F1237" s="304"/>
      <c r="G1237" s="304"/>
      <c r="H1237" s="304"/>
      <c r="I1237" s="304"/>
      <c r="J1237" s="304"/>
      <c r="K1237" s="304"/>
      <c r="L1237" s="425">
        <f t="shared" si="38"/>
        <v>0</v>
      </c>
      <c r="M1237" s="304"/>
      <c r="N1237" s="304"/>
      <c r="O1237" s="425">
        <f t="shared" si="39"/>
        <v>0</v>
      </c>
      <c r="P1237" s="304"/>
      <c r="Q1237" s="304"/>
      <c r="R1237" s="275" t="str">
        <f>IF(ISBLANK($B1237),"",VLOOKUP($B1237,Listen!$A$2:$C$44,2,FALSE))</f>
        <v/>
      </c>
      <c r="S1237" s="275" t="str">
        <f>IF(ISBLANK($B1237),"",VLOOKUP($B1237,Listen!$A$2:$C$44,3,FALSE))</f>
        <v/>
      </c>
      <c r="T1237" s="260"/>
      <c r="U1237" s="260"/>
      <c r="V1237" s="260"/>
      <c r="W1237" s="260"/>
      <c r="X1237" s="260"/>
      <c r="Y1237" s="260"/>
      <c r="Z1237" s="260"/>
      <c r="AA1237" s="260"/>
      <c r="AB1237" s="260"/>
      <c r="AC1237" s="260"/>
      <c r="AD1237" s="260"/>
      <c r="AE1237" s="260"/>
    </row>
    <row r="1238" spans="1:31">
      <c r="A1238" s="186"/>
      <c r="B1238" s="186"/>
      <c r="C1238" s="226"/>
      <c r="D1238" s="304"/>
      <c r="E1238" s="304"/>
      <c r="F1238" s="304"/>
      <c r="G1238" s="304"/>
      <c r="H1238" s="304"/>
      <c r="I1238" s="304"/>
      <c r="J1238" s="304"/>
      <c r="K1238" s="304"/>
      <c r="L1238" s="425">
        <f t="shared" si="38"/>
        <v>0</v>
      </c>
      <c r="M1238" s="304"/>
      <c r="N1238" s="304"/>
      <c r="O1238" s="425">
        <f t="shared" si="39"/>
        <v>0</v>
      </c>
      <c r="P1238" s="304"/>
      <c r="Q1238" s="304"/>
      <c r="R1238" s="275" t="str">
        <f>IF(ISBLANK($B1238),"",VLOOKUP($B1238,Listen!$A$2:$C$44,2,FALSE))</f>
        <v/>
      </c>
      <c r="S1238" s="275" t="str">
        <f>IF(ISBLANK($B1238),"",VLOOKUP($B1238,Listen!$A$2:$C$44,3,FALSE))</f>
        <v/>
      </c>
      <c r="T1238" s="260"/>
      <c r="U1238" s="260"/>
      <c r="V1238" s="260"/>
      <c r="W1238" s="260"/>
      <c r="X1238" s="260"/>
      <c r="Y1238" s="260"/>
      <c r="Z1238" s="260"/>
      <c r="AA1238" s="260"/>
      <c r="AB1238" s="260"/>
      <c r="AC1238" s="260"/>
      <c r="AD1238" s="260"/>
      <c r="AE1238" s="260"/>
    </row>
    <row r="1239" spans="1:31">
      <c r="A1239" s="186"/>
      <c r="B1239" s="186"/>
      <c r="C1239" s="226"/>
      <c r="D1239" s="304"/>
      <c r="E1239" s="304"/>
      <c r="F1239" s="304"/>
      <c r="G1239" s="304"/>
      <c r="H1239" s="304"/>
      <c r="I1239" s="304"/>
      <c r="J1239" s="304"/>
      <c r="K1239" s="304"/>
      <c r="L1239" s="425">
        <f t="shared" si="38"/>
        <v>0</v>
      </c>
      <c r="M1239" s="304"/>
      <c r="N1239" s="304"/>
      <c r="O1239" s="425">
        <f t="shared" si="39"/>
        <v>0</v>
      </c>
      <c r="P1239" s="304"/>
      <c r="Q1239" s="304"/>
      <c r="R1239" s="275" t="str">
        <f>IF(ISBLANK($B1239),"",VLOOKUP($B1239,Listen!$A$2:$C$44,2,FALSE))</f>
        <v/>
      </c>
      <c r="S1239" s="275" t="str">
        <f>IF(ISBLANK($B1239),"",VLOOKUP($B1239,Listen!$A$2:$C$44,3,FALSE))</f>
        <v/>
      </c>
      <c r="T1239" s="260"/>
      <c r="U1239" s="260"/>
      <c r="V1239" s="260"/>
      <c r="W1239" s="260"/>
      <c r="X1239" s="260"/>
      <c r="Y1239" s="260"/>
      <c r="Z1239" s="260"/>
      <c r="AA1239" s="260"/>
      <c r="AB1239" s="260"/>
      <c r="AC1239" s="260"/>
      <c r="AD1239" s="260"/>
      <c r="AE1239" s="260"/>
    </row>
    <row r="1240" spans="1:31">
      <c r="A1240" s="186"/>
      <c r="B1240" s="186"/>
      <c r="C1240" s="226"/>
      <c r="D1240" s="304"/>
      <c r="E1240" s="304"/>
      <c r="F1240" s="304"/>
      <c r="G1240" s="304"/>
      <c r="H1240" s="304"/>
      <c r="I1240" s="304"/>
      <c r="J1240" s="304"/>
      <c r="K1240" s="304"/>
      <c r="L1240" s="425">
        <f t="shared" si="38"/>
        <v>0</v>
      </c>
      <c r="M1240" s="304"/>
      <c r="N1240" s="304"/>
      <c r="O1240" s="425">
        <f t="shared" si="39"/>
        <v>0</v>
      </c>
      <c r="P1240" s="304"/>
      <c r="Q1240" s="304"/>
      <c r="R1240" s="275" t="str">
        <f>IF(ISBLANK($B1240),"",VLOOKUP($B1240,Listen!$A$2:$C$44,2,FALSE))</f>
        <v/>
      </c>
      <c r="S1240" s="275" t="str">
        <f>IF(ISBLANK($B1240),"",VLOOKUP($B1240,Listen!$A$2:$C$44,3,FALSE))</f>
        <v/>
      </c>
      <c r="T1240" s="260"/>
      <c r="U1240" s="260"/>
      <c r="V1240" s="260"/>
      <c r="W1240" s="260"/>
      <c r="X1240" s="260"/>
      <c r="Y1240" s="260"/>
      <c r="Z1240" s="260"/>
      <c r="AA1240" s="260"/>
      <c r="AB1240" s="260"/>
      <c r="AC1240" s="260"/>
      <c r="AD1240" s="260"/>
      <c r="AE1240" s="260"/>
    </row>
    <row r="1241" spans="1:31">
      <c r="A1241" s="186"/>
      <c r="B1241" s="186"/>
      <c r="C1241" s="226"/>
      <c r="D1241" s="304"/>
      <c r="E1241" s="304"/>
      <c r="F1241" s="304"/>
      <c r="G1241" s="304"/>
      <c r="H1241" s="304"/>
      <c r="I1241" s="304"/>
      <c r="J1241" s="304"/>
      <c r="K1241" s="304"/>
      <c r="L1241" s="425">
        <f t="shared" si="38"/>
        <v>0</v>
      </c>
      <c r="M1241" s="304"/>
      <c r="N1241" s="304"/>
      <c r="O1241" s="425">
        <f t="shared" si="39"/>
        <v>0</v>
      </c>
      <c r="P1241" s="304"/>
      <c r="Q1241" s="304"/>
      <c r="R1241" s="275" t="str">
        <f>IF(ISBLANK($B1241),"",VLOOKUP($B1241,Listen!$A$2:$C$44,2,FALSE))</f>
        <v/>
      </c>
      <c r="S1241" s="275" t="str">
        <f>IF(ISBLANK($B1241),"",VLOOKUP($B1241,Listen!$A$2:$C$44,3,FALSE))</f>
        <v/>
      </c>
      <c r="T1241" s="260"/>
      <c r="U1241" s="260"/>
      <c r="V1241" s="260"/>
      <c r="W1241" s="260"/>
      <c r="X1241" s="260"/>
      <c r="Y1241" s="260"/>
      <c r="Z1241" s="260"/>
      <c r="AA1241" s="260"/>
      <c r="AB1241" s="260"/>
      <c r="AC1241" s="260"/>
      <c r="AD1241" s="260"/>
      <c r="AE1241" s="260"/>
    </row>
    <row r="1242" spans="1:31">
      <c r="A1242" s="186"/>
      <c r="B1242" s="186"/>
      <c r="C1242" s="226"/>
      <c r="D1242" s="304"/>
      <c r="E1242" s="304"/>
      <c r="F1242" s="304"/>
      <c r="G1242" s="304"/>
      <c r="H1242" s="304"/>
      <c r="I1242" s="304"/>
      <c r="J1242" s="304"/>
      <c r="K1242" s="304"/>
      <c r="L1242" s="425">
        <f t="shared" si="38"/>
        <v>0</v>
      </c>
      <c r="M1242" s="304"/>
      <c r="N1242" s="304"/>
      <c r="O1242" s="425">
        <f t="shared" si="39"/>
        <v>0</v>
      </c>
      <c r="P1242" s="304"/>
      <c r="Q1242" s="304"/>
      <c r="R1242" s="275" t="str">
        <f>IF(ISBLANK($B1242),"",VLOOKUP($B1242,Listen!$A$2:$C$44,2,FALSE))</f>
        <v/>
      </c>
      <c r="S1242" s="275" t="str">
        <f>IF(ISBLANK($B1242),"",VLOOKUP($B1242,Listen!$A$2:$C$44,3,FALSE))</f>
        <v/>
      </c>
      <c r="T1242" s="260"/>
      <c r="U1242" s="260"/>
      <c r="V1242" s="260"/>
      <c r="W1242" s="260"/>
      <c r="X1242" s="260"/>
      <c r="Y1242" s="260"/>
      <c r="Z1242" s="260"/>
      <c r="AA1242" s="260"/>
      <c r="AB1242" s="260"/>
      <c r="AC1242" s="260"/>
      <c r="AD1242" s="260"/>
      <c r="AE1242" s="260"/>
    </row>
    <row r="1243" spans="1:31">
      <c r="A1243" s="186"/>
      <c r="B1243" s="186"/>
      <c r="C1243" s="226"/>
      <c r="D1243" s="304"/>
      <c r="E1243" s="304"/>
      <c r="F1243" s="304"/>
      <c r="G1243" s="304"/>
      <c r="H1243" s="304"/>
      <c r="I1243" s="304"/>
      <c r="J1243" s="304"/>
      <c r="K1243" s="304"/>
      <c r="L1243" s="425">
        <f t="shared" si="38"/>
        <v>0</v>
      </c>
      <c r="M1243" s="304"/>
      <c r="N1243" s="304"/>
      <c r="O1243" s="425">
        <f t="shared" si="39"/>
        <v>0</v>
      </c>
      <c r="P1243" s="304"/>
      <c r="Q1243" s="304"/>
      <c r="R1243" s="275" t="str">
        <f>IF(ISBLANK($B1243),"",VLOOKUP($B1243,Listen!$A$2:$C$44,2,FALSE))</f>
        <v/>
      </c>
      <c r="S1243" s="275" t="str">
        <f>IF(ISBLANK($B1243),"",VLOOKUP($B1243,Listen!$A$2:$C$44,3,FALSE))</f>
        <v/>
      </c>
      <c r="T1243" s="260"/>
      <c r="U1243" s="260"/>
      <c r="V1243" s="260"/>
      <c r="W1243" s="260"/>
      <c r="X1243" s="260"/>
      <c r="Y1243" s="260"/>
      <c r="Z1243" s="260"/>
      <c r="AA1243" s="260"/>
      <c r="AB1243" s="260"/>
      <c r="AC1243" s="260"/>
      <c r="AD1243" s="260"/>
      <c r="AE1243" s="260"/>
    </row>
    <row r="1244" spans="1:31">
      <c r="A1244" s="186"/>
      <c r="B1244" s="186"/>
      <c r="C1244" s="226"/>
      <c r="D1244" s="304"/>
      <c r="E1244" s="304"/>
      <c r="F1244" s="304"/>
      <c r="G1244" s="304"/>
      <c r="H1244" s="304"/>
      <c r="I1244" s="304"/>
      <c r="J1244" s="304"/>
      <c r="K1244" s="304"/>
      <c r="L1244" s="425">
        <f t="shared" si="38"/>
        <v>0</v>
      </c>
      <c r="M1244" s="304"/>
      <c r="N1244" s="304"/>
      <c r="O1244" s="425">
        <f t="shared" si="39"/>
        <v>0</v>
      </c>
      <c r="P1244" s="304"/>
      <c r="Q1244" s="304"/>
      <c r="R1244" s="275" t="str">
        <f>IF(ISBLANK($B1244),"",VLOOKUP($B1244,Listen!$A$2:$C$44,2,FALSE))</f>
        <v/>
      </c>
      <c r="S1244" s="275" t="str">
        <f>IF(ISBLANK($B1244),"",VLOOKUP($B1244,Listen!$A$2:$C$44,3,FALSE))</f>
        <v/>
      </c>
      <c r="T1244" s="260"/>
      <c r="U1244" s="260"/>
      <c r="V1244" s="260"/>
      <c r="W1244" s="260"/>
      <c r="X1244" s="260"/>
      <c r="Y1244" s="260"/>
      <c r="Z1244" s="260"/>
      <c r="AA1244" s="260"/>
      <c r="AB1244" s="260"/>
      <c r="AC1244" s="260"/>
      <c r="AD1244" s="260"/>
      <c r="AE1244" s="260"/>
    </row>
    <row r="1245" spans="1:31">
      <c r="A1245" s="186"/>
      <c r="B1245" s="186"/>
      <c r="C1245" s="226"/>
      <c r="D1245" s="304"/>
      <c r="E1245" s="304"/>
      <c r="F1245" s="304"/>
      <c r="G1245" s="304"/>
      <c r="H1245" s="304"/>
      <c r="I1245" s="304"/>
      <c r="J1245" s="304"/>
      <c r="K1245" s="304"/>
      <c r="L1245" s="425">
        <f t="shared" si="38"/>
        <v>0</v>
      </c>
      <c r="M1245" s="304"/>
      <c r="N1245" s="304"/>
      <c r="O1245" s="425">
        <f t="shared" si="39"/>
        <v>0</v>
      </c>
      <c r="P1245" s="304"/>
      <c r="Q1245" s="304"/>
      <c r="R1245" s="275" t="str">
        <f>IF(ISBLANK($B1245),"",VLOOKUP($B1245,Listen!$A$2:$C$44,2,FALSE))</f>
        <v/>
      </c>
      <c r="S1245" s="275" t="str">
        <f>IF(ISBLANK($B1245),"",VLOOKUP($B1245,Listen!$A$2:$C$44,3,FALSE))</f>
        <v/>
      </c>
      <c r="T1245" s="260"/>
      <c r="U1245" s="260"/>
      <c r="V1245" s="260"/>
      <c r="W1245" s="260"/>
      <c r="X1245" s="260"/>
      <c r="Y1245" s="260"/>
      <c r="Z1245" s="260"/>
      <c r="AA1245" s="260"/>
      <c r="AB1245" s="260"/>
      <c r="AC1245" s="260"/>
      <c r="AD1245" s="260"/>
      <c r="AE1245" s="260"/>
    </row>
    <row r="1246" spans="1:31">
      <c r="A1246" s="186"/>
      <c r="B1246" s="186"/>
      <c r="C1246" s="226"/>
      <c r="D1246" s="304"/>
      <c r="E1246" s="304"/>
      <c r="F1246" s="304"/>
      <c r="G1246" s="304"/>
      <c r="H1246" s="304"/>
      <c r="I1246" s="304"/>
      <c r="J1246" s="304"/>
      <c r="K1246" s="304"/>
      <c r="L1246" s="425">
        <f t="shared" si="38"/>
        <v>0</v>
      </c>
      <c r="M1246" s="304"/>
      <c r="N1246" s="304"/>
      <c r="O1246" s="425">
        <f t="shared" si="39"/>
        <v>0</v>
      </c>
      <c r="P1246" s="304"/>
      <c r="Q1246" s="304"/>
      <c r="R1246" s="275" t="str">
        <f>IF(ISBLANK($B1246),"",VLOOKUP($B1246,Listen!$A$2:$C$44,2,FALSE))</f>
        <v/>
      </c>
      <c r="S1246" s="275" t="str">
        <f>IF(ISBLANK($B1246),"",VLOOKUP($B1246,Listen!$A$2:$C$44,3,FALSE))</f>
        <v/>
      </c>
      <c r="T1246" s="260"/>
      <c r="U1246" s="260"/>
      <c r="V1246" s="260"/>
      <c r="W1246" s="260"/>
      <c r="X1246" s="260"/>
      <c r="Y1246" s="260"/>
      <c r="Z1246" s="260"/>
      <c r="AA1246" s="260"/>
      <c r="AB1246" s="260"/>
      <c r="AC1246" s="260"/>
      <c r="AD1246" s="260"/>
      <c r="AE1246" s="260"/>
    </row>
    <row r="1247" spans="1:31">
      <c r="A1247" s="186"/>
      <c r="B1247" s="186"/>
      <c r="C1247" s="226"/>
      <c r="D1247" s="304"/>
      <c r="E1247" s="304"/>
      <c r="F1247" s="304"/>
      <c r="G1247" s="304"/>
      <c r="H1247" s="304"/>
      <c r="I1247" s="304"/>
      <c r="J1247" s="304"/>
      <c r="K1247" s="304"/>
      <c r="L1247" s="425">
        <f t="shared" si="38"/>
        <v>0</v>
      </c>
      <c r="M1247" s="304"/>
      <c r="N1247" s="304"/>
      <c r="O1247" s="425">
        <f t="shared" si="39"/>
        <v>0</v>
      </c>
      <c r="P1247" s="304"/>
      <c r="Q1247" s="304"/>
      <c r="R1247" s="275" t="str">
        <f>IF(ISBLANK($B1247),"",VLOOKUP($B1247,Listen!$A$2:$C$44,2,FALSE))</f>
        <v/>
      </c>
      <c r="S1247" s="275" t="str">
        <f>IF(ISBLANK($B1247),"",VLOOKUP($B1247,Listen!$A$2:$C$44,3,FALSE))</f>
        <v/>
      </c>
      <c r="T1247" s="260"/>
      <c r="U1247" s="260"/>
      <c r="V1247" s="260"/>
      <c r="W1247" s="260"/>
      <c r="X1247" s="260"/>
      <c r="Y1247" s="260"/>
      <c r="Z1247" s="260"/>
      <c r="AA1247" s="260"/>
      <c r="AB1247" s="260"/>
      <c r="AC1247" s="260"/>
      <c r="AD1247" s="260"/>
      <c r="AE1247" s="260"/>
    </row>
    <row r="1248" spans="1:31">
      <c r="A1248" s="186"/>
      <c r="B1248" s="186"/>
      <c r="C1248" s="226"/>
      <c r="D1248" s="304"/>
      <c r="E1248" s="304"/>
      <c r="F1248" s="304"/>
      <c r="G1248" s="304"/>
      <c r="H1248" s="304"/>
      <c r="I1248" s="304"/>
      <c r="J1248" s="304"/>
      <c r="K1248" s="304"/>
      <c r="L1248" s="425">
        <f t="shared" si="38"/>
        <v>0</v>
      </c>
      <c r="M1248" s="304"/>
      <c r="N1248" s="304"/>
      <c r="O1248" s="425">
        <f t="shared" si="39"/>
        <v>0</v>
      </c>
      <c r="P1248" s="304"/>
      <c r="Q1248" s="304"/>
      <c r="R1248" s="275" t="str">
        <f>IF(ISBLANK($B1248),"",VLOOKUP($B1248,Listen!$A$2:$C$44,2,FALSE))</f>
        <v/>
      </c>
      <c r="S1248" s="275" t="str">
        <f>IF(ISBLANK($B1248),"",VLOOKUP($B1248,Listen!$A$2:$C$44,3,FALSE))</f>
        <v/>
      </c>
      <c r="T1248" s="260"/>
      <c r="U1248" s="260"/>
      <c r="V1248" s="260"/>
      <c r="W1248" s="260"/>
      <c r="X1248" s="260"/>
      <c r="Y1248" s="260"/>
      <c r="Z1248" s="260"/>
      <c r="AA1248" s="260"/>
      <c r="AB1248" s="260"/>
      <c r="AC1248" s="260"/>
      <c r="AD1248" s="260"/>
      <c r="AE1248" s="260"/>
    </row>
    <row r="1249" spans="1:31">
      <c r="A1249" s="186"/>
      <c r="B1249" s="186"/>
      <c r="C1249" s="226"/>
      <c r="D1249" s="304"/>
      <c r="E1249" s="304"/>
      <c r="F1249" s="304"/>
      <c r="G1249" s="304"/>
      <c r="H1249" s="304"/>
      <c r="I1249" s="304"/>
      <c r="J1249" s="304"/>
      <c r="K1249" s="304"/>
      <c r="L1249" s="425">
        <f t="shared" si="38"/>
        <v>0</v>
      </c>
      <c r="M1249" s="304"/>
      <c r="N1249" s="304"/>
      <c r="O1249" s="425">
        <f t="shared" si="39"/>
        <v>0</v>
      </c>
      <c r="P1249" s="304"/>
      <c r="Q1249" s="304"/>
      <c r="R1249" s="275" t="str">
        <f>IF(ISBLANK($B1249),"",VLOOKUP($B1249,Listen!$A$2:$C$44,2,FALSE))</f>
        <v/>
      </c>
      <c r="S1249" s="275" t="str">
        <f>IF(ISBLANK($B1249),"",VLOOKUP($B1249,Listen!$A$2:$C$44,3,FALSE))</f>
        <v/>
      </c>
      <c r="T1249" s="260"/>
      <c r="U1249" s="260"/>
      <c r="V1249" s="260"/>
      <c r="W1249" s="260"/>
      <c r="X1249" s="260"/>
      <c r="Y1249" s="260"/>
      <c r="Z1249" s="260"/>
      <c r="AA1249" s="260"/>
      <c r="AB1249" s="260"/>
      <c r="AC1249" s="260"/>
      <c r="AD1249" s="260"/>
      <c r="AE1249" s="260"/>
    </row>
    <row r="1250" spans="1:31">
      <c r="A1250" s="186"/>
      <c r="B1250" s="186"/>
      <c r="C1250" s="226"/>
      <c r="D1250" s="304"/>
      <c r="E1250" s="304"/>
      <c r="F1250" s="304"/>
      <c r="G1250" s="304"/>
      <c r="H1250" s="304"/>
      <c r="I1250" s="304"/>
      <c r="J1250" s="304"/>
      <c r="K1250" s="304"/>
      <c r="L1250" s="425">
        <f t="shared" si="38"/>
        <v>0</v>
      </c>
      <c r="M1250" s="304"/>
      <c r="N1250" s="304"/>
      <c r="O1250" s="425">
        <f t="shared" si="39"/>
        <v>0</v>
      </c>
      <c r="P1250" s="304"/>
      <c r="Q1250" s="304"/>
      <c r="R1250" s="275" t="str">
        <f>IF(ISBLANK($B1250),"",VLOOKUP($B1250,Listen!$A$2:$C$44,2,FALSE))</f>
        <v/>
      </c>
      <c r="S1250" s="275" t="str">
        <f>IF(ISBLANK($B1250),"",VLOOKUP($B1250,Listen!$A$2:$C$44,3,FALSE))</f>
        <v/>
      </c>
      <c r="T1250" s="260"/>
      <c r="U1250" s="260"/>
      <c r="V1250" s="260"/>
      <c r="W1250" s="260"/>
      <c r="X1250" s="260"/>
      <c r="Y1250" s="260"/>
      <c r="Z1250" s="260"/>
      <c r="AA1250" s="260"/>
      <c r="AB1250" s="260"/>
      <c r="AC1250" s="260"/>
      <c r="AD1250" s="260"/>
      <c r="AE1250" s="260"/>
    </row>
    <row r="1251" spans="1:31">
      <c r="A1251" s="186"/>
      <c r="B1251" s="186"/>
      <c r="C1251" s="226"/>
      <c r="D1251" s="304"/>
      <c r="E1251" s="304"/>
      <c r="F1251" s="304"/>
      <c r="G1251" s="304"/>
      <c r="H1251" s="304"/>
      <c r="I1251" s="304"/>
      <c r="J1251" s="304"/>
      <c r="K1251" s="304"/>
      <c r="L1251" s="425">
        <f t="shared" si="38"/>
        <v>0</v>
      </c>
      <c r="M1251" s="304"/>
      <c r="N1251" s="304"/>
      <c r="O1251" s="425">
        <f t="shared" si="39"/>
        <v>0</v>
      </c>
      <c r="P1251" s="304"/>
      <c r="Q1251" s="304"/>
      <c r="R1251" s="275" t="str">
        <f>IF(ISBLANK($B1251),"",VLOOKUP($B1251,Listen!$A$2:$C$44,2,FALSE))</f>
        <v/>
      </c>
      <c r="S1251" s="275" t="str">
        <f>IF(ISBLANK($B1251),"",VLOOKUP($B1251,Listen!$A$2:$C$44,3,FALSE))</f>
        <v/>
      </c>
      <c r="T1251" s="260"/>
      <c r="U1251" s="260"/>
      <c r="V1251" s="260"/>
      <c r="W1251" s="260"/>
      <c r="X1251" s="260"/>
      <c r="Y1251" s="260"/>
      <c r="Z1251" s="260"/>
      <c r="AA1251" s="260"/>
      <c r="AB1251" s="260"/>
      <c r="AC1251" s="260"/>
      <c r="AD1251" s="260"/>
      <c r="AE1251" s="260"/>
    </row>
    <row r="1252" spans="1:31">
      <c r="A1252" s="186"/>
      <c r="B1252" s="186"/>
      <c r="C1252" s="226"/>
      <c r="D1252" s="304"/>
      <c r="E1252" s="304"/>
      <c r="F1252" s="304"/>
      <c r="G1252" s="304"/>
      <c r="H1252" s="304"/>
      <c r="I1252" s="304"/>
      <c r="J1252" s="304"/>
      <c r="K1252" s="304"/>
      <c r="L1252" s="425">
        <f t="shared" si="38"/>
        <v>0</v>
      </c>
      <c r="M1252" s="304"/>
      <c r="N1252" s="304"/>
      <c r="O1252" s="425">
        <f t="shared" si="39"/>
        <v>0</v>
      </c>
      <c r="P1252" s="304"/>
      <c r="Q1252" s="304"/>
      <c r="R1252" s="275" t="str">
        <f>IF(ISBLANK($B1252),"",VLOOKUP($B1252,Listen!$A$2:$C$44,2,FALSE))</f>
        <v/>
      </c>
      <c r="S1252" s="275" t="str">
        <f>IF(ISBLANK($B1252),"",VLOOKUP($B1252,Listen!$A$2:$C$44,3,FALSE))</f>
        <v/>
      </c>
      <c r="T1252" s="260"/>
      <c r="U1252" s="260"/>
      <c r="V1252" s="260"/>
      <c r="W1252" s="260"/>
      <c r="X1252" s="260"/>
      <c r="Y1252" s="260"/>
      <c r="Z1252" s="260"/>
      <c r="AA1252" s="260"/>
      <c r="AB1252" s="260"/>
      <c r="AC1252" s="260"/>
      <c r="AD1252" s="260"/>
      <c r="AE1252" s="260"/>
    </row>
    <row r="1253" spans="1:31">
      <c r="A1253" s="186"/>
      <c r="B1253" s="186"/>
      <c r="C1253" s="226"/>
      <c r="D1253" s="304"/>
      <c r="E1253" s="304"/>
      <c r="F1253" s="304"/>
      <c r="G1253" s="304"/>
      <c r="H1253" s="304"/>
      <c r="I1253" s="304"/>
      <c r="J1253" s="304"/>
      <c r="K1253" s="304"/>
      <c r="L1253" s="425">
        <f t="shared" si="38"/>
        <v>0</v>
      </c>
      <c r="M1253" s="304"/>
      <c r="N1253" s="304"/>
      <c r="O1253" s="425">
        <f t="shared" si="39"/>
        <v>0</v>
      </c>
      <c r="P1253" s="304"/>
      <c r="Q1253" s="304"/>
      <c r="R1253" s="275" t="str">
        <f>IF(ISBLANK($B1253),"",VLOOKUP($B1253,Listen!$A$2:$C$44,2,FALSE))</f>
        <v/>
      </c>
      <c r="S1253" s="275" t="str">
        <f>IF(ISBLANK($B1253),"",VLOOKUP($B1253,Listen!$A$2:$C$44,3,FALSE))</f>
        <v/>
      </c>
      <c r="T1253" s="260"/>
      <c r="U1253" s="260"/>
      <c r="V1253" s="260"/>
      <c r="W1253" s="260"/>
      <c r="X1253" s="260"/>
      <c r="Y1253" s="260"/>
      <c r="Z1253" s="260"/>
      <c r="AA1253" s="260"/>
      <c r="AB1253" s="260"/>
      <c r="AC1253" s="260"/>
      <c r="AD1253" s="260"/>
      <c r="AE1253" s="260"/>
    </row>
    <row r="1254" spans="1:31">
      <c r="A1254" s="186"/>
      <c r="B1254" s="186"/>
      <c r="C1254" s="226"/>
      <c r="D1254" s="304"/>
      <c r="E1254" s="304"/>
      <c r="F1254" s="304"/>
      <c r="G1254" s="304"/>
      <c r="H1254" s="304"/>
      <c r="I1254" s="304"/>
      <c r="J1254" s="304"/>
      <c r="K1254" s="304"/>
      <c r="L1254" s="425">
        <f t="shared" si="38"/>
        <v>0</v>
      </c>
      <c r="M1254" s="304"/>
      <c r="N1254" s="304"/>
      <c r="O1254" s="425">
        <f t="shared" si="39"/>
        <v>0</v>
      </c>
      <c r="P1254" s="304"/>
      <c r="Q1254" s="304"/>
      <c r="R1254" s="275" t="str">
        <f>IF(ISBLANK($B1254),"",VLOOKUP($B1254,Listen!$A$2:$C$44,2,FALSE))</f>
        <v/>
      </c>
      <c r="S1254" s="275" t="str">
        <f>IF(ISBLANK($B1254),"",VLOOKUP($B1254,Listen!$A$2:$C$44,3,FALSE))</f>
        <v/>
      </c>
      <c r="T1254" s="260"/>
      <c r="U1254" s="260"/>
      <c r="V1254" s="260"/>
      <c r="W1254" s="260"/>
      <c r="X1254" s="260"/>
      <c r="Y1254" s="260"/>
      <c r="Z1254" s="260"/>
      <c r="AA1254" s="260"/>
      <c r="AB1254" s="260"/>
      <c r="AC1254" s="260"/>
      <c r="AD1254" s="260"/>
      <c r="AE1254" s="260"/>
    </row>
    <row r="1255" spans="1:31">
      <c r="A1255" s="186"/>
      <c r="B1255" s="186"/>
      <c r="C1255" s="226"/>
      <c r="D1255" s="304"/>
      <c r="E1255" s="304"/>
      <c r="F1255" s="304"/>
      <c r="G1255" s="304"/>
      <c r="H1255" s="304"/>
      <c r="I1255" s="304"/>
      <c r="J1255" s="304"/>
      <c r="K1255" s="304"/>
      <c r="L1255" s="425">
        <f t="shared" si="38"/>
        <v>0</v>
      </c>
      <c r="M1255" s="304"/>
      <c r="N1255" s="304"/>
      <c r="O1255" s="425">
        <f t="shared" si="39"/>
        <v>0</v>
      </c>
      <c r="P1255" s="304"/>
      <c r="Q1255" s="304"/>
      <c r="R1255" s="275" t="str">
        <f>IF(ISBLANK($B1255),"",VLOOKUP($B1255,Listen!$A$2:$C$44,2,FALSE))</f>
        <v/>
      </c>
      <c r="S1255" s="275" t="str">
        <f>IF(ISBLANK($B1255),"",VLOOKUP($B1255,Listen!$A$2:$C$44,3,FALSE))</f>
        <v/>
      </c>
      <c r="T1255" s="260"/>
      <c r="U1255" s="260"/>
      <c r="V1255" s="260"/>
      <c r="W1255" s="260"/>
      <c r="X1255" s="260"/>
      <c r="Y1255" s="260"/>
      <c r="Z1255" s="260"/>
      <c r="AA1255" s="260"/>
      <c r="AB1255" s="260"/>
      <c r="AC1255" s="260"/>
      <c r="AD1255" s="260"/>
      <c r="AE1255" s="260"/>
    </row>
    <row r="1256" spans="1:31">
      <c r="A1256" s="186"/>
      <c r="B1256" s="186"/>
      <c r="C1256" s="226"/>
      <c r="D1256" s="304"/>
      <c r="E1256" s="304"/>
      <c r="F1256" s="304"/>
      <c r="G1256" s="304"/>
      <c r="H1256" s="304"/>
      <c r="I1256" s="304"/>
      <c r="J1256" s="304"/>
      <c r="K1256" s="304"/>
      <c r="L1256" s="425">
        <f t="shared" si="38"/>
        <v>0</v>
      </c>
      <c r="M1256" s="304"/>
      <c r="N1256" s="304"/>
      <c r="O1256" s="425">
        <f t="shared" si="39"/>
        <v>0</v>
      </c>
      <c r="P1256" s="304"/>
      <c r="Q1256" s="304"/>
      <c r="R1256" s="275" t="str">
        <f>IF(ISBLANK($B1256),"",VLOOKUP($B1256,Listen!$A$2:$C$44,2,FALSE))</f>
        <v/>
      </c>
      <c r="S1256" s="275" t="str">
        <f>IF(ISBLANK($B1256),"",VLOOKUP($B1256,Listen!$A$2:$C$44,3,FALSE))</f>
        <v/>
      </c>
      <c r="T1256" s="260"/>
      <c r="U1256" s="260"/>
      <c r="V1256" s="260"/>
      <c r="W1256" s="260"/>
      <c r="X1256" s="260"/>
      <c r="Y1256" s="260"/>
      <c r="Z1256" s="260"/>
      <c r="AA1256" s="260"/>
      <c r="AB1256" s="260"/>
      <c r="AC1256" s="260"/>
      <c r="AD1256" s="260"/>
      <c r="AE1256" s="260"/>
    </row>
    <row r="1257" spans="1:31">
      <c r="A1257" s="186"/>
      <c r="B1257" s="186"/>
      <c r="C1257" s="226"/>
      <c r="D1257" s="304"/>
      <c r="E1257" s="304"/>
      <c r="F1257" s="304"/>
      <c r="G1257" s="304"/>
      <c r="H1257" s="304"/>
      <c r="I1257" s="304"/>
      <c r="J1257" s="304"/>
      <c r="K1257" s="304"/>
      <c r="L1257" s="425">
        <f t="shared" si="38"/>
        <v>0</v>
      </c>
      <c r="M1257" s="304"/>
      <c r="N1257" s="304"/>
      <c r="O1257" s="425">
        <f t="shared" si="39"/>
        <v>0</v>
      </c>
      <c r="P1257" s="304"/>
      <c r="Q1257" s="304"/>
      <c r="R1257" s="275" t="str">
        <f>IF(ISBLANK($B1257),"",VLOOKUP($B1257,Listen!$A$2:$C$44,2,FALSE))</f>
        <v/>
      </c>
      <c r="S1257" s="275" t="str">
        <f>IF(ISBLANK($B1257),"",VLOOKUP($B1257,Listen!$A$2:$C$44,3,FALSE))</f>
        <v/>
      </c>
      <c r="T1257" s="260"/>
      <c r="U1257" s="260"/>
      <c r="V1257" s="260"/>
      <c r="W1257" s="260"/>
      <c r="X1257" s="260"/>
      <c r="Y1257" s="260"/>
      <c r="Z1257" s="260"/>
      <c r="AA1257" s="260"/>
      <c r="AB1257" s="260"/>
      <c r="AC1257" s="260"/>
      <c r="AD1257" s="260"/>
      <c r="AE1257" s="260"/>
    </row>
    <row r="1258" spans="1:31">
      <c r="A1258" s="186"/>
      <c r="B1258" s="186"/>
      <c r="C1258" s="226"/>
      <c r="D1258" s="304"/>
      <c r="E1258" s="304"/>
      <c r="F1258" s="304"/>
      <c r="G1258" s="304"/>
      <c r="H1258" s="304"/>
      <c r="I1258" s="304"/>
      <c r="J1258" s="304"/>
      <c r="K1258" s="304"/>
      <c r="L1258" s="425">
        <f t="shared" si="38"/>
        <v>0</v>
      </c>
      <c r="M1258" s="304"/>
      <c r="N1258" s="304"/>
      <c r="O1258" s="425">
        <f t="shared" si="39"/>
        <v>0</v>
      </c>
      <c r="P1258" s="304"/>
      <c r="Q1258" s="304"/>
      <c r="R1258" s="275" t="str">
        <f>IF(ISBLANK($B1258),"",VLOOKUP($B1258,Listen!$A$2:$C$44,2,FALSE))</f>
        <v/>
      </c>
      <c r="S1258" s="275" t="str">
        <f>IF(ISBLANK($B1258),"",VLOOKUP($B1258,Listen!$A$2:$C$44,3,FALSE))</f>
        <v/>
      </c>
      <c r="T1258" s="260"/>
      <c r="U1258" s="260"/>
      <c r="V1258" s="260"/>
      <c r="W1258" s="260"/>
      <c r="X1258" s="260"/>
      <c r="Y1258" s="260"/>
      <c r="Z1258" s="260"/>
      <c r="AA1258" s="260"/>
      <c r="AB1258" s="260"/>
      <c r="AC1258" s="260"/>
      <c r="AD1258" s="260"/>
      <c r="AE1258" s="260"/>
    </row>
    <row r="1259" spans="1:31">
      <c r="A1259" s="186"/>
      <c r="B1259" s="186"/>
      <c r="C1259" s="226"/>
      <c r="D1259" s="304"/>
      <c r="E1259" s="304"/>
      <c r="F1259" s="304"/>
      <c r="G1259" s="304"/>
      <c r="H1259" s="304"/>
      <c r="I1259" s="304"/>
      <c r="J1259" s="304"/>
      <c r="K1259" s="304"/>
      <c r="L1259" s="425">
        <f t="shared" si="38"/>
        <v>0</v>
      </c>
      <c r="M1259" s="304"/>
      <c r="N1259" s="304"/>
      <c r="O1259" s="425">
        <f t="shared" si="39"/>
        <v>0</v>
      </c>
      <c r="P1259" s="304"/>
      <c r="Q1259" s="304"/>
      <c r="R1259" s="275" t="str">
        <f>IF(ISBLANK($B1259),"",VLOOKUP($B1259,Listen!$A$2:$C$44,2,FALSE))</f>
        <v/>
      </c>
      <c r="S1259" s="275" t="str">
        <f>IF(ISBLANK($B1259),"",VLOOKUP($B1259,Listen!$A$2:$C$44,3,FALSE))</f>
        <v/>
      </c>
      <c r="T1259" s="260"/>
      <c r="U1259" s="260"/>
      <c r="V1259" s="260"/>
      <c r="W1259" s="260"/>
      <c r="X1259" s="260"/>
      <c r="Y1259" s="260"/>
      <c r="Z1259" s="260"/>
      <c r="AA1259" s="260"/>
      <c r="AB1259" s="260"/>
      <c r="AC1259" s="260"/>
      <c r="AD1259" s="260"/>
      <c r="AE1259" s="260"/>
    </row>
    <row r="1260" spans="1:31">
      <c r="A1260" s="186"/>
      <c r="B1260" s="186"/>
      <c r="C1260" s="226"/>
      <c r="D1260" s="304"/>
      <c r="E1260" s="304"/>
      <c r="F1260" s="304"/>
      <c r="G1260" s="304"/>
      <c r="H1260" s="304"/>
      <c r="I1260" s="304"/>
      <c r="J1260" s="304"/>
      <c r="K1260" s="304"/>
      <c r="L1260" s="425">
        <f t="shared" si="38"/>
        <v>0</v>
      </c>
      <c r="M1260" s="304"/>
      <c r="N1260" s="304"/>
      <c r="O1260" s="425">
        <f t="shared" si="39"/>
        <v>0</v>
      </c>
      <c r="P1260" s="304"/>
      <c r="Q1260" s="304"/>
      <c r="R1260" s="275" t="str">
        <f>IF(ISBLANK($B1260),"",VLOOKUP($B1260,Listen!$A$2:$C$44,2,FALSE))</f>
        <v/>
      </c>
      <c r="S1260" s="275" t="str">
        <f>IF(ISBLANK($B1260),"",VLOOKUP($B1260,Listen!$A$2:$C$44,3,FALSE))</f>
        <v/>
      </c>
      <c r="T1260" s="260"/>
      <c r="U1260" s="260"/>
      <c r="V1260" s="260"/>
      <c r="W1260" s="260"/>
      <c r="X1260" s="260"/>
      <c r="Y1260" s="260"/>
      <c r="Z1260" s="260"/>
      <c r="AA1260" s="260"/>
      <c r="AB1260" s="260"/>
      <c r="AC1260" s="260"/>
      <c r="AD1260" s="260"/>
      <c r="AE1260" s="260"/>
    </row>
    <row r="1261" spans="1:31">
      <c r="A1261" s="186"/>
      <c r="B1261" s="186"/>
      <c r="C1261" s="226"/>
      <c r="D1261" s="304"/>
      <c r="E1261" s="304"/>
      <c r="F1261" s="304"/>
      <c r="G1261" s="304"/>
      <c r="H1261" s="304"/>
      <c r="I1261" s="304"/>
      <c r="J1261" s="304"/>
      <c r="K1261" s="304"/>
      <c r="L1261" s="425">
        <f t="shared" si="38"/>
        <v>0</v>
      </c>
      <c r="M1261" s="304"/>
      <c r="N1261" s="304"/>
      <c r="O1261" s="425">
        <f t="shared" si="39"/>
        <v>0</v>
      </c>
      <c r="P1261" s="304"/>
      <c r="Q1261" s="304"/>
      <c r="R1261" s="275" t="str">
        <f>IF(ISBLANK($B1261),"",VLOOKUP($B1261,Listen!$A$2:$C$44,2,FALSE))</f>
        <v/>
      </c>
      <c r="S1261" s="275" t="str">
        <f>IF(ISBLANK($B1261),"",VLOOKUP($B1261,Listen!$A$2:$C$44,3,FALSE))</f>
        <v/>
      </c>
      <c r="T1261" s="260"/>
      <c r="U1261" s="260"/>
      <c r="V1261" s="260"/>
      <c r="W1261" s="260"/>
      <c r="X1261" s="260"/>
      <c r="Y1261" s="260"/>
      <c r="Z1261" s="260"/>
      <c r="AA1261" s="260"/>
      <c r="AB1261" s="260"/>
      <c r="AC1261" s="260"/>
      <c r="AD1261" s="260"/>
      <c r="AE1261" s="260"/>
    </row>
    <row r="1262" spans="1:31">
      <c r="A1262" s="186"/>
      <c r="B1262" s="186"/>
      <c r="C1262" s="226"/>
      <c r="D1262" s="304"/>
      <c r="E1262" s="304"/>
      <c r="F1262" s="304"/>
      <c r="G1262" s="304"/>
      <c r="H1262" s="304"/>
      <c r="I1262" s="304"/>
      <c r="J1262" s="304"/>
      <c r="K1262" s="304"/>
      <c r="L1262" s="425">
        <f t="shared" si="38"/>
        <v>0</v>
      </c>
      <c r="M1262" s="304"/>
      <c r="N1262" s="304"/>
      <c r="O1262" s="425">
        <f t="shared" si="39"/>
        <v>0</v>
      </c>
      <c r="P1262" s="304"/>
      <c r="Q1262" s="304"/>
      <c r="R1262" s="275" t="str">
        <f>IF(ISBLANK($B1262),"",VLOOKUP($B1262,Listen!$A$2:$C$44,2,FALSE))</f>
        <v/>
      </c>
      <c r="S1262" s="275" t="str">
        <f>IF(ISBLANK($B1262),"",VLOOKUP($B1262,Listen!$A$2:$C$44,3,FALSE))</f>
        <v/>
      </c>
      <c r="T1262" s="260"/>
      <c r="U1262" s="260"/>
      <c r="V1262" s="260"/>
      <c r="W1262" s="260"/>
      <c r="X1262" s="260"/>
      <c r="Y1262" s="260"/>
      <c r="Z1262" s="260"/>
      <c r="AA1262" s="260"/>
      <c r="AB1262" s="260"/>
      <c r="AC1262" s="260"/>
      <c r="AD1262" s="260"/>
      <c r="AE1262" s="260"/>
    </row>
    <row r="1263" spans="1:31">
      <c r="A1263" s="186"/>
      <c r="B1263" s="186"/>
      <c r="C1263" s="226"/>
      <c r="D1263" s="304"/>
      <c r="E1263" s="304"/>
      <c r="F1263" s="304"/>
      <c r="G1263" s="304"/>
      <c r="H1263" s="304"/>
      <c r="I1263" s="304"/>
      <c r="J1263" s="304"/>
      <c r="K1263" s="304"/>
      <c r="L1263" s="425">
        <f t="shared" si="38"/>
        <v>0</v>
      </c>
      <c r="M1263" s="304"/>
      <c r="N1263" s="304"/>
      <c r="O1263" s="425">
        <f t="shared" si="39"/>
        <v>0</v>
      </c>
      <c r="P1263" s="304"/>
      <c r="Q1263" s="304"/>
      <c r="R1263" s="275" t="str">
        <f>IF(ISBLANK($B1263),"",VLOOKUP($B1263,Listen!$A$2:$C$44,2,FALSE))</f>
        <v/>
      </c>
      <c r="S1263" s="275" t="str">
        <f>IF(ISBLANK($B1263),"",VLOOKUP($B1263,Listen!$A$2:$C$44,3,FALSE))</f>
        <v/>
      </c>
      <c r="T1263" s="260"/>
      <c r="U1263" s="260"/>
      <c r="V1263" s="260"/>
      <c r="W1263" s="260"/>
      <c r="X1263" s="260"/>
      <c r="Y1263" s="260"/>
      <c r="Z1263" s="260"/>
      <c r="AA1263" s="260"/>
      <c r="AB1263" s="260"/>
      <c r="AC1263" s="260"/>
      <c r="AD1263" s="260"/>
      <c r="AE1263" s="260"/>
    </row>
    <row r="1264" spans="1:31">
      <c r="A1264" s="186"/>
      <c r="B1264" s="186"/>
      <c r="C1264" s="226"/>
      <c r="D1264" s="304"/>
      <c r="E1264" s="304"/>
      <c r="F1264" s="304"/>
      <c r="G1264" s="304"/>
      <c r="H1264" s="304"/>
      <c r="I1264" s="304"/>
      <c r="J1264" s="304"/>
      <c r="K1264" s="304"/>
      <c r="L1264" s="425">
        <f t="shared" si="38"/>
        <v>0</v>
      </c>
      <c r="M1264" s="304"/>
      <c r="N1264" s="304"/>
      <c r="O1264" s="425">
        <f t="shared" si="39"/>
        <v>0</v>
      </c>
      <c r="P1264" s="304"/>
      <c r="Q1264" s="304"/>
      <c r="R1264" s="275" t="str">
        <f>IF(ISBLANK($B1264),"",VLOOKUP($B1264,Listen!$A$2:$C$44,2,FALSE))</f>
        <v/>
      </c>
      <c r="S1264" s="275" t="str">
        <f>IF(ISBLANK($B1264),"",VLOOKUP($B1264,Listen!$A$2:$C$44,3,FALSE))</f>
        <v/>
      </c>
      <c r="T1264" s="260"/>
      <c r="U1264" s="260"/>
      <c r="V1264" s="260"/>
      <c r="W1264" s="260"/>
      <c r="X1264" s="260"/>
      <c r="Y1264" s="260"/>
      <c r="Z1264" s="260"/>
      <c r="AA1264" s="260"/>
      <c r="AB1264" s="260"/>
      <c r="AC1264" s="260"/>
      <c r="AD1264" s="260"/>
      <c r="AE1264" s="260"/>
    </row>
    <row r="1265" spans="1:31">
      <c r="A1265" s="186"/>
      <c r="B1265" s="186"/>
      <c r="C1265" s="226"/>
      <c r="D1265" s="304"/>
      <c r="E1265" s="304"/>
      <c r="F1265" s="304"/>
      <c r="G1265" s="304"/>
      <c r="H1265" s="304"/>
      <c r="I1265" s="304"/>
      <c r="J1265" s="304"/>
      <c r="K1265" s="304"/>
      <c r="L1265" s="425">
        <f t="shared" si="38"/>
        <v>0</v>
      </c>
      <c r="M1265" s="304"/>
      <c r="N1265" s="304"/>
      <c r="O1265" s="425">
        <f t="shared" si="39"/>
        <v>0</v>
      </c>
      <c r="P1265" s="304"/>
      <c r="Q1265" s="304"/>
      <c r="R1265" s="275" t="str">
        <f>IF(ISBLANK($B1265),"",VLOOKUP($B1265,Listen!$A$2:$C$44,2,FALSE))</f>
        <v/>
      </c>
      <c r="S1265" s="275" t="str">
        <f>IF(ISBLANK($B1265),"",VLOOKUP($B1265,Listen!$A$2:$C$44,3,FALSE))</f>
        <v/>
      </c>
      <c r="T1265" s="260"/>
      <c r="U1265" s="260"/>
      <c r="V1265" s="260"/>
      <c r="W1265" s="260"/>
      <c r="X1265" s="260"/>
      <c r="Y1265" s="260"/>
      <c r="Z1265" s="260"/>
      <c r="AA1265" s="260"/>
      <c r="AB1265" s="260"/>
      <c r="AC1265" s="260"/>
      <c r="AD1265" s="260"/>
      <c r="AE1265" s="260"/>
    </row>
    <row r="1266" spans="1:31">
      <c r="A1266" s="186"/>
      <c r="B1266" s="186"/>
      <c r="C1266" s="226"/>
      <c r="D1266" s="304"/>
      <c r="E1266" s="304"/>
      <c r="F1266" s="304"/>
      <c r="G1266" s="304"/>
      <c r="H1266" s="304"/>
      <c r="I1266" s="304"/>
      <c r="J1266" s="304"/>
      <c r="K1266" s="304"/>
      <c r="L1266" s="425">
        <f t="shared" si="38"/>
        <v>0</v>
      </c>
      <c r="M1266" s="304"/>
      <c r="N1266" s="304"/>
      <c r="O1266" s="425">
        <f t="shared" si="39"/>
        <v>0</v>
      </c>
      <c r="P1266" s="304"/>
      <c r="Q1266" s="304"/>
      <c r="R1266" s="275" t="str">
        <f>IF(ISBLANK($B1266),"",VLOOKUP($B1266,Listen!$A$2:$C$44,2,FALSE))</f>
        <v/>
      </c>
      <c r="S1266" s="275" t="str">
        <f>IF(ISBLANK($B1266),"",VLOOKUP($B1266,Listen!$A$2:$C$44,3,FALSE))</f>
        <v/>
      </c>
      <c r="T1266" s="260"/>
      <c r="U1266" s="260"/>
      <c r="V1266" s="260"/>
      <c r="W1266" s="260"/>
      <c r="X1266" s="260"/>
      <c r="Y1266" s="260"/>
      <c r="Z1266" s="260"/>
      <c r="AA1266" s="260"/>
      <c r="AB1266" s="260"/>
      <c r="AC1266" s="260"/>
      <c r="AD1266" s="260"/>
      <c r="AE1266" s="260"/>
    </row>
    <row r="1267" spans="1:31">
      <c r="A1267" s="186"/>
      <c r="B1267" s="186"/>
      <c r="C1267" s="226"/>
      <c r="D1267" s="304"/>
      <c r="E1267" s="304"/>
      <c r="F1267" s="304"/>
      <c r="G1267" s="304"/>
      <c r="H1267" s="304"/>
      <c r="I1267" s="304"/>
      <c r="J1267" s="304"/>
      <c r="K1267" s="304"/>
      <c r="L1267" s="425">
        <f t="shared" si="38"/>
        <v>0</v>
      </c>
      <c r="M1267" s="304"/>
      <c r="N1267" s="304"/>
      <c r="O1267" s="425">
        <f t="shared" si="39"/>
        <v>0</v>
      </c>
      <c r="P1267" s="304"/>
      <c r="Q1267" s="304"/>
      <c r="R1267" s="275" t="str">
        <f>IF(ISBLANK($B1267),"",VLOOKUP($B1267,Listen!$A$2:$C$44,2,FALSE))</f>
        <v/>
      </c>
      <c r="S1267" s="275" t="str">
        <f>IF(ISBLANK($B1267),"",VLOOKUP($B1267,Listen!$A$2:$C$44,3,FALSE))</f>
        <v/>
      </c>
      <c r="T1267" s="260"/>
      <c r="U1267" s="260"/>
      <c r="V1267" s="260"/>
      <c r="W1267" s="260"/>
      <c r="X1267" s="260"/>
      <c r="Y1267" s="260"/>
      <c r="Z1267" s="260"/>
      <c r="AA1267" s="260"/>
      <c r="AB1267" s="260"/>
      <c r="AC1267" s="260"/>
      <c r="AD1267" s="260"/>
      <c r="AE1267" s="260"/>
    </row>
    <row r="1268" spans="1:31">
      <c r="A1268" s="186"/>
      <c r="B1268" s="186"/>
      <c r="C1268" s="226"/>
      <c r="D1268" s="304"/>
      <c r="E1268" s="304"/>
      <c r="F1268" s="304"/>
      <c r="G1268" s="304"/>
      <c r="H1268" s="304"/>
      <c r="I1268" s="304"/>
      <c r="J1268" s="304"/>
      <c r="K1268" s="304"/>
      <c r="L1268" s="425">
        <f t="shared" si="38"/>
        <v>0</v>
      </c>
      <c r="M1268" s="304"/>
      <c r="N1268" s="304"/>
      <c r="O1268" s="425">
        <f t="shared" si="39"/>
        <v>0</v>
      </c>
      <c r="P1268" s="304"/>
      <c r="Q1268" s="304"/>
      <c r="R1268" s="275" t="str">
        <f>IF(ISBLANK($B1268),"",VLOOKUP($B1268,Listen!$A$2:$C$44,2,FALSE))</f>
        <v/>
      </c>
      <c r="S1268" s="275" t="str">
        <f>IF(ISBLANK($B1268),"",VLOOKUP($B1268,Listen!$A$2:$C$44,3,FALSE))</f>
        <v/>
      </c>
      <c r="T1268" s="260"/>
      <c r="U1268" s="260"/>
      <c r="V1268" s="260"/>
      <c r="W1268" s="260"/>
      <c r="X1268" s="260"/>
      <c r="Y1268" s="260"/>
      <c r="Z1268" s="260"/>
      <c r="AA1268" s="260"/>
      <c r="AB1268" s="260"/>
      <c r="AC1268" s="260"/>
      <c r="AD1268" s="260"/>
      <c r="AE1268" s="260"/>
    </row>
    <row r="1269" spans="1:31">
      <c r="A1269" s="186"/>
      <c r="B1269" s="186"/>
      <c r="C1269" s="226"/>
      <c r="D1269" s="304"/>
      <c r="E1269" s="304"/>
      <c r="F1269" s="304"/>
      <c r="G1269" s="304"/>
      <c r="H1269" s="304"/>
      <c r="I1269" s="304"/>
      <c r="J1269" s="304"/>
      <c r="K1269" s="304"/>
      <c r="L1269" s="425">
        <f t="shared" si="38"/>
        <v>0</v>
      </c>
      <c r="M1269" s="304"/>
      <c r="N1269" s="304"/>
      <c r="O1269" s="425">
        <f t="shared" si="39"/>
        <v>0</v>
      </c>
      <c r="P1269" s="304"/>
      <c r="Q1269" s="304"/>
      <c r="R1269" s="275" t="str">
        <f>IF(ISBLANK($B1269),"",VLOOKUP($B1269,Listen!$A$2:$C$44,2,FALSE))</f>
        <v/>
      </c>
      <c r="S1269" s="275" t="str">
        <f>IF(ISBLANK($B1269),"",VLOOKUP($B1269,Listen!$A$2:$C$44,3,FALSE))</f>
        <v/>
      </c>
      <c r="T1269" s="260"/>
      <c r="U1269" s="260"/>
      <c r="V1269" s="260"/>
      <c r="W1269" s="260"/>
      <c r="X1269" s="260"/>
      <c r="Y1269" s="260"/>
      <c r="Z1269" s="260"/>
      <c r="AA1269" s="260"/>
      <c r="AB1269" s="260"/>
      <c r="AC1269" s="260"/>
      <c r="AD1269" s="260"/>
      <c r="AE1269" s="260"/>
    </row>
    <row r="1270" spans="1:31">
      <c r="A1270" s="186"/>
      <c r="B1270" s="186"/>
      <c r="C1270" s="226"/>
      <c r="D1270" s="304"/>
      <c r="E1270" s="304"/>
      <c r="F1270" s="304"/>
      <c r="G1270" s="304"/>
      <c r="H1270" s="304"/>
      <c r="I1270" s="304"/>
      <c r="J1270" s="304"/>
      <c r="K1270" s="304"/>
      <c r="L1270" s="425">
        <f t="shared" si="38"/>
        <v>0</v>
      </c>
      <c r="M1270" s="304"/>
      <c r="N1270" s="304"/>
      <c r="O1270" s="425">
        <f t="shared" si="39"/>
        <v>0</v>
      </c>
      <c r="P1270" s="304"/>
      <c r="Q1270" s="304"/>
      <c r="R1270" s="275" t="str">
        <f>IF(ISBLANK($B1270),"",VLOOKUP($B1270,Listen!$A$2:$C$44,2,FALSE))</f>
        <v/>
      </c>
      <c r="S1270" s="275" t="str">
        <f>IF(ISBLANK($B1270),"",VLOOKUP($B1270,Listen!$A$2:$C$44,3,FALSE))</f>
        <v/>
      </c>
      <c r="T1270" s="260"/>
      <c r="U1270" s="260"/>
      <c r="V1270" s="260"/>
      <c r="W1270" s="260"/>
      <c r="X1270" s="260"/>
      <c r="Y1270" s="260"/>
      <c r="Z1270" s="260"/>
      <c r="AA1270" s="260"/>
      <c r="AB1270" s="260"/>
      <c r="AC1270" s="260"/>
      <c r="AD1270" s="260"/>
      <c r="AE1270" s="260"/>
    </row>
    <row r="1271" spans="1:31">
      <c r="A1271" s="186"/>
      <c r="B1271" s="186"/>
      <c r="C1271" s="226"/>
      <c r="D1271" s="304"/>
      <c r="E1271" s="304"/>
      <c r="F1271" s="304"/>
      <c r="G1271" s="304"/>
      <c r="H1271" s="304"/>
      <c r="I1271" s="304"/>
      <c r="J1271" s="304"/>
      <c r="K1271" s="304"/>
      <c r="L1271" s="425">
        <f t="shared" si="38"/>
        <v>0</v>
      </c>
      <c r="M1271" s="304"/>
      <c r="N1271" s="304"/>
      <c r="O1271" s="425">
        <f t="shared" si="39"/>
        <v>0</v>
      </c>
      <c r="P1271" s="304"/>
      <c r="Q1271" s="304"/>
      <c r="R1271" s="275" t="str">
        <f>IF(ISBLANK($B1271),"",VLOOKUP($B1271,Listen!$A$2:$C$44,2,FALSE))</f>
        <v/>
      </c>
      <c r="S1271" s="275" t="str">
        <f>IF(ISBLANK($B1271),"",VLOOKUP($B1271,Listen!$A$2:$C$44,3,FALSE))</f>
        <v/>
      </c>
      <c r="T1271" s="260"/>
      <c r="U1271" s="260"/>
      <c r="V1271" s="260"/>
      <c r="W1271" s="260"/>
      <c r="X1271" s="260"/>
      <c r="Y1271" s="260"/>
      <c r="Z1271" s="260"/>
      <c r="AA1271" s="260"/>
      <c r="AB1271" s="260"/>
      <c r="AC1271" s="260"/>
      <c r="AD1271" s="260"/>
      <c r="AE1271" s="260"/>
    </row>
    <row r="1272" spans="1:31">
      <c r="A1272" s="186"/>
      <c r="B1272" s="186"/>
      <c r="C1272" s="226"/>
      <c r="D1272" s="304"/>
      <c r="E1272" s="304"/>
      <c r="F1272" s="304"/>
      <c r="G1272" s="304"/>
      <c r="H1272" s="304"/>
      <c r="I1272" s="304"/>
      <c r="J1272" s="304"/>
      <c r="K1272" s="304"/>
      <c r="L1272" s="425">
        <f t="shared" si="38"/>
        <v>0</v>
      </c>
      <c r="M1272" s="304"/>
      <c r="N1272" s="304"/>
      <c r="O1272" s="425">
        <f t="shared" si="39"/>
        <v>0</v>
      </c>
      <c r="P1272" s="304"/>
      <c r="Q1272" s="304"/>
      <c r="R1272" s="275" t="str">
        <f>IF(ISBLANK($B1272),"",VLOOKUP($B1272,Listen!$A$2:$C$44,2,FALSE))</f>
        <v/>
      </c>
      <c r="S1272" s="275" t="str">
        <f>IF(ISBLANK($B1272),"",VLOOKUP($B1272,Listen!$A$2:$C$44,3,FALSE))</f>
        <v/>
      </c>
      <c r="T1272" s="260"/>
      <c r="U1272" s="260"/>
      <c r="V1272" s="260"/>
      <c r="W1272" s="260"/>
      <c r="X1272" s="260"/>
      <c r="Y1272" s="260"/>
      <c r="Z1272" s="260"/>
      <c r="AA1272" s="260"/>
      <c r="AB1272" s="260"/>
      <c r="AC1272" s="260"/>
      <c r="AD1272" s="260"/>
      <c r="AE1272" s="260"/>
    </row>
    <row r="1273" spans="1:31">
      <c r="A1273" s="186"/>
      <c r="B1273" s="186"/>
      <c r="C1273" s="226"/>
      <c r="D1273" s="304"/>
      <c r="E1273" s="304"/>
      <c r="F1273" s="304"/>
      <c r="G1273" s="304"/>
      <c r="H1273" s="304"/>
      <c r="I1273" s="304"/>
      <c r="J1273" s="304"/>
      <c r="K1273" s="304"/>
      <c r="L1273" s="425">
        <f t="shared" si="38"/>
        <v>0</v>
      </c>
      <c r="M1273" s="304"/>
      <c r="N1273" s="304"/>
      <c r="O1273" s="425">
        <f t="shared" si="39"/>
        <v>0</v>
      </c>
      <c r="P1273" s="304"/>
      <c r="Q1273" s="304"/>
      <c r="R1273" s="275" t="str">
        <f>IF(ISBLANK($B1273),"",VLOOKUP($B1273,Listen!$A$2:$C$44,2,FALSE))</f>
        <v/>
      </c>
      <c r="S1273" s="275" t="str">
        <f>IF(ISBLANK($B1273),"",VLOOKUP($B1273,Listen!$A$2:$C$44,3,FALSE))</f>
        <v/>
      </c>
      <c r="T1273" s="260"/>
      <c r="U1273" s="260"/>
      <c r="V1273" s="260"/>
      <c r="W1273" s="260"/>
      <c r="X1273" s="260"/>
      <c r="Y1273" s="260"/>
      <c r="Z1273" s="260"/>
      <c r="AA1273" s="260"/>
      <c r="AB1273" s="260"/>
      <c r="AC1273" s="260"/>
      <c r="AD1273" s="260"/>
      <c r="AE1273" s="260"/>
    </row>
    <row r="1274" spans="1:31">
      <c r="A1274" s="186"/>
      <c r="B1274" s="186"/>
      <c r="C1274" s="226"/>
      <c r="D1274" s="304"/>
      <c r="E1274" s="304"/>
      <c r="F1274" s="304"/>
      <c r="G1274" s="304"/>
      <c r="H1274" s="304"/>
      <c r="I1274" s="304"/>
      <c r="J1274" s="304"/>
      <c r="K1274" s="304"/>
      <c r="L1274" s="425">
        <f t="shared" si="38"/>
        <v>0</v>
      </c>
      <c r="M1274" s="304"/>
      <c r="N1274" s="304"/>
      <c r="O1274" s="425">
        <f t="shared" si="39"/>
        <v>0</v>
      </c>
      <c r="P1274" s="304"/>
      <c r="Q1274" s="304"/>
      <c r="R1274" s="275" t="str">
        <f>IF(ISBLANK($B1274),"",VLOOKUP($B1274,Listen!$A$2:$C$44,2,FALSE))</f>
        <v/>
      </c>
      <c r="S1274" s="275" t="str">
        <f>IF(ISBLANK($B1274),"",VLOOKUP($B1274,Listen!$A$2:$C$44,3,FALSE))</f>
        <v/>
      </c>
      <c r="T1274" s="260"/>
      <c r="U1274" s="260"/>
      <c r="V1274" s="260"/>
      <c r="W1274" s="260"/>
      <c r="X1274" s="260"/>
      <c r="Y1274" s="260"/>
      <c r="Z1274" s="260"/>
      <c r="AA1274" s="260"/>
      <c r="AB1274" s="260"/>
      <c r="AC1274" s="260"/>
      <c r="AD1274" s="260"/>
      <c r="AE1274" s="260"/>
    </row>
    <row r="1275" spans="1:31">
      <c r="A1275" s="186"/>
      <c r="B1275" s="186"/>
      <c r="C1275" s="226"/>
      <c r="D1275" s="304"/>
      <c r="E1275" s="304"/>
      <c r="F1275" s="304"/>
      <c r="G1275" s="304"/>
      <c r="H1275" s="304"/>
      <c r="I1275" s="304"/>
      <c r="J1275" s="304"/>
      <c r="K1275" s="304"/>
      <c r="L1275" s="425">
        <f t="shared" si="38"/>
        <v>0</v>
      </c>
      <c r="M1275" s="304"/>
      <c r="N1275" s="304"/>
      <c r="O1275" s="425">
        <f t="shared" si="39"/>
        <v>0</v>
      </c>
      <c r="P1275" s="304"/>
      <c r="Q1275" s="304"/>
      <c r="R1275" s="275" t="str">
        <f>IF(ISBLANK($B1275),"",VLOOKUP($B1275,Listen!$A$2:$C$44,2,FALSE))</f>
        <v/>
      </c>
      <c r="S1275" s="275" t="str">
        <f>IF(ISBLANK($B1275),"",VLOOKUP($B1275,Listen!$A$2:$C$44,3,FALSE))</f>
        <v/>
      </c>
      <c r="T1275" s="260"/>
      <c r="U1275" s="260"/>
      <c r="V1275" s="260"/>
      <c r="W1275" s="260"/>
      <c r="X1275" s="260"/>
      <c r="Y1275" s="260"/>
      <c r="Z1275" s="260"/>
      <c r="AA1275" s="260"/>
      <c r="AB1275" s="260"/>
      <c r="AC1275" s="260"/>
      <c r="AD1275" s="260"/>
      <c r="AE1275" s="260"/>
    </row>
    <row r="1276" spans="1:31">
      <c r="A1276" s="186"/>
      <c r="B1276" s="186"/>
      <c r="C1276" s="226"/>
      <c r="D1276" s="304"/>
      <c r="E1276" s="304"/>
      <c r="F1276" s="304"/>
      <c r="G1276" s="304"/>
      <c r="H1276" s="304"/>
      <c r="I1276" s="304"/>
      <c r="J1276" s="304"/>
      <c r="K1276" s="304"/>
      <c r="L1276" s="425">
        <f t="shared" si="38"/>
        <v>0</v>
      </c>
      <c r="M1276" s="304"/>
      <c r="N1276" s="304"/>
      <c r="O1276" s="425">
        <f t="shared" si="39"/>
        <v>0</v>
      </c>
      <c r="P1276" s="304"/>
      <c r="Q1276" s="304"/>
      <c r="R1276" s="275" t="str">
        <f>IF(ISBLANK($B1276),"",VLOOKUP($B1276,Listen!$A$2:$C$44,2,FALSE))</f>
        <v/>
      </c>
      <c r="S1276" s="275" t="str">
        <f>IF(ISBLANK($B1276),"",VLOOKUP($B1276,Listen!$A$2:$C$44,3,FALSE))</f>
        <v/>
      </c>
      <c r="T1276" s="260"/>
      <c r="U1276" s="260"/>
      <c r="V1276" s="260"/>
      <c r="W1276" s="260"/>
      <c r="X1276" s="260"/>
      <c r="Y1276" s="260"/>
      <c r="Z1276" s="260"/>
      <c r="AA1276" s="260"/>
      <c r="AB1276" s="260"/>
      <c r="AC1276" s="260"/>
      <c r="AD1276" s="260"/>
      <c r="AE1276" s="260"/>
    </row>
    <row r="1277" spans="1:31">
      <c r="A1277" s="186"/>
      <c r="B1277" s="186"/>
      <c r="C1277" s="226"/>
      <c r="D1277" s="304"/>
      <c r="E1277" s="304"/>
      <c r="F1277" s="304"/>
      <c r="G1277" s="304"/>
      <c r="H1277" s="304"/>
      <c r="I1277" s="304"/>
      <c r="J1277" s="304"/>
      <c r="K1277" s="304"/>
      <c r="L1277" s="425">
        <f t="shared" si="38"/>
        <v>0</v>
      </c>
      <c r="M1277" s="304"/>
      <c r="N1277" s="304"/>
      <c r="O1277" s="425">
        <f t="shared" si="39"/>
        <v>0</v>
      </c>
      <c r="P1277" s="304"/>
      <c r="Q1277" s="304"/>
      <c r="R1277" s="275" t="str">
        <f>IF(ISBLANK($B1277),"",VLOOKUP($B1277,Listen!$A$2:$C$44,2,FALSE))</f>
        <v/>
      </c>
      <c r="S1277" s="275" t="str">
        <f>IF(ISBLANK($B1277),"",VLOOKUP($B1277,Listen!$A$2:$C$44,3,FALSE))</f>
        <v/>
      </c>
      <c r="T1277" s="260"/>
      <c r="U1277" s="260"/>
      <c r="V1277" s="260"/>
      <c r="W1277" s="260"/>
      <c r="X1277" s="260"/>
      <c r="Y1277" s="260"/>
      <c r="Z1277" s="260"/>
      <c r="AA1277" s="260"/>
      <c r="AB1277" s="260"/>
      <c r="AC1277" s="260"/>
      <c r="AD1277" s="260"/>
      <c r="AE1277" s="260"/>
    </row>
    <row r="1278" spans="1:31">
      <c r="A1278" s="186"/>
      <c r="B1278" s="186"/>
      <c r="C1278" s="226"/>
      <c r="D1278" s="304"/>
      <c r="E1278" s="304"/>
      <c r="F1278" s="304"/>
      <c r="G1278" s="304"/>
      <c r="H1278" s="304"/>
      <c r="I1278" s="304"/>
      <c r="J1278" s="304"/>
      <c r="K1278" s="304"/>
      <c r="L1278" s="425">
        <f t="shared" si="38"/>
        <v>0</v>
      </c>
      <c r="M1278" s="304"/>
      <c r="N1278" s="304"/>
      <c r="O1278" s="425">
        <f t="shared" si="39"/>
        <v>0</v>
      </c>
      <c r="P1278" s="304"/>
      <c r="Q1278" s="304"/>
      <c r="R1278" s="275" t="str">
        <f>IF(ISBLANK($B1278),"",VLOOKUP($B1278,Listen!$A$2:$C$44,2,FALSE))</f>
        <v/>
      </c>
      <c r="S1278" s="275" t="str">
        <f>IF(ISBLANK($B1278),"",VLOOKUP($B1278,Listen!$A$2:$C$44,3,FALSE))</f>
        <v/>
      </c>
      <c r="T1278" s="260"/>
      <c r="U1278" s="260"/>
      <c r="V1278" s="260"/>
      <c r="W1278" s="260"/>
      <c r="X1278" s="260"/>
      <c r="Y1278" s="260"/>
      <c r="Z1278" s="260"/>
      <c r="AA1278" s="260"/>
      <c r="AB1278" s="260"/>
      <c r="AC1278" s="260"/>
      <c r="AD1278" s="260"/>
      <c r="AE1278" s="260"/>
    </row>
    <row r="1279" spans="1:31">
      <c r="A1279" s="186"/>
      <c r="B1279" s="186"/>
      <c r="C1279" s="226"/>
      <c r="D1279" s="304"/>
      <c r="E1279" s="304"/>
      <c r="F1279" s="304"/>
      <c r="G1279" s="304"/>
      <c r="H1279" s="304"/>
      <c r="I1279" s="304"/>
      <c r="J1279" s="304"/>
      <c r="K1279" s="304"/>
      <c r="L1279" s="425">
        <f t="shared" si="38"/>
        <v>0</v>
      </c>
      <c r="M1279" s="304"/>
      <c r="N1279" s="304"/>
      <c r="O1279" s="425">
        <f t="shared" si="39"/>
        <v>0</v>
      </c>
      <c r="P1279" s="304"/>
      <c r="Q1279" s="304"/>
      <c r="R1279" s="275" t="str">
        <f>IF(ISBLANK($B1279),"",VLOOKUP($B1279,Listen!$A$2:$C$44,2,FALSE))</f>
        <v/>
      </c>
      <c r="S1279" s="275" t="str">
        <f>IF(ISBLANK($B1279),"",VLOOKUP($B1279,Listen!$A$2:$C$44,3,FALSE))</f>
        <v/>
      </c>
      <c r="T1279" s="260"/>
      <c r="U1279" s="260"/>
      <c r="V1279" s="260"/>
      <c r="W1279" s="260"/>
      <c r="X1279" s="260"/>
      <c r="Y1279" s="260"/>
      <c r="Z1279" s="260"/>
      <c r="AA1279" s="260"/>
      <c r="AB1279" s="260"/>
      <c r="AC1279" s="260"/>
      <c r="AD1279" s="260"/>
      <c r="AE1279" s="260"/>
    </row>
    <row r="1280" spans="1:31">
      <c r="A1280" s="186"/>
      <c r="B1280" s="186"/>
      <c r="C1280" s="226"/>
      <c r="D1280" s="304"/>
      <c r="E1280" s="304"/>
      <c r="F1280" s="304"/>
      <c r="G1280" s="304"/>
      <c r="H1280" s="304"/>
      <c r="I1280" s="304"/>
      <c r="J1280" s="304"/>
      <c r="K1280" s="304"/>
      <c r="L1280" s="425">
        <f t="shared" si="38"/>
        <v>0</v>
      </c>
      <c r="M1280" s="304"/>
      <c r="N1280" s="304"/>
      <c r="O1280" s="425">
        <f t="shared" si="39"/>
        <v>0</v>
      </c>
      <c r="P1280" s="304"/>
      <c r="Q1280" s="304"/>
      <c r="R1280" s="275" t="str">
        <f>IF(ISBLANK($B1280),"",VLOOKUP($B1280,Listen!$A$2:$C$44,2,FALSE))</f>
        <v/>
      </c>
      <c r="S1280" s="275" t="str">
        <f>IF(ISBLANK($B1280),"",VLOOKUP($B1280,Listen!$A$2:$C$44,3,FALSE))</f>
        <v/>
      </c>
      <c r="T1280" s="260"/>
      <c r="U1280" s="260"/>
      <c r="V1280" s="260"/>
      <c r="W1280" s="260"/>
      <c r="X1280" s="260"/>
      <c r="Y1280" s="260"/>
      <c r="Z1280" s="260"/>
      <c r="AA1280" s="260"/>
      <c r="AB1280" s="260"/>
      <c r="AC1280" s="260"/>
      <c r="AD1280" s="260"/>
      <c r="AE1280" s="260"/>
    </row>
    <row r="1281" spans="1:31">
      <c r="A1281" s="186"/>
      <c r="B1281" s="186"/>
      <c r="C1281" s="226"/>
      <c r="D1281" s="304"/>
      <c r="E1281" s="304"/>
      <c r="F1281" s="304"/>
      <c r="G1281" s="304"/>
      <c r="H1281" s="304"/>
      <c r="I1281" s="304"/>
      <c r="J1281" s="304"/>
      <c r="K1281" s="304"/>
      <c r="L1281" s="425">
        <f t="shared" si="38"/>
        <v>0</v>
      </c>
      <c r="M1281" s="304"/>
      <c r="N1281" s="304"/>
      <c r="O1281" s="425">
        <f t="shared" si="39"/>
        <v>0</v>
      </c>
      <c r="P1281" s="304"/>
      <c r="Q1281" s="304"/>
      <c r="R1281" s="275" t="str">
        <f>IF(ISBLANK($B1281),"",VLOOKUP($B1281,Listen!$A$2:$C$44,2,FALSE))</f>
        <v/>
      </c>
      <c r="S1281" s="275" t="str">
        <f>IF(ISBLANK($B1281),"",VLOOKUP($B1281,Listen!$A$2:$C$44,3,FALSE))</f>
        <v/>
      </c>
      <c r="T1281" s="260"/>
      <c r="U1281" s="260"/>
      <c r="V1281" s="260"/>
      <c r="W1281" s="260"/>
      <c r="X1281" s="260"/>
      <c r="Y1281" s="260"/>
      <c r="Z1281" s="260"/>
      <c r="AA1281" s="260"/>
      <c r="AB1281" s="260"/>
      <c r="AC1281" s="260"/>
      <c r="AD1281" s="260"/>
      <c r="AE1281" s="260"/>
    </row>
    <row r="1282" spans="1:31">
      <c r="A1282" s="186"/>
      <c r="B1282" s="186"/>
      <c r="C1282" s="226"/>
      <c r="D1282" s="304"/>
      <c r="E1282" s="304"/>
      <c r="F1282" s="304"/>
      <c r="G1282" s="304"/>
      <c r="H1282" s="304"/>
      <c r="I1282" s="304"/>
      <c r="J1282" s="304"/>
      <c r="K1282" s="304"/>
      <c r="L1282" s="425">
        <f t="shared" si="38"/>
        <v>0</v>
      </c>
      <c r="M1282" s="304"/>
      <c r="N1282" s="304"/>
      <c r="O1282" s="425">
        <f t="shared" si="39"/>
        <v>0</v>
      </c>
      <c r="P1282" s="304"/>
      <c r="Q1282" s="304"/>
      <c r="R1282" s="275" t="str">
        <f>IF(ISBLANK($B1282),"",VLOOKUP($B1282,Listen!$A$2:$C$44,2,FALSE))</f>
        <v/>
      </c>
      <c r="S1282" s="275" t="str">
        <f>IF(ISBLANK($B1282),"",VLOOKUP($B1282,Listen!$A$2:$C$44,3,FALSE))</f>
        <v/>
      </c>
      <c r="T1282" s="260"/>
      <c r="U1282" s="260"/>
      <c r="V1282" s="260"/>
      <c r="W1282" s="260"/>
      <c r="X1282" s="260"/>
      <c r="Y1282" s="260"/>
      <c r="Z1282" s="260"/>
      <c r="AA1282" s="260"/>
      <c r="AB1282" s="260"/>
      <c r="AC1282" s="260"/>
      <c r="AD1282" s="260"/>
      <c r="AE1282" s="260"/>
    </row>
    <row r="1283" spans="1:31">
      <c r="A1283" s="186"/>
      <c r="B1283" s="186"/>
      <c r="C1283" s="226"/>
      <c r="D1283" s="304"/>
      <c r="E1283" s="304"/>
      <c r="F1283" s="304"/>
      <c r="G1283" s="304"/>
      <c r="H1283" s="304"/>
      <c r="I1283" s="304"/>
      <c r="J1283" s="304"/>
      <c r="K1283" s="304"/>
      <c r="L1283" s="425">
        <f t="shared" si="38"/>
        <v>0</v>
      </c>
      <c r="M1283" s="304"/>
      <c r="N1283" s="304"/>
      <c r="O1283" s="425">
        <f t="shared" si="39"/>
        <v>0</v>
      </c>
      <c r="P1283" s="304"/>
      <c r="Q1283" s="304"/>
      <c r="R1283" s="275" t="str">
        <f>IF(ISBLANK($B1283),"",VLOOKUP($B1283,Listen!$A$2:$C$44,2,FALSE))</f>
        <v/>
      </c>
      <c r="S1283" s="275" t="str">
        <f>IF(ISBLANK($B1283),"",VLOOKUP($B1283,Listen!$A$2:$C$44,3,FALSE))</f>
        <v/>
      </c>
      <c r="T1283" s="260"/>
      <c r="U1283" s="260"/>
      <c r="V1283" s="260"/>
      <c r="W1283" s="260"/>
      <c r="X1283" s="260"/>
      <c r="Y1283" s="260"/>
      <c r="Z1283" s="260"/>
      <c r="AA1283" s="260"/>
      <c r="AB1283" s="260"/>
      <c r="AC1283" s="260"/>
      <c r="AD1283" s="260"/>
      <c r="AE1283" s="260"/>
    </row>
    <row r="1284" spans="1:31">
      <c r="A1284" s="186"/>
      <c r="B1284" s="186"/>
      <c r="C1284" s="226"/>
      <c r="D1284" s="304"/>
      <c r="E1284" s="304"/>
      <c r="F1284" s="304"/>
      <c r="G1284" s="304"/>
      <c r="H1284" s="304"/>
      <c r="I1284" s="304"/>
      <c r="J1284" s="304"/>
      <c r="K1284" s="304"/>
      <c r="L1284" s="425">
        <f t="shared" si="38"/>
        <v>0</v>
      </c>
      <c r="M1284" s="304"/>
      <c r="N1284" s="304"/>
      <c r="O1284" s="425">
        <f t="shared" si="39"/>
        <v>0</v>
      </c>
      <c r="P1284" s="304"/>
      <c r="Q1284" s="304"/>
      <c r="R1284" s="275" t="str">
        <f>IF(ISBLANK($B1284),"",VLOOKUP($B1284,Listen!$A$2:$C$44,2,FALSE))</f>
        <v/>
      </c>
      <c r="S1284" s="275" t="str">
        <f>IF(ISBLANK($B1284),"",VLOOKUP($B1284,Listen!$A$2:$C$44,3,FALSE))</f>
        <v/>
      </c>
      <c r="T1284" s="260"/>
      <c r="U1284" s="260"/>
      <c r="V1284" s="260"/>
      <c r="W1284" s="260"/>
      <c r="X1284" s="260"/>
      <c r="Y1284" s="260"/>
      <c r="Z1284" s="260"/>
      <c r="AA1284" s="260"/>
      <c r="AB1284" s="260"/>
      <c r="AC1284" s="260"/>
      <c r="AD1284" s="260"/>
      <c r="AE1284" s="260"/>
    </row>
    <row r="1285" spans="1:31">
      <c r="A1285" s="186"/>
      <c r="B1285" s="186"/>
      <c r="C1285" s="226"/>
      <c r="D1285" s="304"/>
      <c r="E1285" s="304"/>
      <c r="F1285" s="304"/>
      <c r="G1285" s="304"/>
      <c r="H1285" s="304"/>
      <c r="I1285" s="304"/>
      <c r="J1285" s="304"/>
      <c r="K1285" s="304"/>
      <c r="L1285" s="425">
        <f t="shared" ref="L1285:L1348" si="40">D1285+E1285+G1285+H1285+J1285-F1285-I1285-K1285</f>
        <v>0</v>
      </c>
      <c r="M1285" s="304"/>
      <c r="N1285" s="304"/>
      <c r="O1285" s="425">
        <f t="shared" ref="O1285:O1348" si="41">L1285-M1285-N1285</f>
        <v>0</v>
      </c>
      <c r="P1285" s="304"/>
      <c r="Q1285" s="304"/>
      <c r="R1285" s="275" t="str">
        <f>IF(ISBLANK($B1285),"",VLOOKUP($B1285,Listen!$A$2:$C$44,2,FALSE))</f>
        <v/>
      </c>
      <c r="S1285" s="275" t="str">
        <f>IF(ISBLANK($B1285),"",VLOOKUP($B1285,Listen!$A$2:$C$44,3,FALSE))</f>
        <v/>
      </c>
      <c r="T1285" s="260"/>
      <c r="U1285" s="260"/>
      <c r="V1285" s="260"/>
      <c r="W1285" s="260"/>
      <c r="X1285" s="260"/>
      <c r="Y1285" s="260"/>
      <c r="Z1285" s="260"/>
      <c r="AA1285" s="260"/>
      <c r="AB1285" s="260"/>
      <c r="AC1285" s="260"/>
      <c r="AD1285" s="260"/>
      <c r="AE1285" s="260"/>
    </row>
    <row r="1286" spans="1:31">
      <c r="A1286" s="186"/>
      <c r="B1286" s="186"/>
      <c r="C1286" s="226"/>
      <c r="D1286" s="304"/>
      <c r="E1286" s="304"/>
      <c r="F1286" s="304"/>
      <c r="G1286" s="304"/>
      <c r="H1286" s="304"/>
      <c r="I1286" s="304"/>
      <c r="J1286" s="304"/>
      <c r="K1286" s="304"/>
      <c r="L1286" s="425">
        <f t="shared" si="40"/>
        <v>0</v>
      </c>
      <c r="M1286" s="304"/>
      <c r="N1286" s="304"/>
      <c r="O1286" s="425">
        <f t="shared" si="41"/>
        <v>0</v>
      </c>
      <c r="P1286" s="304"/>
      <c r="Q1286" s="304"/>
      <c r="R1286" s="275" t="str">
        <f>IF(ISBLANK($B1286),"",VLOOKUP($B1286,Listen!$A$2:$C$44,2,FALSE))</f>
        <v/>
      </c>
      <c r="S1286" s="275" t="str">
        <f>IF(ISBLANK($B1286),"",VLOOKUP($B1286,Listen!$A$2:$C$44,3,FALSE))</f>
        <v/>
      </c>
      <c r="T1286" s="260"/>
      <c r="U1286" s="260"/>
      <c r="V1286" s="260"/>
      <c r="W1286" s="260"/>
      <c r="X1286" s="260"/>
      <c r="Y1286" s="260"/>
      <c r="Z1286" s="260"/>
      <c r="AA1286" s="260"/>
      <c r="AB1286" s="260"/>
      <c r="AC1286" s="260"/>
      <c r="AD1286" s="260"/>
      <c r="AE1286" s="260"/>
    </row>
    <row r="1287" spans="1:31">
      <c r="A1287" s="186"/>
      <c r="B1287" s="186"/>
      <c r="C1287" s="226"/>
      <c r="D1287" s="304"/>
      <c r="E1287" s="304"/>
      <c r="F1287" s="304"/>
      <c r="G1287" s="304"/>
      <c r="H1287" s="304"/>
      <c r="I1287" s="304"/>
      <c r="J1287" s="304"/>
      <c r="K1287" s="304"/>
      <c r="L1287" s="425">
        <f t="shared" si="40"/>
        <v>0</v>
      </c>
      <c r="M1287" s="304"/>
      <c r="N1287" s="304"/>
      <c r="O1287" s="425">
        <f t="shared" si="41"/>
        <v>0</v>
      </c>
      <c r="P1287" s="304"/>
      <c r="Q1287" s="304"/>
      <c r="R1287" s="275" t="str">
        <f>IF(ISBLANK($B1287),"",VLOOKUP($B1287,Listen!$A$2:$C$44,2,FALSE))</f>
        <v/>
      </c>
      <c r="S1287" s="275" t="str">
        <f>IF(ISBLANK($B1287),"",VLOOKUP($B1287,Listen!$A$2:$C$44,3,FALSE))</f>
        <v/>
      </c>
      <c r="T1287" s="260"/>
      <c r="U1287" s="260"/>
      <c r="V1287" s="260"/>
      <c r="W1287" s="260"/>
      <c r="X1287" s="260"/>
      <c r="Y1287" s="260"/>
      <c r="Z1287" s="260"/>
      <c r="AA1287" s="260"/>
      <c r="AB1287" s="260"/>
      <c r="AC1287" s="260"/>
      <c r="AD1287" s="260"/>
      <c r="AE1287" s="260"/>
    </row>
    <row r="1288" spans="1:31">
      <c r="A1288" s="186"/>
      <c r="B1288" s="186"/>
      <c r="C1288" s="226"/>
      <c r="D1288" s="304"/>
      <c r="E1288" s="304"/>
      <c r="F1288" s="304"/>
      <c r="G1288" s="304"/>
      <c r="H1288" s="304"/>
      <c r="I1288" s="304"/>
      <c r="J1288" s="304"/>
      <c r="K1288" s="304"/>
      <c r="L1288" s="425">
        <f t="shared" si="40"/>
        <v>0</v>
      </c>
      <c r="M1288" s="304"/>
      <c r="N1288" s="304"/>
      <c r="O1288" s="425">
        <f t="shared" si="41"/>
        <v>0</v>
      </c>
      <c r="P1288" s="304"/>
      <c r="Q1288" s="304"/>
      <c r="R1288" s="275" t="str">
        <f>IF(ISBLANK($B1288),"",VLOOKUP($B1288,Listen!$A$2:$C$44,2,FALSE))</f>
        <v/>
      </c>
      <c r="S1288" s="275" t="str">
        <f>IF(ISBLANK($B1288),"",VLOOKUP($B1288,Listen!$A$2:$C$44,3,FALSE))</f>
        <v/>
      </c>
      <c r="T1288" s="260"/>
      <c r="U1288" s="260"/>
      <c r="V1288" s="260"/>
      <c r="W1288" s="260"/>
      <c r="X1288" s="260"/>
      <c r="Y1288" s="260"/>
      <c r="Z1288" s="260"/>
      <c r="AA1288" s="260"/>
      <c r="AB1288" s="260"/>
      <c r="AC1288" s="260"/>
      <c r="AD1288" s="260"/>
      <c r="AE1288" s="260"/>
    </row>
    <row r="1289" spans="1:31">
      <c r="A1289" s="186"/>
      <c r="B1289" s="186"/>
      <c r="C1289" s="226"/>
      <c r="D1289" s="304"/>
      <c r="E1289" s="304"/>
      <c r="F1289" s="304"/>
      <c r="G1289" s="304"/>
      <c r="H1289" s="304"/>
      <c r="I1289" s="304"/>
      <c r="J1289" s="304"/>
      <c r="K1289" s="304"/>
      <c r="L1289" s="425">
        <f t="shared" si="40"/>
        <v>0</v>
      </c>
      <c r="M1289" s="304"/>
      <c r="N1289" s="304"/>
      <c r="O1289" s="425">
        <f t="shared" si="41"/>
        <v>0</v>
      </c>
      <c r="P1289" s="304"/>
      <c r="Q1289" s="304"/>
      <c r="R1289" s="275" t="str">
        <f>IF(ISBLANK($B1289),"",VLOOKUP($B1289,Listen!$A$2:$C$44,2,FALSE))</f>
        <v/>
      </c>
      <c r="S1289" s="275" t="str">
        <f>IF(ISBLANK($B1289),"",VLOOKUP($B1289,Listen!$A$2:$C$44,3,FALSE))</f>
        <v/>
      </c>
      <c r="T1289" s="260"/>
      <c r="U1289" s="260"/>
      <c r="V1289" s="260"/>
      <c r="W1289" s="260"/>
      <c r="X1289" s="260"/>
      <c r="Y1289" s="260"/>
      <c r="Z1289" s="260"/>
      <c r="AA1289" s="260"/>
      <c r="AB1289" s="260"/>
      <c r="AC1289" s="260"/>
      <c r="AD1289" s="260"/>
      <c r="AE1289" s="260"/>
    </row>
    <row r="1290" spans="1:31">
      <c r="A1290" s="186"/>
      <c r="B1290" s="186"/>
      <c r="C1290" s="226"/>
      <c r="D1290" s="304"/>
      <c r="E1290" s="304"/>
      <c r="F1290" s="304"/>
      <c r="G1290" s="304"/>
      <c r="H1290" s="304"/>
      <c r="I1290" s="304"/>
      <c r="J1290" s="304"/>
      <c r="K1290" s="304"/>
      <c r="L1290" s="425">
        <f t="shared" si="40"/>
        <v>0</v>
      </c>
      <c r="M1290" s="304"/>
      <c r="N1290" s="304"/>
      <c r="O1290" s="425">
        <f t="shared" si="41"/>
        <v>0</v>
      </c>
      <c r="P1290" s="304"/>
      <c r="Q1290" s="304"/>
      <c r="R1290" s="275" t="str">
        <f>IF(ISBLANK($B1290),"",VLOOKUP($B1290,Listen!$A$2:$C$44,2,FALSE))</f>
        <v/>
      </c>
      <c r="S1290" s="275" t="str">
        <f>IF(ISBLANK($B1290),"",VLOOKUP($B1290,Listen!$A$2:$C$44,3,FALSE))</f>
        <v/>
      </c>
      <c r="T1290" s="260"/>
      <c r="U1290" s="260"/>
      <c r="V1290" s="260"/>
      <c r="W1290" s="260"/>
      <c r="X1290" s="260"/>
      <c r="Y1290" s="260"/>
      <c r="Z1290" s="260"/>
      <c r="AA1290" s="260"/>
      <c r="AB1290" s="260"/>
      <c r="AC1290" s="260"/>
      <c r="AD1290" s="260"/>
      <c r="AE1290" s="260"/>
    </row>
    <row r="1291" spans="1:31">
      <c r="A1291" s="186"/>
      <c r="B1291" s="186"/>
      <c r="C1291" s="226"/>
      <c r="D1291" s="304"/>
      <c r="E1291" s="304"/>
      <c r="F1291" s="304"/>
      <c r="G1291" s="304"/>
      <c r="H1291" s="304"/>
      <c r="I1291" s="304"/>
      <c r="J1291" s="304"/>
      <c r="K1291" s="304"/>
      <c r="L1291" s="425">
        <f t="shared" si="40"/>
        <v>0</v>
      </c>
      <c r="M1291" s="304"/>
      <c r="N1291" s="304"/>
      <c r="O1291" s="425">
        <f t="shared" si="41"/>
        <v>0</v>
      </c>
      <c r="P1291" s="304"/>
      <c r="Q1291" s="304"/>
      <c r="R1291" s="275" t="str">
        <f>IF(ISBLANK($B1291),"",VLOOKUP($B1291,Listen!$A$2:$C$44,2,FALSE))</f>
        <v/>
      </c>
      <c r="S1291" s="275" t="str">
        <f>IF(ISBLANK($B1291),"",VLOOKUP($B1291,Listen!$A$2:$C$44,3,FALSE))</f>
        <v/>
      </c>
      <c r="T1291" s="260"/>
      <c r="U1291" s="260"/>
      <c r="V1291" s="260"/>
      <c r="W1291" s="260"/>
      <c r="X1291" s="260"/>
      <c r="Y1291" s="260"/>
      <c r="Z1291" s="260"/>
      <c r="AA1291" s="260"/>
      <c r="AB1291" s="260"/>
      <c r="AC1291" s="260"/>
      <c r="AD1291" s="260"/>
      <c r="AE1291" s="260"/>
    </row>
    <row r="1292" spans="1:31">
      <c r="A1292" s="186"/>
      <c r="B1292" s="186"/>
      <c r="C1292" s="226"/>
      <c r="D1292" s="304"/>
      <c r="E1292" s="304"/>
      <c r="F1292" s="304"/>
      <c r="G1292" s="304"/>
      <c r="H1292" s="304"/>
      <c r="I1292" s="304"/>
      <c r="J1292" s="304"/>
      <c r="K1292" s="304"/>
      <c r="L1292" s="425">
        <f t="shared" si="40"/>
        <v>0</v>
      </c>
      <c r="M1292" s="304"/>
      <c r="N1292" s="304"/>
      <c r="O1292" s="425">
        <f t="shared" si="41"/>
        <v>0</v>
      </c>
      <c r="P1292" s="304"/>
      <c r="Q1292" s="304"/>
      <c r="R1292" s="275" t="str">
        <f>IF(ISBLANK($B1292),"",VLOOKUP($B1292,Listen!$A$2:$C$44,2,FALSE))</f>
        <v/>
      </c>
      <c r="S1292" s="275" t="str">
        <f>IF(ISBLANK($B1292),"",VLOOKUP($B1292,Listen!$A$2:$C$44,3,FALSE))</f>
        <v/>
      </c>
      <c r="T1292" s="260"/>
      <c r="U1292" s="260"/>
      <c r="V1292" s="260"/>
      <c r="W1292" s="260"/>
      <c r="X1292" s="260"/>
      <c r="Y1292" s="260"/>
      <c r="Z1292" s="260"/>
      <c r="AA1292" s="260"/>
      <c r="AB1292" s="260"/>
      <c r="AC1292" s="260"/>
      <c r="AD1292" s="260"/>
      <c r="AE1292" s="260"/>
    </row>
    <row r="1293" spans="1:31">
      <c r="A1293" s="186"/>
      <c r="B1293" s="186"/>
      <c r="C1293" s="226"/>
      <c r="D1293" s="304"/>
      <c r="E1293" s="304"/>
      <c r="F1293" s="304"/>
      <c r="G1293" s="304"/>
      <c r="H1293" s="304"/>
      <c r="I1293" s="304"/>
      <c r="J1293" s="304"/>
      <c r="K1293" s="304"/>
      <c r="L1293" s="425">
        <f t="shared" si="40"/>
        <v>0</v>
      </c>
      <c r="M1293" s="304"/>
      <c r="N1293" s="304"/>
      <c r="O1293" s="425">
        <f t="shared" si="41"/>
        <v>0</v>
      </c>
      <c r="P1293" s="304"/>
      <c r="Q1293" s="304"/>
      <c r="R1293" s="275" t="str">
        <f>IF(ISBLANK($B1293),"",VLOOKUP($B1293,Listen!$A$2:$C$44,2,FALSE))</f>
        <v/>
      </c>
      <c r="S1293" s="275" t="str">
        <f>IF(ISBLANK($B1293),"",VLOOKUP($B1293,Listen!$A$2:$C$44,3,FALSE))</f>
        <v/>
      </c>
      <c r="T1293" s="260"/>
      <c r="U1293" s="260"/>
      <c r="V1293" s="260"/>
      <c r="W1293" s="260"/>
      <c r="X1293" s="260"/>
      <c r="Y1293" s="260"/>
      <c r="Z1293" s="260"/>
      <c r="AA1293" s="260"/>
      <c r="AB1293" s="260"/>
      <c r="AC1293" s="260"/>
      <c r="AD1293" s="260"/>
      <c r="AE1293" s="260"/>
    </row>
    <row r="1294" spans="1:31">
      <c r="A1294" s="186"/>
      <c r="B1294" s="186"/>
      <c r="C1294" s="226"/>
      <c r="D1294" s="304"/>
      <c r="E1294" s="304"/>
      <c r="F1294" s="304"/>
      <c r="G1294" s="304"/>
      <c r="H1294" s="304"/>
      <c r="I1294" s="304"/>
      <c r="J1294" s="304"/>
      <c r="K1294" s="304"/>
      <c r="L1294" s="425">
        <f t="shared" si="40"/>
        <v>0</v>
      </c>
      <c r="M1294" s="304"/>
      <c r="N1294" s="304"/>
      <c r="O1294" s="425">
        <f t="shared" si="41"/>
        <v>0</v>
      </c>
      <c r="P1294" s="304"/>
      <c r="Q1294" s="304"/>
      <c r="R1294" s="275" t="str">
        <f>IF(ISBLANK($B1294),"",VLOOKUP($B1294,Listen!$A$2:$C$44,2,FALSE))</f>
        <v/>
      </c>
      <c r="S1294" s="275" t="str">
        <f>IF(ISBLANK($B1294),"",VLOOKUP($B1294,Listen!$A$2:$C$44,3,FALSE))</f>
        <v/>
      </c>
      <c r="T1294" s="260"/>
      <c r="U1294" s="260"/>
      <c r="V1294" s="260"/>
      <c r="W1294" s="260"/>
      <c r="X1294" s="260"/>
      <c r="Y1294" s="260"/>
      <c r="Z1294" s="260"/>
      <c r="AA1294" s="260"/>
      <c r="AB1294" s="260"/>
      <c r="AC1294" s="260"/>
      <c r="AD1294" s="260"/>
      <c r="AE1294" s="260"/>
    </row>
    <row r="1295" spans="1:31">
      <c r="A1295" s="186"/>
      <c r="B1295" s="186"/>
      <c r="C1295" s="226"/>
      <c r="D1295" s="304"/>
      <c r="E1295" s="304"/>
      <c r="F1295" s="304"/>
      <c r="G1295" s="304"/>
      <c r="H1295" s="304"/>
      <c r="I1295" s="304"/>
      <c r="J1295" s="304"/>
      <c r="K1295" s="304"/>
      <c r="L1295" s="425">
        <f t="shared" si="40"/>
        <v>0</v>
      </c>
      <c r="M1295" s="304"/>
      <c r="N1295" s="304"/>
      <c r="O1295" s="425">
        <f t="shared" si="41"/>
        <v>0</v>
      </c>
      <c r="P1295" s="304"/>
      <c r="Q1295" s="304"/>
      <c r="R1295" s="275" t="str">
        <f>IF(ISBLANK($B1295),"",VLOOKUP($B1295,Listen!$A$2:$C$44,2,FALSE))</f>
        <v/>
      </c>
      <c r="S1295" s="275" t="str">
        <f>IF(ISBLANK($B1295),"",VLOOKUP($B1295,Listen!$A$2:$C$44,3,FALSE))</f>
        <v/>
      </c>
      <c r="T1295" s="260"/>
      <c r="U1295" s="260"/>
      <c r="V1295" s="260"/>
      <c r="W1295" s="260"/>
      <c r="X1295" s="260"/>
      <c r="Y1295" s="260"/>
      <c r="Z1295" s="260"/>
      <c r="AA1295" s="260"/>
      <c r="AB1295" s="260"/>
      <c r="AC1295" s="260"/>
      <c r="AD1295" s="260"/>
      <c r="AE1295" s="260"/>
    </row>
    <row r="1296" spans="1:31">
      <c r="A1296" s="186"/>
      <c r="B1296" s="186"/>
      <c r="C1296" s="226"/>
      <c r="D1296" s="304"/>
      <c r="E1296" s="304"/>
      <c r="F1296" s="304"/>
      <c r="G1296" s="304"/>
      <c r="H1296" s="304"/>
      <c r="I1296" s="304"/>
      <c r="J1296" s="304"/>
      <c r="K1296" s="304"/>
      <c r="L1296" s="425">
        <f t="shared" si="40"/>
        <v>0</v>
      </c>
      <c r="M1296" s="304"/>
      <c r="N1296" s="304"/>
      <c r="O1296" s="425">
        <f t="shared" si="41"/>
        <v>0</v>
      </c>
      <c r="P1296" s="304"/>
      <c r="Q1296" s="304"/>
      <c r="R1296" s="275" t="str">
        <f>IF(ISBLANK($B1296),"",VLOOKUP($B1296,Listen!$A$2:$C$44,2,FALSE))</f>
        <v/>
      </c>
      <c r="S1296" s="275" t="str">
        <f>IF(ISBLANK($B1296),"",VLOOKUP($B1296,Listen!$A$2:$C$44,3,FALSE))</f>
        <v/>
      </c>
      <c r="T1296" s="260"/>
      <c r="U1296" s="260"/>
      <c r="V1296" s="260"/>
      <c r="W1296" s="260"/>
      <c r="X1296" s="260"/>
      <c r="Y1296" s="260"/>
      <c r="Z1296" s="260"/>
      <c r="AA1296" s="260"/>
      <c r="AB1296" s="260"/>
      <c r="AC1296" s="260"/>
      <c r="AD1296" s="260"/>
      <c r="AE1296" s="260"/>
    </row>
    <row r="1297" spans="1:31">
      <c r="A1297" s="186"/>
      <c r="B1297" s="186"/>
      <c r="C1297" s="226"/>
      <c r="D1297" s="304"/>
      <c r="E1297" s="304"/>
      <c r="F1297" s="304"/>
      <c r="G1297" s="304"/>
      <c r="H1297" s="304"/>
      <c r="I1297" s="304"/>
      <c r="J1297" s="304"/>
      <c r="K1297" s="304"/>
      <c r="L1297" s="425">
        <f t="shared" si="40"/>
        <v>0</v>
      </c>
      <c r="M1297" s="304"/>
      <c r="N1297" s="304"/>
      <c r="O1297" s="425">
        <f t="shared" si="41"/>
        <v>0</v>
      </c>
      <c r="P1297" s="304"/>
      <c r="Q1297" s="304"/>
      <c r="R1297" s="275" t="str">
        <f>IF(ISBLANK($B1297),"",VLOOKUP($B1297,Listen!$A$2:$C$44,2,FALSE))</f>
        <v/>
      </c>
      <c r="S1297" s="275" t="str">
        <f>IF(ISBLANK($B1297),"",VLOOKUP($B1297,Listen!$A$2:$C$44,3,FALSE))</f>
        <v/>
      </c>
      <c r="T1297" s="260"/>
      <c r="U1297" s="260"/>
      <c r="V1297" s="260"/>
      <c r="W1297" s="260"/>
      <c r="X1297" s="260"/>
      <c r="Y1297" s="260"/>
      <c r="Z1297" s="260"/>
      <c r="AA1297" s="260"/>
      <c r="AB1297" s="260"/>
      <c r="AC1297" s="260"/>
      <c r="AD1297" s="260"/>
      <c r="AE1297" s="260"/>
    </row>
    <row r="1298" spans="1:31">
      <c r="A1298" s="186"/>
      <c r="B1298" s="186"/>
      <c r="C1298" s="226"/>
      <c r="D1298" s="304"/>
      <c r="E1298" s="304"/>
      <c r="F1298" s="304"/>
      <c r="G1298" s="304"/>
      <c r="H1298" s="304"/>
      <c r="I1298" s="304"/>
      <c r="J1298" s="304"/>
      <c r="K1298" s="304"/>
      <c r="L1298" s="425">
        <f t="shared" si="40"/>
        <v>0</v>
      </c>
      <c r="M1298" s="304"/>
      <c r="N1298" s="304"/>
      <c r="O1298" s="425">
        <f t="shared" si="41"/>
        <v>0</v>
      </c>
      <c r="P1298" s="304"/>
      <c r="Q1298" s="304"/>
      <c r="R1298" s="275" t="str">
        <f>IF(ISBLANK($B1298),"",VLOOKUP($B1298,Listen!$A$2:$C$44,2,FALSE))</f>
        <v/>
      </c>
      <c r="S1298" s="275" t="str">
        <f>IF(ISBLANK($B1298),"",VLOOKUP($B1298,Listen!$A$2:$C$44,3,FALSE))</f>
        <v/>
      </c>
      <c r="T1298" s="260"/>
      <c r="U1298" s="260"/>
      <c r="V1298" s="260"/>
      <c r="W1298" s="260"/>
      <c r="X1298" s="260"/>
      <c r="Y1298" s="260"/>
      <c r="Z1298" s="260"/>
      <c r="AA1298" s="260"/>
      <c r="AB1298" s="260"/>
      <c r="AC1298" s="260"/>
      <c r="AD1298" s="260"/>
      <c r="AE1298" s="260"/>
    </row>
    <row r="1299" spans="1:31">
      <c r="A1299" s="186"/>
      <c r="B1299" s="186"/>
      <c r="C1299" s="226"/>
      <c r="D1299" s="304"/>
      <c r="E1299" s="304"/>
      <c r="F1299" s="304"/>
      <c r="G1299" s="304"/>
      <c r="H1299" s="304"/>
      <c r="I1299" s="304"/>
      <c r="J1299" s="304"/>
      <c r="K1299" s="304"/>
      <c r="L1299" s="425">
        <f t="shared" si="40"/>
        <v>0</v>
      </c>
      <c r="M1299" s="304"/>
      <c r="N1299" s="304"/>
      <c r="O1299" s="425">
        <f t="shared" si="41"/>
        <v>0</v>
      </c>
      <c r="P1299" s="304"/>
      <c r="Q1299" s="304"/>
      <c r="R1299" s="275" t="str">
        <f>IF(ISBLANK($B1299),"",VLOOKUP($B1299,Listen!$A$2:$C$44,2,FALSE))</f>
        <v/>
      </c>
      <c r="S1299" s="275" t="str">
        <f>IF(ISBLANK($B1299),"",VLOOKUP($B1299,Listen!$A$2:$C$44,3,FALSE))</f>
        <v/>
      </c>
      <c r="T1299" s="260"/>
      <c r="U1299" s="260"/>
      <c r="V1299" s="260"/>
      <c r="W1299" s="260"/>
      <c r="X1299" s="260"/>
      <c r="Y1299" s="260"/>
      <c r="Z1299" s="260"/>
      <c r="AA1299" s="260"/>
      <c r="AB1299" s="260"/>
      <c r="AC1299" s="260"/>
      <c r="AD1299" s="260"/>
      <c r="AE1299" s="260"/>
    </row>
    <row r="1300" spans="1:31">
      <c r="A1300" s="186"/>
      <c r="B1300" s="186"/>
      <c r="C1300" s="226"/>
      <c r="D1300" s="304"/>
      <c r="E1300" s="304"/>
      <c r="F1300" s="304"/>
      <c r="G1300" s="304"/>
      <c r="H1300" s="304"/>
      <c r="I1300" s="304"/>
      <c r="J1300" s="304"/>
      <c r="K1300" s="304"/>
      <c r="L1300" s="425">
        <f t="shared" si="40"/>
        <v>0</v>
      </c>
      <c r="M1300" s="304"/>
      <c r="N1300" s="304"/>
      <c r="O1300" s="425">
        <f t="shared" si="41"/>
        <v>0</v>
      </c>
      <c r="P1300" s="304"/>
      <c r="Q1300" s="304"/>
      <c r="R1300" s="275" t="str">
        <f>IF(ISBLANK($B1300),"",VLOOKUP($B1300,Listen!$A$2:$C$44,2,FALSE))</f>
        <v/>
      </c>
      <c r="S1300" s="275" t="str">
        <f>IF(ISBLANK($B1300),"",VLOOKUP($B1300,Listen!$A$2:$C$44,3,FALSE))</f>
        <v/>
      </c>
      <c r="T1300" s="260"/>
      <c r="U1300" s="260"/>
      <c r="V1300" s="260"/>
      <c r="W1300" s="260"/>
      <c r="X1300" s="260"/>
      <c r="Y1300" s="260"/>
      <c r="Z1300" s="260"/>
      <c r="AA1300" s="260"/>
      <c r="AB1300" s="260"/>
      <c r="AC1300" s="260"/>
      <c r="AD1300" s="260"/>
      <c r="AE1300" s="260"/>
    </row>
    <row r="1301" spans="1:31">
      <c r="A1301" s="186"/>
      <c r="B1301" s="186"/>
      <c r="C1301" s="226"/>
      <c r="D1301" s="304"/>
      <c r="E1301" s="304"/>
      <c r="F1301" s="304"/>
      <c r="G1301" s="304"/>
      <c r="H1301" s="304"/>
      <c r="I1301" s="304"/>
      <c r="J1301" s="304"/>
      <c r="K1301" s="304"/>
      <c r="L1301" s="425">
        <f t="shared" si="40"/>
        <v>0</v>
      </c>
      <c r="M1301" s="304"/>
      <c r="N1301" s="304"/>
      <c r="O1301" s="425">
        <f t="shared" si="41"/>
        <v>0</v>
      </c>
      <c r="P1301" s="304"/>
      <c r="Q1301" s="304"/>
      <c r="R1301" s="275" t="str">
        <f>IF(ISBLANK($B1301),"",VLOOKUP($B1301,Listen!$A$2:$C$44,2,FALSE))</f>
        <v/>
      </c>
      <c r="S1301" s="275" t="str">
        <f>IF(ISBLANK($B1301),"",VLOOKUP($B1301,Listen!$A$2:$C$44,3,FALSE))</f>
        <v/>
      </c>
      <c r="T1301" s="260"/>
      <c r="U1301" s="260"/>
      <c r="V1301" s="260"/>
      <c r="W1301" s="260"/>
      <c r="X1301" s="260"/>
      <c r="Y1301" s="260"/>
      <c r="Z1301" s="260"/>
      <c r="AA1301" s="260"/>
      <c r="AB1301" s="260"/>
      <c r="AC1301" s="260"/>
      <c r="AD1301" s="260"/>
      <c r="AE1301" s="260"/>
    </row>
    <row r="1302" spans="1:31">
      <c r="A1302" s="186"/>
      <c r="B1302" s="186"/>
      <c r="C1302" s="226"/>
      <c r="D1302" s="304"/>
      <c r="E1302" s="304"/>
      <c r="F1302" s="304"/>
      <c r="G1302" s="304"/>
      <c r="H1302" s="304"/>
      <c r="I1302" s="304"/>
      <c r="J1302" s="304"/>
      <c r="K1302" s="304"/>
      <c r="L1302" s="425">
        <f t="shared" si="40"/>
        <v>0</v>
      </c>
      <c r="M1302" s="304"/>
      <c r="N1302" s="304"/>
      <c r="O1302" s="425">
        <f t="shared" si="41"/>
        <v>0</v>
      </c>
      <c r="P1302" s="304"/>
      <c r="Q1302" s="304"/>
      <c r="R1302" s="275" t="str">
        <f>IF(ISBLANK($B1302),"",VLOOKUP($B1302,Listen!$A$2:$C$44,2,FALSE))</f>
        <v/>
      </c>
      <c r="S1302" s="275" t="str">
        <f>IF(ISBLANK($B1302),"",VLOOKUP($B1302,Listen!$A$2:$C$44,3,FALSE))</f>
        <v/>
      </c>
      <c r="T1302" s="260"/>
      <c r="U1302" s="260"/>
      <c r="V1302" s="260"/>
      <c r="W1302" s="260"/>
      <c r="X1302" s="260"/>
      <c r="Y1302" s="260"/>
      <c r="Z1302" s="260"/>
      <c r="AA1302" s="260"/>
      <c r="AB1302" s="260"/>
      <c r="AC1302" s="260"/>
      <c r="AD1302" s="260"/>
      <c r="AE1302" s="260"/>
    </row>
    <row r="1303" spans="1:31">
      <c r="A1303" s="186"/>
      <c r="B1303" s="186"/>
      <c r="C1303" s="226"/>
      <c r="D1303" s="304"/>
      <c r="E1303" s="304"/>
      <c r="F1303" s="304"/>
      <c r="G1303" s="304"/>
      <c r="H1303" s="304"/>
      <c r="I1303" s="304"/>
      <c r="J1303" s="304"/>
      <c r="K1303" s="304"/>
      <c r="L1303" s="425">
        <f t="shared" si="40"/>
        <v>0</v>
      </c>
      <c r="M1303" s="304"/>
      <c r="N1303" s="304"/>
      <c r="O1303" s="425">
        <f t="shared" si="41"/>
        <v>0</v>
      </c>
      <c r="P1303" s="304"/>
      <c r="Q1303" s="304"/>
      <c r="R1303" s="275" t="str">
        <f>IF(ISBLANK($B1303),"",VLOOKUP($B1303,Listen!$A$2:$C$44,2,FALSE))</f>
        <v/>
      </c>
      <c r="S1303" s="275" t="str">
        <f>IF(ISBLANK($B1303),"",VLOOKUP($B1303,Listen!$A$2:$C$44,3,FALSE))</f>
        <v/>
      </c>
      <c r="T1303" s="260"/>
      <c r="U1303" s="260"/>
      <c r="V1303" s="260"/>
      <c r="W1303" s="260"/>
      <c r="X1303" s="260"/>
      <c r="Y1303" s="260"/>
      <c r="Z1303" s="260"/>
      <c r="AA1303" s="260"/>
      <c r="AB1303" s="260"/>
      <c r="AC1303" s="260"/>
      <c r="AD1303" s="260"/>
      <c r="AE1303" s="260"/>
    </row>
    <row r="1304" spans="1:31">
      <c r="A1304" s="186"/>
      <c r="B1304" s="186"/>
      <c r="C1304" s="226"/>
      <c r="D1304" s="304"/>
      <c r="E1304" s="304"/>
      <c r="F1304" s="304"/>
      <c r="G1304" s="304"/>
      <c r="H1304" s="304"/>
      <c r="I1304" s="304"/>
      <c r="J1304" s="304"/>
      <c r="K1304" s="304"/>
      <c r="L1304" s="425">
        <f t="shared" si="40"/>
        <v>0</v>
      </c>
      <c r="M1304" s="304"/>
      <c r="N1304" s="304"/>
      <c r="O1304" s="425">
        <f t="shared" si="41"/>
        <v>0</v>
      </c>
      <c r="P1304" s="304"/>
      <c r="Q1304" s="304"/>
      <c r="R1304" s="275" t="str">
        <f>IF(ISBLANK($B1304),"",VLOOKUP($B1304,Listen!$A$2:$C$44,2,FALSE))</f>
        <v/>
      </c>
      <c r="S1304" s="275" t="str">
        <f>IF(ISBLANK($B1304),"",VLOOKUP($B1304,Listen!$A$2:$C$44,3,FALSE))</f>
        <v/>
      </c>
      <c r="T1304" s="260"/>
      <c r="U1304" s="260"/>
      <c r="V1304" s="260"/>
      <c r="W1304" s="260"/>
      <c r="X1304" s="260"/>
      <c r="Y1304" s="260"/>
      <c r="Z1304" s="260"/>
      <c r="AA1304" s="260"/>
      <c r="AB1304" s="260"/>
      <c r="AC1304" s="260"/>
      <c r="AD1304" s="260"/>
      <c r="AE1304" s="260"/>
    </row>
    <row r="1305" spans="1:31">
      <c r="A1305" s="186"/>
      <c r="B1305" s="186"/>
      <c r="C1305" s="226"/>
      <c r="D1305" s="304"/>
      <c r="E1305" s="304"/>
      <c r="F1305" s="304"/>
      <c r="G1305" s="304"/>
      <c r="H1305" s="304"/>
      <c r="I1305" s="304"/>
      <c r="J1305" s="304"/>
      <c r="K1305" s="304"/>
      <c r="L1305" s="425">
        <f t="shared" si="40"/>
        <v>0</v>
      </c>
      <c r="M1305" s="304"/>
      <c r="N1305" s="304"/>
      <c r="O1305" s="425">
        <f t="shared" si="41"/>
        <v>0</v>
      </c>
      <c r="P1305" s="304"/>
      <c r="Q1305" s="304"/>
      <c r="R1305" s="275" t="str">
        <f>IF(ISBLANK($B1305),"",VLOOKUP($B1305,Listen!$A$2:$C$44,2,FALSE))</f>
        <v/>
      </c>
      <c r="S1305" s="275" t="str">
        <f>IF(ISBLANK($B1305),"",VLOOKUP($B1305,Listen!$A$2:$C$44,3,FALSE))</f>
        <v/>
      </c>
      <c r="T1305" s="260"/>
      <c r="U1305" s="260"/>
      <c r="V1305" s="260"/>
      <c r="W1305" s="260"/>
      <c r="X1305" s="260"/>
      <c r="Y1305" s="260"/>
      <c r="Z1305" s="260"/>
      <c r="AA1305" s="260"/>
      <c r="AB1305" s="260"/>
      <c r="AC1305" s="260"/>
      <c r="AD1305" s="260"/>
      <c r="AE1305" s="260"/>
    </row>
    <row r="1306" spans="1:31">
      <c r="A1306" s="186"/>
      <c r="B1306" s="186"/>
      <c r="C1306" s="226"/>
      <c r="D1306" s="304"/>
      <c r="E1306" s="304"/>
      <c r="F1306" s="304"/>
      <c r="G1306" s="304"/>
      <c r="H1306" s="304"/>
      <c r="I1306" s="304"/>
      <c r="J1306" s="304"/>
      <c r="K1306" s="304"/>
      <c r="L1306" s="425">
        <f t="shared" si="40"/>
        <v>0</v>
      </c>
      <c r="M1306" s="304"/>
      <c r="N1306" s="304"/>
      <c r="O1306" s="425">
        <f t="shared" si="41"/>
        <v>0</v>
      </c>
      <c r="P1306" s="304"/>
      <c r="Q1306" s="304"/>
      <c r="R1306" s="275" t="str">
        <f>IF(ISBLANK($B1306),"",VLOOKUP($B1306,Listen!$A$2:$C$44,2,FALSE))</f>
        <v/>
      </c>
      <c r="S1306" s="275" t="str">
        <f>IF(ISBLANK($B1306),"",VLOOKUP($B1306,Listen!$A$2:$C$44,3,FALSE))</f>
        <v/>
      </c>
      <c r="T1306" s="260"/>
      <c r="U1306" s="260"/>
      <c r="V1306" s="260"/>
      <c r="W1306" s="260"/>
      <c r="X1306" s="260"/>
      <c r="Y1306" s="260"/>
      <c r="Z1306" s="260"/>
      <c r="AA1306" s="260"/>
      <c r="AB1306" s="260"/>
      <c r="AC1306" s="260"/>
      <c r="AD1306" s="260"/>
      <c r="AE1306" s="260"/>
    </row>
    <row r="1307" spans="1:31">
      <c r="A1307" s="186"/>
      <c r="B1307" s="186"/>
      <c r="C1307" s="226"/>
      <c r="D1307" s="304"/>
      <c r="E1307" s="304"/>
      <c r="F1307" s="304"/>
      <c r="G1307" s="304"/>
      <c r="H1307" s="304"/>
      <c r="I1307" s="304"/>
      <c r="J1307" s="304"/>
      <c r="K1307" s="304"/>
      <c r="L1307" s="425">
        <f t="shared" si="40"/>
        <v>0</v>
      </c>
      <c r="M1307" s="304"/>
      <c r="N1307" s="304"/>
      <c r="O1307" s="425">
        <f t="shared" si="41"/>
        <v>0</v>
      </c>
      <c r="P1307" s="304"/>
      <c r="Q1307" s="304"/>
      <c r="R1307" s="275" t="str">
        <f>IF(ISBLANK($B1307),"",VLOOKUP($B1307,Listen!$A$2:$C$44,2,FALSE))</f>
        <v/>
      </c>
      <c r="S1307" s="275" t="str">
        <f>IF(ISBLANK($B1307),"",VLOOKUP($B1307,Listen!$A$2:$C$44,3,FALSE))</f>
        <v/>
      </c>
      <c r="T1307" s="260"/>
      <c r="U1307" s="260"/>
      <c r="V1307" s="260"/>
      <c r="W1307" s="260"/>
      <c r="X1307" s="260"/>
      <c r="Y1307" s="260"/>
      <c r="Z1307" s="260"/>
      <c r="AA1307" s="260"/>
      <c r="AB1307" s="260"/>
      <c r="AC1307" s="260"/>
      <c r="AD1307" s="260"/>
      <c r="AE1307" s="260"/>
    </row>
    <row r="1308" spans="1:31">
      <c r="A1308" s="186"/>
      <c r="B1308" s="186"/>
      <c r="C1308" s="226"/>
      <c r="D1308" s="304"/>
      <c r="E1308" s="304"/>
      <c r="F1308" s="304"/>
      <c r="G1308" s="304"/>
      <c r="H1308" s="304"/>
      <c r="I1308" s="304"/>
      <c r="J1308" s="304"/>
      <c r="K1308" s="304"/>
      <c r="L1308" s="425">
        <f t="shared" si="40"/>
        <v>0</v>
      </c>
      <c r="M1308" s="304"/>
      <c r="N1308" s="304"/>
      <c r="O1308" s="425">
        <f t="shared" si="41"/>
        <v>0</v>
      </c>
      <c r="P1308" s="304"/>
      <c r="Q1308" s="304"/>
      <c r="R1308" s="275" t="str">
        <f>IF(ISBLANK($B1308),"",VLOOKUP($B1308,Listen!$A$2:$C$44,2,FALSE))</f>
        <v/>
      </c>
      <c r="S1308" s="275" t="str">
        <f>IF(ISBLANK($B1308),"",VLOOKUP($B1308,Listen!$A$2:$C$44,3,FALSE))</f>
        <v/>
      </c>
      <c r="T1308" s="260"/>
      <c r="U1308" s="260"/>
      <c r="V1308" s="260"/>
      <c r="W1308" s="260"/>
      <c r="X1308" s="260"/>
      <c r="Y1308" s="260"/>
      <c r="Z1308" s="260"/>
      <c r="AA1308" s="260"/>
      <c r="AB1308" s="260"/>
      <c r="AC1308" s="260"/>
      <c r="AD1308" s="260"/>
      <c r="AE1308" s="260"/>
    </row>
    <row r="1309" spans="1:31">
      <c r="A1309" s="186"/>
      <c r="B1309" s="186"/>
      <c r="C1309" s="226"/>
      <c r="D1309" s="304"/>
      <c r="E1309" s="304"/>
      <c r="F1309" s="304"/>
      <c r="G1309" s="304"/>
      <c r="H1309" s="304"/>
      <c r="I1309" s="304"/>
      <c r="J1309" s="304"/>
      <c r="K1309" s="304"/>
      <c r="L1309" s="425">
        <f t="shared" si="40"/>
        <v>0</v>
      </c>
      <c r="M1309" s="304"/>
      <c r="N1309" s="304"/>
      <c r="O1309" s="425">
        <f t="shared" si="41"/>
        <v>0</v>
      </c>
      <c r="P1309" s="304"/>
      <c r="Q1309" s="304"/>
      <c r="R1309" s="275" t="str">
        <f>IF(ISBLANK($B1309),"",VLOOKUP($B1309,Listen!$A$2:$C$44,2,FALSE))</f>
        <v/>
      </c>
      <c r="S1309" s="275" t="str">
        <f>IF(ISBLANK($B1309),"",VLOOKUP($B1309,Listen!$A$2:$C$44,3,FALSE))</f>
        <v/>
      </c>
      <c r="T1309" s="260"/>
      <c r="U1309" s="260"/>
      <c r="V1309" s="260"/>
      <c r="W1309" s="260"/>
      <c r="X1309" s="260"/>
      <c r="Y1309" s="260"/>
      <c r="Z1309" s="260"/>
      <c r="AA1309" s="260"/>
      <c r="AB1309" s="260"/>
      <c r="AC1309" s="260"/>
      <c r="AD1309" s="260"/>
      <c r="AE1309" s="260"/>
    </row>
    <row r="1310" spans="1:31">
      <c r="A1310" s="186"/>
      <c r="B1310" s="186"/>
      <c r="C1310" s="226"/>
      <c r="D1310" s="304"/>
      <c r="E1310" s="304"/>
      <c r="F1310" s="304"/>
      <c r="G1310" s="304"/>
      <c r="H1310" s="304"/>
      <c r="I1310" s="304"/>
      <c r="J1310" s="304"/>
      <c r="K1310" s="304"/>
      <c r="L1310" s="425">
        <f t="shared" si="40"/>
        <v>0</v>
      </c>
      <c r="M1310" s="304"/>
      <c r="N1310" s="304"/>
      <c r="O1310" s="425">
        <f t="shared" si="41"/>
        <v>0</v>
      </c>
      <c r="P1310" s="304"/>
      <c r="Q1310" s="304"/>
      <c r="R1310" s="275" t="str">
        <f>IF(ISBLANK($B1310),"",VLOOKUP($B1310,Listen!$A$2:$C$44,2,FALSE))</f>
        <v/>
      </c>
      <c r="S1310" s="275" t="str">
        <f>IF(ISBLANK($B1310),"",VLOOKUP($B1310,Listen!$A$2:$C$44,3,FALSE))</f>
        <v/>
      </c>
      <c r="T1310" s="260"/>
      <c r="U1310" s="260"/>
      <c r="V1310" s="260"/>
      <c r="W1310" s="260"/>
      <c r="X1310" s="260"/>
      <c r="Y1310" s="260"/>
      <c r="Z1310" s="260"/>
      <c r="AA1310" s="260"/>
      <c r="AB1310" s="260"/>
      <c r="AC1310" s="260"/>
      <c r="AD1310" s="260"/>
      <c r="AE1310" s="260"/>
    </row>
    <row r="1311" spans="1:31">
      <c r="A1311" s="186"/>
      <c r="B1311" s="186"/>
      <c r="C1311" s="226"/>
      <c r="D1311" s="304"/>
      <c r="E1311" s="304"/>
      <c r="F1311" s="304"/>
      <c r="G1311" s="304"/>
      <c r="H1311" s="304"/>
      <c r="I1311" s="304"/>
      <c r="J1311" s="304"/>
      <c r="K1311" s="304"/>
      <c r="L1311" s="425">
        <f t="shared" si="40"/>
        <v>0</v>
      </c>
      <c r="M1311" s="304"/>
      <c r="N1311" s="304"/>
      <c r="O1311" s="425">
        <f t="shared" si="41"/>
        <v>0</v>
      </c>
      <c r="P1311" s="304"/>
      <c r="Q1311" s="304"/>
      <c r="R1311" s="275" t="str">
        <f>IF(ISBLANK($B1311),"",VLOOKUP($B1311,Listen!$A$2:$C$44,2,FALSE))</f>
        <v/>
      </c>
      <c r="S1311" s="275" t="str">
        <f>IF(ISBLANK($B1311),"",VLOOKUP($B1311,Listen!$A$2:$C$44,3,FALSE))</f>
        <v/>
      </c>
      <c r="T1311" s="260"/>
      <c r="U1311" s="260"/>
      <c r="V1311" s="260"/>
      <c r="W1311" s="260"/>
      <c r="X1311" s="260"/>
      <c r="Y1311" s="260"/>
      <c r="Z1311" s="260"/>
      <c r="AA1311" s="260"/>
      <c r="AB1311" s="260"/>
      <c r="AC1311" s="260"/>
      <c r="AD1311" s="260"/>
      <c r="AE1311" s="260"/>
    </row>
    <row r="1312" spans="1:31">
      <c r="A1312" s="186"/>
      <c r="B1312" s="186"/>
      <c r="C1312" s="226"/>
      <c r="D1312" s="304"/>
      <c r="E1312" s="304"/>
      <c r="F1312" s="304"/>
      <c r="G1312" s="304"/>
      <c r="H1312" s="304"/>
      <c r="I1312" s="304"/>
      <c r="J1312" s="304"/>
      <c r="K1312" s="304"/>
      <c r="L1312" s="425">
        <f t="shared" si="40"/>
        <v>0</v>
      </c>
      <c r="M1312" s="304"/>
      <c r="N1312" s="304"/>
      <c r="O1312" s="425">
        <f t="shared" si="41"/>
        <v>0</v>
      </c>
      <c r="P1312" s="304"/>
      <c r="Q1312" s="304"/>
      <c r="R1312" s="275" t="str">
        <f>IF(ISBLANK($B1312),"",VLOOKUP($B1312,Listen!$A$2:$C$44,2,FALSE))</f>
        <v/>
      </c>
      <c r="S1312" s="275" t="str">
        <f>IF(ISBLANK($B1312),"",VLOOKUP($B1312,Listen!$A$2:$C$44,3,FALSE))</f>
        <v/>
      </c>
      <c r="T1312" s="260"/>
      <c r="U1312" s="260"/>
      <c r="V1312" s="260"/>
      <c r="W1312" s="260"/>
      <c r="X1312" s="260"/>
      <c r="Y1312" s="260"/>
      <c r="Z1312" s="260"/>
      <c r="AA1312" s="260"/>
      <c r="AB1312" s="260"/>
      <c r="AC1312" s="260"/>
      <c r="AD1312" s="260"/>
      <c r="AE1312" s="260"/>
    </row>
    <row r="1313" spans="1:31">
      <c r="A1313" s="186"/>
      <c r="B1313" s="186"/>
      <c r="C1313" s="226"/>
      <c r="D1313" s="304"/>
      <c r="E1313" s="304"/>
      <c r="F1313" s="304"/>
      <c r="G1313" s="304"/>
      <c r="H1313" s="304"/>
      <c r="I1313" s="304"/>
      <c r="J1313" s="304"/>
      <c r="K1313" s="304"/>
      <c r="L1313" s="425">
        <f t="shared" si="40"/>
        <v>0</v>
      </c>
      <c r="M1313" s="304"/>
      <c r="N1313" s="304"/>
      <c r="O1313" s="425">
        <f t="shared" si="41"/>
        <v>0</v>
      </c>
      <c r="P1313" s="304"/>
      <c r="Q1313" s="304"/>
      <c r="R1313" s="275" t="str">
        <f>IF(ISBLANK($B1313),"",VLOOKUP($B1313,Listen!$A$2:$C$44,2,FALSE))</f>
        <v/>
      </c>
      <c r="S1313" s="275" t="str">
        <f>IF(ISBLANK($B1313),"",VLOOKUP($B1313,Listen!$A$2:$C$44,3,FALSE))</f>
        <v/>
      </c>
      <c r="T1313" s="260"/>
      <c r="U1313" s="260"/>
      <c r="V1313" s="260"/>
      <c r="W1313" s="260"/>
      <c r="X1313" s="260"/>
      <c r="Y1313" s="260"/>
      <c r="Z1313" s="260"/>
      <c r="AA1313" s="260"/>
      <c r="AB1313" s="260"/>
      <c r="AC1313" s="260"/>
      <c r="AD1313" s="260"/>
      <c r="AE1313" s="260"/>
    </row>
    <row r="1314" spans="1:31">
      <c r="A1314" s="186"/>
      <c r="B1314" s="186"/>
      <c r="C1314" s="226"/>
      <c r="D1314" s="304"/>
      <c r="E1314" s="304"/>
      <c r="F1314" s="304"/>
      <c r="G1314" s="304"/>
      <c r="H1314" s="304"/>
      <c r="I1314" s="304"/>
      <c r="J1314" s="304"/>
      <c r="K1314" s="304"/>
      <c r="L1314" s="425">
        <f t="shared" si="40"/>
        <v>0</v>
      </c>
      <c r="M1314" s="304"/>
      <c r="N1314" s="304"/>
      <c r="O1314" s="425">
        <f t="shared" si="41"/>
        <v>0</v>
      </c>
      <c r="P1314" s="304"/>
      <c r="Q1314" s="304"/>
      <c r="R1314" s="275" t="str">
        <f>IF(ISBLANK($B1314),"",VLOOKUP($B1314,Listen!$A$2:$C$44,2,FALSE))</f>
        <v/>
      </c>
      <c r="S1314" s="275" t="str">
        <f>IF(ISBLANK($B1314),"",VLOOKUP($B1314,Listen!$A$2:$C$44,3,FALSE))</f>
        <v/>
      </c>
      <c r="T1314" s="260"/>
      <c r="U1314" s="260"/>
      <c r="V1314" s="260"/>
      <c r="W1314" s="260"/>
      <c r="X1314" s="260"/>
      <c r="Y1314" s="260"/>
      <c r="Z1314" s="260"/>
      <c r="AA1314" s="260"/>
      <c r="AB1314" s="260"/>
      <c r="AC1314" s="260"/>
      <c r="AD1314" s="260"/>
      <c r="AE1314" s="260"/>
    </row>
    <row r="1315" spans="1:31">
      <c r="A1315" s="186"/>
      <c r="B1315" s="186"/>
      <c r="C1315" s="226"/>
      <c r="D1315" s="304"/>
      <c r="E1315" s="304"/>
      <c r="F1315" s="304"/>
      <c r="G1315" s="304"/>
      <c r="H1315" s="304"/>
      <c r="I1315" s="304"/>
      <c r="J1315" s="304"/>
      <c r="K1315" s="304"/>
      <c r="L1315" s="425">
        <f t="shared" si="40"/>
        <v>0</v>
      </c>
      <c r="M1315" s="304"/>
      <c r="N1315" s="304"/>
      <c r="O1315" s="425">
        <f t="shared" si="41"/>
        <v>0</v>
      </c>
      <c r="P1315" s="304"/>
      <c r="Q1315" s="304"/>
      <c r="R1315" s="275" t="str">
        <f>IF(ISBLANK($B1315),"",VLOOKUP($B1315,Listen!$A$2:$C$44,2,FALSE))</f>
        <v/>
      </c>
      <c r="S1315" s="275" t="str">
        <f>IF(ISBLANK($B1315),"",VLOOKUP($B1315,Listen!$A$2:$C$44,3,FALSE))</f>
        <v/>
      </c>
      <c r="T1315" s="260"/>
      <c r="U1315" s="260"/>
      <c r="V1315" s="260"/>
      <c r="W1315" s="260"/>
      <c r="X1315" s="260"/>
      <c r="Y1315" s="260"/>
      <c r="Z1315" s="260"/>
      <c r="AA1315" s="260"/>
      <c r="AB1315" s="260"/>
      <c r="AC1315" s="260"/>
      <c r="AD1315" s="260"/>
      <c r="AE1315" s="260"/>
    </row>
    <row r="1316" spans="1:31">
      <c r="A1316" s="186"/>
      <c r="B1316" s="186"/>
      <c r="C1316" s="226"/>
      <c r="D1316" s="304"/>
      <c r="E1316" s="304"/>
      <c r="F1316" s="304"/>
      <c r="G1316" s="304"/>
      <c r="H1316" s="304"/>
      <c r="I1316" s="304"/>
      <c r="J1316" s="304"/>
      <c r="K1316" s="304"/>
      <c r="L1316" s="425">
        <f t="shared" si="40"/>
        <v>0</v>
      </c>
      <c r="M1316" s="304"/>
      <c r="N1316" s="304"/>
      <c r="O1316" s="425">
        <f t="shared" si="41"/>
        <v>0</v>
      </c>
      <c r="P1316" s="304"/>
      <c r="Q1316" s="304"/>
      <c r="R1316" s="275" t="str">
        <f>IF(ISBLANK($B1316),"",VLOOKUP($B1316,Listen!$A$2:$C$44,2,FALSE))</f>
        <v/>
      </c>
      <c r="S1316" s="275" t="str">
        <f>IF(ISBLANK($B1316),"",VLOOKUP($B1316,Listen!$A$2:$C$44,3,FALSE))</f>
        <v/>
      </c>
      <c r="T1316" s="260"/>
      <c r="U1316" s="260"/>
      <c r="V1316" s="260"/>
      <c r="W1316" s="260"/>
      <c r="X1316" s="260"/>
      <c r="Y1316" s="260"/>
      <c r="Z1316" s="260"/>
      <c r="AA1316" s="260"/>
      <c r="AB1316" s="260"/>
      <c r="AC1316" s="260"/>
      <c r="AD1316" s="260"/>
      <c r="AE1316" s="260"/>
    </row>
    <row r="1317" spans="1:31">
      <c r="A1317" s="186"/>
      <c r="B1317" s="186"/>
      <c r="C1317" s="226"/>
      <c r="D1317" s="304"/>
      <c r="E1317" s="304"/>
      <c r="F1317" s="304"/>
      <c r="G1317" s="304"/>
      <c r="H1317" s="304"/>
      <c r="I1317" s="304"/>
      <c r="J1317" s="304"/>
      <c r="K1317" s="304"/>
      <c r="L1317" s="425">
        <f t="shared" si="40"/>
        <v>0</v>
      </c>
      <c r="M1317" s="304"/>
      <c r="N1317" s="304"/>
      <c r="O1317" s="425">
        <f t="shared" si="41"/>
        <v>0</v>
      </c>
      <c r="P1317" s="304"/>
      <c r="Q1317" s="304"/>
      <c r="R1317" s="275" t="str">
        <f>IF(ISBLANK($B1317),"",VLOOKUP($B1317,Listen!$A$2:$C$44,2,FALSE))</f>
        <v/>
      </c>
      <c r="S1317" s="275" t="str">
        <f>IF(ISBLANK($B1317),"",VLOOKUP($B1317,Listen!$A$2:$C$44,3,FALSE))</f>
        <v/>
      </c>
      <c r="T1317" s="260"/>
      <c r="U1317" s="260"/>
      <c r="V1317" s="260"/>
      <c r="W1317" s="260"/>
      <c r="X1317" s="260"/>
      <c r="Y1317" s="260"/>
      <c r="Z1317" s="260"/>
      <c r="AA1317" s="260"/>
      <c r="AB1317" s="260"/>
      <c r="AC1317" s="260"/>
      <c r="AD1317" s="260"/>
      <c r="AE1317" s="260"/>
    </row>
    <row r="1318" spans="1:31">
      <c r="A1318" s="186"/>
      <c r="B1318" s="186"/>
      <c r="C1318" s="226"/>
      <c r="D1318" s="304"/>
      <c r="E1318" s="304"/>
      <c r="F1318" s="304"/>
      <c r="G1318" s="304"/>
      <c r="H1318" s="304"/>
      <c r="I1318" s="304"/>
      <c r="J1318" s="304"/>
      <c r="K1318" s="304"/>
      <c r="L1318" s="425">
        <f t="shared" si="40"/>
        <v>0</v>
      </c>
      <c r="M1318" s="304"/>
      <c r="N1318" s="304"/>
      <c r="O1318" s="425">
        <f t="shared" si="41"/>
        <v>0</v>
      </c>
      <c r="P1318" s="304"/>
      <c r="Q1318" s="304"/>
      <c r="R1318" s="275" t="str">
        <f>IF(ISBLANK($B1318),"",VLOOKUP($B1318,Listen!$A$2:$C$44,2,FALSE))</f>
        <v/>
      </c>
      <c r="S1318" s="275" t="str">
        <f>IF(ISBLANK($B1318),"",VLOOKUP($B1318,Listen!$A$2:$C$44,3,FALSE))</f>
        <v/>
      </c>
      <c r="T1318" s="260"/>
      <c r="U1318" s="260"/>
      <c r="V1318" s="260"/>
      <c r="W1318" s="260"/>
      <c r="X1318" s="260"/>
      <c r="Y1318" s="260"/>
      <c r="Z1318" s="260"/>
      <c r="AA1318" s="260"/>
      <c r="AB1318" s="260"/>
      <c r="AC1318" s="260"/>
      <c r="AD1318" s="260"/>
      <c r="AE1318" s="260"/>
    </row>
    <row r="1319" spans="1:31">
      <c r="A1319" s="186"/>
      <c r="B1319" s="186"/>
      <c r="C1319" s="226"/>
      <c r="D1319" s="304"/>
      <c r="E1319" s="304"/>
      <c r="F1319" s="304"/>
      <c r="G1319" s="304"/>
      <c r="H1319" s="304"/>
      <c r="I1319" s="304"/>
      <c r="J1319" s="304"/>
      <c r="K1319" s="304"/>
      <c r="L1319" s="425">
        <f t="shared" si="40"/>
        <v>0</v>
      </c>
      <c r="M1319" s="304"/>
      <c r="N1319" s="304"/>
      <c r="O1319" s="425">
        <f t="shared" si="41"/>
        <v>0</v>
      </c>
      <c r="P1319" s="304"/>
      <c r="Q1319" s="304"/>
      <c r="R1319" s="275" t="str">
        <f>IF(ISBLANK($B1319),"",VLOOKUP($B1319,Listen!$A$2:$C$44,2,FALSE))</f>
        <v/>
      </c>
      <c r="S1319" s="275" t="str">
        <f>IF(ISBLANK($B1319),"",VLOOKUP($B1319,Listen!$A$2:$C$44,3,FALSE))</f>
        <v/>
      </c>
      <c r="T1319" s="260"/>
      <c r="U1319" s="260"/>
      <c r="V1319" s="260"/>
      <c r="W1319" s="260"/>
      <c r="X1319" s="260"/>
      <c r="Y1319" s="260"/>
      <c r="Z1319" s="260"/>
      <c r="AA1319" s="260"/>
      <c r="AB1319" s="260"/>
      <c r="AC1319" s="260"/>
      <c r="AD1319" s="260"/>
      <c r="AE1319" s="260"/>
    </row>
    <row r="1320" spans="1:31">
      <c r="A1320" s="186"/>
      <c r="B1320" s="186"/>
      <c r="C1320" s="226"/>
      <c r="D1320" s="304"/>
      <c r="E1320" s="304"/>
      <c r="F1320" s="304"/>
      <c r="G1320" s="304"/>
      <c r="H1320" s="304"/>
      <c r="I1320" s="304"/>
      <c r="J1320" s="304"/>
      <c r="K1320" s="304"/>
      <c r="L1320" s="425">
        <f t="shared" si="40"/>
        <v>0</v>
      </c>
      <c r="M1320" s="304"/>
      <c r="N1320" s="304"/>
      <c r="O1320" s="425">
        <f t="shared" si="41"/>
        <v>0</v>
      </c>
      <c r="P1320" s="304"/>
      <c r="Q1320" s="304"/>
      <c r="R1320" s="275" t="str">
        <f>IF(ISBLANK($B1320),"",VLOOKUP($B1320,Listen!$A$2:$C$44,2,FALSE))</f>
        <v/>
      </c>
      <c r="S1320" s="275" t="str">
        <f>IF(ISBLANK($B1320),"",VLOOKUP($B1320,Listen!$A$2:$C$44,3,FALSE))</f>
        <v/>
      </c>
      <c r="T1320" s="260"/>
      <c r="U1320" s="260"/>
      <c r="V1320" s="260"/>
      <c r="W1320" s="260"/>
      <c r="X1320" s="260"/>
      <c r="Y1320" s="260"/>
      <c r="Z1320" s="260"/>
      <c r="AA1320" s="260"/>
      <c r="AB1320" s="260"/>
      <c r="AC1320" s="260"/>
      <c r="AD1320" s="260"/>
      <c r="AE1320" s="260"/>
    </row>
    <row r="1321" spans="1:31">
      <c r="A1321" s="186"/>
      <c r="B1321" s="186"/>
      <c r="C1321" s="226"/>
      <c r="D1321" s="304"/>
      <c r="E1321" s="304"/>
      <c r="F1321" s="304"/>
      <c r="G1321" s="304"/>
      <c r="H1321" s="304"/>
      <c r="I1321" s="304"/>
      <c r="J1321" s="304"/>
      <c r="K1321" s="304"/>
      <c r="L1321" s="425">
        <f t="shared" si="40"/>
        <v>0</v>
      </c>
      <c r="M1321" s="304"/>
      <c r="N1321" s="304"/>
      <c r="O1321" s="425">
        <f t="shared" si="41"/>
        <v>0</v>
      </c>
      <c r="P1321" s="304"/>
      <c r="Q1321" s="304"/>
      <c r="R1321" s="275" t="str">
        <f>IF(ISBLANK($B1321),"",VLOOKUP($B1321,Listen!$A$2:$C$44,2,FALSE))</f>
        <v/>
      </c>
      <c r="S1321" s="275" t="str">
        <f>IF(ISBLANK($B1321),"",VLOOKUP($B1321,Listen!$A$2:$C$44,3,FALSE))</f>
        <v/>
      </c>
      <c r="T1321" s="260"/>
      <c r="U1321" s="260"/>
      <c r="V1321" s="260"/>
      <c r="W1321" s="260"/>
      <c r="X1321" s="260"/>
      <c r="Y1321" s="260"/>
      <c r="Z1321" s="260"/>
      <c r="AA1321" s="260"/>
      <c r="AB1321" s="260"/>
      <c r="AC1321" s="260"/>
      <c r="AD1321" s="260"/>
      <c r="AE1321" s="260"/>
    </row>
    <row r="1322" spans="1:31">
      <c r="A1322" s="186"/>
      <c r="B1322" s="186"/>
      <c r="C1322" s="226"/>
      <c r="D1322" s="304"/>
      <c r="E1322" s="304"/>
      <c r="F1322" s="304"/>
      <c r="G1322" s="304"/>
      <c r="H1322" s="304"/>
      <c r="I1322" s="304"/>
      <c r="J1322" s="304"/>
      <c r="K1322" s="304"/>
      <c r="L1322" s="425">
        <f t="shared" si="40"/>
        <v>0</v>
      </c>
      <c r="M1322" s="304"/>
      <c r="N1322" s="304"/>
      <c r="O1322" s="425">
        <f t="shared" si="41"/>
        <v>0</v>
      </c>
      <c r="P1322" s="304"/>
      <c r="Q1322" s="304"/>
      <c r="R1322" s="275" t="str">
        <f>IF(ISBLANK($B1322),"",VLOOKUP($B1322,Listen!$A$2:$C$44,2,FALSE))</f>
        <v/>
      </c>
      <c r="S1322" s="275" t="str">
        <f>IF(ISBLANK($B1322),"",VLOOKUP($B1322,Listen!$A$2:$C$44,3,FALSE))</f>
        <v/>
      </c>
      <c r="T1322" s="260"/>
      <c r="U1322" s="260"/>
      <c r="V1322" s="260"/>
      <c r="W1322" s="260"/>
      <c r="X1322" s="260"/>
      <c r="Y1322" s="260"/>
      <c r="Z1322" s="260"/>
      <c r="AA1322" s="260"/>
      <c r="AB1322" s="260"/>
      <c r="AC1322" s="260"/>
      <c r="AD1322" s="260"/>
      <c r="AE1322" s="260"/>
    </row>
    <row r="1323" spans="1:31">
      <c r="A1323" s="186"/>
      <c r="B1323" s="186"/>
      <c r="C1323" s="226"/>
      <c r="D1323" s="304"/>
      <c r="E1323" s="304"/>
      <c r="F1323" s="304"/>
      <c r="G1323" s="304"/>
      <c r="H1323" s="304"/>
      <c r="I1323" s="304"/>
      <c r="J1323" s="304"/>
      <c r="K1323" s="304"/>
      <c r="L1323" s="425">
        <f t="shared" si="40"/>
        <v>0</v>
      </c>
      <c r="M1323" s="304"/>
      <c r="N1323" s="304"/>
      <c r="O1323" s="425">
        <f t="shared" si="41"/>
        <v>0</v>
      </c>
      <c r="P1323" s="304"/>
      <c r="Q1323" s="304"/>
      <c r="R1323" s="275" t="str">
        <f>IF(ISBLANK($B1323),"",VLOOKUP($B1323,Listen!$A$2:$C$44,2,FALSE))</f>
        <v/>
      </c>
      <c r="S1323" s="275" t="str">
        <f>IF(ISBLANK($B1323),"",VLOOKUP($B1323,Listen!$A$2:$C$44,3,FALSE))</f>
        <v/>
      </c>
      <c r="T1323" s="260"/>
      <c r="U1323" s="260"/>
      <c r="V1323" s="260"/>
      <c r="W1323" s="260"/>
      <c r="X1323" s="260"/>
      <c r="Y1323" s="260"/>
      <c r="Z1323" s="260"/>
      <c r="AA1323" s="260"/>
      <c r="AB1323" s="260"/>
      <c r="AC1323" s="260"/>
      <c r="AD1323" s="260"/>
      <c r="AE1323" s="260"/>
    </row>
    <row r="1324" spans="1:31">
      <c r="A1324" s="186"/>
      <c r="B1324" s="186"/>
      <c r="C1324" s="226"/>
      <c r="D1324" s="304"/>
      <c r="E1324" s="304"/>
      <c r="F1324" s="304"/>
      <c r="G1324" s="304"/>
      <c r="H1324" s="304"/>
      <c r="I1324" s="304"/>
      <c r="J1324" s="304"/>
      <c r="K1324" s="304"/>
      <c r="L1324" s="425">
        <f t="shared" si="40"/>
        <v>0</v>
      </c>
      <c r="M1324" s="304"/>
      <c r="N1324" s="304"/>
      <c r="O1324" s="425">
        <f t="shared" si="41"/>
        <v>0</v>
      </c>
      <c r="P1324" s="304"/>
      <c r="Q1324" s="304"/>
      <c r="R1324" s="275" t="str">
        <f>IF(ISBLANK($B1324),"",VLOOKUP($B1324,Listen!$A$2:$C$44,2,FALSE))</f>
        <v/>
      </c>
      <c r="S1324" s="275" t="str">
        <f>IF(ISBLANK($B1324),"",VLOOKUP($B1324,Listen!$A$2:$C$44,3,FALSE))</f>
        <v/>
      </c>
      <c r="T1324" s="260"/>
      <c r="U1324" s="260"/>
      <c r="V1324" s="260"/>
      <c r="W1324" s="260"/>
      <c r="X1324" s="260"/>
      <c r="Y1324" s="260"/>
      <c r="Z1324" s="260"/>
      <c r="AA1324" s="260"/>
      <c r="AB1324" s="260"/>
      <c r="AC1324" s="260"/>
      <c r="AD1324" s="260"/>
      <c r="AE1324" s="260"/>
    </row>
    <row r="1325" spans="1:31">
      <c r="A1325" s="186"/>
      <c r="B1325" s="186"/>
      <c r="C1325" s="226"/>
      <c r="D1325" s="304"/>
      <c r="E1325" s="304"/>
      <c r="F1325" s="304"/>
      <c r="G1325" s="304"/>
      <c r="H1325" s="304"/>
      <c r="I1325" s="304"/>
      <c r="J1325" s="304"/>
      <c r="K1325" s="304"/>
      <c r="L1325" s="425">
        <f t="shared" si="40"/>
        <v>0</v>
      </c>
      <c r="M1325" s="304"/>
      <c r="N1325" s="304"/>
      <c r="O1325" s="425">
        <f t="shared" si="41"/>
        <v>0</v>
      </c>
      <c r="P1325" s="304"/>
      <c r="Q1325" s="304"/>
      <c r="R1325" s="275" t="str">
        <f>IF(ISBLANK($B1325),"",VLOOKUP($B1325,Listen!$A$2:$C$44,2,FALSE))</f>
        <v/>
      </c>
      <c r="S1325" s="275" t="str">
        <f>IF(ISBLANK($B1325),"",VLOOKUP($B1325,Listen!$A$2:$C$44,3,FALSE))</f>
        <v/>
      </c>
      <c r="T1325" s="260"/>
      <c r="U1325" s="260"/>
      <c r="V1325" s="260"/>
      <c r="W1325" s="260"/>
      <c r="X1325" s="260"/>
      <c r="Y1325" s="260"/>
      <c r="Z1325" s="260"/>
      <c r="AA1325" s="260"/>
      <c r="AB1325" s="260"/>
      <c r="AC1325" s="260"/>
      <c r="AD1325" s="260"/>
      <c r="AE1325" s="260"/>
    </row>
    <row r="1326" spans="1:31">
      <c r="A1326" s="186"/>
      <c r="B1326" s="186"/>
      <c r="C1326" s="226"/>
      <c r="D1326" s="304"/>
      <c r="E1326" s="304"/>
      <c r="F1326" s="304"/>
      <c r="G1326" s="304"/>
      <c r="H1326" s="304"/>
      <c r="I1326" s="304"/>
      <c r="J1326" s="304"/>
      <c r="K1326" s="304"/>
      <c r="L1326" s="425">
        <f t="shared" si="40"/>
        <v>0</v>
      </c>
      <c r="M1326" s="304"/>
      <c r="N1326" s="304"/>
      <c r="O1326" s="425">
        <f t="shared" si="41"/>
        <v>0</v>
      </c>
      <c r="P1326" s="304"/>
      <c r="Q1326" s="304"/>
      <c r="R1326" s="275" t="str">
        <f>IF(ISBLANK($B1326),"",VLOOKUP($B1326,Listen!$A$2:$C$44,2,FALSE))</f>
        <v/>
      </c>
      <c r="S1326" s="275" t="str">
        <f>IF(ISBLANK($B1326),"",VLOOKUP($B1326,Listen!$A$2:$C$44,3,FALSE))</f>
        <v/>
      </c>
      <c r="T1326" s="260"/>
      <c r="U1326" s="260"/>
      <c r="V1326" s="260"/>
      <c r="W1326" s="260"/>
      <c r="X1326" s="260"/>
      <c r="Y1326" s="260"/>
      <c r="Z1326" s="260"/>
      <c r="AA1326" s="260"/>
      <c r="AB1326" s="260"/>
      <c r="AC1326" s="260"/>
      <c r="AD1326" s="260"/>
      <c r="AE1326" s="260"/>
    </row>
    <row r="1327" spans="1:31">
      <c r="A1327" s="186"/>
      <c r="B1327" s="186"/>
      <c r="C1327" s="226"/>
      <c r="D1327" s="304"/>
      <c r="E1327" s="304"/>
      <c r="F1327" s="304"/>
      <c r="G1327" s="304"/>
      <c r="H1327" s="304"/>
      <c r="I1327" s="304"/>
      <c r="J1327" s="304"/>
      <c r="K1327" s="304"/>
      <c r="L1327" s="425">
        <f t="shared" si="40"/>
        <v>0</v>
      </c>
      <c r="M1327" s="304"/>
      <c r="N1327" s="304"/>
      <c r="O1327" s="425">
        <f t="shared" si="41"/>
        <v>0</v>
      </c>
      <c r="P1327" s="304"/>
      <c r="Q1327" s="304"/>
      <c r="R1327" s="275" t="str">
        <f>IF(ISBLANK($B1327),"",VLOOKUP($B1327,Listen!$A$2:$C$44,2,FALSE))</f>
        <v/>
      </c>
      <c r="S1327" s="275" t="str">
        <f>IF(ISBLANK($B1327),"",VLOOKUP($B1327,Listen!$A$2:$C$44,3,FALSE))</f>
        <v/>
      </c>
      <c r="T1327" s="260"/>
      <c r="U1327" s="260"/>
      <c r="V1327" s="260"/>
      <c r="W1327" s="260"/>
      <c r="X1327" s="260"/>
      <c r="Y1327" s="260"/>
      <c r="Z1327" s="260"/>
      <c r="AA1327" s="260"/>
      <c r="AB1327" s="260"/>
      <c r="AC1327" s="260"/>
      <c r="AD1327" s="260"/>
      <c r="AE1327" s="260"/>
    </row>
    <row r="1328" spans="1:31">
      <c r="A1328" s="186"/>
      <c r="B1328" s="186"/>
      <c r="C1328" s="226"/>
      <c r="D1328" s="304"/>
      <c r="E1328" s="304"/>
      <c r="F1328" s="304"/>
      <c r="G1328" s="304"/>
      <c r="H1328" s="304"/>
      <c r="I1328" s="304"/>
      <c r="J1328" s="304"/>
      <c r="K1328" s="304"/>
      <c r="L1328" s="425">
        <f t="shared" si="40"/>
        <v>0</v>
      </c>
      <c r="M1328" s="304"/>
      <c r="N1328" s="304"/>
      <c r="O1328" s="425">
        <f t="shared" si="41"/>
        <v>0</v>
      </c>
      <c r="P1328" s="304"/>
      <c r="Q1328" s="304"/>
      <c r="R1328" s="275" t="str">
        <f>IF(ISBLANK($B1328),"",VLOOKUP($B1328,Listen!$A$2:$C$44,2,FALSE))</f>
        <v/>
      </c>
      <c r="S1328" s="275" t="str">
        <f>IF(ISBLANK($B1328),"",VLOOKUP($B1328,Listen!$A$2:$C$44,3,FALSE))</f>
        <v/>
      </c>
      <c r="T1328" s="260"/>
      <c r="U1328" s="260"/>
      <c r="V1328" s="260"/>
      <c r="W1328" s="260"/>
      <c r="X1328" s="260"/>
      <c r="Y1328" s="260"/>
      <c r="Z1328" s="260"/>
      <c r="AA1328" s="260"/>
      <c r="AB1328" s="260"/>
      <c r="AC1328" s="260"/>
      <c r="AD1328" s="260"/>
      <c r="AE1328" s="260"/>
    </row>
    <row r="1329" spans="1:31">
      <c r="A1329" s="186"/>
      <c r="B1329" s="186"/>
      <c r="C1329" s="226"/>
      <c r="D1329" s="304"/>
      <c r="E1329" s="304"/>
      <c r="F1329" s="304"/>
      <c r="G1329" s="304"/>
      <c r="H1329" s="304"/>
      <c r="I1329" s="304"/>
      <c r="J1329" s="304"/>
      <c r="K1329" s="304"/>
      <c r="L1329" s="425">
        <f t="shared" si="40"/>
        <v>0</v>
      </c>
      <c r="M1329" s="304"/>
      <c r="N1329" s="304"/>
      <c r="O1329" s="425">
        <f t="shared" si="41"/>
        <v>0</v>
      </c>
      <c r="P1329" s="304"/>
      <c r="Q1329" s="304"/>
      <c r="R1329" s="275" t="str">
        <f>IF(ISBLANK($B1329),"",VLOOKUP($B1329,Listen!$A$2:$C$44,2,FALSE))</f>
        <v/>
      </c>
      <c r="S1329" s="275" t="str">
        <f>IF(ISBLANK($B1329),"",VLOOKUP($B1329,Listen!$A$2:$C$44,3,FALSE))</f>
        <v/>
      </c>
      <c r="T1329" s="260"/>
      <c r="U1329" s="260"/>
      <c r="V1329" s="260"/>
      <c r="W1329" s="260"/>
      <c r="X1329" s="260"/>
      <c r="Y1329" s="260"/>
      <c r="Z1329" s="260"/>
      <c r="AA1329" s="260"/>
      <c r="AB1329" s="260"/>
      <c r="AC1329" s="260"/>
      <c r="AD1329" s="260"/>
      <c r="AE1329" s="260"/>
    </row>
    <row r="1330" spans="1:31">
      <c r="A1330" s="186"/>
      <c r="B1330" s="186"/>
      <c r="C1330" s="226"/>
      <c r="D1330" s="304"/>
      <c r="E1330" s="304"/>
      <c r="F1330" s="304"/>
      <c r="G1330" s="304"/>
      <c r="H1330" s="304"/>
      <c r="I1330" s="304"/>
      <c r="J1330" s="304"/>
      <c r="K1330" s="304"/>
      <c r="L1330" s="425">
        <f t="shared" si="40"/>
        <v>0</v>
      </c>
      <c r="M1330" s="304"/>
      <c r="N1330" s="304"/>
      <c r="O1330" s="425">
        <f t="shared" si="41"/>
        <v>0</v>
      </c>
      <c r="P1330" s="304"/>
      <c r="Q1330" s="304"/>
      <c r="R1330" s="275" t="str">
        <f>IF(ISBLANK($B1330),"",VLOOKUP($B1330,Listen!$A$2:$C$44,2,FALSE))</f>
        <v/>
      </c>
      <c r="S1330" s="275" t="str">
        <f>IF(ISBLANK($B1330),"",VLOOKUP($B1330,Listen!$A$2:$C$44,3,FALSE))</f>
        <v/>
      </c>
      <c r="T1330" s="260"/>
      <c r="U1330" s="260"/>
      <c r="V1330" s="260"/>
      <c r="W1330" s="260"/>
      <c r="X1330" s="260"/>
      <c r="Y1330" s="260"/>
      <c r="Z1330" s="260"/>
      <c r="AA1330" s="260"/>
      <c r="AB1330" s="260"/>
      <c r="AC1330" s="260"/>
      <c r="AD1330" s="260"/>
      <c r="AE1330" s="260"/>
    </row>
    <row r="1331" spans="1:31">
      <c r="A1331" s="186"/>
      <c r="B1331" s="186"/>
      <c r="C1331" s="226"/>
      <c r="D1331" s="304"/>
      <c r="E1331" s="304"/>
      <c r="F1331" s="304"/>
      <c r="G1331" s="304"/>
      <c r="H1331" s="304"/>
      <c r="I1331" s="304"/>
      <c r="J1331" s="304"/>
      <c r="K1331" s="304"/>
      <c r="L1331" s="425">
        <f t="shared" si="40"/>
        <v>0</v>
      </c>
      <c r="M1331" s="304"/>
      <c r="N1331" s="304"/>
      <c r="O1331" s="425">
        <f t="shared" si="41"/>
        <v>0</v>
      </c>
      <c r="P1331" s="304"/>
      <c r="Q1331" s="304"/>
      <c r="R1331" s="275" t="str">
        <f>IF(ISBLANK($B1331),"",VLOOKUP($B1331,Listen!$A$2:$C$44,2,FALSE))</f>
        <v/>
      </c>
      <c r="S1331" s="275" t="str">
        <f>IF(ISBLANK($B1331),"",VLOOKUP($B1331,Listen!$A$2:$C$44,3,FALSE))</f>
        <v/>
      </c>
      <c r="T1331" s="260"/>
      <c r="U1331" s="260"/>
      <c r="V1331" s="260"/>
      <c r="W1331" s="260"/>
      <c r="X1331" s="260"/>
      <c r="Y1331" s="260"/>
      <c r="Z1331" s="260"/>
      <c r="AA1331" s="260"/>
      <c r="AB1331" s="260"/>
      <c r="AC1331" s="260"/>
      <c r="AD1331" s="260"/>
      <c r="AE1331" s="260"/>
    </row>
    <row r="1332" spans="1:31">
      <c r="A1332" s="186"/>
      <c r="B1332" s="186"/>
      <c r="C1332" s="226"/>
      <c r="D1332" s="304"/>
      <c r="E1332" s="304"/>
      <c r="F1332" s="304"/>
      <c r="G1332" s="304"/>
      <c r="H1332" s="304"/>
      <c r="I1332" s="304"/>
      <c r="J1332" s="304"/>
      <c r="K1332" s="304"/>
      <c r="L1332" s="425">
        <f t="shared" si="40"/>
        <v>0</v>
      </c>
      <c r="M1332" s="304"/>
      <c r="N1332" s="304"/>
      <c r="O1332" s="425">
        <f t="shared" si="41"/>
        <v>0</v>
      </c>
      <c r="P1332" s="304"/>
      <c r="Q1332" s="304"/>
      <c r="R1332" s="275" t="str">
        <f>IF(ISBLANK($B1332),"",VLOOKUP($B1332,Listen!$A$2:$C$44,2,FALSE))</f>
        <v/>
      </c>
      <c r="S1332" s="275" t="str">
        <f>IF(ISBLANK($B1332),"",VLOOKUP($B1332,Listen!$A$2:$C$44,3,FALSE))</f>
        <v/>
      </c>
      <c r="T1332" s="260"/>
      <c r="U1332" s="260"/>
      <c r="V1332" s="260"/>
      <c r="W1332" s="260"/>
      <c r="X1332" s="260"/>
      <c r="Y1332" s="260"/>
      <c r="Z1332" s="260"/>
      <c r="AA1332" s="260"/>
      <c r="AB1332" s="260"/>
      <c r="AC1332" s="260"/>
      <c r="AD1332" s="260"/>
      <c r="AE1332" s="260"/>
    </row>
    <row r="1333" spans="1:31">
      <c r="A1333" s="186"/>
      <c r="B1333" s="186"/>
      <c r="C1333" s="226"/>
      <c r="D1333" s="304"/>
      <c r="E1333" s="304"/>
      <c r="F1333" s="304"/>
      <c r="G1333" s="304"/>
      <c r="H1333" s="304"/>
      <c r="I1333" s="304"/>
      <c r="J1333" s="304"/>
      <c r="K1333" s="304"/>
      <c r="L1333" s="425">
        <f t="shared" si="40"/>
        <v>0</v>
      </c>
      <c r="M1333" s="304"/>
      <c r="N1333" s="304"/>
      <c r="O1333" s="425">
        <f t="shared" si="41"/>
        <v>0</v>
      </c>
      <c r="P1333" s="304"/>
      <c r="Q1333" s="304"/>
      <c r="R1333" s="275" t="str">
        <f>IF(ISBLANK($B1333),"",VLOOKUP($B1333,Listen!$A$2:$C$44,2,FALSE))</f>
        <v/>
      </c>
      <c r="S1333" s="275" t="str">
        <f>IF(ISBLANK($B1333),"",VLOOKUP($B1333,Listen!$A$2:$C$44,3,FALSE))</f>
        <v/>
      </c>
      <c r="T1333" s="260"/>
      <c r="U1333" s="260"/>
      <c r="V1333" s="260"/>
      <c r="W1333" s="260"/>
      <c r="X1333" s="260"/>
      <c r="Y1333" s="260"/>
      <c r="Z1333" s="260"/>
      <c r="AA1333" s="260"/>
      <c r="AB1333" s="260"/>
      <c r="AC1333" s="260"/>
      <c r="AD1333" s="260"/>
      <c r="AE1333" s="260"/>
    </row>
    <row r="1334" spans="1:31">
      <c r="A1334" s="186"/>
      <c r="B1334" s="186"/>
      <c r="C1334" s="226"/>
      <c r="D1334" s="304"/>
      <c r="E1334" s="304"/>
      <c r="F1334" s="304"/>
      <c r="G1334" s="304"/>
      <c r="H1334" s="304"/>
      <c r="I1334" s="304"/>
      <c r="J1334" s="304"/>
      <c r="K1334" s="304"/>
      <c r="L1334" s="425">
        <f t="shared" si="40"/>
        <v>0</v>
      </c>
      <c r="M1334" s="304"/>
      <c r="N1334" s="304"/>
      <c r="O1334" s="425">
        <f t="shared" si="41"/>
        <v>0</v>
      </c>
      <c r="P1334" s="304"/>
      <c r="Q1334" s="304"/>
      <c r="R1334" s="275" t="str">
        <f>IF(ISBLANK($B1334),"",VLOOKUP($B1334,Listen!$A$2:$C$44,2,FALSE))</f>
        <v/>
      </c>
      <c r="S1334" s="275" t="str">
        <f>IF(ISBLANK($B1334),"",VLOOKUP($B1334,Listen!$A$2:$C$44,3,FALSE))</f>
        <v/>
      </c>
      <c r="T1334" s="260"/>
      <c r="U1334" s="260"/>
      <c r="V1334" s="260"/>
      <c r="W1334" s="260"/>
      <c r="X1334" s="260"/>
      <c r="Y1334" s="260"/>
      <c r="Z1334" s="260"/>
      <c r="AA1334" s="260"/>
      <c r="AB1334" s="260"/>
      <c r="AC1334" s="260"/>
      <c r="AD1334" s="260"/>
      <c r="AE1334" s="260"/>
    </row>
    <row r="1335" spans="1:31">
      <c r="A1335" s="186"/>
      <c r="B1335" s="186"/>
      <c r="C1335" s="226"/>
      <c r="D1335" s="304"/>
      <c r="E1335" s="304"/>
      <c r="F1335" s="304"/>
      <c r="G1335" s="304"/>
      <c r="H1335" s="304"/>
      <c r="I1335" s="304"/>
      <c r="J1335" s="304"/>
      <c r="K1335" s="304"/>
      <c r="L1335" s="425">
        <f t="shared" si="40"/>
        <v>0</v>
      </c>
      <c r="M1335" s="304"/>
      <c r="N1335" s="304"/>
      <c r="O1335" s="425">
        <f t="shared" si="41"/>
        <v>0</v>
      </c>
      <c r="P1335" s="304"/>
      <c r="Q1335" s="304"/>
      <c r="R1335" s="275" t="str">
        <f>IF(ISBLANK($B1335),"",VLOOKUP($B1335,Listen!$A$2:$C$44,2,FALSE))</f>
        <v/>
      </c>
      <c r="S1335" s="275" t="str">
        <f>IF(ISBLANK($B1335),"",VLOOKUP($B1335,Listen!$A$2:$C$44,3,FALSE))</f>
        <v/>
      </c>
      <c r="T1335" s="260"/>
      <c r="U1335" s="260"/>
      <c r="V1335" s="260"/>
      <c r="W1335" s="260"/>
      <c r="X1335" s="260"/>
      <c r="Y1335" s="260"/>
      <c r="Z1335" s="260"/>
      <c r="AA1335" s="260"/>
      <c r="AB1335" s="260"/>
      <c r="AC1335" s="260"/>
      <c r="AD1335" s="260"/>
      <c r="AE1335" s="260"/>
    </row>
    <row r="1336" spans="1:31">
      <c r="A1336" s="186"/>
      <c r="B1336" s="186"/>
      <c r="C1336" s="226"/>
      <c r="D1336" s="304"/>
      <c r="E1336" s="304"/>
      <c r="F1336" s="304"/>
      <c r="G1336" s="304"/>
      <c r="H1336" s="304"/>
      <c r="I1336" s="304"/>
      <c r="J1336" s="304"/>
      <c r="K1336" s="304"/>
      <c r="L1336" s="425">
        <f t="shared" si="40"/>
        <v>0</v>
      </c>
      <c r="M1336" s="304"/>
      <c r="N1336" s="304"/>
      <c r="O1336" s="425">
        <f t="shared" si="41"/>
        <v>0</v>
      </c>
      <c r="P1336" s="304"/>
      <c r="Q1336" s="304"/>
      <c r="R1336" s="275" t="str">
        <f>IF(ISBLANK($B1336),"",VLOOKUP($B1336,Listen!$A$2:$C$44,2,FALSE))</f>
        <v/>
      </c>
      <c r="S1336" s="275" t="str">
        <f>IF(ISBLANK($B1336),"",VLOOKUP($B1336,Listen!$A$2:$C$44,3,FALSE))</f>
        <v/>
      </c>
      <c r="T1336" s="260"/>
      <c r="U1336" s="260"/>
      <c r="V1336" s="260"/>
      <c r="W1336" s="260"/>
      <c r="X1336" s="260"/>
      <c r="Y1336" s="260"/>
      <c r="Z1336" s="260"/>
      <c r="AA1336" s="260"/>
      <c r="AB1336" s="260"/>
      <c r="AC1336" s="260"/>
      <c r="AD1336" s="260"/>
      <c r="AE1336" s="260"/>
    </row>
    <row r="1337" spans="1:31">
      <c r="A1337" s="186"/>
      <c r="B1337" s="186"/>
      <c r="C1337" s="226"/>
      <c r="D1337" s="304"/>
      <c r="E1337" s="304"/>
      <c r="F1337" s="304"/>
      <c r="G1337" s="304"/>
      <c r="H1337" s="304"/>
      <c r="I1337" s="304"/>
      <c r="J1337" s="304"/>
      <c r="K1337" s="304"/>
      <c r="L1337" s="425">
        <f t="shared" si="40"/>
        <v>0</v>
      </c>
      <c r="M1337" s="304"/>
      <c r="N1337" s="304"/>
      <c r="O1337" s="425">
        <f t="shared" si="41"/>
        <v>0</v>
      </c>
      <c r="P1337" s="304"/>
      <c r="Q1337" s="304"/>
      <c r="R1337" s="275" t="str">
        <f>IF(ISBLANK($B1337),"",VLOOKUP($B1337,Listen!$A$2:$C$44,2,FALSE))</f>
        <v/>
      </c>
      <c r="S1337" s="275" t="str">
        <f>IF(ISBLANK($B1337),"",VLOOKUP($B1337,Listen!$A$2:$C$44,3,FALSE))</f>
        <v/>
      </c>
      <c r="T1337" s="260"/>
      <c r="U1337" s="260"/>
      <c r="V1337" s="260"/>
      <c r="W1337" s="260"/>
      <c r="X1337" s="260"/>
      <c r="Y1337" s="260"/>
      <c r="Z1337" s="260"/>
      <c r="AA1337" s="260"/>
      <c r="AB1337" s="260"/>
      <c r="AC1337" s="260"/>
      <c r="AD1337" s="260"/>
      <c r="AE1337" s="260"/>
    </row>
    <row r="1338" spans="1:31">
      <c r="A1338" s="186"/>
      <c r="B1338" s="186"/>
      <c r="C1338" s="226"/>
      <c r="D1338" s="304"/>
      <c r="E1338" s="304"/>
      <c r="F1338" s="304"/>
      <c r="G1338" s="304"/>
      <c r="H1338" s="304"/>
      <c r="I1338" s="304"/>
      <c r="J1338" s="304"/>
      <c r="K1338" s="304"/>
      <c r="L1338" s="425">
        <f t="shared" si="40"/>
        <v>0</v>
      </c>
      <c r="M1338" s="304"/>
      <c r="N1338" s="304"/>
      <c r="O1338" s="425">
        <f t="shared" si="41"/>
        <v>0</v>
      </c>
      <c r="P1338" s="304"/>
      <c r="Q1338" s="304"/>
      <c r="R1338" s="275" t="str">
        <f>IF(ISBLANK($B1338),"",VLOOKUP($B1338,Listen!$A$2:$C$44,2,FALSE))</f>
        <v/>
      </c>
      <c r="S1338" s="275" t="str">
        <f>IF(ISBLANK($B1338),"",VLOOKUP($B1338,Listen!$A$2:$C$44,3,FALSE))</f>
        <v/>
      </c>
      <c r="T1338" s="260"/>
      <c r="U1338" s="260"/>
      <c r="V1338" s="260"/>
      <c r="W1338" s="260"/>
      <c r="X1338" s="260"/>
      <c r="Y1338" s="260"/>
      <c r="Z1338" s="260"/>
      <c r="AA1338" s="260"/>
      <c r="AB1338" s="260"/>
      <c r="AC1338" s="260"/>
      <c r="AD1338" s="260"/>
      <c r="AE1338" s="260"/>
    </row>
    <row r="1339" spans="1:31">
      <c r="A1339" s="186"/>
      <c r="B1339" s="186"/>
      <c r="C1339" s="226"/>
      <c r="D1339" s="304"/>
      <c r="E1339" s="304"/>
      <c r="F1339" s="304"/>
      <c r="G1339" s="304"/>
      <c r="H1339" s="304"/>
      <c r="I1339" s="304"/>
      <c r="J1339" s="304"/>
      <c r="K1339" s="304"/>
      <c r="L1339" s="425">
        <f t="shared" si="40"/>
        <v>0</v>
      </c>
      <c r="M1339" s="304"/>
      <c r="N1339" s="304"/>
      <c r="O1339" s="425">
        <f t="shared" si="41"/>
        <v>0</v>
      </c>
      <c r="P1339" s="304"/>
      <c r="Q1339" s="304"/>
      <c r="R1339" s="275" t="str">
        <f>IF(ISBLANK($B1339),"",VLOOKUP($B1339,Listen!$A$2:$C$44,2,FALSE))</f>
        <v/>
      </c>
      <c r="S1339" s="275" t="str">
        <f>IF(ISBLANK($B1339),"",VLOOKUP($B1339,Listen!$A$2:$C$44,3,FALSE))</f>
        <v/>
      </c>
      <c r="T1339" s="260"/>
      <c r="U1339" s="260"/>
      <c r="V1339" s="260"/>
      <c r="W1339" s="260"/>
      <c r="X1339" s="260"/>
      <c r="Y1339" s="260"/>
      <c r="Z1339" s="260"/>
      <c r="AA1339" s="260"/>
      <c r="AB1339" s="260"/>
      <c r="AC1339" s="260"/>
      <c r="AD1339" s="260"/>
      <c r="AE1339" s="260"/>
    </row>
    <row r="1340" spans="1:31">
      <c r="A1340" s="186"/>
      <c r="B1340" s="186"/>
      <c r="C1340" s="226"/>
      <c r="D1340" s="304"/>
      <c r="E1340" s="304"/>
      <c r="F1340" s="304"/>
      <c r="G1340" s="304"/>
      <c r="H1340" s="304"/>
      <c r="I1340" s="304"/>
      <c r="J1340" s="304"/>
      <c r="K1340" s="304"/>
      <c r="L1340" s="425">
        <f t="shared" si="40"/>
        <v>0</v>
      </c>
      <c r="M1340" s="304"/>
      <c r="N1340" s="304"/>
      <c r="O1340" s="425">
        <f t="shared" si="41"/>
        <v>0</v>
      </c>
      <c r="P1340" s="304"/>
      <c r="Q1340" s="304"/>
      <c r="R1340" s="275" t="str">
        <f>IF(ISBLANK($B1340),"",VLOOKUP($B1340,Listen!$A$2:$C$44,2,FALSE))</f>
        <v/>
      </c>
      <c r="S1340" s="275" t="str">
        <f>IF(ISBLANK($B1340),"",VLOOKUP($B1340,Listen!$A$2:$C$44,3,FALSE))</f>
        <v/>
      </c>
      <c r="T1340" s="260"/>
      <c r="U1340" s="260"/>
      <c r="V1340" s="260"/>
      <c r="W1340" s="260"/>
      <c r="X1340" s="260"/>
      <c r="Y1340" s="260"/>
      <c r="Z1340" s="260"/>
      <c r="AA1340" s="260"/>
      <c r="AB1340" s="260"/>
      <c r="AC1340" s="260"/>
      <c r="AD1340" s="260"/>
      <c r="AE1340" s="260"/>
    </row>
    <row r="1341" spans="1:31">
      <c r="A1341" s="186"/>
      <c r="B1341" s="186"/>
      <c r="C1341" s="226"/>
      <c r="D1341" s="304"/>
      <c r="E1341" s="304"/>
      <c r="F1341" s="304"/>
      <c r="G1341" s="304"/>
      <c r="H1341" s="304"/>
      <c r="I1341" s="304"/>
      <c r="J1341" s="304"/>
      <c r="K1341" s="304"/>
      <c r="L1341" s="425">
        <f t="shared" si="40"/>
        <v>0</v>
      </c>
      <c r="M1341" s="304"/>
      <c r="N1341" s="304"/>
      <c r="O1341" s="425">
        <f t="shared" si="41"/>
        <v>0</v>
      </c>
      <c r="P1341" s="304"/>
      <c r="Q1341" s="304"/>
      <c r="R1341" s="275" t="str">
        <f>IF(ISBLANK($B1341),"",VLOOKUP($B1341,Listen!$A$2:$C$44,2,FALSE))</f>
        <v/>
      </c>
      <c r="S1341" s="275" t="str">
        <f>IF(ISBLANK($B1341),"",VLOOKUP($B1341,Listen!$A$2:$C$44,3,FALSE))</f>
        <v/>
      </c>
      <c r="T1341" s="260"/>
      <c r="U1341" s="260"/>
      <c r="V1341" s="260"/>
      <c r="W1341" s="260"/>
      <c r="X1341" s="260"/>
      <c r="Y1341" s="260"/>
      <c r="Z1341" s="260"/>
      <c r="AA1341" s="260"/>
      <c r="AB1341" s="260"/>
      <c r="AC1341" s="260"/>
      <c r="AD1341" s="260"/>
      <c r="AE1341" s="260"/>
    </row>
    <row r="1342" spans="1:31">
      <c r="A1342" s="186"/>
      <c r="B1342" s="186"/>
      <c r="C1342" s="226"/>
      <c r="D1342" s="304"/>
      <c r="E1342" s="304"/>
      <c r="F1342" s="304"/>
      <c r="G1342" s="304"/>
      <c r="H1342" s="304"/>
      <c r="I1342" s="304"/>
      <c r="J1342" s="304"/>
      <c r="K1342" s="304"/>
      <c r="L1342" s="425">
        <f t="shared" si="40"/>
        <v>0</v>
      </c>
      <c r="M1342" s="304"/>
      <c r="N1342" s="304"/>
      <c r="O1342" s="425">
        <f t="shared" si="41"/>
        <v>0</v>
      </c>
      <c r="P1342" s="304"/>
      <c r="Q1342" s="304"/>
      <c r="R1342" s="275" t="str">
        <f>IF(ISBLANK($B1342),"",VLOOKUP($B1342,Listen!$A$2:$C$44,2,FALSE))</f>
        <v/>
      </c>
      <c r="S1342" s="275" t="str">
        <f>IF(ISBLANK($B1342),"",VLOOKUP($B1342,Listen!$A$2:$C$44,3,FALSE))</f>
        <v/>
      </c>
      <c r="T1342" s="260"/>
      <c r="U1342" s="260"/>
      <c r="V1342" s="260"/>
      <c r="W1342" s="260"/>
      <c r="X1342" s="260"/>
      <c r="Y1342" s="260"/>
      <c r="Z1342" s="260"/>
      <c r="AA1342" s="260"/>
      <c r="AB1342" s="260"/>
      <c r="AC1342" s="260"/>
      <c r="AD1342" s="260"/>
      <c r="AE1342" s="260"/>
    </row>
    <row r="1343" spans="1:31">
      <c r="A1343" s="186"/>
      <c r="B1343" s="186"/>
      <c r="C1343" s="226"/>
      <c r="D1343" s="304"/>
      <c r="E1343" s="304"/>
      <c r="F1343" s="304"/>
      <c r="G1343" s="304"/>
      <c r="H1343" s="304"/>
      <c r="I1343" s="304"/>
      <c r="J1343" s="304"/>
      <c r="K1343" s="304"/>
      <c r="L1343" s="425">
        <f t="shared" si="40"/>
        <v>0</v>
      </c>
      <c r="M1343" s="304"/>
      <c r="N1343" s="304"/>
      <c r="O1343" s="425">
        <f t="shared" si="41"/>
        <v>0</v>
      </c>
      <c r="P1343" s="304"/>
      <c r="Q1343" s="304"/>
      <c r="R1343" s="275" t="str">
        <f>IF(ISBLANK($B1343),"",VLOOKUP($B1343,Listen!$A$2:$C$44,2,FALSE))</f>
        <v/>
      </c>
      <c r="S1343" s="275" t="str">
        <f>IF(ISBLANK($B1343),"",VLOOKUP($B1343,Listen!$A$2:$C$44,3,FALSE))</f>
        <v/>
      </c>
      <c r="T1343" s="260"/>
      <c r="U1343" s="260"/>
      <c r="V1343" s="260"/>
      <c r="W1343" s="260"/>
      <c r="X1343" s="260"/>
      <c r="Y1343" s="260"/>
      <c r="Z1343" s="260"/>
      <c r="AA1343" s="260"/>
      <c r="AB1343" s="260"/>
      <c r="AC1343" s="260"/>
      <c r="AD1343" s="260"/>
      <c r="AE1343" s="260"/>
    </row>
    <row r="1344" spans="1:31">
      <c r="A1344" s="186"/>
      <c r="B1344" s="186"/>
      <c r="C1344" s="226"/>
      <c r="D1344" s="304"/>
      <c r="E1344" s="304"/>
      <c r="F1344" s="304"/>
      <c r="G1344" s="304"/>
      <c r="H1344" s="304"/>
      <c r="I1344" s="304"/>
      <c r="J1344" s="304"/>
      <c r="K1344" s="304"/>
      <c r="L1344" s="425">
        <f t="shared" si="40"/>
        <v>0</v>
      </c>
      <c r="M1344" s="304"/>
      <c r="N1344" s="304"/>
      <c r="O1344" s="425">
        <f t="shared" si="41"/>
        <v>0</v>
      </c>
      <c r="P1344" s="304"/>
      <c r="Q1344" s="304"/>
      <c r="R1344" s="275" t="str">
        <f>IF(ISBLANK($B1344),"",VLOOKUP($B1344,Listen!$A$2:$C$44,2,FALSE))</f>
        <v/>
      </c>
      <c r="S1344" s="275" t="str">
        <f>IF(ISBLANK($B1344),"",VLOOKUP($B1344,Listen!$A$2:$C$44,3,FALSE))</f>
        <v/>
      </c>
      <c r="T1344" s="260"/>
      <c r="U1344" s="260"/>
      <c r="V1344" s="260"/>
      <c r="W1344" s="260"/>
      <c r="X1344" s="260"/>
      <c r="Y1344" s="260"/>
      <c r="Z1344" s="260"/>
      <c r="AA1344" s="260"/>
      <c r="AB1344" s="260"/>
      <c r="AC1344" s="260"/>
      <c r="AD1344" s="260"/>
      <c r="AE1344" s="260"/>
    </row>
    <row r="1345" spans="1:31">
      <c r="A1345" s="186"/>
      <c r="B1345" s="186"/>
      <c r="C1345" s="226"/>
      <c r="D1345" s="304"/>
      <c r="E1345" s="304"/>
      <c r="F1345" s="304"/>
      <c r="G1345" s="304"/>
      <c r="H1345" s="304"/>
      <c r="I1345" s="304"/>
      <c r="J1345" s="304"/>
      <c r="K1345" s="304"/>
      <c r="L1345" s="425">
        <f t="shared" si="40"/>
        <v>0</v>
      </c>
      <c r="M1345" s="304"/>
      <c r="N1345" s="304"/>
      <c r="O1345" s="425">
        <f t="shared" si="41"/>
        <v>0</v>
      </c>
      <c r="P1345" s="304"/>
      <c r="Q1345" s="304"/>
      <c r="R1345" s="275" t="str">
        <f>IF(ISBLANK($B1345),"",VLOOKUP($B1345,Listen!$A$2:$C$44,2,FALSE))</f>
        <v/>
      </c>
      <c r="S1345" s="275" t="str">
        <f>IF(ISBLANK($B1345),"",VLOOKUP($B1345,Listen!$A$2:$C$44,3,FALSE))</f>
        <v/>
      </c>
      <c r="T1345" s="260"/>
      <c r="U1345" s="260"/>
      <c r="V1345" s="260"/>
      <c r="W1345" s="260"/>
      <c r="X1345" s="260"/>
      <c r="Y1345" s="260"/>
      <c r="Z1345" s="260"/>
      <c r="AA1345" s="260"/>
      <c r="AB1345" s="260"/>
      <c r="AC1345" s="260"/>
      <c r="AD1345" s="260"/>
      <c r="AE1345" s="260"/>
    </row>
    <row r="1346" spans="1:31">
      <c r="A1346" s="186"/>
      <c r="B1346" s="186"/>
      <c r="C1346" s="226"/>
      <c r="D1346" s="304"/>
      <c r="E1346" s="304"/>
      <c r="F1346" s="304"/>
      <c r="G1346" s="304"/>
      <c r="H1346" s="304"/>
      <c r="I1346" s="304"/>
      <c r="J1346" s="304"/>
      <c r="K1346" s="304"/>
      <c r="L1346" s="425">
        <f t="shared" si="40"/>
        <v>0</v>
      </c>
      <c r="M1346" s="304"/>
      <c r="N1346" s="304"/>
      <c r="O1346" s="425">
        <f t="shared" si="41"/>
        <v>0</v>
      </c>
      <c r="P1346" s="304"/>
      <c r="Q1346" s="304"/>
      <c r="R1346" s="275" t="str">
        <f>IF(ISBLANK($B1346),"",VLOOKUP($B1346,Listen!$A$2:$C$44,2,FALSE))</f>
        <v/>
      </c>
      <c r="S1346" s="275" t="str">
        <f>IF(ISBLANK($B1346),"",VLOOKUP($B1346,Listen!$A$2:$C$44,3,FALSE))</f>
        <v/>
      </c>
      <c r="T1346" s="260"/>
      <c r="U1346" s="260"/>
      <c r="V1346" s="260"/>
      <c r="W1346" s="260"/>
      <c r="X1346" s="260"/>
      <c r="Y1346" s="260"/>
      <c r="Z1346" s="260"/>
      <c r="AA1346" s="260"/>
      <c r="AB1346" s="260"/>
      <c r="AC1346" s="260"/>
      <c r="AD1346" s="260"/>
      <c r="AE1346" s="260"/>
    </row>
    <row r="1347" spans="1:31">
      <c r="A1347" s="186"/>
      <c r="B1347" s="186"/>
      <c r="C1347" s="226"/>
      <c r="D1347" s="304"/>
      <c r="E1347" s="304"/>
      <c r="F1347" s="304"/>
      <c r="G1347" s="304"/>
      <c r="H1347" s="304"/>
      <c r="I1347" s="304"/>
      <c r="J1347" s="304"/>
      <c r="K1347" s="304"/>
      <c r="L1347" s="425">
        <f t="shared" si="40"/>
        <v>0</v>
      </c>
      <c r="M1347" s="304"/>
      <c r="N1347" s="304"/>
      <c r="O1347" s="425">
        <f t="shared" si="41"/>
        <v>0</v>
      </c>
      <c r="P1347" s="304"/>
      <c r="Q1347" s="304"/>
      <c r="R1347" s="275" t="str">
        <f>IF(ISBLANK($B1347),"",VLOOKUP($B1347,Listen!$A$2:$C$44,2,FALSE))</f>
        <v/>
      </c>
      <c r="S1347" s="275" t="str">
        <f>IF(ISBLANK($B1347),"",VLOOKUP($B1347,Listen!$A$2:$C$44,3,FALSE))</f>
        <v/>
      </c>
      <c r="T1347" s="260"/>
      <c r="U1347" s="260"/>
      <c r="V1347" s="260"/>
      <c r="W1347" s="260"/>
      <c r="X1347" s="260"/>
      <c r="Y1347" s="260"/>
      <c r="Z1347" s="260"/>
      <c r="AA1347" s="260"/>
      <c r="AB1347" s="260"/>
      <c r="AC1347" s="260"/>
      <c r="AD1347" s="260"/>
      <c r="AE1347" s="260"/>
    </row>
    <row r="1348" spans="1:31">
      <c r="A1348" s="186"/>
      <c r="B1348" s="186"/>
      <c r="C1348" s="226"/>
      <c r="D1348" s="304"/>
      <c r="E1348" s="304"/>
      <c r="F1348" s="304"/>
      <c r="G1348" s="304"/>
      <c r="H1348" s="304"/>
      <c r="I1348" s="304"/>
      <c r="J1348" s="304"/>
      <c r="K1348" s="304"/>
      <c r="L1348" s="425">
        <f t="shared" si="40"/>
        <v>0</v>
      </c>
      <c r="M1348" s="304"/>
      <c r="N1348" s="304"/>
      <c r="O1348" s="425">
        <f t="shared" si="41"/>
        <v>0</v>
      </c>
      <c r="P1348" s="304"/>
      <c r="Q1348" s="304"/>
      <c r="R1348" s="275" t="str">
        <f>IF(ISBLANK($B1348),"",VLOOKUP($B1348,Listen!$A$2:$C$44,2,FALSE))</f>
        <v/>
      </c>
      <c r="S1348" s="275" t="str">
        <f>IF(ISBLANK($B1348),"",VLOOKUP($B1348,Listen!$A$2:$C$44,3,FALSE))</f>
        <v/>
      </c>
      <c r="T1348" s="260"/>
      <c r="U1348" s="260"/>
      <c r="V1348" s="260"/>
      <c r="W1348" s="260"/>
      <c r="X1348" s="260"/>
      <c r="Y1348" s="260"/>
      <c r="Z1348" s="260"/>
      <c r="AA1348" s="260"/>
      <c r="AB1348" s="260"/>
      <c r="AC1348" s="260"/>
      <c r="AD1348" s="260"/>
      <c r="AE1348" s="260"/>
    </row>
    <row r="1349" spans="1:31">
      <c r="A1349" s="186"/>
      <c r="B1349" s="186"/>
      <c r="C1349" s="226"/>
      <c r="D1349" s="304"/>
      <c r="E1349" s="304"/>
      <c r="F1349" s="304"/>
      <c r="G1349" s="304"/>
      <c r="H1349" s="304"/>
      <c r="I1349" s="304"/>
      <c r="J1349" s="304"/>
      <c r="K1349" s="304"/>
      <c r="L1349" s="425">
        <f t="shared" ref="L1349:L1412" si="42">D1349+E1349+G1349+H1349+J1349-F1349-I1349-K1349</f>
        <v>0</v>
      </c>
      <c r="M1349" s="304"/>
      <c r="N1349" s="304"/>
      <c r="O1349" s="425">
        <f t="shared" ref="O1349:O1412" si="43">L1349-M1349-N1349</f>
        <v>0</v>
      </c>
      <c r="P1349" s="304"/>
      <c r="Q1349" s="304"/>
      <c r="R1349" s="275" t="str">
        <f>IF(ISBLANK($B1349),"",VLOOKUP($B1349,Listen!$A$2:$C$44,2,FALSE))</f>
        <v/>
      </c>
      <c r="S1349" s="275" t="str">
        <f>IF(ISBLANK($B1349),"",VLOOKUP($B1349,Listen!$A$2:$C$44,3,FALSE))</f>
        <v/>
      </c>
      <c r="T1349" s="260"/>
      <c r="U1349" s="260"/>
      <c r="V1349" s="260"/>
      <c r="W1349" s="260"/>
      <c r="X1349" s="260"/>
      <c r="Y1349" s="260"/>
      <c r="Z1349" s="260"/>
      <c r="AA1349" s="260"/>
      <c r="AB1349" s="260"/>
      <c r="AC1349" s="260"/>
      <c r="AD1349" s="260"/>
      <c r="AE1349" s="260"/>
    </row>
    <row r="1350" spans="1:31">
      <c r="A1350" s="186"/>
      <c r="B1350" s="186"/>
      <c r="C1350" s="226"/>
      <c r="D1350" s="304"/>
      <c r="E1350" s="304"/>
      <c r="F1350" s="304"/>
      <c r="G1350" s="304"/>
      <c r="H1350" s="304"/>
      <c r="I1350" s="304"/>
      <c r="J1350" s="304"/>
      <c r="K1350" s="304"/>
      <c r="L1350" s="425">
        <f t="shared" si="42"/>
        <v>0</v>
      </c>
      <c r="M1350" s="304"/>
      <c r="N1350" s="304"/>
      <c r="O1350" s="425">
        <f t="shared" si="43"/>
        <v>0</v>
      </c>
      <c r="P1350" s="304"/>
      <c r="Q1350" s="304"/>
      <c r="R1350" s="275" t="str">
        <f>IF(ISBLANK($B1350),"",VLOOKUP($B1350,Listen!$A$2:$C$44,2,FALSE))</f>
        <v/>
      </c>
      <c r="S1350" s="275" t="str">
        <f>IF(ISBLANK($B1350),"",VLOOKUP($B1350,Listen!$A$2:$C$44,3,FALSE))</f>
        <v/>
      </c>
      <c r="T1350" s="260"/>
      <c r="U1350" s="260"/>
      <c r="V1350" s="260"/>
      <c r="W1350" s="260"/>
      <c r="X1350" s="260"/>
      <c r="Y1350" s="260"/>
      <c r="Z1350" s="260"/>
      <c r="AA1350" s="260"/>
      <c r="AB1350" s="260"/>
      <c r="AC1350" s="260"/>
      <c r="AD1350" s="260"/>
      <c r="AE1350" s="260"/>
    </row>
    <row r="1351" spans="1:31">
      <c r="A1351" s="186"/>
      <c r="B1351" s="186"/>
      <c r="C1351" s="226"/>
      <c r="D1351" s="304"/>
      <c r="E1351" s="304"/>
      <c r="F1351" s="304"/>
      <c r="G1351" s="304"/>
      <c r="H1351" s="304"/>
      <c r="I1351" s="304"/>
      <c r="J1351" s="304"/>
      <c r="K1351" s="304"/>
      <c r="L1351" s="425">
        <f t="shared" si="42"/>
        <v>0</v>
      </c>
      <c r="M1351" s="304"/>
      <c r="N1351" s="304"/>
      <c r="O1351" s="425">
        <f t="shared" si="43"/>
        <v>0</v>
      </c>
      <c r="P1351" s="304"/>
      <c r="Q1351" s="304"/>
      <c r="R1351" s="275" t="str">
        <f>IF(ISBLANK($B1351),"",VLOOKUP($B1351,Listen!$A$2:$C$44,2,FALSE))</f>
        <v/>
      </c>
      <c r="S1351" s="275" t="str">
        <f>IF(ISBLANK($B1351),"",VLOOKUP($B1351,Listen!$A$2:$C$44,3,FALSE))</f>
        <v/>
      </c>
      <c r="T1351" s="260"/>
      <c r="U1351" s="260"/>
      <c r="V1351" s="260"/>
      <c r="W1351" s="260"/>
      <c r="X1351" s="260"/>
      <c r="Y1351" s="260"/>
      <c r="Z1351" s="260"/>
      <c r="AA1351" s="260"/>
      <c r="AB1351" s="260"/>
      <c r="AC1351" s="260"/>
      <c r="AD1351" s="260"/>
      <c r="AE1351" s="260"/>
    </row>
    <row r="1352" spans="1:31">
      <c r="A1352" s="186"/>
      <c r="B1352" s="186"/>
      <c r="C1352" s="226"/>
      <c r="D1352" s="304"/>
      <c r="E1352" s="304"/>
      <c r="F1352" s="304"/>
      <c r="G1352" s="304"/>
      <c r="H1352" s="304"/>
      <c r="I1352" s="304"/>
      <c r="J1352" s="304"/>
      <c r="K1352" s="304"/>
      <c r="L1352" s="425">
        <f t="shared" si="42"/>
        <v>0</v>
      </c>
      <c r="M1352" s="304"/>
      <c r="N1352" s="304"/>
      <c r="O1352" s="425">
        <f t="shared" si="43"/>
        <v>0</v>
      </c>
      <c r="P1352" s="304"/>
      <c r="Q1352" s="304"/>
      <c r="R1352" s="275" t="str">
        <f>IF(ISBLANK($B1352),"",VLOOKUP($B1352,Listen!$A$2:$C$44,2,FALSE))</f>
        <v/>
      </c>
      <c r="S1352" s="275" t="str">
        <f>IF(ISBLANK($B1352),"",VLOOKUP($B1352,Listen!$A$2:$C$44,3,FALSE))</f>
        <v/>
      </c>
      <c r="T1352" s="260"/>
      <c r="U1352" s="260"/>
      <c r="V1352" s="260"/>
      <c r="W1352" s="260"/>
      <c r="X1352" s="260"/>
      <c r="Y1352" s="260"/>
      <c r="Z1352" s="260"/>
      <c r="AA1352" s="260"/>
      <c r="AB1352" s="260"/>
      <c r="AC1352" s="260"/>
      <c r="AD1352" s="260"/>
      <c r="AE1352" s="260"/>
    </row>
    <row r="1353" spans="1:31">
      <c r="A1353" s="186"/>
      <c r="B1353" s="186"/>
      <c r="C1353" s="226"/>
      <c r="D1353" s="304"/>
      <c r="E1353" s="304"/>
      <c r="F1353" s="304"/>
      <c r="G1353" s="304"/>
      <c r="H1353" s="304"/>
      <c r="I1353" s="304"/>
      <c r="J1353" s="304"/>
      <c r="K1353" s="304"/>
      <c r="L1353" s="425">
        <f t="shared" si="42"/>
        <v>0</v>
      </c>
      <c r="M1353" s="304"/>
      <c r="N1353" s="304"/>
      <c r="O1353" s="425">
        <f t="shared" si="43"/>
        <v>0</v>
      </c>
      <c r="P1353" s="304"/>
      <c r="Q1353" s="304"/>
      <c r="R1353" s="275" t="str">
        <f>IF(ISBLANK($B1353),"",VLOOKUP($B1353,Listen!$A$2:$C$44,2,FALSE))</f>
        <v/>
      </c>
      <c r="S1353" s="275" t="str">
        <f>IF(ISBLANK($B1353),"",VLOOKUP($B1353,Listen!$A$2:$C$44,3,FALSE))</f>
        <v/>
      </c>
      <c r="T1353" s="260"/>
      <c r="U1353" s="260"/>
      <c r="V1353" s="260"/>
      <c r="W1353" s="260"/>
      <c r="X1353" s="260"/>
      <c r="Y1353" s="260"/>
      <c r="Z1353" s="260"/>
      <c r="AA1353" s="260"/>
      <c r="AB1353" s="260"/>
      <c r="AC1353" s="260"/>
      <c r="AD1353" s="260"/>
      <c r="AE1353" s="260"/>
    </row>
    <row r="1354" spans="1:31">
      <c r="A1354" s="186"/>
      <c r="B1354" s="186"/>
      <c r="C1354" s="226"/>
      <c r="D1354" s="304"/>
      <c r="E1354" s="304"/>
      <c r="F1354" s="304"/>
      <c r="G1354" s="304"/>
      <c r="H1354" s="304"/>
      <c r="I1354" s="304"/>
      <c r="J1354" s="304"/>
      <c r="K1354" s="304"/>
      <c r="L1354" s="425">
        <f t="shared" si="42"/>
        <v>0</v>
      </c>
      <c r="M1354" s="304"/>
      <c r="N1354" s="304"/>
      <c r="O1354" s="425">
        <f t="shared" si="43"/>
        <v>0</v>
      </c>
      <c r="P1354" s="304"/>
      <c r="Q1354" s="304"/>
      <c r="R1354" s="275" t="str">
        <f>IF(ISBLANK($B1354),"",VLOOKUP($B1354,Listen!$A$2:$C$44,2,FALSE))</f>
        <v/>
      </c>
      <c r="S1354" s="275" t="str">
        <f>IF(ISBLANK($B1354),"",VLOOKUP($B1354,Listen!$A$2:$C$44,3,FALSE))</f>
        <v/>
      </c>
      <c r="T1354" s="260"/>
      <c r="U1354" s="260"/>
      <c r="V1354" s="260"/>
      <c r="W1354" s="260"/>
      <c r="X1354" s="260"/>
      <c r="Y1354" s="260"/>
      <c r="Z1354" s="260"/>
      <c r="AA1354" s="260"/>
      <c r="AB1354" s="260"/>
      <c r="AC1354" s="260"/>
      <c r="AD1354" s="260"/>
      <c r="AE1354" s="260"/>
    </row>
    <row r="1355" spans="1:31">
      <c r="A1355" s="186"/>
      <c r="B1355" s="186"/>
      <c r="C1355" s="226"/>
      <c r="D1355" s="304"/>
      <c r="E1355" s="304"/>
      <c r="F1355" s="304"/>
      <c r="G1355" s="304"/>
      <c r="H1355" s="304"/>
      <c r="I1355" s="304"/>
      <c r="J1355" s="304"/>
      <c r="K1355" s="304"/>
      <c r="L1355" s="425">
        <f t="shared" si="42"/>
        <v>0</v>
      </c>
      <c r="M1355" s="304"/>
      <c r="N1355" s="304"/>
      <c r="O1355" s="425">
        <f t="shared" si="43"/>
        <v>0</v>
      </c>
      <c r="P1355" s="304"/>
      <c r="Q1355" s="304"/>
      <c r="R1355" s="275" t="str">
        <f>IF(ISBLANK($B1355),"",VLOOKUP($B1355,Listen!$A$2:$C$44,2,FALSE))</f>
        <v/>
      </c>
      <c r="S1355" s="275" t="str">
        <f>IF(ISBLANK($B1355),"",VLOOKUP($B1355,Listen!$A$2:$C$44,3,FALSE))</f>
        <v/>
      </c>
      <c r="T1355" s="260"/>
      <c r="U1355" s="260"/>
      <c r="V1355" s="260"/>
      <c r="W1355" s="260"/>
      <c r="X1355" s="260"/>
      <c r="Y1355" s="260"/>
      <c r="Z1355" s="260"/>
      <c r="AA1355" s="260"/>
      <c r="AB1355" s="260"/>
      <c r="AC1355" s="260"/>
      <c r="AD1355" s="260"/>
      <c r="AE1355" s="260"/>
    </row>
    <row r="1356" spans="1:31">
      <c r="A1356" s="186"/>
      <c r="B1356" s="186"/>
      <c r="C1356" s="226"/>
      <c r="D1356" s="304"/>
      <c r="E1356" s="304"/>
      <c r="F1356" s="304"/>
      <c r="G1356" s="304"/>
      <c r="H1356" s="304"/>
      <c r="I1356" s="304"/>
      <c r="J1356" s="304"/>
      <c r="K1356" s="304"/>
      <c r="L1356" s="425">
        <f t="shared" si="42"/>
        <v>0</v>
      </c>
      <c r="M1356" s="304"/>
      <c r="N1356" s="304"/>
      <c r="O1356" s="425">
        <f t="shared" si="43"/>
        <v>0</v>
      </c>
      <c r="P1356" s="304"/>
      <c r="Q1356" s="304"/>
      <c r="R1356" s="275" t="str">
        <f>IF(ISBLANK($B1356),"",VLOOKUP($B1356,Listen!$A$2:$C$44,2,FALSE))</f>
        <v/>
      </c>
      <c r="S1356" s="275" t="str">
        <f>IF(ISBLANK($B1356),"",VLOOKUP($B1356,Listen!$A$2:$C$44,3,FALSE))</f>
        <v/>
      </c>
      <c r="T1356" s="260"/>
      <c r="U1356" s="260"/>
      <c r="V1356" s="260"/>
      <c r="W1356" s="260"/>
      <c r="X1356" s="260"/>
      <c r="Y1356" s="260"/>
      <c r="Z1356" s="260"/>
      <c r="AA1356" s="260"/>
      <c r="AB1356" s="260"/>
      <c r="AC1356" s="260"/>
      <c r="AD1356" s="260"/>
      <c r="AE1356" s="260"/>
    </row>
    <row r="1357" spans="1:31">
      <c r="A1357" s="186"/>
      <c r="B1357" s="186"/>
      <c r="C1357" s="226"/>
      <c r="D1357" s="304"/>
      <c r="E1357" s="304"/>
      <c r="F1357" s="304"/>
      <c r="G1357" s="304"/>
      <c r="H1357" s="304"/>
      <c r="I1357" s="304"/>
      <c r="J1357" s="304"/>
      <c r="K1357" s="304"/>
      <c r="L1357" s="425">
        <f t="shared" si="42"/>
        <v>0</v>
      </c>
      <c r="M1357" s="304"/>
      <c r="N1357" s="304"/>
      <c r="O1357" s="425">
        <f t="shared" si="43"/>
        <v>0</v>
      </c>
      <c r="P1357" s="304"/>
      <c r="Q1357" s="304"/>
      <c r="R1357" s="275" t="str">
        <f>IF(ISBLANK($B1357),"",VLOOKUP($B1357,Listen!$A$2:$C$44,2,FALSE))</f>
        <v/>
      </c>
      <c r="S1357" s="275" t="str">
        <f>IF(ISBLANK($B1357),"",VLOOKUP($B1357,Listen!$A$2:$C$44,3,FALSE))</f>
        <v/>
      </c>
      <c r="T1357" s="260"/>
      <c r="U1357" s="260"/>
      <c r="V1357" s="260"/>
      <c r="W1357" s="260"/>
      <c r="X1357" s="260"/>
      <c r="Y1357" s="260"/>
      <c r="Z1357" s="260"/>
      <c r="AA1357" s="260"/>
      <c r="AB1357" s="260"/>
      <c r="AC1357" s="260"/>
      <c r="AD1357" s="260"/>
      <c r="AE1357" s="260"/>
    </row>
    <row r="1358" spans="1:31">
      <c r="A1358" s="186"/>
      <c r="B1358" s="186"/>
      <c r="C1358" s="226"/>
      <c r="D1358" s="304"/>
      <c r="E1358" s="304"/>
      <c r="F1358" s="304"/>
      <c r="G1358" s="304"/>
      <c r="H1358" s="304"/>
      <c r="I1358" s="304"/>
      <c r="J1358" s="304"/>
      <c r="K1358" s="304"/>
      <c r="L1358" s="425">
        <f t="shared" si="42"/>
        <v>0</v>
      </c>
      <c r="M1358" s="304"/>
      <c r="N1358" s="304"/>
      <c r="O1358" s="425">
        <f t="shared" si="43"/>
        <v>0</v>
      </c>
      <c r="P1358" s="304"/>
      <c r="Q1358" s="304"/>
      <c r="R1358" s="275" t="str">
        <f>IF(ISBLANK($B1358),"",VLOOKUP($B1358,Listen!$A$2:$C$44,2,FALSE))</f>
        <v/>
      </c>
      <c r="S1358" s="275" t="str">
        <f>IF(ISBLANK($B1358),"",VLOOKUP($B1358,Listen!$A$2:$C$44,3,FALSE))</f>
        <v/>
      </c>
      <c r="T1358" s="260"/>
      <c r="U1358" s="260"/>
      <c r="V1358" s="260"/>
      <c r="W1358" s="260"/>
      <c r="X1358" s="260"/>
      <c r="Y1358" s="260"/>
      <c r="Z1358" s="260"/>
      <c r="AA1358" s="260"/>
      <c r="AB1358" s="260"/>
      <c r="AC1358" s="260"/>
      <c r="AD1358" s="260"/>
      <c r="AE1358" s="260"/>
    </row>
    <row r="1359" spans="1:31">
      <c r="A1359" s="186"/>
      <c r="B1359" s="186"/>
      <c r="C1359" s="226"/>
      <c r="D1359" s="304"/>
      <c r="E1359" s="304"/>
      <c r="F1359" s="304"/>
      <c r="G1359" s="304"/>
      <c r="H1359" s="304"/>
      <c r="I1359" s="304"/>
      <c r="J1359" s="304"/>
      <c r="K1359" s="304"/>
      <c r="L1359" s="425">
        <f t="shared" si="42"/>
        <v>0</v>
      </c>
      <c r="M1359" s="304"/>
      <c r="N1359" s="304"/>
      <c r="O1359" s="425">
        <f t="shared" si="43"/>
        <v>0</v>
      </c>
      <c r="P1359" s="304"/>
      <c r="Q1359" s="304"/>
      <c r="R1359" s="275" t="str">
        <f>IF(ISBLANK($B1359),"",VLOOKUP($B1359,Listen!$A$2:$C$44,2,FALSE))</f>
        <v/>
      </c>
      <c r="S1359" s="275" t="str">
        <f>IF(ISBLANK($B1359),"",VLOOKUP($B1359,Listen!$A$2:$C$44,3,FALSE))</f>
        <v/>
      </c>
      <c r="T1359" s="260"/>
      <c r="U1359" s="260"/>
      <c r="V1359" s="260"/>
      <c r="W1359" s="260"/>
      <c r="X1359" s="260"/>
      <c r="Y1359" s="260"/>
      <c r="Z1359" s="260"/>
      <c r="AA1359" s="260"/>
      <c r="AB1359" s="260"/>
      <c r="AC1359" s="260"/>
      <c r="AD1359" s="260"/>
      <c r="AE1359" s="260"/>
    </row>
    <row r="1360" spans="1:31">
      <c r="A1360" s="186"/>
      <c r="B1360" s="186"/>
      <c r="C1360" s="226"/>
      <c r="D1360" s="304"/>
      <c r="E1360" s="304"/>
      <c r="F1360" s="304"/>
      <c r="G1360" s="304"/>
      <c r="H1360" s="304"/>
      <c r="I1360" s="304"/>
      <c r="J1360" s="304"/>
      <c r="K1360" s="304"/>
      <c r="L1360" s="425">
        <f t="shared" si="42"/>
        <v>0</v>
      </c>
      <c r="M1360" s="304"/>
      <c r="N1360" s="304"/>
      <c r="O1360" s="425">
        <f t="shared" si="43"/>
        <v>0</v>
      </c>
      <c r="P1360" s="304"/>
      <c r="Q1360" s="304"/>
      <c r="R1360" s="275" t="str">
        <f>IF(ISBLANK($B1360),"",VLOOKUP($B1360,Listen!$A$2:$C$44,2,FALSE))</f>
        <v/>
      </c>
      <c r="S1360" s="275" t="str">
        <f>IF(ISBLANK($B1360),"",VLOOKUP($B1360,Listen!$A$2:$C$44,3,FALSE))</f>
        <v/>
      </c>
      <c r="T1360" s="260"/>
      <c r="U1360" s="260"/>
      <c r="V1360" s="260"/>
      <c r="W1360" s="260"/>
      <c r="X1360" s="260"/>
      <c r="Y1360" s="260"/>
      <c r="Z1360" s="260"/>
      <c r="AA1360" s="260"/>
      <c r="AB1360" s="260"/>
      <c r="AC1360" s="260"/>
      <c r="AD1360" s="260"/>
      <c r="AE1360" s="260"/>
    </row>
    <row r="1361" spans="1:31">
      <c r="A1361" s="186"/>
      <c r="B1361" s="186"/>
      <c r="C1361" s="226"/>
      <c r="D1361" s="304"/>
      <c r="E1361" s="304"/>
      <c r="F1361" s="304"/>
      <c r="G1361" s="304"/>
      <c r="H1361" s="304"/>
      <c r="I1361" s="304"/>
      <c r="J1361" s="304"/>
      <c r="K1361" s="304"/>
      <c r="L1361" s="425">
        <f t="shared" si="42"/>
        <v>0</v>
      </c>
      <c r="M1361" s="304"/>
      <c r="N1361" s="304"/>
      <c r="O1361" s="425">
        <f t="shared" si="43"/>
        <v>0</v>
      </c>
      <c r="P1361" s="304"/>
      <c r="Q1361" s="304"/>
      <c r="R1361" s="275" t="str">
        <f>IF(ISBLANK($B1361),"",VLOOKUP($B1361,Listen!$A$2:$C$44,2,FALSE))</f>
        <v/>
      </c>
      <c r="S1361" s="275" t="str">
        <f>IF(ISBLANK($B1361),"",VLOOKUP($B1361,Listen!$A$2:$C$44,3,FALSE))</f>
        <v/>
      </c>
      <c r="T1361" s="260"/>
      <c r="U1361" s="260"/>
      <c r="V1361" s="260"/>
      <c r="W1361" s="260"/>
      <c r="X1361" s="260"/>
      <c r="Y1361" s="260"/>
      <c r="Z1361" s="260"/>
      <c r="AA1361" s="260"/>
      <c r="AB1361" s="260"/>
      <c r="AC1361" s="260"/>
      <c r="AD1361" s="260"/>
      <c r="AE1361" s="260"/>
    </row>
    <row r="1362" spans="1:31">
      <c r="A1362" s="186"/>
      <c r="B1362" s="186"/>
      <c r="C1362" s="226"/>
      <c r="D1362" s="304"/>
      <c r="E1362" s="304"/>
      <c r="F1362" s="304"/>
      <c r="G1362" s="304"/>
      <c r="H1362" s="304"/>
      <c r="I1362" s="304"/>
      <c r="J1362" s="304"/>
      <c r="K1362" s="304"/>
      <c r="L1362" s="425">
        <f t="shared" si="42"/>
        <v>0</v>
      </c>
      <c r="M1362" s="304"/>
      <c r="N1362" s="304"/>
      <c r="O1362" s="425">
        <f t="shared" si="43"/>
        <v>0</v>
      </c>
      <c r="P1362" s="304"/>
      <c r="Q1362" s="304"/>
      <c r="R1362" s="275" t="str">
        <f>IF(ISBLANK($B1362),"",VLOOKUP($B1362,Listen!$A$2:$C$44,2,FALSE))</f>
        <v/>
      </c>
      <c r="S1362" s="275" t="str">
        <f>IF(ISBLANK($B1362),"",VLOOKUP($B1362,Listen!$A$2:$C$44,3,FALSE))</f>
        <v/>
      </c>
      <c r="T1362" s="260"/>
      <c r="U1362" s="260"/>
      <c r="V1362" s="260"/>
      <c r="W1362" s="260"/>
      <c r="X1362" s="260"/>
      <c r="Y1362" s="260"/>
      <c r="Z1362" s="260"/>
      <c r="AA1362" s="260"/>
      <c r="AB1362" s="260"/>
      <c r="AC1362" s="260"/>
      <c r="AD1362" s="260"/>
      <c r="AE1362" s="260"/>
    </row>
    <row r="1363" spans="1:31">
      <c r="A1363" s="186"/>
      <c r="B1363" s="186"/>
      <c r="C1363" s="226"/>
      <c r="D1363" s="304"/>
      <c r="E1363" s="304"/>
      <c r="F1363" s="304"/>
      <c r="G1363" s="304"/>
      <c r="H1363" s="304"/>
      <c r="I1363" s="304"/>
      <c r="J1363" s="304"/>
      <c r="K1363" s="304"/>
      <c r="L1363" s="425">
        <f t="shared" si="42"/>
        <v>0</v>
      </c>
      <c r="M1363" s="304"/>
      <c r="N1363" s="304"/>
      <c r="O1363" s="425">
        <f t="shared" si="43"/>
        <v>0</v>
      </c>
      <c r="P1363" s="304"/>
      <c r="Q1363" s="304"/>
      <c r="R1363" s="275" t="str">
        <f>IF(ISBLANK($B1363),"",VLOOKUP($B1363,Listen!$A$2:$C$44,2,FALSE))</f>
        <v/>
      </c>
      <c r="S1363" s="275" t="str">
        <f>IF(ISBLANK($B1363),"",VLOOKUP($B1363,Listen!$A$2:$C$44,3,FALSE))</f>
        <v/>
      </c>
      <c r="T1363" s="260"/>
      <c r="U1363" s="260"/>
      <c r="V1363" s="260"/>
      <c r="W1363" s="260"/>
      <c r="X1363" s="260"/>
      <c r="Y1363" s="260"/>
      <c r="Z1363" s="260"/>
      <c r="AA1363" s="260"/>
      <c r="AB1363" s="260"/>
      <c r="AC1363" s="260"/>
      <c r="AD1363" s="260"/>
      <c r="AE1363" s="260"/>
    </row>
    <row r="1364" spans="1:31">
      <c r="A1364" s="186"/>
      <c r="B1364" s="186"/>
      <c r="C1364" s="226"/>
      <c r="D1364" s="304"/>
      <c r="E1364" s="304"/>
      <c r="F1364" s="304"/>
      <c r="G1364" s="304"/>
      <c r="H1364" s="304"/>
      <c r="I1364" s="304"/>
      <c r="J1364" s="304"/>
      <c r="K1364" s="304"/>
      <c r="L1364" s="425">
        <f t="shared" si="42"/>
        <v>0</v>
      </c>
      <c r="M1364" s="304"/>
      <c r="N1364" s="304"/>
      <c r="O1364" s="425">
        <f t="shared" si="43"/>
        <v>0</v>
      </c>
      <c r="P1364" s="304"/>
      <c r="Q1364" s="304"/>
      <c r="R1364" s="275" t="str">
        <f>IF(ISBLANK($B1364),"",VLOOKUP($B1364,Listen!$A$2:$C$44,2,FALSE))</f>
        <v/>
      </c>
      <c r="S1364" s="275" t="str">
        <f>IF(ISBLANK($B1364),"",VLOOKUP($B1364,Listen!$A$2:$C$44,3,FALSE))</f>
        <v/>
      </c>
      <c r="T1364" s="260"/>
      <c r="U1364" s="260"/>
      <c r="V1364" s="260"/>
      <c r="W1364" s="260"/>
      <c r="X1364" s="260"/>
      <c r="Y1364" s="260"/>
      <c r="Z1364" s="260"/>
      <c r="AA1364" s="260"/>
      <c r="AB1364" s="260"/>
      <c r="AC1364" s="260"/>
      <c r="AD1364" s="260"/>
      <c r="AE1364" s="260"/>
    </row>
    <row r="1365" spans="1:31">
      <c r="A1365" s="186"/>
      <c r="B1365" s="186"/>
      <c r="C1365" s="226"/>
      <c r="D1365" s="304"/>
      <c r="E1365" s="304"/>
      <c r="F1365" s="304"/>
      <c r="G1365" s="304"/>
      <c r="H1365" s="304"/>
      <c r="I1365" s="304"/>
      <c r="J1365" s="304"/>
      <c r="K1365" s="304"/>
      <c r="L1365" s="425">
        <f t="shared" si="42"/>
        <v>0</v>
      </c>
      <c r="M1365" s="304"/>
      <c r="N1365" s="304"/>
      <c r="O1365" s="425">
        <f t="shared" si="43"/>
        <v>0</v>
      </c>
      <c r="P1365" s="304"/>
      <c r="Q1365" s="304"/>
      <c r="R1365" s="275" t="str">
        <f>IF(ISBLANK($B1365),"",VLOOKUP($B1365,Listen!$A$2:$C$44,2,FALSE))</f>
        <v/>
      </c>
      <c r="S1365" s="275" t="str">
        <f>IF(ISBLANK($B1365),"",VLOOKUP($B1365,Listen!$A$2:$C$44,3,FALSE))</f>
        <v/>
      </c>
      <c r="T1365" s="260"/>
      <c r="U1365" s="260"/>
      <c r="V1365" s="260"/>
      <c r="W1365" s="260"/>
      <c r="X1365" s="260"/>
      <c r="Y1365" s="260"/>
      <c r="Z1365" s="260"/>
      <c r="AA1365" s="260"/>
      <c r="AB1365" s="260"/>
      <c r="AC1365" s="260"/>
      <c r="AD1365" s="260"/>
      <c r="AE1365" s="260"/>
    </row>
    <row r="1366" spans="1:31">
      <c r="A1366" s="186"/>
      <c r="B1366" s="186"/>
      <c r="C1366" s="226"/>
      <c r="D1366" s="304"/>
      <c r="E1366" s="304"/>
      <c r="F1366" s="304"/>
      <c r="G1366" s="304"/>
      <c r="H1366" s="304"/>
      <c r="I1366" s="304"/>
      <c r="J1366" s="304"/>
      <c r="K1366" s="304"/>
      <c r="L1366" s="425">
        <f t="shared" si="42"/>
        <v>0</v>
      </c>
      <c r="M1366" s="304"/>
      <c r="N1366" s="304"/>
      <c r="O1366" s="425">
        <f t="shared" si="43"/>
        <v>0</v>
      </c>
      <c r="P1366" s="304"/>
      <c r="Q1366" s="304"/>
      <c r="R1366" s="275" t="str">
        <f>IF(ISBLANK($B1366),"",VLOOKUP($B1366,Listen!$A$2:$C$44,2,FALSE))</f>
        <v/>
      </c>
      <c r="S1366" s="275" t="str">
        <f>IF(ISBLANK($B1366),"",VLOOKUP($B1366,Listen!$A$2:$C$44,3,FALSE))</f>
        <v/>
      </c>
      <c r="T1366" s="260"/>
      <c r="U1366" s="260"/>
      <c r="V1366" s="260"/>
      <c r="W1366" s="260"/>
      <c r="X1366" s="260"/>
      <c r="Y1366" s="260"/>
      <c r="Z1366" s="260"/>
      <c r="AA1366" s="260"/>
      <c r="AB1366" s="260"/>
      <c r="AC1366" s="260"/>
      <c r="AD1366" s="260"/>
      <c r="AE1366" s="260"/>
    </row>
    <row r="1367" spans="1:31">
      <c r="A1367" s="186"/>
      <c r="B1367" s="186"/>
      <c r="C1367" s="226"/>
      <c r="D1367" s="304"/>
      <c r="E1367" s="304"/>
      <c r="F1367" s="304"/>
      <c r="G1367" s="304"/>
      <c r="H1367" s="304"/>
      <c r="I1367" s="304"/>
      <c r="J1367" s="304"/>
      <c r="K1367" s="304"/>
      <c r="L1367" s="425">
        <f t="shared" si="42"/>
        <v>0</v>
      </c>
      <c r="M1367" s="304"/>
      <c r="N1367" s="304"/>
      <c r="O1367" s="425">
        <f t="shared" si="43"/>
        <v>0</v>
      </c>
      <c r="P1367" s="304"/>
      <c r="Q1367" s="304"/>
      <c r="R1367" s="275" t="str">
        <f>IF(ISBLANK($B1367),"",VLOOKUP($B1367,Listen!$A$2:$C$44,2,FALSE))</f>
        <v/>
      </c>
      <c r="S1367" s="275" t="str">
        <f>IF(ISBLANK($B1367),"",VLOOKUP($B1367,Listen!$A$2:$C$44,3,FALSE))</f>
        <v/>
      </c>
      <c r="T1367" s="260"/>
      <c r="U1367" s="260"/>
      <c r="V1367" s="260"/>
      <c r="W1367" s="260"/>
      <c r="X1367" s="260"/>
      <c r="Y1367" s="260"/>
      <c r="Z1367" s="260"/>
      <c r="AA1367" s="260"/>
      <c r="AB1367" s="260"/>
      <c r="AC1367" s="260"/>
      <c r="AD1367" s="260"/>
      <c r="AE1367" s="260"/>
    </row>
    <row r="1368" spans="1:31">
      <c r="A1368" s="186"/>
      <c r="B1368" s="186"/>
      <c r="C1368" s="226"/>
      <c r="D1368" s="304"/>
      <c r="E1368" s="304"/>
      <c r="F1368" s="304"/>
      <c r="G1368" s="304"/>
      <c r="H1368" s="304"/>
      <c r="I1368" s="304"/>
      <c r="J1368" s="304"/>
      <c r="K1368" s="304"/>
      <c r="L1368" s="425">
        <f t="shared" si="42"/>
        <v>0</v>
      </c>
      <c r="M1368" s="304"/>
      <c r="N1368" s="304"/>
      <c r="O1368" s="425">
        <f t="shared" si="43"/>
        <v>0</v>
      </c>
      <c r="P1368" s="304"/>
      <c r="Q1368" s="304"/>
      <c r="R1368" s="275" t="str">
        <f>IF(ISBLANK($B1368),"",VLOOKUP($B1368,Listen!$A$2:$C$44,2,FALSE))</f>
        <v/>
      </c>
      <c r="S1368" s="275" t="str">
        <f>IF(ISBLANK($B1368),"",VLOOKUP($B1368,Listen!$A$2:$C$44,3,FALSE))</f>
        <v/>
      </c>
      <c r="T1368" s="260"/>
      <c r="U1368" s="260"/>
      <c r="V1368" s="260"/>
      <c r="W1368" s="260"/>
      <c r="X1368" s="260"/>
      <c r="Y1368" s="260"/>
      <c r="Z1368" s="260"/>
      <c r="AA1368" s="260"/>
      <c r="AB1368" s="260"/>
      <c r="AC1368" s="260"/>
      <c r="AD1368" s="260"/>
      <c r="AE1368" s="260"/>
    </row>
    <row r="1369" spans="1:31">
      <c r="A1369" s="186"/>
      <c r="B1369" s="186"/>
      <c r="C1369" s="226"/>
      <c r="D1369" s="304"/>
      <c r="E1369" s="304"/>
      <c r="F1369" s="304"/>
      <c r="G1369" s="304"/>
      <c r="H1369" s="304"/>
      <c r="I1369" s="304"/>
      <c r="J1369" s="304"/>
      <c r="K1369" s="304"/>
      <c r="L1369" s="425">
        <f t="shared" si="42"/>
        <v>0</v>
      </c>
      <c r="M1369" s="304"/>
      <c r="N1369" s="304"/>
      <c r="O1369" s="425">
        <f t="shared" si="43"/>
        <v>0</v>
      </c>
      <c r="P1369" s="304"/>
      <c r="Q1369" s="304"/>
      <c r="R1369" s="275" t="str">
        <f>IF(ISBLANK($B1369),"",VLOOKUP($B1369,Listen!$A$2:$C$44,2,FALSE))</f>
        <v/>
      </c>
      <c r="S1369" s="275" t="str">
        <f>IF(ISBLANK($B1369),"",VLOOKUP($B1369,Listen!$A$2:$C$44,3,FALSE))</f>
        <v/>
      </c>
      <c r="T1369" s="260"/>
      <c r="U1369" s="260"/>
      <c r="V1369" s="260"/>
      <c r="W1369" s="260"/>
      <c r="X1369" s="260"/>
      <c r="Y1369" s="260"/>
      <c r="Z1369" s="260"/>
      <c r="AA1369" s="260"/>
      <c r="AB1369" s="260"/>
      <c r="AC1369" s="260"/>
      <c r="AD1369" s="260"/>
      <c r="AE1369" s="260"/>
    </row>
    <row r="1370" spans="1:31">
      <c r="A1370" s="186"/>
      <c r="B1370" s="186"/>
      <c r="C1370" s="226"/>
      <c r="D1370" s="304"/>
      <c r="E1370" s="304"/>
      <c r="F1370" s="304"/>
      <c r="G1370" s="304"/>
      <c r="H1370" s="304"/>
      <c r="I1370" s="304"/>
      <c r="J1370" s="304"/>
      <c r="K1370" s="304"/>
      <c r="L1370" s="425">
        <f t="shared" si="42"/>
        <v>0</v>
      </c>
      <c r="M1370" s="304"/>
      <c r="N1370" s="304"/>
      <c r="O1370" s="425">
        <f t="shared" si="43"/>
        <v>0</v>
      </c>
      <c r="P1370" s="304"/>
      <c r="Q1370" s="304"/>
      <c r="R1370" s="275" t="str">
        <f>IF(ISBLANK($B1370),"",VLOOKUP($B1370,Listen!$A$2:$C$44,2,FALSE))</f>
        <v/>
      </c>
      <c r="S1370" s="275" t="str">
        <f>IF(ISBLANK($B1370),"",VLOOKUP($B1370,Listen!$A$2:$C$44,3,FALSE))</f>
        <v/>
      </c>
      <c r="T1370" s="260"/>
      <c r="U1370" s="260"/>
      <c r="V1370" s="260"/>
      <c r="W1370" s="260"/>
      <c r="X1370" s="260"/>
      <c r="Y1370" s="260"/>
      <c r="Z1370" s="260"/>
      <c r="AA1370" s="260"/>
      <c r="AB1370" s="260"/>
      <c r="AC1370" s="260"/>
      <c r="AD1370" s="260"/>
      <c r="AE1370" s="260"/>
    </row>
    <row r="1371" spans="1:31">
      <c r="A1371" s="186"/>
      <c r="B1371" s="186"/>
      <c r="C1371" s="226"/>
      <c r="D1371" s="304"/>
      <c r="E1371" s="304"/>
      <c r="F1371" s="304"/>
      <c r="G1371" s="304"/>
      <c r="H1371" s="304"/>
      <c r="I1371" s="304"/>
      <c r="J1371" s="304"/>
      <c r="K1371" s="304"/>
      <c r="L1371" s="425">
        <f t="shared" si="42"/>
        <v>0</v>
      </c>
      <c r="M1371" s="304"/>
      <c r="N1371" s="304"/>
      <c r="O1371" s="425">
        <f t="shared" si="43"/>
        <v>0</v>
      </c>
      <c r="P1371" s="304"/>
      <c r="Q1371" s="304"/>
      <c r="R1371" s="275" t="str">
        <f>IF(ISBLANK($B1371),"",VLOOKUP($B1371,Listen!$A$2:$C$44,2,FALSE))</f>
        <v/>
      </c>
      <c r="S1371" s="275" t="str">
        <f>IF(ISBLANK($B1371),"",VLOOKUP($B1371,Listen!$A$2:$C$44,3,FALSE))</f>
        <v/>
      </c>
      <c r="T1371" s="260"/>
      <c r="U1371" s="260"/>
      <c r="V1371" s="260"/>
      <c r="W1371" s="260"/>
      <c r="X1371" s="260"/>
      <c r="Y1371" s="260"/>
      <c r="Z1371" s="260"/>
      <c r="AA1371" s="260"/>
      <c r="AB1371" s="260"/>
      <c r="AC1371" s="260"/>
      <c r="AD1371" s="260"/>
      <c r="AE1371" s="260"/>
    </row>
    <row r="1372" spans="1:31">
      <c r="A1372" s="186"/>
      <c r="B1372" s="186"/>
      <c r="C1372" s="226"/>
      <c r="D1372" s="304"/>
      <c r="E1372" s="304"/>
      <c r="F1372" s="304"/>
      <c r="G1372" s="304"/>
      <c r="H1372" s="304"/>
      <c r="I1372" s="304"/>
      <c r="J1372" s="304"/>
      <c r="K1372" s="304"/>
      <c r="L1372" s="425">
        <f t="shared" si="42"/>
        <v>0</v>
      </c>
      <c r="M1372" s="304"/>
      <c r="N1372" s="304"/>
      <c r="O1372" s="425">
        <f t="shared" si="43"/>
        <v>0</v>
      </c>
      <c r="P1372" s="304"/>
      <c r="Q1372" s="304"/>
      <c r="R1372" s="275" t="str">
        <f>IF(ISBLANK($B1372),"",VLOOKUP($B1372,Listen!$A$2:$C$44,2,FALSE))</f>
        <v/>
      </c>
      <c r="S1372" s="275" t="str">
        <f>IF(ISBLANK($B1372),"",VLOOKUP($B1372,Listen!$A$2:$C$44,3,FALSE))</f>
        <v/>
      </c>
      <c r="T1372" s="260"/>
      <c r="U1372" s="260"/>
      <c r="V1372" s="260"/>
      <c r="W1372" s="260"/>
      <c r="X1372" s="260"/>
      <c r="Y1372" s="260"/>
      <c r="Z1372" s="260"/>
      <c r="AA1372" s="260"/>
      <c r="AB1372" s="260"/>
      <c r="AC1372" s="260"/>
      <c r="AD1372" s="260"/>
      <c r="AE1372" s="260"/>
    </row>
    <row r="1373" spans="1:31">
      <c r="A1373" s="186"/>
      <c r="B1373" s="186"/>
      <c r="C1373" s="226"/>
      <c r="D1373" s="304"/>
      <c r="E1373" s="304"/>
      <c r="F1373" s="304"/>
      <c r="G1373" s="304"/>
      <c r="H1373" s="304"/>
      <c r="I1373" s="304"/>
      <c r="J1373" s="304"/>
      <c r="K1373" s="304"/>
      <c r="L1373" s="425">
        <f t="shared" si="42"/>
        <v>0</v>
      </c>
      <c r="M1373" s="304"/>
      <c r="N1373" s="304"/>
      <c r="O1373" s="425">
        <f t="shared" si="43"/>
        <v>0</v>
      </c>
      <c r="P1373" s="304"/>
      <c r="Q1373" s="304"/>
      <c r="R1373" s="275" t="str">
        <f>IF(ISBLANK($B1373),"",VLOOKUP($B1373,Listen!$A$2:$C$44,2,FALSE))</f>
        <v/>
      </c>
      <c r="S1373" s="275" t="str">
        <f>IF(ISBLANK($B1373),"",VLOOKUP($B1373,Listen!$A$2:$C$44,3,FALSE))</f>
        <v/>
      </c>
      <c r="T1373" s="260"/>
      <c r="U1373" s="260"/>
      <c r="V1373" s="260"/>
      <c r="W1373" s="260"/>
      <c r="X1373" s="260"/>
      <c r="Y1373" s="260"/>
      <c r="Z1373" s="260"/>
      <c r="AA1373" s="260"/>
      <c r="AB1373" s="260"/>
      <c r="AC1373" s="260"/>
      <c r="AD1373" s="260"/>
      <c r="AE1373" s="260"/>
    </row>
    <row r="1374" spans="1:31">
      <c r="A1374" s="186"/>
      <c r="B1374" s="186"/>
      <c r="C1374" s="226"/>
      <c r="D1374" s="304"/>
      <c r="E1374" s="304"/>
      <c r="F1374" s="304"/>
      <c r="G1374" s="304"/>
      <c r="H1374" s="304"/>
      <c r="I1374" s="304"/>
      <c r="J1374" s="304"/>
      <c r="K1374" s="304"/>
      <c r="L1374" s="425">
        <f t="shared" si="42"/>
        <v>0</v>
      </c>
      <c r="M1374" s="304"/>
      <c r="N1374" s="304"/>
      <c r="O1374" s="425">
        <f t="shared" si="43"/>
        <v>0</v>
      </c>
      <c r="P1374" s="304"/>
      <c r="Q1374" s="304"/>
      <c r="R1374" s="275" t="str">
        <f>IF(ISBLANK($B1374),"",VLOOKUP($B1374,Listen!$A$2:$C$44,2,FALSE))</f>
        <v/>
      </c>
      <c r="S1374" s="275" t="str">
        <f>IF(ISBLANK($B1374),"",VLOOKUP($B1374,Listen!$A$2:$C$44,3,FALSE))</f>
        <v/>
      </c>
      <c r="T1374" s="260"/>
      <c r="U1374" s="260"/>
      <c r="V1374" s="260"/>
      <c r="W1374" s="260"/>
      <c r="X1374" s="260"/>
      <c r="Y1374" s="260"/>
      <c r="Z1374" s="260"/>
      <c r="AA1374" s="260"/>
      <c r="AB1374" s="260"/>
      <c r="AC1374" s="260"/>
      <c r="AD1374" s="260"/>
      <c r="AE1374" s="260"/>
    </row>
    <row r="1375" spans="1:31">
      <c r="A1375" s="186"/>
      <c r="B1375" s="186"/>
      <c r="C1375" s="226"/>
      <c r="D1375" s="304"/>
      <c r="E1375" s="304"/>
      <c r="F1375" s="304"/>
      <c r="G1375" s="304"/>
      <c r="H1375" s="304"/>
      <c r="I1375" s="304"/>
      <c r="J1375" s="304"/>
      <c r="K1375" s="304"/>
      <c r="L1375" s="425">
        <f t="shared" si="42"/>
        <v>0</v>
      </c>
      <c r="M1375" s="304"/>
      <c r="N1375" s="304"/>
      <c r="O1375" s="425">
        <f t="shared" si="43"/>
        <v>0</v>
      </c>
      <c r="P1375" s="304"/>
      <c r="Q1375" s="304"/>
      <c r="R1375" s="275" t="str">
        <f>IF(ISBLANK($B1375),"",VLOOKUP($B1375,Listen!$A$2:$C$44,2,FALSE))</f>
        <v/>
      </c>
      <c r="S1375" s="275" t="str">
        <f>IF(ISBLANK($B1375),"",VLOOKUP($B1375,Listen!$A$2:$C$44,3,FALSE))</f>
        <v/>
      </c>
      <c r="T1375" s="260"/>
      <c r="U1375" s="260"/>
      <c r="V1375" s="260"/>
      <c r="W1375" s="260"/>
      <c r="X1375" s="260"/>
      <c r="Y1375" s="260"/>
      <c r="Z1375" s="260"/>
      <c r="AA1375" s="260"/>
      <c r="AB1375" s="260"/>
      <c r="AC1375" s="260"/>
      <c r="AD1375" s="260"/>
      <c r="AE1375" s="260"/>
    </row>
    <row r="1376" spans="1:31">
      <c r="A1376" s="186"/>
      <c r="B1376" s="186"/>
      <c r="C1376" s="226"/>
      <c r="D1376" s="304"/>
      <c r="E1376" s="304"/>
      <c r="F1376" s="304"/>
      <c r="G1376" s="304"/>
      <c r="H1376" s="304"/>
      <c r="I1376" s="304"/>
      <c r="J1376" s="304"/>
      <c r="K1376" s="304"/>
      <c r="L1376" s="425">
        <f t="shared" si="42"/>
        <v>0</v>
      </c>
      <c r="M1376" s="304"/>
      <c r="N1376" s="304"/>
      <c r="O1376" s="425">
        <f t="shared" si="43"/>
        <v>0</v>
      </c>
      <c r="P1376" s="304"/>
      <c r="Q1376" s="304"/>
      <c r="R1376" s="275" t="str">
        <f>IF(ISBLANK($B1376),"",VLOOKUP($B1376,Listen!$A$2:$C$44,2,FALSE))</f>
        <v/>
      </c>
      <c r="S1376" s="275" t="str">
        <f>IF(ISBLANK($B1376),"",VLOOKUP($B1376,Listen!$A$2:$C$44,3,FALSE))</f>
        <v/>
      </c>
      <c r="T1376" s="260"/>
      <c r="U1376" s="260"/>
      <c r="V1376" s="260"/>
      <c r="W1376" s="260"/>
      <c r="X1376" s="260"/>
      <c r="Y1376" s="260"/>
      <c r="Z1376" s="260"/>
      <c r="AA1376" s="260"/>
      <c r="AB1376" s="260"/>
      <c r="AC1376" s="260"/>
      <c r="AD1376" s="260"/>
      <c r="AE1376" s="260"/>
    </row>
    <row r="1377" spans="1:31">
      <c r="A1377" s="186"/>
      <c r="B1377" s="186"/>
      <c r="C1377" s="226"/>
      <c r="D1377" s="304"/>
      <c r="E1377" s="304"/>
      <c r="F1377" s="304"/>
      <c r="G1377" s="304"/>
      <c r="H1377" s="304"/>
      <c r="I1377" s="304"/>
      <c r="J1377" s="304"/>
      <c r="K1377" s="304"/>
      <c r="L1377" s="425">
        <f t="shared" si="42"/>
        <v>0</v>
      </c>
      <c r="M1377" s="304"/>
      <c r="N1377" s="304"/>
      <c r="O1377" s="425">
        <f t="shared" si="43"/>
        <v>0</v>
      </c>
      <c r="P1377" s="304"/>
      <c r="Q1377" s="304"/>
      <c r="R1377" s="275" t="str">
        <f>IF(ISBLANK($B1377),"",VLOOKUP($B1377,Listen!$A$2:$C$44,2,FALSE))</f>
        <v/>
      </c>
      <c r="S1377" s="275" t="str">
        <f>IF(ISBLANK($B1377),"",VLOOKUP($B1377,Listen!$A$2:$C$44,3,FALSE))</f>
        <v/>
      </c>
      <c r="T1377" s="260"/>
      <c r="U1377" s="260"/>
      <c r="V1377" s="260"/>
      <c r="W1377" s="260"/>
      <c r="X1377" s="260"/>
      <c r="Y1377" s="260"/>
      <c r="Z1377" s="260"/>
      <c r="AA1377" s="260"/>
      <c r="AB1377" s="260"/>
      <c r="AC1377" s="260"/>
      <c r="AD1377" s="260"/>
      <c r="AE1377" s="260"/>
    </row>
    <row r="1378" spans="1:31">
      <c r="A1378" s="186"/>
      <c r="B1378" s="186"/>
      <c r="C1378" s="226"/>
      <c r="D1378" s="304"/>
      <c r="E1378" s="304"/>
      <c r="F1378" s="304"/>
      <c r="G1378" s="304"/>
      <c r="H1378" s="304"/>
      <c r="I1378" s="304"/>
      <c r="J1378" s="304"/>
      <c r="K1378" s="304"/>
      <c r="L1378" s="425">
        <f t="shared" si="42"/>
        <v>0</v>
      </c>
      <c r="M1378" s="304"/>
      <c r="N1378" s="304"/>
      <c r="O1378" s="425">
        <f t="shared" si="43"/>
        <v>0</v>
      </c>
      <c r="P1378" s="304"/>
      <c r="Q1378" s="304"/>
      <c r="R1378" s="275" t="str">
        <f>IF(ISBLANK($B1378),"",VLOOKUP($B1378,Listen!$A$2:$C$44,2,FALSE))</f>
        <v/>
      </c>
      <c r="S1378" s="275" t="str">
        <f>IF(ISBLANK($B1378),"",VLOOKUP($B1378,Listen!$A$2:$C$44,3,FALSE))</f>
        <v/>
      </c>
      <c r="T1378" s="260"/>
      <c r="U1378" s="260"/>
      <c r="V1378" s="260"/>
      <c r="W1378" s="260"/>
      <c r="X1378" s="260"/>
      <c r="Y1378" s="260"/>
      <c r="Z1378" s="260"/>
      <c r="AA1378" s="260"/>
      <c r="AB1378" s="260"/>
      <c r="AC1378" s="260"/>
      <c r="AD1378" s="260"/>
      <c r="AE1378" s="260"/>
    </row>
    <row r="1379" spans="1:31">
      <c r="A1379" s="186"/>
      <c r="B1379" s="186"/>
      <c r="C1379" s="226"/>
      <c r="D1379" s="304"/>
      <c r="E1379" s="304"/>
      <c r="F1379" s="304"/>
      <c r="G1379" s="304"/>
      <c r="H1379" s="304"/>
      <c r="I1379" s="304"/>
      <c r="J1379" s="304"/>
      <c r="K1379" s="304"/>
      <c r="L1379" s="425">
        <f t="shared" si="42"/>
        <v>0</v>
      </c>
      <c r="M1379" s="304"/>
      <c r="N1379" s="304"/>
      <c r="O1379" s="425">
        <f t="shared" si="43"/>
        <v>0</v>
      </c>
      <c r="P1379" s="304"/>
      <c r="Q1379" s="304"/>
      <c r="R1379" s="275" t="str">
        <f>IF(ISBLANK($B1379),"",VLOOKUP($B1379,Listen!$A$2:$C$44,2,FALSE))</f>
        <v/>
      </c>
      <c r="S1379" s="275" t="str">
        <f>IF(ISBLANK($B1379),"",VLOOKUP($B1379,Listen!$A$2:$C$44,3,FALSE))</f>
        <v/>
      </c>
      <c r="T1379" s="260"/>
      <c r="U1379" s="260"/>
      <c r="V1379" s="260"/>
      <c r="W1379" s="260"/>
      <c r="X1379" s="260"/>
      <c r="Y1379" s="260"/>
      <c r="Z1379" s="260"/>
      <c r="AA1379" s="260"/>
      <c r="AB1379" s="260"/>
      <c r="AC1379" s="260"/>
      <c r="AD1379" s="260"/>
      <c r="AE1379" s="260"/>
    </row>
    <row r="1380" spans="1:31">
      <c r="A1380" s="186"/>
      <c r="B1380" s="186"/>
      <c r="C1380" s="226"/>
      <c r="D1380" s="304"/>
      <c r="E1380" s="304"/>
      <c r="F1380" s="304"/>
      <c r="G1380" s="304"/>
      <c r="H1380" s="304"/>
      <c r="I1380" s="304"/>
      <c r="J1380" s="304"/>
      <c r="K1380" s="304"/>
      <c r="L1380" s="425">
        <f t="shared" si="42"/>
        <v>0</v>
      </c>
      <c r="M1380" s="304"/>
      <c r="N1380" s="304"/>
      <c r="O1380" s="425">
        <f t="shared" si="43"/>
        <v>0</v>
      </c>
      <c r="P1380" s="304"/>
      <c r="Q1380" s="304"/>
      <c r="R1380" s="275" t="str">
        <f>IF(ISBLANK($B1380),"",VLOOKUP($B1380,Listen!$A$2:$C$44,2,FALSE))</f>
        <v/>
      </c>
      <c r="S1380" s="275" t="str">
        <f>IF(ISBLANK($B1380),"",VLOOKUP($B1380,Listen!$A$2:$C$44,3,FALSE))</f>
        <v/>
      </c>
      <c r="T1380" s="260"/>
      <c r="U1380" s="260"/>
      <c r="V1380" s="260"/>
      <c r="W1380" s="260"/>
      <c r="X1380" s="260"/>
      <c r="Y1380" s="260"/>
      <c r="Z1380" s="260"/>
      <c r="AA1380" s="260"/>
      <c r="AB1380" s="260"/>
      <c r="AC1380" s="260"/>
      <c r="AD1380" s="260"/>
      <c r="AE1380" s="260"/>
    </row>
    <row r="1381" spans="1:31">
      <c r="A1381" s="186"/>
      <c r="B1381" s="186"/>
      <c r="C1381" s="226"/>
      <c r="D1381" s="304"/>
      <c r="E1381" s="304"/>
      <c r="F1381" s="304"/>
      <c r="G1381" s="304"/>
      <c r="H1381" s="304"/>
      <c r="I1381" s="304"/>
      <c r="J1381" s="304"/>
      <c r="K1381" s="304"/>
      <c r="L1381" s="425">
        <f t="shared" si="42"/>
        <v>0</v>
      </c>
      <c r="M1381" s="304"/>
      <c r="N1381" s="304"/>
      <c r="O1381" s="425">
        <f t="shared" si="43"/>
        <v>0</v>
      </c>
      <c r="P1381" s="304"/>
      <c r="Q1381" s="304"/>
      <c r="R1381" s="275" t="str">
        <f>IF(ISBLANK($B1381),"",VLOOKUP($B1381,Listen!$A$2:$C$44,2,FALSE))</f>
        <v/>
      </c>
      <c r="S1381" s="275" t="str">
        <f>IF(ISBLANK($B1381),"",VLOOKUP($B1381,Listen!$A$2:$C$44,3,FALSE))</f>
        <v/>
      </c>
      <c r="T1381" s="260"/>
      <c r="U1381" s="260"/>
      <c r="V1381" s="260"/>
      <c r="W1381" s="260"/>
      <c r="X1381" s="260"/>
      <c r="Y1381" s="260"/>
      <c r="Z1381" s="260"/>
      <c r="AA1381" s="260"/>
      <c r="AB1381" s="260"/>
      <c r="AC1381" s="260"/>
      <c r="AD1381" s="260"/>
      <c r="AE1381" s="260"/>
    </row>
    <row r="1382" spans="1:31">
      <c r="A1382" s="186"/>
      <c r="B1382" s="186"/>
      <c r="C1382" s="226"/>
      <c r="D1382" s="304"/>
      <c r="E1382" s="304"/>
      <c r="F1382" s="304"/>
      <c r="G1382" s="304"/>
      <c r="H1382" s="304"/>
      <c r="I1382" s="304"/>
      <c r="J1382" s="304"/>
      <c r="K1382" s="304"/>
      <c r="L1382" s="425">
        <f t="shared" si="42"/>
        <v>0</v>
      </c>
      <c r="M1382" s="304"/>
      <c r="N1382" s="304"/>
      <c r="O1382" s="425">
        <f t="shared" si="43"/>
        <v>0</v>
      </c>
      <c r="P1382" s="304"/>
      <c r="Q1382" s="304"/>
      <c r="R1382" s="275" t="str">
        <f>IF(ISBLANK($B1382),"",VLOOKUP($B1382,Listen!$A$2:$C$44,2,FALSE))</f>
        <v/>
      </c>
      <c r="S1382" s="275" t="str">
        <f>IF(ISBLANK($B1382),"",VLOOKUP($B1382,Listen!$A$2:$C$44,3,FALSE))</f>
        <v/>
      </c>
      <c r="T1382" s="260"/>
      <c r="U1382" s="260"/>
      <c r="V1382" s="260"/>
      <c r="W1382" s="260"/>
      <c r="X1382" s="260"/>
      <c r="Y1382" s="260"/>
      <c r="Z1382" s="260"/>
      <c r="AA1382" s="260"/>
      <c r="AB1382" s="260"/>
      <c r="AC1382" s="260"/>
      <c r="AD1382" s="260"/>
      <c r="AE1382" s="260"/>
    </row>
    <row r="1383" spans="1:31">
      <c r="A1383" s="186"/>
      <c r="B1383" s="186"/>
      <c r="C1383" s="226"/>
      <c r="D1383" s="304"/>
      <c r="E1383" s="304"/>
      <c r="F1383" s="304"/>
      <c r="G1383" s="304"/>
      <c r="H1383" s="304"/>
      <c r="I1383" s="304"/>
      <c r="J1383" s="304"/>
      <c r="K1383" s="304"/>
      <c r="L1383" s="425">
        <f t="shared" si="42"/>
        <v>0</v>
      </c>
      <c r="M1383" s="304"/>
      <c r="N1383" s="304"/>
      <c r="O1383" s="425">
        <f t="shared" si="43"/>
        <v>0</v>
      </c>
      <c r="P1383" s="304"/>
      <c r="Q1383" s="304"/>
      <c r="R1383" s="275" t="str">
        <f>IF(ISBLANK($B1383),"",VLOOKUP($B1383,Listen!$A$2:$C$44,2,FALSE))</f>
        <v/>
      </c>
      <c r="S1383" s="275" t="str">
        <f>IF(ISBLANK($B1383),"",VLOOKUP($B1383,Listen!$A$2:$C$44,3,FALSE))</f>
        <v/>
      </c>
      <c r="T1383" s="260"/>
      <c r="U1383" s="260"/>
      <c r="V1383" s="260"/>
      <c r="W1383" s="260"/>
      <c r="X1383" s="260"/>
      <c r="Y1383" s="260"/>
      <c r="Z1383" s="260"/>
      <c r="AA1383" s="260"/>
      <c r="AB1383" s="260"/>
      <c r="AC1383" s="260"/>
      <c r="AD1383" s="260"/>
      <c r="AE1383" s="260"/>
    </row>
    <row r="1384" spans="1:31">
      <c r="A1384" s="186"/>
      <c r="B1384" s="186"/>
      <c r="C1384" s="226"/>
      <c r="D1384" s="304"/>
      <c r="E1384" s="304"/>
      <c r="F1384" s="304"/>
      <c r="G1384" s="304"/>
      <c r="H1384" s="304"/>
      <c r="I1384" s="304"/>
      <c r="J1384" s="304"/>
      <c r="K1384" s="304"/>
      <c r="L1384" s="425">
        <f t="shared" si="42"/>
        <v>0</v>
      </c>
      <c r="M1384" s="304"/>
      <c r="N1384" s="304"/>
      <c r="O1384" s="425">
        <f t="shared" si="43"/>
        <v>0</v>
      </c>
      <c r="P1384" s="304"/>
      <c r="Q1384" s="304"/>
      <c r="R1384" s="275" t="str">
        <f>IF(ISBLANK($B1384),"",VLOOKUP($B1384,Listen!$A$2:$C$44,2,FALSE))</f>
        <v/>
      </c>
      <c r="S1384" s="275" t="str">
        <f>IF(ISBLANK($B1384),"",VLOOKUP($B1384,Listen!$A$2:$C$44,3,FALSE))</f>
        <v/>
      </c>
      <c r="T1384" s="260"/>
      <c r="U1384" s="260"/>
      <c r="V1384" s="260"/>
      <c r="W1384" s="260"/>
      <c r="X1384" s="260"/>
      <c r="Y1384" s="260"/>
      <c r="Z1384" s="260"/>
      <c r="AA1384" s="260"/>
      <c r="AB1384" s="260"/>
      <c r="AC1384" s="260"/>
      <c r="AD1384" s="260"/>
      <c r="AE1384" s="260"/>
    </row>
    <row r="1385" spans="1:31">
      <c r="A1385" s="186"/>
      <c r="B1385" s="186"/>
      <c r="C1385" s="226"/>
      <c r="D1385" s="304"/>
      <c r="E1385" s="304"/>
      <c r="F1385" s="304"/>
      <c r="G1385" s="304"/>
      <c r="H1385" s="304"/>
      <c r="I1385" s="304"/>
      <c r="J1385" s="304"/>
      <c r="K1385" s="304"/>
      <c r="L1385" s="425">
        <f t="shared" si="42"/>
        <v>0</v>
      </c>
      <c r="M1385" s="304"/>
      <c r="N1385" s="304"/>
      <c r="O1385" s="425">
        <f t="shared" si="43"/>
        <v>0</v>
      </c>
      <c r="P1385" s="304"/>
      <c r="Q1385" s="304"/>
      <c r="R1385" s="275" t="str">
        <f>IF(ISBLANK($B1385),"",VLOOKUP($B1385,Listen!$A$2:$C$44,2,FALSE))</f>
        <v/>
      </c>
      <c r="S1385" s="275" t="str">
        <f>IF(ISBLANK($B1385),"",VLOOKUP($B1385,Listen!$A$2:$C$44,3,FALSE))</f>
        <v/>
      </c>
      <c r="T1385" s="260"/>
      <c r="U1385" s="260"/>
      <c r="V1385" s="260"/>
      <c r="W1385" s="260"/>
      <c r="X1385" s="260"/>
      <c r="Y1385" s="260"/>
      <c r="Z1385" s="260"/>
      <c r="AA1385" s="260"/>
      <c r="AB1385" s="260"/>
      <c r="AC1385" s="260"/>
      <c r="AD1385" s="260"/>
      <c r="AE1385" s="260"/>
    </row>
    <row r="1386" spans="1:31">
      <c r="A1386" s="186"/>
      <c r="B1386" s="186"/>
      <c r="C1386" s="226"/>
      <c r="D1386" s="304"/>
      <c r="E1386" s="304"/>
      <c r="F1386" s="304"/>
      <c r="G1386" s="304"/>
      <c r="H1386" s="304"/>
      <c r="I1386" s="304"/>
      <c r="J1386" s="304"/>
      <c r="K1386" s="304"/>
      <c r="L1386" s="425">
        <f t="shared" si="42"/>
        <v>0</v>
      </c>
      <c r="M1386" s="304"/>
      <c r="N1386" s="304"/>
      <c r="O1386" s="425">
        <f t="shared" si="43"/>
        <v>0</v>
      </c>
      <c r="P1386" s="304"/>
      <c r="Q1386" s="304"/>
      <c r="R1386" s="275" t="str">
        <f>IF(ISBLANK($B1386),"",VLOOKUP($B1386,Listen!$A$2:$C$44,2,FALSE))</f>
        <v/>
      </c>
      <c r="S1386" s="275" t="str">
        <f>IF(ISBLANK($B1386),"",VLOOKUP($B1386,Listen!$A$2:$C$44,3,FALSE))</f>
        <v/>
      </c>
      <c r="T1386" s="260"/>
      <c r="U1386" s="260"/>
      <c r="V1386" s="260"/>
      <c r="W1386" s="260"/>
      <c r="X1386" s="260"/>
      <c r="Y1386" s="260"/>
      <c r="Z1386" s="260"/>
      <c r="AA1386" s="260"/>
      <c r="AB1386" s="260"/>
      <c r="AC1386" s="260"/>
      <c r="AD1386" s="260"/>
      <c r="AE1386" s="260"/>
    </row>
    <row r="1387" spans="1:31">
      <c r="A1387" s="186"/>
      <c r="B1387" s="186"/>
      <c r="C1387" s="226"/>
      <c r="D1387" s="304"/>
      <c r="E1387" s="304"/>
      <c r="F1387" s="304"/>
      <c r="G1387" s="304"/>
      <c r="H1387" s="304"/>
      <c r="I1387" s="304"/>
      <c r="J1387" s="304"/>
      <c r="K1387" s="304"/>
      <c r="L1387" s="425">
        <f t="shared" si="42"/>
        <v>0</v>
      </c>
      <c r="M1387" s="304"/>
      <c r="N1387" s="304"/>
      <c r="O1387" s="425">
        <f t="shared" si="43"/>
        <v>0</v>
      </c>
      <c r="P1387" s="304"/>
      <c r="Q1387" s="304"/>
      <c r="R1387" s="275" t="str">
        <f>IF(ISBLANK($B1387),"",VLOOKUP($B1387,Listen!$A$2:$C$44,2,FALSE))</f>
        <v/>
      </c>
      <c r="S1387" s="275" t="str">
        <f>IF(ISBLANK($B1387),"",VLOOKUP($B1387,Listen!$A$2:$C$44,3,FALSE))</f>
        <v/>
      </c>
      <c r="T1387" s="260"/>
      <c r="U1387" s="260"/>
      <c r="V1387" s="260"/>
      <c r="W1387" s="260"/>
      <c r="X1387" s="260"/>
      <c r="Y1387" s="260"/>
      <c r="Z1387" s="260"/>
      <c r="AA1387" s="260"/>
      <c r="AB1387" s="260"/>
      <c r="AC1387" s="260"/>
      <c r="AD1387" s="260"/>
      <c r="AE1387" s="260"/>
    </row>
    <row r="1388" spans="1:31">
      <c r="A1388" s="186"/>
      <c r="B1388" s="186"/>
      <c r="C1388" s="226"/>
      <c r="D1388" s="304"/>
      <c r="E1388" s="304"/>
      <c r="F1388" s="304"/>
      <c r="G1388" s="304"/>
      <c r="H1388" s="304"/>
      <c r="I1388" s="304"/>
      <c r="J1388" s="304"/>
      <c r="K1388" s="304"/>
      <c r="L1388" s="425">
        <f t="shared" si="42"/>
        <v>0</v>
      </c>
      <c r="M1388" s="304"/>
      <c r="N1388" s="304"/>
      <c r="O1388" s="425">
        <f t="shared" si="43"/>
        <v>0</v>
      </c>
      <c r="P1388" s="304"/>
      <c r="Q1388" s="304"/>
      <c r="R1388" s="275" t="str">
        <f>IF(ISBLANK($B1388),"",VLOOKUP($B1388,Listen!$A$2:$C$44,2,FALSE))</f>
        <v/>
      </c>
      <c r="S1388" s="275" t="str">
        <f>IF(ISBLANK($B1388),"",VLOOKUP($B1388,Listen!$A$2:$C$44,3,FALSE))</f>
        <v/>
      </c>
      <c r="T1388" s="260"/>
      <c r="U1388" s="260"/>
      <c r="V1388" s="260"/>
      <c r="W1388" s="260"/>
      <c r="X1388" s="260"/>
      <c r="Y1388" s="260"/>
      <c r="Z1388" s="260"/>
      <c r="AA1388" s="260"/>
      <c r="AB1388" s="260"/>
      <c r="AC1388" s="260"/>
      <c r="AD1388" s="260"/>
      <c r="AE1388" s="260"/>
    </row>
    <row r="1389" spans="1:31">
      <c r="A1389" s="186"/>
      <c r="B1389" s="186"/>
      <c r="C1389" s="226"/>
      <c r="D1389" s="304"/>
      <c r="E1389" s="304"/>
      <c r="F1389" s="304"/>
      <c r="G1389" s="304"/>
      <c r="H1389" s="304"/>
      <c r="I1389" s="304"/>
      <c r="J1389" s="304"/>
      <c r="K1389" s="304"/>
      <c r="L1389" s="425">
        <f t="shared" si="42"/>
        <v>0</v>
      </c>
      <c r="M1389" s="304"/>
      <c r="N1389" s="304"/>
      <c r="O1389" s="425">
        <f t="shared" si="43"/>
        <v>0</v>
      </c>
      <c r="P1389" s="304"/>
      <c r="Q1389" s="304"/>
      <c r="R1389" s="275" t="str">
        <f>IF(ISBLANK($B1389),"",VLOOKUP($B1389,Listen!$A$2:$C$44,2,FALSE))</f>
        <v/>
      </c>
      <c r="S1389" s="275" t="str">
        <f>IF(ISBLANK($B1389),"",VLOOKUP($B1389,Listen!$A$2:$C$44,3,FALSE))</f>
        <v/>
      </c>
      <c r="T1389" s="260"/>
      <c r="U1389" s="260"/>
      <c r="V1389" s="260"/>
      <c r="W1389" s="260"/>
      <c r="X1389" s="260"/>
      <c r="Y1389" s="260"/>
      <c r="Z1389" s="260"/>
      <c r="AA1389" s="260"/>
      <c r="AB1389" s="260"/>
      <c r="AC1389" s="260"/>
      <c r="AD1389" s="260"/>
      <c r="AE1389" s="260"/>
    </row>
    <row r="1390" spans="1:31">
      <c r="A1390" s="186"/>
      <c r="B1390" s="186"/>
      <c r="C1390" s="226"/>
      <c r="D1390" s="304"/>
      <c r="E1390" s="304"/>
      <c r="F1390" s="304"/>
      <c r="G1390" s="304"/>
      <c r="H1390" s="304"/>
      <c r="I1390" s="304"/>
      <c r="J1390" s="304"/>
      <c r="K1390" s="304"/>
      <c r="L1390" s="425">
        <f t="shared" si="42"/>
        <v>0</v>
      </c>
      <c r="M1390" s="304"/>
      <c r="N1390" s="304"/>
      <c r="O1390" s="425">
        <f t="shared" si="43"/>
        <v>0</v>
      </c>
      <c r="P1390" s="304"/>
      <c r="Q1390" s="304"/>
      <c r="R1390" s="275" t="str">
        <f>IF(ISBLANK($B1390),"",VLOOKUP($B1390,Listen!$A$2:$C$44,2,FALSE))</f>
        <v/>
      </c>
      <c r="S1390" s="275" t="str">
        <f>IF(ISBLANK($B1390),"",VLOOKUP($B1390,Listen!$A$2:$C$44,3,FALSE))</f>
        <v/>
      </c>
      <c r="T1390" s="260"/>
      <c r="U1390" s="260"/>
      <c r="V1390" s="260"/>
      <c r="W1390" s="260"/>
      <c r="X1390" s="260"/>
      <c r="Y1390" s="260"/>
      <c r="Z1390" s="260"/>
      <c r="AA1390" s="260"/>
      <c r="AB1390" s="260"/>
      <c r="AC1390" s="260"/>
      <c r="AD1390" s="260"/>
      <c r="AE1390" s="260"/>
    </row>
    <row r="1391" spans="1:31">
      <c r="A1391" s="186"/>
      <c r="B1391" s="186"/>
      <c r="C1391" s="226"/>
      <c r="D1391" s="304"/>
      <c r="E1391" s="304"/>
      <c r="F1391" s="304"/>
      <c r="G1391" s="304"/>
      <c r="H1391" s="304"/>
      <c r="I1391" s="304"/>
      <c r="J1391" s="304"/>
      <c r="K1391" s="304"/>
      <c r="L1391" s="425">
        <f t="shared" si="42"/>
        <v>0</v>
      </c>
      <c r="M1391" s="304"/>
      <c r="N1391" s="304"/>
      <c r="O1391" s="425">
        <f t="shared" si="43"/>
        <v>0</v>
      </c>
      <c r="P1391" s="304"/>
      <c r="Q1391" s="304"/>
      <c r="R1391" s="275" t="str">
        <f>IF(ISBLANK($B1391),"",VLOOKUP($B1391,Listen!$A$2:$C$44,2,FALSE))</f>
        <v/>
      </c>
      <c r="S1391" s="275" t="str">
        <f>IF(ISBLANK($B1391),"",VLOOKUP($B1391,Listen!$A$2:$C$44,3,FALSE))</f>
        <v/>
      </c>
      <c r="T1391" s="260"/>
      <c r="U1391" s="260"/>
      <c r="V1391" s="260"/>
      <c r="W1391" s="260"/>
      <c r="X1391" s="260"/>
      <c r="Y1391" s="260"/>
      <c r="Z1391" s="260"/>
      <c r="AA1391" s="260"/>
      <c r="AB1391" s="260"/>
      <c r="AC1391" s="260"/>
      <c r="AD1391" s="260"/>
      <c r="AE1391" s="260"/>
    </row>
    <row r="1392" spans="1:31">
      <c r="A1392" s="186"/>
      <c r="B1392" s="186"/>
      <c r="C1392" s="226"/>
      <c r="D1392" s="304"/>
      <c r="E1392" s="304"/>
      <c r="F1392" s="304"/>
      <c r="G1392" s="304"/>
      <c r="H1392" s="304"/>
      <c r="I1392" s="304"/>
      <c r="J1392" s="304"/>
      <c r="K1392" s="304"/>
      <c r="L1392" s="425">
        <f t="shared" si="42"/>
        <v>0</v>
      </c>
      <c r="M1392" s="304"/>
      <c r="N1392" s="304"/>
      <c r="O1392" s="425">
        <f t="shared" si="43"/>
        <v>0</v>
      </c>
      <c r="P1392" s="304"/>
      <c r="Q1392" s="304"/>
      <c r="R1392" s="275" t="str">
        <f>IF(ISBLANK($B1392),"",VLOOKUP($B1392,Listen!$A$2:$C$44,2,FALSE))</f>
        <v/>
      </c>
      <c r="S1392" s="275" t="str">
        <f>IF(ISBLANK($B1392),"",VLOOKUP($B1392,Listen!$A$2:$C$44,3,FALSE))</f>
        <v/>
      </c>
      <c r="T1392" s="260"/>
      <c r="U1392" s="260"/>
      <c r="V1392" s="260"/>
      <c r="W1392" s="260"/>
      <c r="X1392" s="260"/>
      <c r="Y1392" s="260"/>
      <c r="Z1392" s="260"/>
      <c r="AA1392" s="260"/>
      <c r="AB1392" s="260"/>
      <c r="AC1392" s="260"/>
      <c r="AD1392" s="260"/>
      <c r="AE1392" s="260"/>
    </row>
    <row r="1393" spans="1:31">
      <c r="A1393" s="186"/>
      <c r="B1393" s="186"/>
      <c r="C1393" s="226"/>
      <c r="D1393" s="304"/>
      <c r="E1393" s="304"/>
      <c r="F1393" s="304"/>
      <c r="G1393" s="304"/>
      <c r="H1393" s="304"/>
      <c r="I1393" s="304"/>
      <c r="J1393" s="304"/>
      <c r="K1393" s="304"/>
      <c r="L1393" s="425">
        <f t="shared" si="42"/>
        <v>0</v>
      </c>
      <c r="M1393" s="304"/>
      <c r="N1393" s="304"/>
      <c r="O1393" s="425">
        <f t="shared" si="43"/>
        <v>0</v>
      </c>
      <c r="P1393" s="304"/>
      <c r="Q1393" s="304"/>
      <c r="R1393" s="275" t="str">
        <f>IF(ISBLANK($B1393),"",VLOOKUP($B1393,Listen!$A$2:$C$44,2,FALSE))</f>
        <v/>
      </c>
      <c r="S1393" s="275" t="str">
        <f>IF(ISBLANK($B1393),"",VLOOKUP($B1393,Listen!$A$2:$C$44,3,FALSE))</f>
        <v/>
      </c>
      <c r="T1393" s="260"/>
      <c r="U1393" s="260"/>
      <c r="V1393" s="260"/>
      <c r="W1393" s="260"/>
      <c r="X1393" s="260"/>
      <c r="Y1393" s="260"/>
      <c r="Z1393" s="260"/>
      <c r="AA1393" s="260"/>
      <c r="AB1393" s="260"/>
      <c r="AC1393" s="260"/>
      <c r="AD1393" s="260"/>
      <c r="AE1393" s="260"/>
    </row>
    <row r="1394" spans="1:31">
      <c r="A1394" s="186"/>
      <c r="B1394" s="186"/>
      <c r="C1394" s="226"/>
      <c r="D1394" s="304"/>
      <c r="E1394" s="304"/>
      <c r="F1394" s="304"/>
      <c r="G1394" s="304"/>
      <c r="H1394" s="304"/>
      <c r="I1394" s="304"/>
      <c r="J1394" s="304"/>
      <c r="K1394" s="304"/>
      <c r="L1394" s="425">
        <f t="shared" si="42"/>
        <v>0</v>
      </c>
      <c r="M1394" s="304"/>
      <c r="N1394" s="304"/>
      <c r="O1394" s="425">
        <f t="shared" si="43"/>
        <v>0</v>
      </c>
      <c r="P1394" s="304"/>
      <c r="Q1394" s="304"/>
      <c r="R1394" s="275" t="str">
        <f>IF(ISBLANK($B1394),"",VLOOKUP($B1394,Listen!$A$2:$C$44,2,FALSE))</f>
        <v/>
      </c>
      <c r="S1394" s="275" t="str">
        <f>IF(ISBLANK($B1394),"",VLOOKUP($B1394,Listen!$A$2:$C$44,3,FALSE))</f>
        <v/>
      </c>
      <c r="T1394" s="260"/>
      <c r="U1394" s="260"/>
      <c r="V1394" s="260"/>
      <c r="W1394" s="260"/>
      <c r="X1394" s="260"/>
      <c r="Y1394" s="260"/>
      <c r="Z1394" s="260"/>
      <c r="AA1394" s="260"/>
      <c r="AB1394" s="260"/>
      <c r="AC1394" s="260"/>
      <c r="AD1394" s="260"/>
      <c r="AE1394" s="260"/>
    </row>
    <row r="1395" spans="1:31">
      <c r="A1395" s="186"/>
      <c r="B1395" s="186"/>
      <c r="C1395" s="226"/>
      <c r="D1395" s="304"/>
      <c r="E1395" s="304"/>
      <c r="F1395" s="304"/>
      <c r="G1395" s="304"/>
      <c r="H1395" s="304"/>
      <c r="I1395" s="304"/>
      <c r="J1395" s="304"/>
      <c r="K1395" s="304"/>
      <c r="L1395" s="425">
        <f t="shared" si="42"/>
        <v>0</v>
      </c>
      <c r="M1395" s="304"/>
      <c r="N1395" s="304"/>
      <c r="O1395" s="425">
        <f t="shared" si="43"/>
        <v>0</v>
      </c>
      <c r="P1395" s="304"/>
      <c r="Q1395" s="304"/>
      <c r="R1395" s="275" t="str">
        <f>IF(ISBLANK($B1395),"",VLOOKUP($B1395,Listen!$A$2:$C$44,2,FALSE))</f>
        <v/>
      </c>
      <c r="S1395" s="275" t="str">
        <f>IF(ISBLANK($B1395),"",VLOOKUP($B1395,Listen!$A$2:$C$44,3,FALSE))</f>
        <v/>
      </c>
      <c r="T1395" s="260"/>
      <c r="U1395" s="260"/>
      <c r="V1395" s="260"/>
      <c r="W1395" s="260"/>
      <c r="X1395" s="260"/>
      <c r="Y1395" s="260"/>
      <c r="Z1395" s="260"/>
      <c r="AA1395" s="260"/>
      <c r="AB1395" s="260"/>
      <c r="AC1395" s="260"/>
      <c r="AD1395" s="260"/>
      <c r="AE1395" s="260"/>
    </row>
    <row r="1396" spans="1:31">
      <c r="A1396" s="186"/>
      <c r="B1396" s="186"/>
      <c r="C1396" s="226"/>
      <c r="D1396" s="304"/>
      <c r="E1396" s="304"/>
      <c r="F1396" s="304"/>
      <c r="G1396" s="304"/>
      <c r="H1396" s="304"/>
      <c r="I1396" s="304"/>
      <c r="J1396" s="304"/>
      <c r="K1396" s="304"/>
      <c r="L1396" s="425">
        <f t="shared" si="42"/>
        <v>0</v>
      </c>
      <c r="M1396" s="304"/>
      <c r="N1396" s="304"/>
      <c r="O1396" s="425">
        <f t="shared" si="43"/>
        <v>0</v>
      </c>
      <c r="P1396" s="304"/>
      <c r="Q1396" s="304"/>
      <c r="R1396" s="275" t="str">
        <f>IF(ISBLANK($B1396),"",VLOOKUP($B1396,Listen!$A$2:$C$44,2,FALSE))</f>
        <v/>
      </c>
      <c r="S1396" s="275" t="str">
        <f>IF(ISBLANK($B1396),"",VLOOKUP($B1396,Listen!$A$2:$C$44,3,FALSE))</f>
        <v/>
      </c>
      <c r="T1396" s="260"/>
      <c r="U1396" s="260"/>
      <c r="V1396" s="260"/>
      <c r="W1396" s="260"/>
      <c r="X1396" s="260"/>
      <c r="Y1396" s="260"/>
      <c r="Z1396" s="260"/>
      <c r="AA1396" s="260"/>
      <c r="AB1396" s="260"/>
      <c r="AC1396" s="260"/>
      <c r="AD1396" s="260"/>
      <c r="AE1396" s="260"/>
    </row>
    <row r="1397" spans="1:31">
      <c r="A1397" s="186"/>
      <c r="B1397" s="186"/>
      <c r="C1397" s="226"/>
      <c r="D1397" s="304"/>
      <c r="E1397" s="304"/>
      <c r="F1397" s="304"/>
      <c r="G1397" s="304"/>
      <c r="H1397" s="304"/>
      <c r="I1397" s="304"/>
      <c r="J1397" s="304"/>
      <c r="K1397" s="304"/>
      <c r="L1397" s="425">
        <f t="shared" si="42"/>
        <v>0</v>
      </c>
      <c r="M1397" s="304"/>
      <c r="N1397" s="304"/>
      <c r="O1397" s="425">
        <f t="shared" si="43"/>
        <v>0</v>
      </c>
      <c r="P1397" s="304"/>
      <c r="Q1397" s="304"/>
      <c r="R1397" s="275" t="str">
        <f>IF(ISBLANK($B1397),"",VLOOKUP($B1397,Listen!$A$2:$C$44,2,FALSE))</f>
        <v/>
      </c>
      <c r="S1397" s="275" t="str">
        <f>IF(ISBLANK($B1397),"",VLOOKUP($B1397,Listen!$A$2:$C$44,3,FALSE))</f>
        <v/>
      </c>
      <c r="T1397" s="260"/>
      <c r="U1397" s="260"/>
      <c r="V1397" s="260"/>
      <c r="W1397" s="260"/>
      <c r="X1397" s="260"/>
      <c r="Y1397" s="260"/>
      <c r="Z1397" s="260"/>
      <c r="AA1397" s="260"/>
      <c r="AB1397" s="260"/>
      <c r="AC1397" s="260"/>
      <c r="AD1397" s="260"/>
      <c r="AE1397" s="260"/>
    </row>
    <row r="1398" spans="1:31">
      <c r="A1398" s="186"/>
      <c r="B1398" s="186"/>
      <c r="C1398" s="226"/>
      <c r="D1398" s="304"/>
      <c r="E1398" s="304"/>
      <c r="F1398" s="304"/>
      <c r="G1398" s="304"/>
      <c r="H1398" s="304"/>
      <c r="I1398" s="304"/>
      <c r="J1398" s="304"/>
      <c r="K1398" s="304"/>
      <c r="L1398" s="425">
        <f t="shared" si="42"/>
        <v>0</v>
      </c>
      <c r="M1398" s="304"/>
      <c r="N1398" s="304"/>
      <c r="O1398" s="425">
        <f t="shared" si="43"/>
        <v>0</v>
      </c>
      <c r="P1398" s="304"/>
      <c r="Q1398" s="304"/>
      <c r="R1398" s="275" t="str">
        <f>IF(ISBLANK($B1398),"",VLOOKUP($B1398,Listen!$A$2:$C$44,2,FALSE))</f>
        <v/>
      </c>
      <c r="S1398" s="275" t="str">
        <f>IF(ISBLANK($B1398),"",VLOOKUP($B1398,Listen!$A$2:$C$44,3,FALSE))</f>
        <v/>
      </c>
      <c r="T1398" s="260"/>
      <c r="U1398" s="260"/>
      <c r="V1398" s="260"/>
      <c r="W1398" s="260"/>
      <c r="X1398" s="260"/>
      <c r="Y1398" s="260"/>
      <c r="Z1398" s="260"/>
      <c r="AA1398" s="260"/>
      <c r="AB1398" s="260"/>
      <c r="AC1398" s="260"/>
      <c r="AD1398" s="260"/>
      <c r="AE1398" s="260"/>
    </row>
    <row r="1399" spans="1:31">
      <c r="A1399" s="186"/>
      <c r="B1399" s="186"/>
      <c r="C1399" s="226"/>
      <c r="D1399" s="304"/>
      <c r="E1399" s="304"/>
      <c r="F1399" s="304"/>
      <c r="G1399" s="304"/>
      <c r="H1399" s="304"/>
      <c r="I1399" s="304"/>
      <c r="J1399" s="304"/>
      <c r="K1399" s="304"/>
      <c r="L1399" s="425">
        <f t="shared" si="42"/>
        <v>0</v>
      </c>
      <c r="M1399" s="304"/>
      <c r="N1399" s="304"/>
      <c r="O1399" s="425">
        <f t="shared" si="43"/>
        <v>0</v>
      </c>
      <c r="P1399" s="304"/>
      <c r="Q1399" s="304"/>
      <c r="R1399" s="275" t="str">
        <f>IF(ISBLANK($B1399),"",VLOOKUP($B1399,Listen!$A$2:$C$44,2,FALSE))</f>
        <v/>
      </c>
      <c r="S1399" s="275" t="str">
        <f>IF(ISBLANK($B1399),"",VLOOKUP($B1399,Listen!$A$2:$C$44,3,FALSE))</f>
        <v/>
      </c>
      <c r="T1399" s="260"/>
      <c r="U1399" s="260"/>
      <c r="V1399" s="260"/>
      <c r="W1399" s="260"/>
      <c r="X1399" s="260"/>
      <c r="Y1399" s="260"/>
      <c r="Z1399" s="260"/>
      <c r="AA1399" s="260"/>
      <c r="AB1399" s="260"/>
      <c r="AC1399" s="260"/>
      <c r="AD1399" s="260"/>
      <c r="AE1399" s="260"/>
    </row>
    <row r="1400" spans="1:31">
      <c r="A1400" s="186"/>
      <c r="B1400" s="186"/>
      <c r="C1400" s="226"/>
      <c r="D1400" s="304"/>
      <c r="E1400" s="304"/>
      <c r="F1400" s="304"/>
      <c r="G1400" s="304"/>
      <c r="H1400" s="304"/>
      <c r="I1400" s="304"/>
      <c r="J1400" s="304"/>
      <c r="K1400" s="304"/>
      <c r="L1400" s="425">
        <f t="shared" si="42"/>
        <v>0</v>
      </c>
      <c r="M1400" s="304"/>
      <c r="N1400" s="304"/>
      <c r="O1400" s="425">
        <f t="shared" si="43"/>
        <v>0</v>
      </c>
      <c r="P1400" s="304"/>
      <c r="Q1400" s="304"/>
      <c r="R1400" s="275" t="str">
        <f>IF(ISBLANK($B1400),"",VLOOKUP($B1400,Listen!$A$2:$C$44,2,FALSE))</f>
        <v/>
      </c>
      <c r="S1400" s="275" t="str">
        <f>IF(ISBLANK($B1400),"",VLOOKUP($B1400,Listen!$A$2:$C$44,3,FALSE))</f>
        <v/>
      </c>
      <c r="T1400" s="260"/>
      <c r="U1400" s="260"/>
      <c r="V1400" s="260"/>
      <c r="W1400" s="260"/>
      <c r="X1400" s="260"/>
      <c r="Y1400" s="260"/>
      <c r="Z1400" s="260"/>
      <c r="AA1400" s="260"/>
      <c r="AB1400" s="260"/>
      <c r="AC1400" s="260"/>
      <c r="AD1400" s="260"/>
      <c r="AE1400" s="260"/>
    </row>
    <row r="1401" spans="1:31">
      <c r="A1401" s="186"/>
      <c r="B1401" s="186"/>
      <c r="C1401" s="226"/>
      <c r="D1401" s="304"/>
      <c r="E1401" s="304"/>
      <c r="F1401" s="304"/>
      <c r="G1401" s="304"/>
      <c r="H1401" s="304"/>
      <c r="I1401" s="304"/>
      <c r="J1401" s="304"/>
      <c r="K1401" s="304"/>
      <c r="L1401" s="425">
        <f t="shared" si="42"/>
        <v>0</v>
      </c>
      <c r="M1401" s="304"/>
      <c r="N1401" s="304"/>
      <c r="O1401" s="425">
        <f t="shared" si="43"/>
        <v>0</v>
      </c>
      <c r="P1401" s="304"/>
      <c r="Q1401" s="304"/>
      <c r="R1401" s="275" t="str">
        <f>IF(ISBLANK($B1401),"",VLOOKUP($B1401,Listen!$A$2:$C$44,2,FALSE))</f>
        <v/>
      </c>
      <c r="S1401" s="275" t="str">
        <f>IF(ISBLANK($B1401),"",VLOOKUP($B1401,Listen!$A$2:$C$44,3,FALSE))</f>
        <v/>
      </c>
      <c r="T1401" s="260"/>
      <c r="U1401" s="260"/>
      <c r="V1401" s="260"/>
      <c r="W1401" s="260"/>
      <c r="X1401" s="260"/>
      <c r="Y1401" s="260"/>
      <c r="Z1401" s="260"/>
      <c r="AA1401" s="260"/>
      <c r="AB1401" s="260"/>
      <c r="AC1401" s="260"/>
      <c r="AD1401" s="260"/>
      <c r="AE1401" s="260"/>
    </row>
    <row r="1402" spans="1:31">
      <c r="A1402" s="186"/>
      <c r="B1402" s="186"/>
      <c r="C1402" s="226"/>
      <c r="D1402" s="304"/>
      <c r="E1402" s="304"/>
      <c r="F1402" s="304"/>
      <c r="G1402" s="304"/>
      <c r="H1402" s="304"/>
      <c r="I1402" s="304"/>
      <c r="J1402" s="304"/>
      <c r="K1402" s="304"/>
      <c r="L1402" s="425">
        <f t="shared" si="42"/>
        <v>0</v>
      </c>
      <c r="M1402" s="304"/>
      <c r="N1402" s="304"/>
      <c r="O1402" s="425">
        <f t="shared" si="43"/>
        <v>0</v>
      </c>
      <c r="P1402" s="304"/>
      <c r="Q1402" s="304"/>
      <c r="R1402" s="275" t="str">
        <f>IF(ISBLANK($B1402),"",VLOOKUP($B1402,Listen!$A$2:$C$44,2,FALSE))</f>
        <v/>
      </c>
      <c r="S1402" s="275" t="str">
        <f>IF(ISBLANK($B1402),"",VLOOKUP($B1402,Listen!$A$2:$C$44,3,FALSE))</f>
        <v/>
      </c>
      <c r="T1402" s="260"/>
      <c r="U1402" s="260"/>
      <c r="V1402" s="260"/>
      <c r="W1402" s="260"/>
      <c r="X1402" s="260"/>
      <c r="Y1402" s="260"/>
      <c r="Z1402" s="260"/>
      <c r="AA1402" s="260"/>
      <c r="AB1402" s="260"/>
      <c r="AC1402" s="260"/>
      <c r="AD1402" s="260"/>
      <c r="AE1402" s="260"/>
    </row>
    <row r="1403" spans="1:31">
      <c r="A1403" s="186"/>
      <c r="B1403" s="186"/>
      <c r="C1403" s="226"/>
      <c r="D1403" s="304"/>
      <c r="E1403" s="304"/>
      <c r="F1403" s="304"/>
      <c r="G1403" s="304"/>
      <c r="H1403" s="304"/>
      <c r="I1403" s="304"/>
      <c r="J1403" s="304"/>
      <c r="K1403" s="304"/>
      <c r="L1403" s="425">
        <f t="shared" si="42"/>
        <v>0</v>
      </c>
      <c r="M1403" s="304"/>
      <c r="N1403" s="304"/>
      <c r="O1403" s="425">
        <f t="shared" si="43"/>
        <v>0</v>
      </c>
      <c r="P1403" s="304"/>
      <c r="Q1403" s="304"/>
      <c r="R1403" s="275" t="str">
        <f>IF(ISBLANK($B1403),"",VLOOKUP($B1403,Listen!$A$2:$C$44,2,FALSE))</f>
        <v/>
      </c>
      <c r="S1403" s="275" t="str">
        <f>IF(ISBLANK($B1403),"",VLOOKUP($B1403,Listen!$A$2:$C$44,3,FALSE))</f>
        <v/>
      </c>
      <c r="T1403" s="260"/>
      <c r="U1403" s="260"/>
      <c r="V1403" s="260"/>
      <c r="W1403" s="260"/>
      <c r="X1403" s="260"/>
      <c r="Y1403" s="260"/>
      <c r="Z1403" s="260"/>
      <c r="AA1403" s="260"/>
      <c r="AB1403" s="260"/>
      <c r="AC1403" s="260"/>
      <c r="AD1403" s="260"/>
      <c r="AE1403" s="260"/>
    </row>
    <row r="1404" spans="1:31">
      <c r="A1404" s="186"/>
      <c r="B1404" s="186"/>
      <c r="C1404" s="226"/>
      <c r="D1404" s="304"/>
      <c r="E1404" s="304"/>
      <c r="F1404" s="304"/>
      <c r="G1404" s="304"/>
      <c r="H1404" s="304"/>
      <c r="I1404" s="304"/>
      <c r="J1404" s="304"/>
      <c r="K1404" s="304"/>
      <c r="L1404" s="425">
        <f t="shared" si="42"/>
        <v>0</v>
      </c>
      <c r="M1404" s="304"/>
      <c r="N1404" s="304"/>
      <c r="O1404" s="425">
        <f t="shared" si="43"/>
        <v>0</v>
      </c>
      <c r="P1404" s="304"/>
      <c r="Q1404" s="304"/>
      <c r="R1404" s="275" t="str">
        <f>IF(ISBLANK($B1404),"",VLOOKUP($B1404,Listen!$A$2:$C$44,2,FALSE))</f>
        <v/>
      </c>
      <c r="S1404" s="275" t="str">
        <f>IF(ISBLANK($B1404),"",VLOOKUP($B1404,Listen!$A$2:$C$44,3,FALSE))</f>
        <v/>
      </c>
      <c r="T1404" s="260"/>
      <c r="U1404" s="260"/>
      <c r="V1404" s="260"/>
      <c r="W1404" s="260"/>
      <c r="X1404" s="260"/>
      <c r="Y1404" s="260"/>
      <c r="Z1404" s="260"/>
      <c r="AA1404" s="260"/>
      <c r="AB1404" s="260"/>
      <c r="AC1404" s="260"/>
      <c r="AD1404" s="260"/>
      <c r="AE1404" s="260"/>
    </row>
    <row r="1405" spans="1:31">
      <c r="A1405" s="186"/>
      <c r="B1405" s="186"/>
      <c r="C1405" s="226"/>
      <c r="D1405" s="304"/>
      <c r="E1405" s="304"/>
      <c r="F1405" s="304"/>
      <c r="G1405" s="304"/>
      <c r="H1405" s="304"/>
      <c r="I1405" s="304"/>
      <c r="J1405" s="304"/>
      <c r="K1405" s="304"/>
      <c r="L1405" s="425">
        <f t="shared" si="42"/>
        <v>0</v>
      </c>
      <c r="M1405" s="304"/>
      <c r="N1405" s="304"/>
      <c r="O1405" s="425">
        <f t="shared" si="43"/>
        <v>0</v>
      </c>
      <c r="P1405" s="304"/>
      <c r="Q1405" s="304"/>
      <c r="R1405" s="275" t="str">
        <f>IF(ISBLANK($B1405),"",VLOOKUP($B1405,Listen!$A$2:$C$44,2,FALSE))</f>
        <v/>
      </c>
      <c r="S1405" s="275" t="str">
        <f>IF(ISBLANK($B1405),"",VLOOKUP($B1405,Listen!$A$2:$C$44,3,FALSE))</f>
        <v/>
      </c>
      <c r="T1405" s="260"/>
      <c r="U1405" s="260"/>
      <c r="V1405" s="260"/>
      <c r="W1405" s="260"/>
      <c r="X1405" s="260"/>
      <c r="Y1405" s="260"/>
      <c r="Z1405" s="260"/>
      <c r="AA1405" s="260"/>
      <c r="AB1405" s="260"/>
      <c r="AC1405" s="260"/>
      <c r="AD1405" s="260"/>
      <c r="AE1405" s="260"/>
    </row>
    <row r="1406" spans="1:31">
      <c r="A1406" s="186"/>
      <c r="B1406" s="186"/>
      <c r="C1406" s="226"/>
      <c r="D1406" s="304"/>
      <c r="E1406" s="304"/>
      <c r="F1406" s="304"/>
      <c r="G1406" s="304"/>
      <c r="H1406" s="304"/>
      <c r="I1406" s="304"/>
      <c r="J1406" s="304"/>
      <c r="K1406" s="304"/>
      <c r="L1406" s="425">
        <f t="shared" si="42"/>
        <v>0</v>
      </c>
      <c r="M1406" s="304"/>
      <c r="N1406" s="304"/>
      <c r="O1406" s="425">
        <f t="shared" si="43"/>
        <v>0</v>
      </c>
      <c r="P1406" s="304"/>
      <c r="Q1406" s="304"/>
      <c r="R1406" s="275" t="str">
        <f>IF(ISBLANK($B1406),"",VLOOKUP($B1406,Listen!$A$2:$C$44,2,FALSE))</f>
        <v/>
      </c>
      <c r="S1406" s="275" t="str">
        <f>IF(ISBLANK($B1406),"",VLOOKUP($B1406,Listen!$A$2:$C$44,3,FALSE))</f>
        <v/>
      </c>
      <c r="T1406" s="260"/>
      <c r="U1406" s="260"/>
      <c r="V1406" s="260"/>
      <c r="W1406" s="260"/>
      <c r="X1406" s="260"/>
      <c r="Y1406" s="260"/>
      <c r="Z1406" s="260"/>
      <c r="AA1406" s="260"/>
      <c r="AB1406" s="260"/>
      <c r="AC1406" s="260"/>
      <c r="AD1406" s="260"/>
      <c r="AE1406" s="260"/>
    </row>
    <row r="1407" spans="1:31">
      <c r="A1407" s="186"/>
      <c r="B1407" s="186"/>
      <c r="C1407" s="226"/>
      <c r="D1407" s="304"/>
      <c r="E1407" s="304"/>
      <c r="F1407" s="304"/>
      <c r="G1407" s="304"/>
      <c r="H1407" s="304"/>
      <c r="I1407" s="304"/>
      <c r="J1407" s="304"/>
      <c r="K1407" s="304"/>
      <c r="L1407" s="425">
        <f t="shared" si="42"/>
        <v>0</v>
      </c>
      <c r="M1407" s="304"/>
      <c r="N1407" s="304"/>
      <c r="O1407" s="425">
        <f t="shared" si="43"/>
        <v>0</v>
      </c>
      <c r="P1407" s="304"/>
      <c r="Q1407" s="304"/>
      <c r="R1407" s="275" t="str">
        <f>IF(ISBLANK($B1407),"",VLOOKUP($B1407,Listen!$A$2:$C$44,2,FALSE))</f>
        <v/>
      </c>
      <c r="S1407" s="275" t="str">
        <f>IF(ISBLANK($B1407),"",VLOOKUP($B1407,Listen!$A$2:$C$44,3,FALSE))</f>
        <v/>
      </c>
      <c r="T1407" s="260"/>
      <c r="U1407" s="260"/>
      <c r="V1407" s="260"/>
      <c r="W1407" s="260"/>
      <c r="X1407" s="260"/>
      <c r="Y1407" s="260"/>
      <c r="Z1407" s="260"/>
      <c r="AA1407" s="260"/>
      <c r="AB1407" s="260"/>
      <c r="AC1407" s="260"/>
      <c r="AD1407" s="260"/>
      <c r="AE1407" s="260"/>
    </row>
    <row r="1408" spans="1:31">
      <c r="A1408" s="186"/>
      <c r="B1408" s="186"/>
      <c r="C1408" s="226"/>
      <c r="D1408" s="304"/>
      <c r="E1408" s="304"/>
      <c r="F1408" s="304"/>
      <c r="G1408" s="304"/>
      <c r="H1408" s="304"/>
      <c r="I1408" s="304"/>
      <c r="J1408" s="304"/>
      <c r="K1408" s="304"/>
      <c r="L1408" s="425">
        <f t="shared" si="42"/>
        <v>0</v>
      </c>
      <c r="M1408" s="304"/>
      <c r="N1408" s="304"/>
      <c r="O1408" s="425">
        <f t="shared" si="43"/>
        <v>0</v>
      </c>
      <c r="P1408" s="304"/>
      <c r="Q1408" s="304"/>
      <c r="R1408" s="275" t="str">
        <f>IF(ISBLANK($B1408),"",VLOOKUP($B1408,Listen!$A$2:$C$44,2,FALSE))</f>
        <v/>
      </c>
      <c r="S1408" s="275" t="str">
        <f>IF(ISBLANK($B1408),"",VLOOKUP($B1408,Listen!$A$2:$C$44,3,FALSE))</f>
        <v/>
      </c>
      <c r="T1408" s="260"/>
      <c r="U1408" s="260"/>
      <c r="V1408" s="260"/>
      <c r="W1408" s="260"/>
      <c r="X1408" s="260"/>
      <c r="Y1408" s="260"/>
      <c r="Z1408" s="260"/>
      <c r="AA1408" s="260"/>
      <c r="AB1408" s="260"/>
      <c r="AC1408" s="260"/>
      <c r="AD1408" s="260"/>
      <c r="AE1408" s="260"/>
    </row>
    <row r="1409" spans="1:31">
      <c r="A1409" s="186"/>
      <c r="B1409" s="186"/>
      <c r="C1409" s="226"/>
      <c r="D1409" s="304"/>
      <c r="E1409" s="304"/>
      <c r="F1409" s="304"/>
      <c r="G1409" s="304"/>
      <c r="H1409" s="304"/>
      <c r="I1409" s="304"/>
      <c r="J1409" s="304"/>
      <c r="K1409" s="304"/>
      <c r="L1409" s="425">
        <f t="shared" si="42"/>
        <v>0</v>
      </c>
      <c r="M1409" s="304"/>
      <c r="N1409" s="304"/>
      <c r="O1409" s="425">
        <f t="shared" si="43"/>
        <v>0</v>
      </c>
      <c r="P1409" s="304"/>
      <c r="Q1409" s="304"/>
      <c r="R1409" s="275" t="str">
        <f>IF(ISBLANK($B1409),"",VLOOKUP($B1409,Listen!$A$2:$C$44,2,FALSE))</f>
        <v/>
      </c>
      <c r="S1409" s="275" t="str">
        <f>IF(ISBLANK($B1409),"",VLOOKUP($B1409,Listen!$A$2:$C$44,3,FALSE))</f>
        <v/>
      </c>
      <c r="T1409" s="260"/>
      <c r="U1409" s="260"/>
      <c r="V1409" s="260"/>
      <c r="W1409" s="260"/>
      <c r="X1409" s="260"/>
      <c r="Y1409" s="260"/>
      <c r="Z1409" s="260"/>
      <c r="AA1409" s="260"/>
      <c r="AB1409" s="260"/>
      <c r="AC1409" s="260"/>
      <c r="AD1409" s="260"/>
      <c r="AE1409" s="260"/>
    </row>
    <row r="1410" spans="1:31">
      <c r="A1410" s="186"/>
      <c r="B1410" s="186"/>
      <c r="C1410" s="226"/>
      <c r="D1410" s="304"/>
      <c r="E1410" s="304"/>
      <c r="F1410" s="304"/>
      <c r="G1410" s="304"/>
      <c r="H1410" s="304"/>
      <c r="I1410" s="304"/>
      <c r="J1410" s="304"/>
      <c r="K1410" s="304"/>
      <c r="L1410" s="425">
        <f t="shared" si="42"/>
        <v>0</v>
      </c>
      <c r="M1410" s="304"/>
      <c r="N1410" s="304"/>
      <c r="O1410" s="425">
        <f t="shared" si="43"/>
        <v>0</v>
      </c>
      <c r="P1410" s="304"/>
      <c r="Q1410" s="304"/>
      <c r="R1410" s="275" t="str">
        <f>IF(ISBLANK($B1410),"",VLOOKUP($B1410,Listen!$A$2:$C$44,2,FALSE))</f>
        <v/>
      </c>
      <c r="S1410" s="275" t="str">
        <f>IF(ISBLANK($B1410),"",VLOOKUP($B1410,Listen!$A$2:$C$44,3,FALSE))</f>
        <v/>
      </c>
      <c r="T1410" s="260"/>
      <c r="U1410" s="260"/>
      <c r="V1410" s="260"/>
      <c r="W1410" s="260"/>
      <c r="X1410" s="260"/>
      <c r="Y1410" s="260"/>
      <c r="Z1410" s="260"/>
      <c r="AA1410" s="260"/>
      <c r="AB1410" s="260"/>
      <c r="AC1410" s="260"/>
      <c r="AD1410" s="260"/>
      <c r="AE1410" s="260"/>
    </row>
    <row r="1411" spans="1:31">
      <c r="A1411" s="186"/>
      <c r="B1411" s="186"/>
      <c r="C1411" s="226"/>
      <c r="D1411" s="304"/>
      <c r="E1411" s="304"/>
      <c r="F1411" s="304"/>
      <c r="G1411" s="304"/>
      <c r="H1411" s="304"/>
      <c r="I1411" s="304"/>
      <c r="J1411" s="304"/>
      <c r="K1411" s="304"/>
      <c r="L1411" s="425">
        <f t="shared" si="42"/>
        <v>0</v>
      </c>
      <c r="M1411" s="304"/>
      <c r="N1411" s="304"/>
      <c r="O1411" s="425">
        <f t="shared" si="43"/>
        <v>0</v>
      </c>
      <c r="P1411" s="304"/>
      <c r="Q1411" s="304"/>
      <c r="R1411" s="275" t="str">
        <f>IF(ISBLANK($B1411),"",VLOOKUP($B1411,Listen!$A$2:$C$44,2,FALSE))</f>
        <v/>
      </c>
      <c r="S1411" s="275" t="str">
        <f>IF(ISBLANK($B1411),"",VLOOKUP($B1411,Listen!$A$2:$C$44,3,FALSE))</f>
        <v/>
      </c>
      <c r="T1411" s="260"/>
      <c r="U1411" s="260"/>
      <c r="V1411" s="260"/>
      <c r="W1411" s="260"/>
      <c r="X1411" s="260"/>
      <c r="Y1411" s="260"/>
      <c r="Z1411" s="260"/>
      <c r="AA1411" s="260"/>
      <c r="AB1411" s="260"/>
      <c r="AC1411" s="260"/>
      <c r="AD1411" s="260"/>
      <c r="AE1411" s="260"/>
    </row>
    <row r="1412" spans="1:31">
      <c r="A1412" s="186"/>
      <c r="B1412" s="186"/>
      <c r="C1412" s="226"/>
      <c r="D1412" s="304"/>
      <c r="E1412" s="304"/>
      <c r="F1412" s="304"/>
      <c r="G1412" s="304"/>
      <c r="H1412" s="304"/>
      <c r="I1412" s="304"/>
      <c r="J1412" s="304"/>
      <c r="K1412" s="304"/>
      <c r="L1412" s="425">
        <f t="shared" si="42"/>
        <v>0</v>
      </c>
      <c r="M1412" s="304"/>
      <c r="N1412" s="304"/>
      <c r="O1412" s="425">
        <f t="shared" si="43"/>
        <v>0</v>
      </c>
      <c r="P1412" s="304"/>
      <c r="Q1412" s="304"/>
      <c r="R1412" s="275" t="str">
        <f>IF(ISBLANK($B1412),"",VLOOKUP($B1412,Listen!$A$2:$C$44,2,FALSE))</f>
        <v/>
      </c>
      <c r="S1412" s="275" t="str">
        <f>IF(ISBLANK($B1412),"",VLOOKUP($B1412,Listen!$A$2:$C$44,3,FALSE))</f>
        <v/>
      </c>
      <c r="T1412" s="260"/>
      <c r="U1412" s="260"/>
      <c r="V1412" s="260"/>
      <c r="W1412" s="260"/>
      <c r="X1412" s="260"/>
      <c r="Y1412" s="260"/>
      <c r="Z1412" s="260"/>
      <c r="AA1412" s="260"/>
      <c r="AB1412" s="260"/>
      <c r="AC1412" s="260"/>
      <c r="AD1412" s="260"/>
      <c r="AE1412" s="260"/>
    </row>
    <row r="1413" spans="1:31">
      <c r="A1413" s="186"/>
      <c r="B1413" s="186"/>
      <c r="C1413" s="226"/>
      <c r="D1413" s="304"/>
      <c r="E1413" s="304"/>
      <c r="F1413" s="304"/>
      <c r="G1413" s="304"/>
      <c r="H1413" s="304"/>
      <c r="I1413" s="304"/>
      <c r="J1413" s="304"/>
      <c r="K1413" s="304"/>
      <c r="L1413" s="425">
        <f t="shared" ref="L1413:L1476" si="44">D1413+E1413+G1413+H1413+J1413-F1413-I1413-K1413</f>
        <v>0</v>
      </c>
      <c r="M1413" s="304"/>
      <c r="N1413" s="304"/>
      <c r="O1413" s="425">
        <f t="shared" ref="O1413:O1476" si="45">L1413-M1413-N1413</f>
        <v>0</v>
      </c>
      <c r="P1413" s="304"/>
      <c r="Q1413" s="304"/>
      <c r="R1413" s="275" t="str">
        <f>IF(ISBLANK($B1413),"",VLOOKUP($B1413,Listen!$A$2:$C$44,2,FALSE))</f>
        <v/>
      </c>
      <c r="S1413" s="275" t="str">
        <f>IF(ISBLANK($B1413),"",VLOOKUP($B1413,Listen!$A$2:$C$44,3,FALSE))</f>
        <v/>
      </c>
      <c r="T1413" s="260"/>
      <c r="U1413" s="260"/>
      <c r="V1413" s="260"/>
      <c r="W1413" s="260"/>
      <c r="X1413" s="260"/>
      <c r="Y1413" s="260"/>
      <c r="Z1413" s="260"/>
      <c r="AA1413" s="260"/>
      <c r="AB1413" s="260"/>
      <c r="AC1413" s="260"/>
      <c r="AD1413" s="260"/>
      <c r="AE1413" s="260"/>
    </row>
    <row r="1414" spans="1:31">
      <c r="A1414" s="186"/>
      <c r="B1414" s="186"/>
      <c r="C1414" s="226"/>
      <c r="D1414" s="304"/>
      <c r="E1414" s="304"/>
      <c r="F1414" s="304"/>
      <c r="G1414" s="304"/>
      <c r="H1414" s="304"/>
      <c r="I1414" s="304"/>
      <c r="J1414" s="304"/>
      <c r="K1414" s="304"/>
      <c r="L1414" s="425">
        <f t="shared" si="44"/>
        <v>0</v>
      </c>
      <c r="M1414" s="304"/>
      <c r="N1414" s="304"/>
      <c r="O1414" s="425">
        <f t="shared" si="45"/>
        <v>0</v>
      </c>
      <c r="P1414" s="304"/>
      <c r="Q1414" s="304"/>
      <c r="R1414" s="275" t="str">
        <f>IF(ISBLANK($B1414),"",VLOOKUP($B1414,Listen!$A$2:$C$44,2,FALSE))</f>
        <v/>
      </c>
      <c r="S1414" s="275" t="str">
        <f>IF(ISBLANK($B1414),"",VLOOKUP($B1414,Listen!$A$2:$C$44,3,FALSE))</f>
        <v/>
      </c>
      <c r="T1414" s="260"/>
      <c r="U1414" s="260"/>
      <c r="V1414" s="260"/>
      <c r="W1414" s="260"/>
      <c r="X1414" s="260"/>
      <c r="Y1414" s="260"/>
      <c r="Z1414" s="260"/>
      <c r="AA1414" s="260"/>
      <c r="AB1414" s="260"/>
      <c r="AC1414" s="260"/>
      <c r="AD1414" s="260"/>
      <c r="AE1414" s="260"/>
    </row>
    <row r="1415" spans="1:31">
      <c r="A1415" s="186"/>
      <c r="B1415" s="186"/>
      <c r="C1415" s="226"/>
      <c r="D1415" s="304"/>
      <c r="E1415" s="304"/>
      <c r="F1415" s="304"/>
      <c r="G1415" s="304"/>
      <c r="H1415" s="304"/>
      <c r="I1415" s="304"/>
      <c r="J1415" s="304"/>
      <c r="K1415" s="304"/>
      <c r="L1415" s="425">
        <f t="shared" si="44"/>
        <v>0</v>
      </c>
      <c r="M1415" s="304"/>
      <c r="N1415" s="304"/>
      <c r="O1415" s="425">
        <f t="shared" si="45"/>
        <v>0</v>
      </c>
      <c r="P1415" s="304"/>
      <c r="Q1415" s="304"/>
      <c r="R1415" s="275" t="str">
        <f>IF(ISBLANK($B1415),"",VLOOKUP($B1415,Listen!$A$2:$C$44,2,FALSE))</f>
        <v/>
      </c>
      <c r="S1415" s="275" t="str">
        <f>IF(ISBLANK($B1415),"",VLOOKUP($B1415,Listen!$A$2:$C$44,3,FALSE))</f>
        <v/>
      </c>
      <c r="T1415" s="260"/>
      <c r="U1415" s="260"/>
      <c r="V1415" s="260"/>
      <c r="W1415" s="260"/>
      <c r="X1415" s="260"/>
      <c r="Y1415" s="260"/>
      <c r="Z1415" s="260"/>
      <c r="AA1415" s="260"/>
      <c r="AB1415" s="260"/>
      <c r="AC1415" s="260"/>
      <c r="AD1415" s="260"/>
      <c r="AE1415" s="260"/>
    </row>
    <row r="1416" spans="1:31">
      <c r="A1416" s="186"/>
      <c r="B1416" s="186"/>
      <c r="C1416" s="226"/>
      <c r="D1416" s="304"/>
      <c r="E1416" s="304"/>
      <c r="F1416" s="304"/>
      <c r="G1416" s="304"/>
      <c r="H1416" s="304"/>
      <c r="I1416" s="304"/>
      <c r="J1416" s="304"/>
      <c r="K1416" s="304"/>
      <c r="L1416" s="425">
        <f t="shared" si="44"/>
        <v>0</v>
      </c>
      <c r="M1416" s="304"/>
      <c r="N1416" s="304"/>
      <c r="O1416" s="425">
        <f t="shared" si="45"/>
        <v>0</v>
      </c>
      <c r="P1416" s="304"/>
      <c r="Q1416" s="304"/>
      <c r="R1416" s="275" t="str">
        <f>IF(ISBLANK($B1416),"",VLOOKUP($B1416,Listen!$A$2:$C$44,2,FALSE))</f>
        <v/>
      </c>
      <c r="S1416" s="275" t="str">
        <f>IF(ISBLANK($B1416),"",VLOOKUP($B1416,Listen!$A$2:$C$44,3,FALSE))</f>
        <v/>
      </c>
      <c r="T1416" s="260"/>
      <c r="U1416" s="260"/>
      <c r="V1416" s="260"/>
      <c r="W1416" s="260"/>
      <c r="X1416" s="260"/>
      <c r="Y1416" s="260"/>
      <c r="Z1416" s="260"/>
      <c r="AA1416" s="260"/>
      <c r="AB1416" s="260"/>
      <c r="AC1416" s="260"/>
      <c r="AD1416" s="260"/>
      <c r="AE1416" s="260"/>
    </row>
    <row r="1417" spans="1:31">
      <c r="A1417" s="186"/>
      <c r="B1417" s="186"/>
      <c r="C1417" s="226"/>
      <c r="D1417" s="304"/>
      <c r="E1417" s="304"/>
      <c r="F1417" s="304"/>
      <c r="G1417" s="304"/>
      <c r="H1417" s="304"/>
      <c r="I1417" s="304"/>
      <c r="J1417" s="304"/>
      <c r="K1417" s="304"/>
      <c r="L1417" s="425">
        <f t="shared" si="44"/>
        <v>0</v>
      </c>
      <c r="M1417" s="304"/>
      <c r="N1417" s="304"/>
      <c r="O1417" s="425">
        <f t="shared" si="45"/>
        <v>0</v>
      </c>
      <c r="P1417" s="304"/>
      <c r="Q1417" s="304"/>
      <c r="R1417" s="275" t="str">
        <f>IF(ISBLANK($B1417),"",VLOOKUP($B1417,Listen!$A$2:$C$44,2,FALSE))</f>
        <v/>
      </c>
      <c r="S1417" s="275" t="str">
        <f>IF(ISBLANK($B1417),"",VLOOKUP($B1417,Listen!$A$2:$C$44,3,FALSE))</f>
        <v/>
      </c>
      <c r="T1417" s="260"/>
      <c r="U1417" s="260"/>
      <c r="V1417" s="260"/>
      <c r="W1417" s="260"/>
      <c r="X1417" s="260"/>
      <c r="Y1417" s="260"/>
      <c r="Z1417" s="260"/>
      <c r="AA1417" s="260"/>
      <c r="AB1417" s="260"/>
      <c r="AC1417" s="260"/>
      <c r="AD1417" s="260"/>
      <c r="AE1417" s="260"/>
    </row>
    <row r="1418" spans="1:31">
      <c r="A1418" s="186"/>
      <c r="B1418" s="186"/>
      <c r="C1418" s="226"/>
      <c r="D1418" s="304"/>
      <c r="E1418" s="304"/>
      <c r="F1418" s="304"/>
      <c r="G1418" s="304"/>
      <c r="H1418" s="304"/>
      <c r="I1418" s="304"/>
      <c r="J1418" s="304"/>
      <c r="K1418" s="304"/>
      <c r="L1418" s="425">
        <f t="shared" si="44"/>
        <v>0</v>
      </c>
      <c r="M1418" s="304"/>
      <c r="N1418" s="304"/>
      <c r="O1418" s="425">
        <f t="shared" si="45"/>
        <v>0</v>
      </c>
      <c r="P1418" s="304"/>
      <c r="Q1418" s="304"/>
      <c r="R1418" s="275" t="str">
        <f>IF(ISBLANK($B1418),"",VLOOKUP($B1418,Listen!$A$2:$C$44,2,FALSE))</f>
        <v/>
      </c>
      <c r="S1418" s="275" t="str">
        <f>IF(ISBLANK($B1418),"",VLOOKUP($B1418,Listen!$A$2:$C$44,3,FALSE))</f>
        <v/>
      </c>
      <c r="T1418" s="260"/>
      <c r="U1418" s="260"/>
      <c r="V1418" s="260"/>
      <c r="W1418" s="260"/>
      <c r="X1418" s="260"/>
      <c r="Y1418" s="260"/>
      <c r="Z1418" s="260"/>
      <c r="AA1418" s="260"/>
      <c r="AB1418" s="260"/>
      <c r="AC1418" s="260"/>
      <c r="AD1418" s="260"/>
      <c r="AE1418" s="260"/>
    </row>
    <row r="1419" spans="1:31">
      <c r="A1419" s="186"/>
      <c r="B1419" s="186"/>
      <c r="C1419" s="226"/>
      <c r="D1419" s="304"/>
      <c r="E1419" s="304"/>
      <c r="F1419" s="304"/>
      <c r="G1419" s="304"/>
      <c r="H1419" s="304"/>
      <c r="I1419" s="304"/>
      <c r="J1419" s="304"/>
      <c r="K1419" s="304"/>
      <c r="L1419" s="425">
        <f t="shared" si="44"/>
        <v>0</v>
      </c>
      <c r="M1419" s="304"/>
      <c r="N1419" s="304"/>
      <c r="O1419" s="425">
        <f t="shared" si="45"/>
        <v>0</v>
      </c>
      <c r="P1419" s="304"/>
      <c r="Q1419" s="304"/>
      <c r="R1419" s="275" t="str">
        <f>IF(ISBLANK($B1419),"",VLOOKUP($B1419,Listen!$A$2:$C$44,2,FALSE))</f>
        <v/>
      </c>
      <c r="S1419" s="275" t="str">
        <f>IF(ISBLANK($B1419),"",VLOOKUP($B1419,Listen!$A$2:$C$44,3,FALSE))</f>
        <v/>
      </c>
      <c r="T1419" s="260"/>
      <c r="U1419" s="260"/>
      <c r="V1419" s="260"/>
      <c r="W1419" s="260"/>
      <c r="X1419" s="260"/>
      <c r="Y1419" s="260"/>
      <c r="Z1419" s="260"/>
      <c r="AA1419" s="260"/>
      <c r="AB1419" s="260"/>
      <c r="AC1419" s="260"/>
      <c r="AD1419" s="260"/>
      <c r="AE1419" s="260"/>
    </row>
    <row r="1420" spans="1:31">
      <c r="A1420" s="186"/>
      <c r="B1420" s="186"/>
      <c r="C1420" s="226"/>
      <c r="D1420" s="304"/>
      <c r="E1420" s="304"/>
      <c r="F1420" s="304"/>
      <c r="G1420" s="304"/>
      <c r="H1420" s="304"/>
      <c r="I1420" s="304"/>
      <c r="J1420" s="304"/>
      <c r="K1420" s="304"/>
      <c r="L1420" s="425">
        <f t="shared" si="44"/>
        <v>0</v>
      </c>
      <c r="M1420" s="304"/>
      <c r="N1420" s="304"/>
      <c r="O1420" s="425">
        <f t="shared" si="45"/>
        <v>0</v>
      </c>
      <c r="P1420" s="304"/>
      <c r="Q1420" s="304"/>
      <c r="R1420" s="275" t="str">
        <f>IF(ISBLANK($B1420),"",VLOOKUP($B1420,Listen!$A$2:$C$44,2,FALSE))</f>
        <v/>
      </c>
      <c r="S1420" s="275" t="str">
        <f>IF(ISBLANK($B1420),"",VLOOKUP($B1420,Listen!$A$2:$C$44,3,FALSE))</f>
        <v/>
      </c>
      <c r="T1420" s="260"/>
      <c r="U1420" s="260"/>
      <c r="V1420" s="260"/>
      <c r="W1420" s="260"/>
      <c r="X1420" s="260"/>
      <c r="Y1420" s="260"/>
      <c r="Z1420" s="260"/>
      <c r="AA1420" s="260"/>
      <c r="AB1420" s="260"/>
      <c r="AC1420" s="260"/>
      <c r="AD1420" s="260"/>
      <c r="AE1420" s="260"/>
    </row>
    <row r="1421" spans="1:31">
      <c r="A1421" s="186"/>
      <c r="B1421" s="186"/>
      <c r="C1421" s="226"/>
      <c r="D1421" s="304"/>
      <c r="E1421" s="304"/>
      <c r="F1421" s="304"/>
      <c r="G1421" s="304"/>
      <c r="H1421" s="304"/>
      <c r="I1421" s="304"/>
      <c r="J1421" s="304"/>
      <c r="K1421" s="304"/>
      <c r="L1421" s="425">
        <f t="shared" si="44"/>
        <v>0</v>
      </c>
      <c r="M1421" s="304"/>
      <c r="N1421" s="304"/>
      <c r="O1421" s="425">
        <f t="shared" si="45"/>
        <v>0</v>
      </c>
      <c r="P1421" s="304"/>
      <c r="Q1421" s="304"/>
      <c r="R1421" s="275" t="str">
        <f>IF(ISBLANK($B1421),"",VLOOKUP($B1421,Listen!$A$2:$C$44,2,FALSE))</f>
        <v/>
      </c>
      <c r="S1421" s="275" t="str">
        <f>IF(ISBLANK($B1421),"",VLOOKUP($B1421,Listen!$A$2:$C$44,3,FALSE))</f>
        <v/>
      </c>
      <c r="T1421" s="260"/>
      <c r="U1421" s="260"/>
      <c r="V1421" s="260"/>
      <c r="W1421" s="260"/>
      <c r="X1421" s="260"/>
      <c r="Y1421" s="260"/>
      <c r="Z1421" s="260"/>
      <c r="AA1421" s="260"/>
      <c r="AB1421" s="260"/>
      <c r="AC1421" s="260"/>
      <c r="AD1421" s="260"/>
      <c r="AE1421" s="260"/>
    </row>
    <row r="1422" spans="1:31">
      <c r="A1422" s="186"/>
      <c r="B1422" s="186"/>
      <c r="C1422" s="226"/>
      <c r="D1422" s="304"/>
      <c r="E1422" s="304"/>
      <c r="F1422" s="304"/>
      <c r="G1422" s="304"/>
      <c r="H1422" s="304"/>
      <c r="I1422" s="304"/>
      <c r="J1422" s="304"/>
      <c r="K1422" s="304"/>
      <c r="L1422" s="425">
        <f t="shared" si="44"/>
        <v>0</v>
      </c>
      <c r="M1422" s="304"/>
      <c r="N1422" s="304"/>
      <c r="O1422" s="425">
        <f t="shared" si="45"/>
        <v>0</v>
      </c>
      <c r="P1422" s="304"/>
      <c r="Q1422" s="304"/>
      <c r="R1422" s="275" t="str">
        <f>IF(ISBLANK($B1422),"",VLOOKUP($B1422,Listen!$A$2:$C$44,2,FALSE))</f>
        <v/>
      </c>
      <c r="S1422" s="275" t="str">
        <f>IF(ISBLANK($B1422),"",VLOOKUP($B1422,Listen!$A$2:$C$44,3,FALSE))</f>
        <v/>
      </c>
      <c r="T1422" s="260"/>
      <c r="U1422" s="260"/>
      <c r="V1422" s="260"/>
      <c r="W1422" s="260"/>
      <c r="X1422" s="260"/>
      <c r="Y1422" s="260"/>
      <c r="Z1422" s="260"/>
      <c r="AA1422" s="260"/>
      <c r="AB1422" s="260"/>
      <c r="AC1422" s="260"/>
      <c r="AD1422" s="260"/>
      <c r="AE1422" s="260"/>
    </row>
    <row r="1423" spans="1:31">
      <c r="A1423" s="186"/>
      <c r="B1423" s="186"/>
      <c r="C1423" s="226"/>
      <c r="D1423" s="304"/>
      <c r="E1423" s="304"/>
      <c r="F1423" s="304"/>
      <c r="G1423" s="304"/>
      <c r="H1423" s="304"/>
      <c r="I1423" s="304"/>
      <c r="J1423" s="304"/>
      <c r="K1423" s="304"/>
      <c r="L1423" s="425">
        <f t="shared" si="44"/>
        <v>0</v>
      </c>
      <c r="M1423" s="304"/>
      <c r="N1423" s="304"/>
      <c r="O1423" s="425">
        <f t="shared" si="45"/>
        <v>0</v>
      </c>
      <c r="P1423" s="304"/>
      <c r="Q1423" s="304"/>
      <c r="R1423" s="275" t="str">
        <f>IF(ISBLANK($B1423),"",VLOOKUP($B1423,Listen!$A$2:$C$44,2,FALSE))</f>
        <v/>
      </c>
      <c r="S1423" s="275" t="str">
        <f>IF(ISBLANK($B1423),"",VLOOKUP($B1423,Listen!$A$2:$C$44,3,FALSE))</f>
        <v/>
      </c>
      <c r="T1423" s="260"/>
      <c r="U1423" s="260"/>
      <c r="V1423" s="260"/>
      <c r="W1423" s="260"/>
      <c r="X1423" s="260"/>
      <c r="Y1423" s="260"/>
      <c r="Z1423" s="260"/>
      <c r="AA1423" s="260"/>
      <c r="AB1423" s="260"/>
      <c r="AC1423" s="260"/>
      <c r="AD1423" s="260"/>
      <c r="AE1423" s="260"/>
    </row>
    <row r="1424" spans="1:31">
      <c r="A1424" s="186"/>
      <c r="B1424" s="186"/>
      <c r="C1424" s="226"/>
      <c r="D1424" s="304"/>
      <c r="E1424" s="304"/>
      <c r="F1424" s="304"/>
      <c r="G1424" s="304"/>
      <c r="H1424" s="304"/>
      <c r="I1424" s="304"/>
      <c r="J1424" s="304"/>
      <c r="K1424" s="304"/>
      <c r="L1424" s="425">
        <f t="shared" si="44"/>
        <v>0</v>
      </c>
      <c r="M1424" s="304"/>
      <c r="N1424" s="304"/>
      <c r="O1424" s="425">
        <f t="shared" si="45"/>
        <v>0</v>
      </c>
      <c r="P1424" s="304"/>
      <c r="Q1424" s="304"/>
      <c r="R1424" s="275" t="str">
        <f>IF(ISBLANK($B1424),"",VLOOKUP($B1424,Listen!$A$2:$C$44,2,FALSE))</f>
        <v/>
      </c>
      <c r="S1424" s="275" t="str">
        <f>IF(ISBLANK($B1424),"",VLOOKUP($B1424,Listen!$A$2:$C$44,3,FALSE))</f>
        <v/>
      </c>
      <c r="T1424" s="260"/>
      <c r="U1424" s="260"/>
      <c r="V1424" s="260"/>
      <c r="W1424" s="260"/>
      <c r="X1424" s="260"/>
      <c r="Y1424" s="260"/>
      <c r="Z1424" s="260"/>
      <c r="AA1424" s="260"/>
      <c r="AB1424" s="260"/>
      <c r="AC1424" s="260"/>
      <c r="AD1424" s="260"/>
      <c r="AE1424" s="260"/>
    </row>
    <row r="1425" spans="1:31">
      <c r="A1425" s="186"/>
      <c r="B1425" s="186"/>
      <c r="C1425" s="226"/>
      <c r="D1425" s="304"/>
      <c r="E1425" s="304"/>
      <c r="F1425" s="304"/>
      <c r="G1425" s="304"/>
      <c r="H1425" s="304"/>
      <c r="I1425" s="304"/>
      <c r="J1425" s="304"/>
      <c r="K1425" s="304"/>
      <c r="L1425" s="425">
        <f t="shared" si="44"/>
        <v>0</v>
      </c>
      <c r="M1425" s="304"/>
      <c r="N1425" s="304"/>
      <c r="O1425" s="425">
        <f t="shared" si="45"/>
        <v>0</v>
      </c>
      <c r="P1425" s="304"/>
      <c r="Q1425" s="304"/>
      <c r="R1425" s="275" t="str">
        <f>IF(ISBLANK($B1425),"",VLOOKUP($B1425,Listen!$A$2:$C$44,2,FALSE))</f>
        <v/>
      </c>
      <c r="S1425" s="275" t="str">
        <f>IF(ISBLANK($B1425),"",VLOOKUP($B1425,Listen!$A$2:$C$44,3,FALSE))</f>
        <v/>
      </c>
      <c r="T1425" s="260"/>
      <c r="U1425" s="260"/>
      <c r="V1425" s="260"/>
      <c r="W1425" s="260"/>
      <c r="X1425" s="260"/>
      <c r="Y1425" s="260"/>
      <c r="Z1425" s="260"/>
      <c r="AA1425" s="260"/>
      <c r="AB1425" s="260"/>
      <c r="AC1425" s="260"/>
      <c r="AD1425" s="260"/>
      <c r="AE1425" s="260"/>
    </row>
    <row r="1426" spans="1:31">
      <c r="A1426" s="186"/>
      <c r="B1426" s="186"/>
      <c r="C1426" s="226"/>
      <c r="D1426" s="304"/>
      <c r="E1426" s="304"/>
      <c r="F1426" s="304"/>
      <c r="G1426" s="304"/>
      <c r="H1426" s="304"/>
      <c r="I1426" s="304"/>
      <c r="J1426" s="304"/>
      <c r="K1426" s="304"/>
      <c r="L1426" s="425">
        <f t="shared" si="44"/>
        <v>0</v>
      </c>
      <c r="M1426" s="304"/>
      <c r="N1426" s="304"/>
      <c r="O1426" s="425">
        <f t="shared" si="45"/>
        <v>0</v>
      </c>
      <c r="P1426" s="304"/>
      <c r="Q1426" s="304"/>
      <c r="R1426" s="275" t="str">
        <f>IF(ISBLANK($B1426),"",VLOOKUP($B1426,Listen!$A$2:$C$44,2,FALSE))</f>
        <v/>
      </c>
      <c r="S1426" s="275" t="str">
        <f>IF(ISBLANK($B1426),"",VLOOKUP($B1426,Listen!$A$2:$C$44,3,FALSE))</f>
        <v/>
      </c>
      <c r="T1426" s="260"/>
      <c r="U1426" s="260"/>
      <c r="V1426" s="260"/>
      <c r="W1426" s="260"/>
      <c r="X1426" s="260"/>
      <c r="Y1426" s="260"/>
      <c r="Z1426" s="260"/>
      <c r="AA1426" s="260"/>
      <c r="AB1426" s="260"/>
      <c r="AC1426" s="260"/>
      <c r="AD1426" s="260"/>
      <c r="AE1426" s="260"/>
    </row>
    <row r="1427" spans="1:31">
      <c r="A1427" s="186"/>
      <c r="B1427" s="186"/>
      <c r="C1427" s="226"/>
      <c r="D1427" s="304"/>
      <c r="E1427" s="304"/>
      <c r="F1427" s="304"/>
      <c r="G1427" s="304"/>
      <c r="H1427" s="304"/>
      <c r="I1427" s="304"/>
      <c r="J1427" s="304"/>
      <c r="K1427" s="304"/>
      <c r="L1427" s="425">
        <f t="shared" si="44"/>
        <v>0</v>
      </c>
      <c r="M1427" s="304"/>
      <c r="N1427" s="304"/>
      <c r="O1427" s="425">
        <f t="shared" si="45"/>
        <v>0</v>
      </c>
      <c r="P1427" s="304"/>
      <c r="Q1427" s="304"/>
      <c r="R1427" s="275" t="str">
        <f>IF(ISBLANK($B1427),"",VLOOKUP($B1427,Listen!$A$2:$C$44,2,FALSE))</f>
        <v/>
      </c>
      <c r="S1427" s="275" t="str">
        <f>IF(ISBLANK($B1427),"",VLOOKUP($B1427,Listen!$A$2:$C$44,3,FALSE))</f>
        <v/>
      </c>
      <c r="T1427" s="260"/>
      <c r="U1427" s="260"/>
      <c r="V1427" s="260"/>
      <c r="W1427" s="260"/>
      <c r="X1427" s="260"/>
      <c r="Y1427" s="260"/>
      <c r="Z1427" s="260"/>
      <c r="AA1427" s="260"/>
      <c r="AB1427" s="260"/>
      <c r="AC1427" s="260"/>
      <c r="AD1427" s="260"/>
      <c r="AE1427" s="260"/>
    </row>
    <row r="1428" spans="1:31">
      <c r="A1428" s="186"/>
      <c r="B1428" s="186"/>
      <c r="C1428" s="226"/>
      <c r="D1428" s="304"/>
      <c r="E1428" s="304"/>
      <c r="F1428" s="304"/>
      <c r="G1428" s="304"/>
      <c r="H1428" s="304"/>
      <c r="I1428" s="304"/>
      <c r="J1428" s="304"/>
      <c r="K1428" s="304"/>
      <c r="L1428" s="425">
        <f t="shared" si="44"/>
        <v>0</v>
      </c>
      <c r="M1428" s="304"/>
      <c r="N1428" s="304"/>
      <c r="O1428" s="425">
        <f t="shared" si="45"/>
        <v>0</v>
      </c>
      <c r="P1428" s="304"/>
      <c r="Q1428" s="304"/>
      <c r="R1428" s="275" t="str">
        <f>IF(ISBLANK($B1428),"",VLOOKUP($B1428,Listen!$A$2:$C$44,2,FALSE))</f>
        <v/>
      </c>
      <c r="S1428" s="275" t="str">
        <f>IF(ISBLANK($B1428),"",VLOOKUP($B1428,Listen!$A$2:$C$44,3,FALSE))</f>
        <v/>
      </c>
      <c r="T1428" s="260"/>
      <c r="U1428" s="260"/>
      <c r="V1428" s="260"/>
      <c r="W1428" s="260"/>
      <c r="X1428" s="260"/>
      <c r="Y1428" s="260"/>
      <c r="Z1428" s="260"/>
      <c r="AA1428" s="260"/>
      <c r="AB1428" s="260"/>
      <c r="AC1428" s="260"/>
      <c r="AD1428" s="260"/>
      <c r="AE1428" s="260"/>
    </row>
    <row r="1429" spans="1:31">
      <c r="A1429" s="186"/>
      <c r="B1429" s="186"/>
      <c r="C1429" s="226"/>
      <c r="D1429" s="304"/>
      <c r="E1429" s="304"/>
      <c r="F1429" s="304"/>
      <c r="G1429" s="304"/>
      <c r="H1429" s="304"/>
      <c r="I1429" s="304"/>
      <c r="J1429" s="304"/>
      <c r="K1429" s="304"/>
      <c r="L1429" s="425">
        <f t="shared" si="44"/>
        <v>0</v>
      </c>
      <c r="M1429" s="304"/>
      <c r="N1429" s="304"/>
      <c r="O1429" s="425">
        <f t="shared" si="45"/>
        <v>0</v>
      </c>
      <c r="P1429" s="304"/>
      <c r="Q1429" s="304"/>
      <c r="R1429" s="275" t="str">
        <f>IF(ISBLANK($B1429),"",VLOOKUP($B1429,Listen!$A$2:$C$44,2,FALSE))</f>
        <v/>
      </c>
      <c r="S1429" s="275" t="str">
        <f>IF(ISBLANK($B1429),"",VLOOKUP($B1429,Listen!$A$2:$C$44,3,FALSE))</f>
        <v/>
      </c>
      <c r="T1429" s="260"/>
      <c r="U1429" s="260"/>
      <c r="V1429" s="260"/>
      <c r="W1429" s="260"/>
      <c r="X1429" s="260"/>
      <c r="Y1429" s="260"/>
      <c r="Z1429" s="260"/>
      <c r="AA1429" s="260"/>
      <c r="AB1429" s="260"/>
      <c r="AC1429" s="260"/>
      <c r="AD1429" s="260"/>
      <c r="AE1429" s="260"/>
    </row>
    <row r="1430" spans="1:31">
      <c r="A1430" s="186"/>
      <c r="B1430" s="186"/>
      <c r="C1430" s="226"/>
      <c r="D1430" s="304"/>
      <c r="E1430" s="304"/>
      <c r="F1430" s="304"/>
      <c r="G1430" s="304"/>
      <c r="H1430" s="304"/>
      <c r="I1430" s="304"/>
      <c r="J1430" s="304"/>
      <c r="K1430" s="304"/>
      <c r="L1430" s="425">
        <f t="shared" si="44"/>
        <v>0</v>
      </c>
      <c r="M1430" s="304"/>
      <c r="N1430" s="304"/>
      <c r="O1430" s="425">
        <f t="shared" si="45"/>
        <v>0</v>
      </c>
      <c r="P1430" s="304"/>
      <c r="Q1430" s="304"/>
      <c r="R1430" s="275" t="str">
        <f>IF(ISBLANK($B1430),"",VLOOKUP($B1430,Listen!$A$2:$C$44,2,FALSE))</f>
        <v/>
      </c>
      <c r="S1430" s="275" t="str">
        <f>IF(ISBLANK($B1430),"",VLOOKUP($B1430,Listen!$A$2:$C$44,3,FALSE))</f>
        <v/>
      </c>
      <c r="T1430" s="260"/>
      <c r="U1430" s="260"/>
      <c r="V1430" s="260"/>
      <c r="W1430" s="260"/>
      <c r="X1430" s="260"/>
      <c r="Y1430" s="260"/>
      <c r="Z1430" s="260"/>
      <c r="AA1430" s="260"/>
      <c r="AB1430" s="260"/>
      <c r="AC1430" s="260"/>
      <c r="AD1430" s="260"/>
      <c r="AE1430" s="260"/>
    </row>
    <row r="1431" spans="1:31">
      <c r="A1431" s="186"/>
      <c r="B1431" s="186"/>
      <c r="C1431" s="226"/>
      <c r="D1431" s="304"/>
      <c r="E1431" s="304"/>
      <c r="F1431" s="304"/>
      <c r="G1431" s="304"/>
      <c r="H1431" s="304"/>
      <c r="I1431" s="304"/>
      <c r="J1431" s="304"/>
      <c r="K1431" s="304"/>
      <c r="L1431" s="425">
        <f t="shared" si="44"/>
        <v>0</v>
      </c>
      <c r="M1431" s="304"/>
      <c r="N1431" s="304"/>
      <c r="O1431" s="425">
        <f t="shared" si="45"/>
        <v>0</v>
      </c>
      <c r="P1431" s="304"/>
      <c r="Q1431" s="304"/>
      <c r="R1431" s="275" t="str">
        <f>IF(ISBLANK($B1431),"",VLOOKUP($B1431,Listen!$A$2:$C$44,2,FALSE))</f>
        <v/>
      </c>
      <c r="S1431" s="275" t="str">
        <f>IF(ISBLANK($B1431),"",VLOOKUP($B1431,Listen!$A$2:$C$44,3,FALSE))</f>
        <v/>
      </c>
      <c r="T1431" s="260"/>
      <c r="U1431" s="260"/>
      <c r="V1431" s="260"/>
      <c r="W1431" s="260"/>
      <c r="X1431" s="260"/>
      <c r="Y1431" s="260"/>
      <c r="Z1431" s="260"/>
      <c r="AA1431" s="260"/>
      <c r="AB1431" s="260"/>
      <c r="AC1431" s="260"/>
      <c r="AD1431" s="260"/>
      <c r="AE1431" s="260"/>
    </row>
    <row r="1432" spans="1:31">
      <c r="A1432" s="186"/>
      <c r="B1432" s="186"/>
      <c r="C1432" s="226"/>
      <c r="D1432" s="304"/>
      <c r="E1432" s="304"/>
      <c r="F1432" s="304"/>
      <c r="G1432" s="304"/>
      <c r="H1432" s="304"/>
      <c r="I1432" s="304"/>
      <c r="J1432" s="304"/>
      <c r="K1432" s="304"/>
      <c r="L1432" s="425">
        <f t="shared" si="44"/>
        <v>0</v>
      </c>
      <c r="M1432" s="304"/>
      <c r="N1432" s="304"/>
      <c r="O1432" s="425">
        <f t="shared" si="45"/>
        <v>0</v>
      </c>
      <c r="P1432" s="304"/>
      <c r="Q1432" s="304"/>
      <c r="R1432" s="275" t="str">
        <f>IF(ISBLANK($B1432),"",VLOOKUP($B1432,Listen!$A$2:$C$44,2,FALSE))</f>
        <v/>
      </c>
      <c r="S1432" s="275" t="str">
        <f>IF(ISBLANK($B1432),"",VLOOKUP($B1432,Listen!$A$2:$C$44,3,FALSE))</f>
        <v/>
      </c>
      <c r="T1432" s="260"/>
      <c r="U1432" s="260"/>
      <c r="V1432" s="260"/>
      <c r="W1432" s="260"/>
      <c r="X1432" s="260"/>
      <c r="Y1432" s="260"/>
      <c r="Z1432" s="260"/>
      <c r="AA1432" s="260"/>
      <c r="AB1432" s="260"/>
      <c r="AC1432" s="260"/>
      <c r="AD1432" s="260"/>
      <c r="AE1432" s="260"/>
    </row>
    <row r="1433" spans="1:31">
      <c r="A1433" s="186"/>
      <c r="B1433" s="186"/>
      <c r="C1433" s="226"/>
      <c r="D1433" s="304"/>
      <c r="E1433" s="304"/>
      <c r="F1433" s="304"/>
      <c r="G1433" s="304"/>
      <c r="H1433" s="304"/>
      <c r="I1433" s="304"/>
      <c r="J1433" s="304"/>
      <c r="K1433" s="304"/>
      <c r="L1433" s="425">
        <f t="shared" si="44"/>
        <v>0</v>
      </c>
      <c r="M1433" s="304"/>
      <c r="N1433" s="304"/>
      <c r="O1433" s="425">
        <f t="shared" si="45"/>
        <v>0</v>
      </c>
      <c r="P1433" s="304"/>
      <c r="Q1433" s="304"/>
      <c r="R1433" s="275" t="str">
        <f>IF(ISBLANK($B1433),"",VLOOKUP($B1433,Listen!$A$2:$C$44,2,FALSE))</f>
        <v/>
      </c>
      <c r="S1433" s="275" t="str">
        <f>IF(ISBLANK($B1433),"",VLOOKUP($B1433,Listen!$A$2:$C$44,3,FALSE))</f>
        <v/>
      </c>
      <c r="T1433" s="260"/>
      <c r="U1433" s="260"/>
      <c r="V1433" s="260"/>
      <c r="W1433" s="260"/>
      <c r="X1433" s="260"/>
      <c r="Y1433" s="260"/>
      <c r="Z1433" s="260"/>
      <c r="AA1433" s="260"/>
      <c r="AB1433" s="260"/>
      <c r="AC1433" s="260"/>
      <c r="AD1433" s="260"/>
      <c r="AE1433" s="260"/>
    </row>
    <row r="1434" spans="1:31">
      <c r="A1434" s="186"/>
      <c r="B1434" s="186"/>
      <c r="C1434" s="226"/>
      <c r="D1434" s="304"/>
      <c r="E1434" s="304"/>
      <c r="F1434" s="304"/>
      <c r="G1434" s="304"/>
      <c r="H1434" s="304"/>
      <c r="I1434" s="304"/>
      <c r="J1434" s="304"/>
      <c r="K1434" s="304"/>
      <c r="L1434" s="425">
        <f t="shared" si="44"/>
        <v>0</v>
      </c>
      <c r="M1434" s="304"/>
      <c r="N1434" s="304"/>
      <c r="O1434" s="425">
        <f t="shared" si="45"/>
        <v>0</v>
      </c>
      <c r="P1434" s="304"/>
      <c r="Q1434" s="304"/>
      <c r="R1434" s="275" t="str">
        <f>IF(ISBLANK($B1434),"",VLOOKUP($B1434,Listen!$A$2:$C$44,2,FALSE))</f>
        <v/>
      </c>
      <c r="S1434" s="275" t="str">
        <f>IF(ISBLANK($B1434),"",VLOOKUP($B1434,Listen!$A$2:$C$44,3,FALSE))</f>
        <v/>
      </c>
      <c r="T1434" s="260"/>
      <c r="U1434" s="260"/>
      <c r="V1434" s="260"/>
      <c r="W1434" s="260"/>
      <c r="X1434" s="260"/>
      <c r="Y1434" s="260"/>
      <c r="Z1434" s="260"/>
      <c r="AA1434" s="260"/>
      <c r="AB1434" s="260"/>
      <c r="AC1434" s="260"/>
      <c r="AD1434" s="260"/>
      <c r="AE1434" s="260"/>
    </row>
    <row r="1435" spans="1:31">
      <c r="A1435" s="186"/>
      <c r="B1435" s="186"/>
      <c r="C1435" s="226"/>
      <c r="D1435" s="304"/>
      <c r="E1435" s="304"/>
      <c r="F1435" s="304"/>
      <c r="G1435" s="304"/>
      <c r="H1435" s="304"/>
      <c r="I1435" s="304"/>
      <c r="J1435" s="304"/>
      <c r="K1435" s="304"/>
      <c r="L1435" s="425">
        <f t="shared" si="44"/>
        <v>0</v>
      </c>
      <c r="M1435" s="304"/>
      <c r="N1435" s="304"/>
      <c r="O1435" s="425">
        <f t="shared" si="45"/>
        <v>0</v>
      </c>
      <c r="P1435" s="304"/>
      <c r="Q1435" s="304"/>
      <c r="R1435" s="275" t="str">
        <f>IF(ISBLANK($B1435),"",VLOOKUP($B1435,Listen!$A$2:$C$44,2,FALSE))</f>
        <v/>
      </c>
      <c r="S1435" s="275" t="str">
        <f>IF(ISBLANK($B1435),"",VLOOKUP($B1435,Listen!$A$2:$C$44,3,FALSE))</f>
        <v/>
      </c>
      <c r="T1435" s="260"/>
      <c r="U1435" s="260"/>
      <c r="V1435" s="260"/>
      <c r="W1435" s="260"/>
      <c r="X1435" s="260"/>
      <c r="Y1435" s="260"/>
      <c r="Z1435" s="260"/>
      <c r="AA1435" s="260"/>
      <c r="AB1435" s="260"/>
      <c r="AC1435" s="260"/>
      <c r="AD1435" s="260"/>
      <c r="AE1435" s="260"/>
    </row>
    <row r="1436" spans="1:31">
      <c r="A1436" s="186"/>
      <c r="B1436" s="186"/>
      <c r="C1436" s="226"/>
      <c r="D1436" s="304"/>
      <c r="E1436" s="304"/>
      <c r="F1436" s="304"/>
      <c r="G1436" s="304"/>
      <c r="H1436" s="304"/>
      <c r="I1436" s="304"/>
      <c r="J1436" s="304"/>
      <c r="K1436" s="304"/>
      <c r="L1436" s="425">
        <f t="shared" si="44"/>
        <v>0</v>
      </c>
      <c r="M1436" s="304"/>
      <c r="N1436" s="304"/>
      <c r="O1436" s="425">
        <f t="shared" si="45"/>
        <v>0</v>
      </c>
      <c r="P1436" s="304"/>
      <c r="Q1436" s="304"/>
      <c r="R1436" s="275" t="str">
        <f>IF(ISBLANK($B1436),"",VLOOKUP($B1436,Listen!$A$2:$C$44,2,FALSE))</f>
        <v/>
      </c>
      <c r="S1436" s="275" t="str">
        <f>IF(ISBLANK($B1436),"",VLOOKUP($B1436,Listen!$A$2:$C$44,3,FALSE))</f>
        <v/>
      </c>
      <c r="T1436" s="260"/>
      <c r="U1436" s="260"/>
      <c r="V1436" s="260"/>
      <c r="W1436" s="260"/>
      <c r="X1436" s="260"/>
      <c r="Y1436" s="260"/>
      <c r="Z1436" s="260"/>
      <c r="AA1436" s="260"/>
      <c r="AB1436" s="260"/>
      <c r="AC1436" s="260"/>
      <c r="AD1436" s="260"/>
      <c r="AE1436" s="260"/>
    </row>
    <row r="1437" spans="1:31">
      <c r="A1437" s="186"/>
      <c r="B1437" s="186"/>
      <c r="C1437" s="226"/>
      <c r="D1437" s="304"/>
      <c r="E1437" s="304"/>
      <c r="F1437" s="304"/>
      <c r="G1437" s="304"/>
      <c r="H1437" s="304"/>
      <c r="I1437" s="304"/>
      <c r="J1437" s="304"/>
      <c r="K1437" s="304"/>
      <c r="L1437" s="425">
        <f t="shared" si="44"/>
        <v>0</v>
      </c>
      <c r="M1437" s="304"/>
      <c r="N1437" s="304"/>
      <c r="O1437" s="425">
        <f t="shared" si="45"/>
        <v>0</v>
      </c>
      <c r="P1437" s="304"/>
      <c r="Q1437" s="304"/>
      <c r="R1437" s="275" t="str">
        <f>IF(ISBLANK($B1437),"",VLOOKUP($B1437,Listen!$A$2:$C$44,2,FALSE))</f>
        <v/>
      </c>
      <c r="S1437" s="275" t="str">
        <f>IF(ISBLANK($B1437),"",VLOOKUP($B1437,Listen!$A$2:$C$44,3,FALSE))</f>
        <v/>
      </c>
      <c r="T1437" s="260"/>
      <c r="U1437" s="260"/>
      <c r="V1437" s="260"/>
      <c r="W1437" s="260"/>
      <c r="X1437" s="260"/>
      <c r="Y1437" s="260"/>
      <c r="Z1437" s="260"/>
      <c r="AA1437" s="260"/>
      <c r="AB1437" s="260"/>
      <c r="AC1437" s="260"/>
      <c r="AD1437" s="260"/>
      <c r="AE1437" s="260"/>
    </row>
    <row r="1438" spans="1:31">
      <c r="A1438" s="186"/>
      <c r="B1438" s="186"/>
      <c r="C1438" s="226"/>
      <c r="D1438" s="304"/>
      <c r="E1438" s="304"/>
      <c r="F1438" s="304"/>
      <c r="G1438" s="304"/>
      <c r="H1438" s="304"/>
      <c r="I1438" s="304"/>
      <c r="J1438" s="304"/>
      <c r="K1438" s="304"/>
      <c r="L1438" s="425">
        <f t="shared" si="44"/>
        <v>0</v>
      </c>
      <c r="M1438" s="304"/>
      <c r="N1438" s="304"/>
      <c r="O1438" s="425">
        <f t="shared" si="45"/>
        <v>0</v>
      </c>
      <c r="P1438" s="304"/>
      <c r="Q1438" s="304"/>
      <c r="R1438" s="275" t="str">
        <f>IF(ISBLANK($B1438),"",VLOOKUP($B1438,Listen!$A$2:$C$44,2,FALSE))</f>
        <v/>
      </c>
      <c r="S1438" s="275" t="str">
        <f>IF(ISBLANK($B1438),"",VLOOKUP($B1438,Listen!$A$2:$C$44,3,FALSE))</f>
        <v/>
      </c>
      <c r="T1438" s="260"/>
      <c r="U1438" s="260"/>
      <c r="V1438" s="260"/>
      <c r="W1438" s="260"/>
      <c r="X1438" s="260"/>
      <c r="Y1438" s="260"/>
      <c r="Z1438" s="260"/>
      <c r="AA1438" s="260"/>
      <c r="AB1438" s="260"/>
      <c r="AC1438" s="260"/>
      <c r="AD1438" s="260"/>
      <c r="AE1438" s="260"/>
    </row>
    <row r="1439" spans="1:31">
      <c r="A1439" s="186"/>
      <c r="B1439" s="186"/>
      <c r="C1439" s="226"/>
      <c r="D1439" s="304"/>
      <c r="E1439" s="304"/>
      <c r="F1439" s="304"/>
      <c r="G1439" s="304"/>
      <c r="H1439" s="304"/>
      <c r="I1439" s="304"/>
      <c r="J1439" s="304"/>
      <c r="K1439" s="304"/>
      <c r="L1439" s="425">
        <f t="shared" si="44"/>
        <v>0</v>
      </c>
      <c r="M1439" s="304"/>
      <c r="N1439" s="304"/>
      <c r="O1439" s="425">
        <f t="shared" si="45"/>
        <v>0</v>
      </c>
      <c r="P1439" s="304"/>
      <c r="Q1439" s="304"/>
      <c r="R1439" s="275" t="str">
        <f>IF(ISBLANK($B1439),"",VLOOKUP($B1439,Listen!$A$2:$C$44,2,FALSE))</f>
        <v/>
      </c>
      <c r="S1439" s="275" t="str">
        <f>IF(ISBLANK($B1439),"",VLOOKUP($B1439,Listen!$A$2:$C$44,3,FALSE))</f>
        <v/>
      </c>
      <c r="T1439" s="260"/>
      <c r="U1439" s="260"/>
      <c r="V1439" s="260"/>
      <c r="W1439" s="260"/>
      <c r="X1439" s="260"/>
      <c r="Y1439" s="260"/>
      <c r="Z1439" s="260"/>
      <c r="AA1439" s="260"/>
      <c r="AB1439" s="260"/>
      <c r="AC1439" s="260"/>
      <c r="AD1439" s="260"/>
      <c r="AE1439" s="260"/>
    </row>
    <row r="1440" spans="1:31">
      <c r="A1440" s="186"/>
      <c r="B1440" s="186"/>
      <c r="C1440" s="226"/>
      <c r="D1440" s="304"/>
      <c r="E1440" s="304"/>
      <c r="F1440" s="304"/>
      <c r="G1440" s="304"/>
      <c r="H1440" s="304"/>
      <c r="I1440" s="304"/>
      <c r="J1440" s="304"/>
      <c r="K1440" s="304"/>
      <c r="L1440" s="425">
        <f t="shared" si="44"/>
        <v>0</v>
      </c>
      <c r="M1440" s="304"/>
      <c r="N1440" s="304"/>
      <c r="O1440" s="425">
        <f t="shared" si="45"/>
        <v>0</v>
      </c>
      <c r="P1440" s="304"/>
      <c r="Q1440" s="304"/>
      <c r="R1440" s="275" t="str">
        <f>IF(ISBLANK($B1440),"",VLOOKUP($B1440,Listen!$A$2:$C$44,2,FALSE))</f>
        <v/>
      </c>
      <c r="S1440" s="275" t="str">
        <f>IF(ISBLANK($B1440),"",VLOOKUP($B1440,Listen!$A$2:$C$44,3,FALSE))</f>
        <v/>
      </c>
      <c r="T1440" s="260"/>
      <c r="U1440" s="260"/>
      <c r="V1440" s="260"/>
      <c r="W1440" s="260"/>
      <c r="X1440" s="260"/>
      <c r="Y1440" s="260"/>
      <c r="Z1440" s="260"/>
      <c r="AA1440" s="260"/>
      <c r="AB1440" s="260"/>
      <c r="AC1440" s="260"/>
      <c r="AD1440" s="260"/>
      <c r="AE1440" s="260"/>
    </row>
    <row r="1441" spans="1:31">
      <c r="A1441" s="186"/>
      <c r="B1441" s="186"/>
      <c r="C1441" s="226"/>
      <c r="D1441" s="304"/>
      <c r="E1441" s="304"/>
      <c r="F1441" s="304"/>
      <c r="G1441" s="304"/>
      <c r="H1441" s="304"/>
      <c r="I1441" s="304"/>
      <c r="J1441" s="304"/>
      <c r="K1441" s="304"/>
      <c r="L1441" s="425">
        <f t="shared" si="44"/>
        <v>0</v>
      </c>
      <c r="M1441" s="304"/>
      <c r="N1441" s="304"/>
      <c r="O1441" s="425">
        <f t="shared" si="45"/>
        <v>0</v>
      </c>
      <c r="P1441" s="304"/>
      <c r="Q1441" s="304"/>
      <c r="R1441" s="275" t="str">
        <f>IF(ISBLANK($B1441),"",VLOOKUP($B1441,Listen!$A$2:$C$44,2,FALSE))</f>
        <v/>
      </c>
      <c r="S1441" s="275" t="str">
        <f>IF(ISBLANK($B1441),"",VLOOKUP($B1441,Listen!$A$2:$C$44,3,FALSE))</f>
        <v/>
      </c>
      <c r="T1441" s="260"/>
      <c r="U1441" s="260"/>
      <c r="V1441" s="260"/>
      <c r="W1441" s="260"/>
      <c r="X1441" s="260"/>
      <c r="Y1441" s="260"/>
      <c r="Z1441" s="260"/>
      <c r="AA1441" s="260"/>
      <c r="AB1441" s="260"/>
      <c r="AC1441" s="260"/>
      <c r="AD1441" s="260"/>
      <c r="AE1441" s="260"/>
    </row>
    <row r="1442" spans="1:31">
      <c r="A1442" s="186"/>
      <c r="B1442" s="186"/>
      <c r="C1442" s="226"/>
      <c r="D1442" s="304"/>
      <c r="E1442" s="304"/>
      <c r="F1442" s="304"/>
      <c r="G1442" s="304"/>
      <c r="H1442" s="304"/>
      <c r="I1442" s="304"/>
      <c r="J1442" s="304"/>
      <c r="K1442" s="304"/>
      <c r="L1442" s="425">
        <f t="shared" si="44"/>
        <v>0</v>
      </c>
      <c r="M1442" s="304"/>
      <c r="N1442" s="304"/>
      <c r="O1442" s="425">
        <f t="shared" si="45"/>
        <v>0</v>
      </c>
      <c r="P1442" s="304"/>
      <c r="Q1442" s="304"/>
      <c r="R1442" s="275" t="str">
        <f>IF(ISBLANK($B1442),"",VLOOKUP($B1442,Listen!$A$2:$C$44,2,FALSE))</f>
        <v/>
      </c>
      <c r="S1442" s="275" t="str">
        <f>IF(ISBLANK($B1442),"",VLOOKUP($B1442,Listen!$A$2:$C$44,3,FALSE))</f>
        <v/>
      </c>
      <c r="T1442" s="260"/>
      <c r="U1442" s="260"/>
      <c r="V1442" s="260"/>
      <c r="W1442" s="260"/>
      <c r="X1442" s="260"/>
      <c r="Y1442" s="260"/>
      <c r="Z1442" s="260"/>
      <c r="AA1442" s="260"/>
      <c r="AB1442" s="260"/>
      <c r="AC1442" s="260"/>
      <c r="AD1442" s="260"/>
      <c r="AE1442" s="260"/>
    </row>
    <row r="1443" spans="1:31">
      <c r="A1443" s="186"/>
      <c r="B1443" s="186"/>
      <c r="C1443" s="226"/>
      <c r="D1443" s="304"/>
      <c r="E1443" s="304"/>
      <c r="F1443" s="304"/>
      <c r="G1443" s="304"/>
      <c r="H1443" s="304"/>
      <c r="I1443" s="304"/>
      <c r="J1443" s="304"/>
      <c r="K1443" s="304"/>
      <c r="L1443" s="425">
        <f t="shared" si="44"/>
        <v>0</v>
      </c>
      <c r="M1443" s="304"/>
      <c r="N1443" s="304"/>
      <c r="O1443" s="425">
        <f t="shared" si="45"/>
        <v>0</v>
      </c>
      <c r="P1443" s="304"/>
      <c r="Q1443" s="304"/>
      <c r="R1443" s="275" t="str">
        <f>IF(ISBLANK($B1443),"",VLOOKUP($B1443,Listen!$A$2:$C$44,2,FALSE))</f>
        <v/>
      </c>
      <c r="S1443" s="275" t="str">
        <f>IF(ISBLANK($B1443),"",VLOOKUP($B1443,Listen!$A$2:$C$44,3,FALSE))</f>
        <v/>
      </c>
      <c r="T1443" s="260"/>
      <c r="U1443" s="260"/>
      <c r="V1443" s="260"/>
      <c r="W1443" s="260"/>
      <c r="X1443" s="260"/>
      <c r="Y1443" s="260"/>
      <c r="Z1443" s="260"/>
      <c r="AA1443" s="260"/>
      <c r="AB1443" s="260"/>
      <c r="AC1443" s="260"/>
      <c r="AD1443" s="260"/>
      <c r="AE1443" s="260"/>
    </row>
    <row r="1444" spans="1:31">
      <c r="A1444" s="186"/>
      <c r="B1444" s="186"/>
      <c r="C1444" s="226"/>
      <c r="D1444" s="304"/>
      <c r="E1444" s="304"/>
      <c r="F1444" s="304"/>
      <c r="G1444" s="304"/>
      <c r="H1444" s="304"/>
      <c r="I1444" s="304"/>
      <c r="J1444" s="304"/>
      <c r="K1444" s="304"/>
      <c r="L1444" s="425">
        <f t="shared" si="44"/>
        <v>0</v>
      </c>
      <c r="M1444" s="304"/>
      <c r="N1444" s="304"/>
      <c r="O1444" s="425">
        <f t="shared" si="45"/>
        <v>0</v>
      </c>
      <c r="P1444" s="304"/>
      <c r="Q1444" s="304"/>
      <c r="R1444" s="275" t="str">
        <f>IF(ISBLANK($B1444),"",VLOOKUP($B1444,Listen!$A$2:$C$44,2,FALSE))</f>
        <v/>
      </c>
      <c r="S1444" s="275" t="str">
        <f>IF(ISBLANK($B1444),"",VLOOKUP($B1444,Listen!$A$2:$C$44,3,FALSE))</f>
        <v/>
      </c>
      <c r="T1444" s="260"/>
      <c r="U1444" s="260"/>
      <c r="V1444" s="260"/>
      <c r="W1444" s="260"/>
      <c r="X1444" s="260"/>
      <c r="Y1444" s="260"/>
      <c r="Z1444" s="260"/>
      <c r="AA1444" s="260"/>
      <c r="AB1444" s="260"/>
      <c r="AC1444" s="260"/>
      <c r="AD1444" s="260"/>
      <c r="AE1444" s="260"/>
    </row>
    <row r="1445" spans="1:31">
      <c r="A1445" s="186"/>
      <c r="B1445" s="186"/>
      <c r="C1445" s="226"/>
      <c r="D1445" s="304"/>
      <c r="E1445" s="304"/>
      <c r="F1445" s="304"/>
      <c r="G1445" s="304"/>
      <c r="H1445" s="304"/>
      <c r="I1445" s="304"/>
      <c r="J1445" s="304"/>
      <c r="K1445" s="304"/>
      <c r="L1445" s="425">
        <f t="shared" si="44"/>
        <v>0</v>
      </c>
      <c r="M1445" s="304"/>
      <c r="N1445" s="304"/>
      <c r="O1445" s="425">
        <f t="shared" si="45"/>
        <v>0</v>
      </c>
      <c r="P1445" s="304"/>
      <c r="Q1445" s="304"/>
      <c r="R1445" s="275" t="str">
        <f>IF(ISBLANK($B1445),"",VLOOKUP($B1445,Listen!$A$2:$C$44,2,FALSE))</f>
        <v/>
      </c>
      <c r="S1445" s="275" t="str">
        <f>IF(ISBLANK($B1445),"",VLOOKUP($B1445,Listen!$A$2:$C$44,3,FALSE))</f>
        <v/>
      </c>
      <c r="T1445" s="260"/>
      <c r="U1445" s="260"/>
      <c r="V1445" s="260"/>
      <c r="W1445" s="260"/>
      <c r="X1445" s="260"/>
      <c r="Y1445" s="260"/>
      <c r="Z1445" s="260"/>
      <c r="AA1445" s="260"/>
      <c r="AB1445" s="260"/>
      <c r="AC1445" s="260"/>
      <c r="AD1445" s="260"/>
      <c r="AE1445" s="260"/>
    </row>
    <row r="1446" spans="1:31">
      <c r="A1446" s="186"/>
      <c r="B1446" s="186"/>
      <c r="C1446" s="226"/>
      <c r="D1446" s="304"/>
      <c r="E1446" s="304"/>
      <c r="F1446" s="304"/>
      <c r="G1446" s="304"/>
      <c r="H1446" s="304"/>
      <c r="I1446" s="304"/>
      <c r="J1446" s="304"/>
      <c r="K1446" s="304"/>
      <c r="L1446" s="425">
        <f t="shared" si="44"/>
        <v>0</v>
      </c>
      <c r="M1446" s="304"/>
      <c r="N1446" s="304"/>
      <c r="O1446" s="425">
        <f t="shared" si="45"/>
        <v>0</v>
      </c>
      <c r="P1446" s="304"/>
      <c r="Q1446" s="304"/>
      <c r="R1446" s="275" t="str">
        <f>IF(ISBLANK($B1446),"",VLOOKUP($B1446,Listen!$A$2:$C$44,2,FALSE))</f>
        <v/>
      </c>
      <c r="S1446" s="275" t="str">
        <f>IF(ISBLANK($B1446),"",VLOOKUP($B1446,Listen!$A$2:$C$44,3,FALSE))</f>
        <v/>
      </c>
      <c r="T1446" s="260"/>
      <c r="U1446" s="260"/>
      <c r="V1446" s="260"/>
      <c r="W1446" s="260"/>
      <c r="X1446" s="260"/>
      <c r="Y1446" s="260"/>
      <c r="Z1446" s="260"/>
      <c r="AA1446" s="260"/>
      <c r="AB1446" s="260"/>
      <c r="AC1446" s="260"/>
      <c r="AD1446" s="260"/>
      <c r="AE1446" s="260"/>
    </row>
    <row r="1447" spans="1:31">
      <c r="A1447" s="186"/>
      <c r="B1447" s="186"/>
      <c r="C1447" s="226"/>
      <c r="D1447" s="304"/>
      <c r="E1447" s="304"/>
      <c r="F1447" s="304"/>
      <c r="G1447" s="304"/>
      <c r="H1447" s="304"/>
      <c r="I1447" s="304"/>
      <c r="J1447" s="304"/>
      <c r="K1447" s="304"/>
      <c r="L1447" s="425">
        <f t="shared" si="44"/>
        <v>0</v>
      </c>
      <c r="M1447" s="304"/>
      <c r="N1447" s="304"/>
      <c r="O1447" s="425">
        <f t="shared" si="45"/>
        <v>0</v>
      </c>
      <c r="P1447" s="304"/>
      <c r="Q1447" s="304"/>
      <c r="R1447" s="275" t="str">
        <f>IF(ISBLANK($B1447),"",VLOOKUP($B1447,Listen!$A$2:$C$44,2,FALSE))</f>
        <v/>
      </c>
      <c r="S1447" s="275" t="str">
        <f>IF(ISBLANK($B1447),"",VLOOKUP($B1447,Listen!$A$2:$C$44,3,FALSE))</f>
        <v/>
      </c>
      <c r="T1447" s="260"/>
      <c r="U1447" s="260"/>
      <c r="V1447" s="260"/>
      <c r="W1447" s="260"/>
      <c r="X1447" s="260"/>
      <c r="Y1447" s="260"/>
      <c r="Z1447" s="260"/>
      <c r="AA1447" s="260"/>
      <c r="AB1447" s="260"/>
      <c r="AC1447" s="260"/>
      <c r="AD1447" s="260"/>
      <c r="AE1447" s="260"/>
    </row>
    <row r="1448" spans="1:31">
      <c r="A1448" s="186"/>
      <c r="B1448" s="186"/>
      <c r="C1448" s="226"/>
      <c r="D1448" s="304"/>
      <c r="E1448" s="304"/>
      <c r="F1448" s="304"/>
      <c r="G1448" s="304"/>
      <c r="H1448" s="304"/>
      <c r="I1448" s="304"/>
      <c r="J1448" s="304"/>
      <c r="K1448" s="304"/>
      <c r="L1448" s="425">
        <f t="shared" si="44"/>
        <v>0</v>
      </c>
      <c r="M1448" s="304"/>
      <c r="N1448" s="304"/>
      <c r="O1448" s="425">
        <f t="shared" si="45"/>
        <v>0</v>
      </c>
      <c r="P1448" s="304"/>
      <c r="Q1448" s="304"/>
      <c r="R1448" s="275" t="str">
        <f>IF(ISBLANK($B1448),"",VLOOKUP($B1448,Listen!$A$2:$C$44,2,FALSE))</f>
        <v/>
      </c>
      <c r="S1448" s="275" t="str">
        <f>IF(ISBLANK($B1448),"",VLOOKUP($B1448,Listen!$A$2:$C$44,3,FALSE))</f>
        <v/>
      </c>
      <c r="T1448" s="260"/>
      <c r="U1448" s="260"/>
      <c r="V1448" s="260"/>
      <c r="W1448" s="260"/>
      <c r="X1448" s="260"/>
      <c r="Y1448" s="260"/>
      <c r="Z1448" s="260"/>
      <c r="AA1448" s="260"/>
      <c r="AB1448" s="260"/>
      <c r="AC1448" s="260"/>
      <c r="AD1448" s="260"/>
      <c r="AE1448" s="260"/>
    </row>
    <row r="1449" spans="1:31">
      <c r="A1449" s="186"/>
      <c r="B1449" s="186"/>
      <c r="C1449" s="226"/>
      <c r="D1449" s="304"/>
      <c r="E1449" s="304"/>
      <c r="F1449" s="304"/>
      <c r="G1449" s="304"/>
      <c r="H1449" s="304"/>
      <c r="I1449" s="304"/>
      <c r="J1449" s="304"/>
      <c r="K1449" s="304"/>
      <c r="L1449" s="425">
        <f t="shared" si="44"/>
        <v>0</v>
      </c>
      <c r="M1449" s="304"/>
      <c r="N1449" s="304"/>
      <c r="O1449" s="425">
        <f t="shared" si="45"/>
        <v>0</v>
      </c>
      <c r="P1449" s="304"/>
      <c r="Q1449" s="304"/>
      <c r="R1449" s="275" t="str">
        <f>IF(ISBLANK($B1449),"",VLOOKUP($B1449,Listen!$A$2:$C$44,2,FALSE))</f>
        <v/>
      </c>
      <c r="S1449" s="275" t="str">
        <f>IF(ISBLANK($B1449),"",VLOOKUP($B1449,Listen!$A$2:$C$44,3,FALSE))</f>
        <v/>
      </c>
      <c r="T1449" s="260"/>
      <c r="U1449" s="260"/>
      <c r="V1449" s="260"/>
      <c r="W1449" s="260"/>
      <c r="X1449" s="260"/>
      <c r="Y1449" s="260"/>
      <c r="Z1449" s="260"/>
      <c r="AA1449" s="260"/>
      <c r="AB1449" s="260"/>
      <c r="AC1449" s="260"/>
      <c r="AD1449" s="260"/>
      <c r="AE1449" s="260"/>
    </row>
    <row r="1450" spans="1:31">
      <c r="A1450" s="186"/>
      <c r="B1450" s="186"/>
      <c r="C1450" s="226"/>
      <c r="D1450" s="304"/>
      <c r="E1450" s="304"/>
      <c r="F1450" s="304"/>
      <c r="G1450" s="304"/>
      <c r="H1450" s="304"/>
      <c r="I1450" s="304"/>
      <c r="J1450" s="304"/>
      <c r="K1450" s="304"/>
      <c r="L1450" s="425">
        <f t="shared" si="44"/>
        <v>0</v>
      </c>
      <c r="M1450" s="304"/>
      <c r="N1450" s="304"/>
      <c r="O1450" s="425">
        <f t="shared" si="45"/>
        <v>0</v>
      </c>
      <c r="P1450" s="304"/>
      <c r="Q1450" s="304"/>
      <c r="R1450" s="275" t="str">
        <f>IF(ISBLANK($B1450),"",VLOOKUP($B1450,Listen!$A$2:$C$44,2,FALSE))</f>
        <v/>
      </c>
      <c r="S1450" s="275" t="str">
        <f>IF(ISBLANK($B1450),"",VLOOKUP($B1450,Listen!$A$2:$C$44,3,FALSE))</f>
        <v/>
      </c>
      <c r="T1450" s="260"/>
      <c r="U1450" s="260"/>
      <c r="V1450" s="260"/>
      <c r="W1450" s="260"/>
      <c r="X1450" s="260"/>
      <c r="Y1450" s="260"/>
      <c r="Z1450" s="260"/>
      <c r="AA1450" s="260"/>
      <c r="AB1450" s="260"/>
      <c r="AC1450" s="260"/>
      <c r="AD1450" s="260"/>
      <c r="AE1450" s="260"/>
    </row>
    <row r="1451" spans="1:31">
      <c r="A1451" s="186"/>
      <c r="B1451" s="186"/>
      <c r="C1451" s="226"/>
      <c r="D1451" s="304"/>
      <c r="E1451" s="304"/>
      <c r="F1451" s="304"/>
      <c r="G1451" s="304"/>
      <c r="H1451" s="304"/>
      <c r="I1451" s="304"/>
      <c r="J1451" s="304"/>
      <c r="K1451" s="304"/>
      <c r="L1451" s="425">
        <f t="shared" si="44"/>
        <v>0</v>
      </c>
      <c r="M1451" s="304"/>
      <c r="N1451" s="304"/>
      <c r="O1451" s="425">
        <f t="shared" si="45"/>
        <v>0</v>
      </c>
      <c r="P1451" s="304"/>
      <c r="Q1451" s="304"/>
      <c r="R1451" s="275" t="str">
        <f>IF(ISBLANK($B1451),"",VLOOKUP($B1451,Listen!$A$2:$C$44,2,FALSE))</f>
        <v/>
      </c>
      <c r="S1451" s="275" t="str">
        <f>IF(ISBLANK($B1451),"",VLOOKUP($B1451,Listen!$A$2:$C$44,3,FALSE))</f>
        <v/>
      </c>
      <c r="T1451" s="260"/>
      <c r="U1451" s="260"/>
      <c r="V1451" s="260"/>
      <c r="W1451" s="260"/>
      <c r="X1451" s="260"/>
      <c r="Y1451" s="260"/>
      <c r="Z1451" s="260"/>
      <c r="AA1451" s="260"/>
      <c r="AB1451" s="260"/>
      <c r="AC1451" s="260"/>
      <c r="AD1451" s="260"/>
      <c r="AE1451" s="260"/>
    </row>
    <row r="1452" spans="1:31">
      <c r="A1452" s="186"/>
      <c r="B1452" s="186"/>
      <c r="C1452" s="226"/>
      <c r="D1452" s="304"/>
      <c r="E1452" s="304"/>
      <c r="F1452" s="304"/>
      <c r="G1452" s="304"/>
      <c r="H1452" s="304"/>
      <c r="I1452" s="304"/>
      <c r="J1452" s="304"/>
      <c r="K1452" s="304"/>
      <c r="L1452" s="425">
        <f t="shared" si="44"/>
        <v>0</v>
      </c>
      <c r="M1452" s="304"/>
      <c r="N1452" s="304"/>
      <c r="O1452" s="425">
        <f t="shared" si="45"/>
        <v>0</v>
      </c>
      <c r="P1452" s="304"/>
      <c r="Q1452" s="304"/>
      <c r="R1452" s="275" t="str">
        <f>IF(ISBLANK($B1452),"",VLOOKUP($B1452,Listen!$A$2:$C$44,2,FALSE))</f>
        <v/>
      </c>
      <c r="S1452" s="275" t="str">
        <f>IF(ISBLANK($B1452),"",VLOOKUP($B1452,Listen!$A$2:$C$44,3,FALSE))</f>
        <v/>
      </c>
      <c r="T1452" s="260"/>
      <c r="U1452" s="260"/>
      <c r="V1452" s="260"/>
      <c r="W1452" s="260"/>
      <c r="X1452" s="260"/>
      <c r="Y1452" s="260"/>
      <c r="Z1452" s="260"/>
      <c r="AA1452" s="260"/>
      <c r="AB1452" s="260"/>
      <c r="AC1452" s="260"/>
      <c r="AD1452" s="260"/>
      <c r="AE1452" s="260"/>
    </row>
    <row r="1453" spans="1:31">
      <c r="A1453" s="186"/>
      <c r="B1453" s="186"/>
      <c r="C1453" s="226"/>
      <c r="D1453" s="304"/>
      <c r="E1453" s="304"/>
      <c r="F1453" s="304"/>
      <c r="G1453" s="304"/>
      <c r="H1453" s="304"/>
      <c r="I1453" s="304"/>
      <c r="J1453" s="304"/>
      <c r="K1453" s="304"/>
      <c r="L1453" s="425">
        <f t="shared" si="44"/>
        <v>0</v>
      </c>
      <c r="M1453" s="304"/>
      <c r="N1453" s="304"/>
      <c r="O1453" s="425">
        <f t="shared" si="45"/>
        <v>0</v>
      </c>
      <c r="P1453" s="304"/>
      <c r="Q1453" s="304"/>
      <c r="R1453" s="275" t="str">
        <f>IF(ISBLANK($B1453),"",VLOOKUP($B1453,Listen!$A$2:$C$44,2,FALSE))</f>
        <v/>
      </c>
      <c r="S1453" s="275" t="str">
        <f>IF(ISBLANK($B1453),"",VLOOKUP($B1453,Listen!$A$2:$C$44,3,FALSE))</f>
        <v/>
      </c>
      <c r="T1453" s="260"/>
      <c r="U1453" s="260"/>
      <c r="V1453" s="260"/>
      <c r="W1453" s="260"/>
      <c r="X1453" s="260"/>
      <c r="Y1453" s="260"/>
      <c r="Z1453" s="260"/>
      <c r="AA1453" s="260"/>
      <c r="AB1453" s="260"/>
      <c r="AC1453" s="260"/>
      <c r="AD1453" s="260"/>
      <c r="AE1453" s="260"/>
    </row>
    <row r="1454" spans="1:31">
      <c r="A1454" s="186"/>
      <c r="B1454" s="186"/>
      <c r="C1454" s="226"/>
      <c r="D1454" s="304"/>
      <c r="E1454" s="304"/>
      <c r="F1454" s="304"/>
      <c r="G1454" s="304"/>
      <c r="H1454" s="304"/>
      <c r="I1454" s="304"/>
      <c r="J1454" s="304"/>
      <c r="K1454" s="304"/>
      <c r="L1454" s="425">
        <f t="shared" si="44"/>
        <v>0</v>
      </c>
      <c r="M1454" s="304"/>
      <c r="N1454" s="304"/>
      <c r="O1454" s="425">
        <f t="shared" si="45"/>
        <v>0</v>
      </c>
      <c r="P1454" s="304"/>
      <c r="Q1454" s="304"/>
      <c r="R1454" s="275" t="str">
        <f>IF(ISBLANK($B1454),"",VLOOKUP($B1454,Listen!$A$2:$C$44,2,FALSE))</f>
        <v/>
      </c>
      <c r="S1454" s="275" t="str">
        <f>IF(ISBLANK($B1454),"",VLOOKUP($B1454,Listen!$A$2:$C$44,3,FALSE))</f>
        <v/>
      </c>
      <c r="T1454" s="260"/>
      <c r="U1454" s="260"/>
      <c r="V1454" s="260"/>
      <c r="W1454" s="260"/>
      <c r="X1454" s="260"/>
      <c r="Y1454" s="260"/>
      <c r="Z1454" s="260"/>
      <c r="AA1454" s="260"/>
      <c r="AB1454" s="260"/>
      <c r="AC1454" s="260"/>
      <c r="AD1454" s="260"/>
      <c r="AE1454" s="260"/>
    </row>
    <row r="1455" spans="1:31">
      <c r="A1455" s="186"/>
      <c r="B1455" s="186"/>
      <c r="C1455" s="226"/>
      <c r="D1455" s="304"/>
      <c r="E1455" s="304"/>
      <c r="F1455" s="304"/>
      <c r="G1455" s="304"/>
      <c r="H1455" s="304"/>
      <c r="I1455" s="304"/>
      <c r="J1455" s="304"/>
      <c r="K1455" s="304"/>
      <c r="L1455" s="425">
        <f t="shared" si="44"/>
        <v>0</v>
      </c>
      <c r="M1455" s="304"/>
      <c r="N1455" s="304"/>
      <c r="O1455" s="425">
        <f t="shared" si="45"/>
        <v>0</v>
      </c>
      <c r="P1455" s="304"/>
      <c r="Q1455" s="304"/>
      <c r="R1455" s="275" t="str">
        <f>IF(ISBLANK($B1455),"",VLOOKUP($B1455,Listen!$A$2:$C$44,2,FALSE))</f>
        <v/>
      </c>
      <c r="S1455" s="275" t="str">
        <f>IF(ISBLANK($B1455),"",VLOOKUP($B1455,Listen!$A$2:$C$44,3,FALSE))</f>
        <v/>
      </c>
      <c r="T1455" s="260"/>
      <c r="U1455" s="260"/>
      <c r="V1455" s="260"/>
      <c r="W1455" s="260"/>
      <c r="X1455" s="260"/>
      <c r="Y1455" s="260"/>
      <c r="Z1455" s="260"/>
      <c r="AA1455" s="260"/>
      <c r="AB1455" s="260"/>
      <c r="AC1455" s="260"/>
      <c r="AD1455" s="260"/>
      <c r="AE1455" s="260"/>
    </row>
    <row r="1456" spans="1:31">
      <c r="A1456" s="186"/>
      <c r="B1456" s="186"/>
      <c r="C1456" s="226"/>
      <c r="D1456" s="304"/>
      <c r="E1456" s="304"/>
      <c r="F1456" s="304"/>
      <c r="G1456" s="304"/>
      <c r="H1456" s="304"/>
      <c r="I1456" s="304"/>
      <c r="J1456" s="304"/>
      <c r="K1456" s="304"/>
      <c r="L1456" s="425">
        <f t="shared" si="44"/>
        <v>0</v>
      </c>
      <c r="M1456" s="304"/>
      <c r="N1456" s="304"/>
      <c r="O1456" s="425">
        <f t="shared" si="45"/>
        <v>0</v>
      </c>
      <c r="P1456" s="304"/>
      <c r="Q1456" s="304"/>
      <c r="R1456" s="275" t="str">
        <f>IF(ISBLANK($B1456),"",VLOOKUP($B1456,Listen!$A$2:$C$44,2,FALSE))</f>
        <v/>
      </c>
      <c r="S1456" s="275" t="str">
        <f>IF(ISBLANK($B1456),"",VLOOKUP($B1456,Listen!$A$2:$C$44,3,FALSE))</f>
        <v/>
      </c>
      <c r="T1456" s="260"/>
      <c r="U1456" s="260"/>
      <c r="V1456" s="260"/>
      <c r="W1456" s="260"/>
      <c r="X1456" s="260"/>
      <c r="Y1456" s="260"/>
      <c r="Z1456" s="260"/>
      <c r="AA1456" s="260"/>
      <c r="AB1456" s="260"/>
      <c r="AC1456" s="260"/>
      <c r="AD1456" s="260"/>
      <c r="AE1456" s="260"/>
    </row>
    <row r="1457" spans="1:31">
      <c r="A1457" s="186"/>
      <c r="B1457" s="186"/>
      <c r="C1457" s="226"/>
      <c r="D1457" s="304"/>
      <c r="E1457" s="304"/>
      <c r="F1457" s="304"/>
      <c r="G1457" s="304"/>
      <c r="H1457" s="304"/>
      <c r="I1457" s="304"/>
      <c r="J1457" s="304"/>
      <c r="K1457" s="304"/>
      <c r="L1457" s="425">
        <f t="shared" si="44"/>
        <v>0</v>
      </c>
      <c r="M1457" s="304"/>
      <c r="N1457" s="304"/>
      <c r="O1457" s="425">
        <f t="shared" si="45"/>
        <v>0</v>
      </c>
      <c r="P1457" s="304"/>
      <c r="Q1457" s="304"/>
      <c r="R1457" s="275" t="str">
        <f>IF(ISBLANK($B1457),"",VLOOKUP($B1457,Listen!$A$2:$C$44,2,FALSE))</f>
        <v/>
      </c>
      <c r="S1457" s="275" t="str">
        <f>IF(ISBLANK($B1457),"",VLOOKUP($B1457,Listen!$A$2:$C$44,3,FALSE))</f>
        <v/>
      </c>
      <c r="T1457" s="260"/>
      <c r="U1457" s="260"/>
      <c r="V1457" s="260"/>
      <c r="W1457" s="260"/>
      <c r="X1457" s="260"/>
      <c r="Y1457" s="260"/>
      <c r="Z1457" s="260"/>
      <c r="AA1457" s="260"/>
      <c r="AB1457" s="260"/>
      <c r="AC1457" s="260"/>
      <c r="AD1457" s="260"/>
      <c r="AE1457" s="260"/>
    </row>
    <row r="1458" spans="1:31">
      <c r="A1458" s="186"/>
      <c r="B1458" s="186"/>
      <c r="C1458" s="226"/>
      <c r="D1458" s="304"/>
      <c r="E1458" s="304"/>
      <c r="F1458" s="304"/>
      <c r="G1458" s="304"/>
      <c r="H1458" s="304"/>
      <c r="I1458" s="304"/>
      <c r="J1458" s="304"/>
      <c r="K1458" s="304"/>
      <c r="L1458" s="425">
        <f t="shared" si="44"/>
        <v>0</v>
      </c>
      <c r="M1458" s="304"/>
      <c r="N1458" s="304"/>
      <c r="O1458" s="425">
        <f t="shared" si="45"/>
        <v>0</v>
      </c>
      <c r="P1458" s="304"/>
      <c r="Q1458" s="304"/>
      <c r="R1458" s="275" t="str">
        <f>IF(ISBLANK($B1458),"",VLOOKUP($B1458,Listen!$A$2:$C$44,2,FALSE))</f>
        <v/>
      </c>
      <c r="S1458" s="275" t="str">
        <f>IF(ISBLANK($B1458),"",VLOOKUP($B1458,Listen!$A$2:$C$44,3,FALSE))</f>
        <v/>
      </c>
      <c r="T1458" s="260"/>
      <c r="U1458" s="260"/>
      <c r="V1458" s="260"/>
      <c r="W1458" s="260"/>
      <c r="X1458" s="260"/>
      <c r="Y1458" s="260"/>
      <c r="Z1458" s="260"/>
      <c r="AA1458" s="260"/>
      <c r="AB1458" s="260"/>
      <c r="AC1458" s="260"/>
      <c r="AD1458" s="260"/>
      <c r="AE1458" s="260"/>
    </row>
    <row r="1459" spans="1:31">
      <c r="A1459" s="186"/>
      <c r="B1459" s="186"/>
      <c r="C1459" s="226"/>
      <c r="D1459" s="304"/>
      <c r="E1459" s="304"/>
      <c r="F1459" s="304"/>
      <c r="G1459" s="304"/>
      <c r="H1459" s="304"/>
      <c r="I1459" s="304"/>
      <c r="J1459" s="304"/>
      <c r="K1459" s="304"/>
      <c r="L1459" s="425">
        <f t="shared" si="44"/>
        <v>0</v>
      </c>
      <c r="M1459" s="304"/>
      <c r="N1459" s="304"/>
      <c r="O1459" s="425">
        <f t="shared" si="45"/>
        <v>0</v>
      </c>
      <c r="P1459" s="304"/>
      <c r="Q1459" s="304"/>
      <c r="R1459" s="275" t="str">
        <f>IF(ISBLANK($B1459),"",VLOOKUP($B1459,Listen!$A$2:$C$44,2,FALSE))</f>
        <v/>
      </c>
      <c r="S1459" s="275" t="str">
        <f>IF(ISBLANK($B1459),"",VLOOKUP($B1459,Listen!$A$2:$C$44,3,FALSE))</f>
        <v/>
      </c>
      <c r="T1459" s="260"/>
      <c r="U1459" s="260"/>
      <c r="V1459" s="260"/>
      <c r="W1459" s="260"/>
      <c r="X1459" s="260"/>
      <c r="Y1459" s="260"/>
      <c r="Z1459" s="260"/>
      <c r="AA1459" s="260"/>
      <c r="AB1459" s="260"/>
      <c r="AC1459" s="260"/>
      <c r="AD1459" s="260"/>
      <c r="AE1459" s="260"/>
    </row>
    <row r="1460" spans="1:31">
      <c r="A1460" s="186"/>
      <c r="B1460" s="186"/>
      <c r="C1460" s="226"/>
      <c r="D1460" s="304"/>
      <c r="E1460" s="304"/>
      <c r="F1460" s="304"/>
      <c r="G1460" s="304"/>
      <c r="H1460" s="304"/>
      <c r="I1460" s="304"/>
      <c r="J1460" s="304"/>
      <c r="K1460" s="304"/>
      <c r="L1460" s="425">
        <f t="shared" si="44"/>
        <v>0</v>
      </c>
      <c r="M1460" s="304"/>
      <c r="N1460" s="304"/>
      <c r="O1460" s="425">
        <f t="shared" si="45"/>
        <v>0</v>
      </c>
      <c r="P1460" s="304"/>
      <c r="Q1460" s="304"/>
      <c r="R1460" s="275" t="str">
        <f>IF(ISBLANK($B1460),"",VLOOKUP($B1460,Listen!$A$2:$C$44,2,FALSE))</f>
        <v/>
      </c>
      <c r="S1460" s="275" t="str">
        <f>IF(ISBLANK($B1460),"",VLOOKUP($B1460,Listen!$A$2:$C$44,3,FALSE))</f>
        <v/>
      </c>
      <c r="T1460" s="260"/>
      <c r="U1460" s="260"/>
      <c r="V1460" s="260"/>
      <c r="W1460" s="260"/>
      <c r="X1460" s="260"/>
      <c r="Y1460" s="260"/>
      <c r="Z1460" s="260"/>
      <c r="AA1460" s="260"/>
      <c r="AB1460" s="260"/>
      <c r="AC1460" s="260"/>
      <c r="AD1460" s="260"/>
      <c r="AE1460" s="260"/>
    </row>
    <row r="1461" spans="1:31">
      <c r="A1461" s="186"/>
      <c r="B1461" s="186"/>
      <c r="C1461" s="226"/>
      <c r="D1461" s="304"/>
      <c r="E1461" s="304"/>
      <c r="F1461" s="304"/>
      <c r="G1461" s="304"/>
      <c r="H1461" s="304"/>
      <c r="I1461" s="304"/>
      <c r="J1461" s="304"/>
      <c r="K1461" s="304"/>
      <c r="L1461" s="425">
        <f t="shared" si="44"/>
        <v>0</v>
      </c>
      <c r="M1461" s="304"/>
      <c r="N1461" s="304"/>
      <c r="O1461" s="425">
        <f t="shared" si="45"/>
        <v>0</v>
      </c>
      <c r="P1461" s="304"/>
      <c r="Q1461" s="304"/>
      <c r="R1461" s="275" t="str">
        <f>IF(ISBLANK($B1461),"",VLOOKUP($B1461,Listen!$A$2:$C$44,2,FALSE))</f>
        <v/>
      </c>
      <c r="S1461" s="275" t="str">
        <f>IF(ISBLANK($B1461),"",VLOOKUP($B1461,Listen!$A$2:$C$44,3,FALSE))</f>
        <v/>
      </c>
      <c r="T1461" s="260"/>
      <c r="U1461" s="260"/>
      <c r="V1461" s="260"/>
      <c r="W1461" s="260"/>
      <c r="X1461" s="260"/>
      <c r="Y1461" s="260"/>
      <c r="Z1461" s="260"/>
      <c r="AA1461" s="260"/>
      <c r="AB1461" s="260"/>
      <c r="AC1461" s="260"/>
      <c r="AD1461" s="260"/>
      <c r="AE1461" s="260"/>
    </row>
    <row r="1462" spans="1:31">
      <c r="A1462" s="186"/>
      <c r="B1462" s="186"/>
      <c r="C1462" s="226"/>
      <c r="D1462" s="304"/>
      <c r="E1462" s="304"/>
      <c r="F1462" s="304"/>
      <c r="G1462" s="304"/>
      <c r="H1462" s="304"/>
      <c r="I1462" s="304"/>
      <c r="J1462" s="304"/>
      <c r="K1462" s="304"/>
      <c r="L1462" s="425">
        <f t="shared" si="44"/>
        <v>0</v>
      </c>
      <c r="M1462" s="304"/>
      <c r="N1462" s="304"/>
      <c r="O1462" s="425">
        <f t="shared" si="45"/>
        <v>0</v>
      </c>
      <c r="P1462" s="304"/>
      <c r="Q1462" s="304"/>
      <c r="R1462" s="275" t="str">
        <f>IF(ISBLANK($B1462),"",VLOOKUP($B1462,Listen!$A$2:$C$44,2,FALSE))</f>
        <v/>
      </c>
      <c r="S1462" s="275" t="str">
        <f>IF(ISBLANK($B1462),"",VLOOKUP($B1462,Listen!$A$2:$C$44,3,FALSE))</f>
        <v/>
      </c>
      <c r="T1462" s="260"/>
      <c r="U1462" s="260"/>
      <c r="V1462" s="260"/>
      <c r="W1462" s="260"/>
      <c r="X1462" s="260"/>
      <c r="Y1462" s="260"/>
      <c r="Z1462" s="260"/>
      <c r="AA1462" s="260"/>
      <c r="AB1462" s="260"/>
      <c r="AC1462" s="260"/>
      <c r="AD1462" s="260"/>
      <c r="AE1462" s="260"/>
    </row>
    <row r="1463" spans="1:31">
      <c r="A1463" s="186"/>
      <c r="B1463" s="186"/>
      <c r="C1463" s="226"/>
      <c r="D1463" s="304"/>
      <c r="E1463" s="304"/>
      <c r="F1463" s="304"/>
      <c r="G1463" s="304"/>
      <c r="H1463" s="304"/>
      <c r="I1463" s="304"/>
      <c r="J1463" s="304"/>
      <c r="K1463" s="304"/>
      <c r="L1463" s="425">
        <f t="shared" si="44"/>
        <v>0</v>
      </c>
      <c r="M1463" s="304"/>
      <c r="N1463" s="304"/>
      <c r="O1463" s="425">
        <f t="shared" si="45"/>
        <v>0</v>
      </c>
      <c r="P1463" s="304"/>
      <c r="Q1463" s="304"/>
      <c r="R1463" s="275" t="str">
        <f>IF(ISBLANK($B1463),"",VLOOKUP($B1463,Listen!$A$2:$C$44,2,FALSE))</f>
        <v/>
      </c>
      <c r="S1463" s="275" t="str">
        <f>IF(ISBLANK($B1463),"",VLOOKUP($B1463,Listen!$A$2:$C$44,3,FALSE))</f>
        <v/>
      </c>
      <c r="T1463" s="260"/>
      <c r="U1463" s="260"/>
      <c r="V1463" s="260"/>
      <c r="W1463" s="260"/>
      <c r="X1463" s="260"/>
      <c r="Y1463" s="260"/>
      <c r="Z1463" s="260"/>
      <c r="AA1463" s="260"/>
      <c r="AB1463" s="260"/>
      <c r="AC1463" s="260"/>
      <c r="AD1463" s="260"/>
      <c r="AE1463" s="260"/>
    </row>
    <row r="1464" spans="1:31">
      <c r="A1464" s="186"/>
      <c r="B1464" s="186"/>
      <c r="C1464" s="226"/>
      <c r="D1464" s="304"/>
      <c r="E1464" s="304"/>
      <c r="F1464" s="304"/>
      <c r="G1464" s="304"/>
      <c r="H1464" s="304"/>
      <c r="I1464" s="304"/>
      <c r="J1464" s="304"/>
      <c r="K1464" s="304"/>
      <c r="L1464" s="425">
        <f t="shared" si="44"/>
        <v>0</v>
      </c>
      <c r="M1464" s="304"/>
      <c r="N1464" s="304"/>
      <c r="O1464" s="425">
        <f t="shared" si="45"/>
        <v>0</v>
      </c>
      <c r="P1464" s="304"/>
      <c r="Q1464" s="304"/>
      <c r="R1464" s="275" t="str">
        <f>IF(ISBLANK($B1464),"",VLOOKUP($B1464,Listen!$A$2:$C$44,2,FALSE))</f>
        <v/>
      </c>
      <c r="S1464" s="275" t="str">
        <f>IF(ISBLANK($B1464),"",VLOOKUP($B1464,Listen!$A$2:$C$44,3,FALSE))</f>
        <v/>
      </c>
      <c r="T1464" s="260"/>
      <c r="U1464" s="260"/>
      <c r="V1464" s="260"/>
      <c r="W1464" s="260"/>
      <c r="X1464" s="260"/>
      <c r="Y1464" s="260"/>
      <c r="Z1464" s="260"/>
      <c r="AA1464" s="260"/>
      <c r="AB1464" s="260"/>
      <c r="AC1464" s="260"/>
      <c r="AD1464" s="260"/>
      <c r="AE1464" s="260"/>
    </row>
    <row r="1465" spans="1:31">
      <c r="A1465" s="186"/>
      <c r="B1465" s="186"/>
      <c r="C1465" s="226"/>
      <c r="D1465" s="304"/>
      <c r="E1465" s="304"/>
      <c r="F1465" s="304"/>
      <c r="G1465" s="304"/>
      <c r="H1465" s="304"/>
      <c r="I1465" s="304"/>
      <c r="J1465" s="304"/>
      <c r="K1465" s="304"/>
      <c r="L1465" s="425">
        <f t="shared" si="44"/>
        <v>0</v>
      </c>
      <c r="M1465" s="304"/>
      <c r="N1465" s="304"/>
      <c r="O1465" s="425">
        <f t="shared" si="45"/>
        <v>0</v>
      </c>
      <c r="P1465" s="304"/>
      <c r="Q1465" s="304"/>
      <c r="R1465" s="275" t="str">
        <f>IF(ISBLANK($B1465),"",VLOOKUP($B1465,Listen!$A$2:$C$44,2,FALSE))</f>
        <v/>
      </c>
      <c r="S1465" s="275" t="str">
        <f>IF(ISBLANK($B1465),"",VLOOKUP($B1465,Listen!$A$2:$C$44,3,FALSE))</f>
        <v/>
      </c>
      <c r="T1465" s="260"/>
      <c r="U1465" s="260"/>
      <c r="V1465" s="260"/>
      <c r="W1465" s="260"/>
      <c r="X1465" s="260"/>
      <c r="Y1465" s="260"/>
      <c r="Z1465" s="260"/>
      <c r="AA1465" s="260"/>
      <c r="AB1465" s="260"/>
      <c r="AC1465" s="260"/>
      <c r="AD1465" s="260"/>
      <c r="AE1465" s="260"/>
    </row>
    <row r="1466" spans="1:31">
      <c r="A1466" s="186"/>
      <c r="B1466" s="186"/>
      <c r="C1466" s="226"/>
      <c r="D1466" s="304"/>
      <c r="E1466" s="304"/>
      <c r="F1466" s="304"/>
      <c r="G1466" s="304"/>
      <c r="H1466" s="304"/>
      <c r="I1466" s="304"/>
      <c r="J1466" s="304"/>
      <c r="K1466" s="304"/>
      <c r="L1466" s="425">
        <f t="shared" si="44"/>
        <v>0</v>
      </c>
      <c r="M1466" s="304"/>
      <c r="N1466" s="304"/>
      <c r="O1466" s="425">
        <f t="shared" si="45"/>
        <v>0</v>
      </c>
      <c r="P1466" s="304"/>
      <c r="Q1466" s="304"/>
      <c r="R1466" s="275" t="str">
        <f>IF(ISBLANK($B1466),"",VLOOKUP($B1466,Listen!$A$2:$C$44,2,FALSE))</f>
        <v/>
      </c>
      <c r="S1466" s="275" t="str">
        <f>IF(ISBLANK($B1466),"",VLOOKUP($B1466,Listen!$A$2:$C$44,3,FALSE))</f>
        <v/>
      </c>
      <c r="T1466" s="260"/>
      <c r="U1466" s="260"/>
      <c r="V1466" s="260"/>
      <c r="W1466" s="260"/>
      <c r="X1466" s="260"/>
      <c r="Y1466" s="260"/>
      <c r="Z1466" s="260"/>
      <c r="AA1466" s="260"/>
      <c r="AB1466" s="260"/>
      <c r="AC1466" s="260"/>
      <c r="AD1466" s="260"/>
      <c r="AE1466" s="260"/>
    </row>
    <row r="1467" spans="1:31">
      <c r="A1467" s="186"/>
      <c r="B1467" s="186"/>
      <c r="C1467" s="226"/>
      <c r="D1467" s="304"/>
      <c r="E1467" s="304"/>
      <c r="F1467" s="304"/>
      <c r="G1467" s="304"/>
      <c r="H1467" s="304"/>
      <c r="I1467" s="304"/>
      <c r="J1467" s="304"/>
      <c r="K1467" s="304"/>
      <c r="L1467" s="425">
        <f t="shared" si="44"/>
        <v>0</v>
      </c>
      <c r="M1467" s="304"/>
      <c r="N1467" s="304"/>
      <c r="O1467" s="425">
        <f t="shared" si="45"/>
        <v>0</v>
      </c>
      <c r="P1467" s="304"/>
      <c r="Q1467" s="304"/>
      <c r="R1467" s="275" t="str">
        <f>IF(ISBLANK($B1467),"",VLOOKUP($B1467,Listen!$A$2:$C$44,2,FALSE))</f>
        <v/>
      </c>
      <c r="S1467" s="275" t="str">
        <f>IF(ISBLANK($B1467),"",VLOOKUP($B1467,Listen!$A$2:$C$44,3,FALSE))</f>
        <v/>
      </c>
      <c r="T1467" s="260"/>
      <c r="U1467" s="260"/>
      <c r="V1467" s="260"/>
      <c r="W1467" s="260"/>
      <c r="X1467" s="260"/>
      <c r="Y1467" s="260"/>
      <c r="Z1467" s="260"/>
      <c r="AA1467" s="260"/>
      <c r="AB1467" s="260"/>
      <c r="AC1467" s="260"/>
      <c r="AD1467" s="260"/>
      <c r="AE1467" s="260"/>
    </row>
    <row r="1468" spans="1:31">
      <c r="A1468" s="186"/>
      <c r="B1468" s="186"/>
      <c r="C1468" s="226"/>
      <c r="D1468" s="304"/>
      <c r="E1468" s="304"/>
      <c r="F1468" s="304"/>
      <c r="G1468" s="304"/>
      <c r="H1468" s="304"/>
      <c r="I1468" s="304"/>
      <c r="J1468" s="304"/>
      <c r="K1468" s="304"/>
      <c r="L1468" s="425">
        <f t="shared" si="44"/>
        <v>0</v>
      </c>
      <c r="M1468" s="304"/>
      <c r="N1468" s="304"/>
      <c r="O1468" s="425">
        <f t="shared" si="45"/>
        <v>0</v>
      </c>
      <c r="P1468" s="304"/>
      <c r="Q1468" s="304"/>
      <c r="R1468" s="275" t="str">
        <f>IF(ISBLANK($B1468),"",VLOOKUP($B1468,Listen!$A$2:$C$44,2,FALSE))</f>
        <v/>
      </c>
      <c r="S1468" s="275" t="str">
        <f>IF(ISBLANK($B1468),"",VLOOKUP($B1468,Listen!$A$2:$C$44,3,FALSE))</f>
        <v/>
      </c>
      <c r="T1468" s="260"/>
      <c r="U1468" s="260"/>
      <c r="V1468" s="260"/>
      <c r="W1468" s="260"/>
      <c r="X1468" s="260"/>
      <c r="Y1468" s="260"/>
      <c r="Z1468" s="260"/>
      <c r="AA1468" s="260"/>
      <c r="AB1468" s="260"/>
      <c r="AC1468" s="260"/>
      <c r="AD1468" s="260"/>
      <c r="AE1468" s="260"/>
    </row>
    <row r="1469" spans="1:31">
      <c r="A1469" s="186"/>
      <c r="B1469" s="186"/>
      <c r="C1469" s="226"/>
      <c r="D1469" s="304"/>
      <c r="E1469" s="304"/>
      <c r="F1469" s="304"/>
      <c r="G1469" s="304"/>
      <c r="H1469" s="304"/>
      <c r="I1469" s="304"/>
      <c r="J1469" s="304"/>
      <c r="K1469" s="304"/>
      <c r="L1469" s="425">
        <f t="shared" si="44"/>
        <v>0</v>
      </c>
      <c r="M1469" s="304"/>
      <c r="N1469" s="304"/>
      <c r="O1469" s="425">
        <f t="shared" si="45"/>
        <v>0</v>
      </c>
      <c r="P1469" s="304"/>
      <c r="Q1469" s="304"/>
      <c r="R1469" s="275" t="str">
        <f>IF(ISBLANK($B1469),"",VLOOKUP($B1469,Listen!$A$2:$C$44,2,FALSE))</f>
        <v/>
      </c>
      <c r="S1469" s="275" t="str">
        <f>IF(ISBLANK($B1469),"",VLOOKUP($B1469,Listen!$A$2:$C$44,3,FALSE))</f>
        <v/>
      </c>
      <c r="T1469" s="260"/>
      <c r="U1469" s="260"/>
      <c r="V1469" s="260"/>
      <c r="W1469" s="260"/>
      <c r="X1469" s="260"/>
      <c r="Y1469" s="260"/>
      <c r="Z1469" s="260"/>
      <c r="AA1469" s="260"/>
      <c r="AB1469" s="260"/>
      <c r="AC1469" s="260"/>
      <c r="AD1469" s="260"/>
      <c r="AE1469" s="260"/>
    </row>
    <row r="1470" spans="1:31">
      <c r="A1470" s="186"/>
      <c r="B1470" s="186"/>
      <c r="C1470" s="226"/>
      <c r="D1470" s="304"/>
      <c r="E1470" s="304"/>
      <c r="F1470" s="304"/>
      <c r="G1470" s="304"/>
      <c r="H1470" s="304"/>
      <c r="I1470" s="304"/>
      <c r="J1470" s="304"/>
      <c r="K1470" s="304"/>
      <c r="L1470" s="425">
        <f t="shared" si="44"/>
        <v>0</v>
      </c>
      <c r="M1470" s="304"/>
      <c r="N1470" s="304"/>
      <c r="O1470" s="425">
        <f t="shared" si="45"/>
        <v>0</v>
      </c>
      <c r="P1470" s="304"/>
      <c r="Q1470" s="304"/>
      <c r="R1470" s="275" t="str">
        <f>IF(ISBLANK($B1470),"",VLOOKUP($B1470,Listen!$A$2:$C$44,2,FALSE))</f>
        <v/>
      </c>
      <c r="S1470" s="275" t="str">
        <f>IF(ISBLANK($B1470),"",VLOOKUP($B1470,Listen!$A$2:$C$44,3,FALSE))</f>
        <v/>
      </c>
      <c r="T1470" s="260"/>
      <c r="U1470" s="260"/>
      <c r="V1470" s="260"/>
      <c r="W1470" s="260"/>
      <c r="X1470" s="260"/>
      <c r="Y1470" s="260"/>
      <c r="Z1470" s="260"/>
      <c r="AA1470" s="260"/>
      <c r="AB1470" s="260"/>
      <c r="AC1470" s="260"/>
      <c r="AD1470" s="260"/>
      <c r="AE1470" s="260"/>
    </row>
    <row r="1471" spans="1:31">
      <c r="A1471" s="186"/>
      <c r="B1471" s="186"/>
      <c r="C1471" s="226"/>
      <c r="D1471" s="304"/>
      <c r="E1471" s="304"/>
      <c r="F1471" s="304"/>
      <c r="G1471" s="304"/>
      <c r="H1471" s="304"/>
      <c r="I1471" s="304"/>
      <c r="J1471" s="304"/>
      <c r="K1471" s="304"/>
      <c r="L1471" s="425">
        <f t="shared" si="44"/>
        <v>0</v>
      </c>
      <c r="M1471" s="304"/>
      <c r="N1471" s="304"/>
      <c r="O1471" s="425">
        <f t="shared" si="45"/>
        <v>0</v>
      </c>
      <c r="P1471" s="304"/>
      <c r="Q1471" s="304"/>
      <c r="R1471" s="275" t="str">
        <f>IF(ISBLANK($B1471),"",VLOOKUP($B1471,Listen!$A$2:$C$44,2,FALSE))</f>
        <v/>
      </c>
      <c r="S1471" s="275" t="str">
        <f>IF(ISBLANK($B1471),"",VLOOKUP($B1471,Listen!$A$2:$C$44,3,FALSE))</f>
        <v/>
      </c>
      <c r="T1471" s="260"/>
      <c r="U1471" s="260"/>
      <c r="V1471" s="260"/>
      <c r="W1471" s="260"/>
      <c r="X1471" s="260"/>
      <c r="Y1471" s="260"/>
      <c r="Z1471" s="260"/>
      <c r="AA1471" s="260"/>
      <c r="AB1471" s="260"/>
      <c r="AC1471" s="260"/>
      <c r="AD1471" s="260"/>
      <c r="AE1471" s="260"/>
    </row>
    <row r="1472" spans="1:31">
      <c r="A1472" s="186"/>
      <c r="B1472" s="186"/>
      <c r="C1472" s="226"/>
      <c r="D1472" s="304"/>
      <c r="E1472" s="304"/>
      <c r="F1472" s="304"/>
      <c r="G1472" s="304"/>
      <c r="H1472" s="304"/>
      <c r="I1472" s="304"/>
      <c r="J1472" s="304"/>
      <c r="K1472" s="304"/>
      <c r="L1472" s="425">
        <f t="shared" si="44"/>
        <v>0</v>
      </c>
      <c r="M1472" s="304"/>
      <c r="N1472" s="304"/>
      <c r="O1472" s="425">
        <f t="shared" si="45"/>
        <v>0</v>
      </c>
      <c r="P1472" s="304"/>
      <c r="Q1472" s="304"/>
      <c r="R1472" s="275" t="str">
        <f>IF(ISBLANK($B1472),"",VLOOKUP($B1472,Listen!$A$2:$C$44,2,FALSE))</f>
        <v/>
      </c>
      <c r="S1472" s="275" t="str">
        <f>IF(ISBLANK($B1472),"",VLOOKUP($B1472,Listen!$A$2:$C$44,3,FALSE))</f>
        <v/>
      </c>
      <c r="T1472" s="260"/>
      <c r="U1472" s="260"/>
      <c r="V1472" s="260"/>
      <c r="W1472" s="260"/>
      <c r="X1472" s="260"/>
      <c r="Y1472" s="260"/>
      <c r="Z1472" s="260"/>
      <c r="AA1472" s="260"/>
      <c r="AB1472" s="260"/>
      <c r="AC1472" s="260"/>
      <c r="AD1472" s="260"/>
      <c r="AE1472" s="260"/>
    </row>
    <row r="1473" spans="1:31">
      <c r="A1473" s="186"/>
      <c r="B1473" s="186"/>
      <c r="C1473" s="226"/>
      <c r="D1473" s="304"/>
      <c r="E1473" s="304"/>
      <c r="F1473" s="304"/>
      <c r="G1473" s="304"/>
      <c r="H1473" s="304"/>
      <c r="I1473" s="304"/>
      <c r="J1473" s="304"/>
      <c r="K1473" s="304"/>
      <c r="L1473" s="425">
        <f t="shared" si="44"/>
        <v>0</v>
      </c>
      <c r="M1473" s="304"/>
      <c r="N1473" s="304"/>
      <c r="O1473" s="425">
        <f t="shared" si="45"/>
        <v>0</v>
      </c>
      <c r="P1473" s="304"/>
      <c r="Q1473" s="304"/>
      <c r="R1473" s="275" t="str">
        <f>IF(ISBLANK($B1473),"",VLOOKUP($B1473,Listen!$A$2:$C$44,2,FALSE))</f>
        <v/>
      </c>
      <c r="S1473" s="275" t="str">
        <f>IF(ISBLANK($B1473),"",VLOOKUP($B1473,Listen!$A$2:$C$44,3,FALSE))</f>
        <v/>
      </c>
      <c r="T1473" s="260"/>
      <c r="U1473" s="260"/>
      <c r="V1473" s="260"/>
      <c r="W1473" s="260"/>
      <c r="X1473" s="260"/>
      <c r="Y1473" s="260"/>
      <c r="Z1473" s="260"/>
      <c r="AA1473" s="260"/>
      <c r="AB1473" s="260"/>
      <c r="AC1473" s="260"/>
      <c r="AD1473" s="260"/>
      <c r="AE1473" s="260"/>
    </row>
    <row r="1474" spans="1:31">
      <c r="A1474" s="186"/>
      <c r="B1474" s="186"/>
      <c r="C1474" s="226"/>
      <c r="D1474" s="304"/>
      <c r="E1474" s="304"/>
      <c r="F1474" s="304"/>
      <c r="G1474" s="304"/>
      <c r="H1474" s="304"/>
      <c r="I1474" s="304"/>
      <c r="J1474" s="304"/>
      <c r="K1474" s="304"/>
      <c r="L1474" s="425">
        <f t="shared" si="44"/>
        <v>0</v>
      </c>
      <c r="M1474" s="304"/>
      <c r="N1474" s="304"/>
      <c r="O1474" s="425">
        <f t="shared" si="45"/>
        <v>0</v>
      </c>
      <c r="P1474" s="304"/>
      <c r="Q1474" s="304"/>
      <c r="R1474" s="275" t="str">
        <f>IF(ISBLANK($B1474),"",VLOOKUP($B1474,Listen!$A$2:$C$44,2,FALSE))</f>
        <v/>
      </c>
      <c r="S1474" s="275" t="str">
        <f>IF(ISBLANK($B1474),"",VLOOKUP($B1474,Listen!$A$2:$C$44,3,FALSE))</f>
        <v/>
      </c>
      <c r="T1474" s="260"/>
      <c r="U1474" s="260"/>
      <c r="V1474" s="260"/>
      <c r="W1474" s="260"/>
      <c r="X1474" s="260"/>
      <c r="Y1474" s="260"/>
      <c r="Z1474" s="260"/>
      <c r="AA1474" s="260"/>
      <c r="AB1474" s="260"/>
      <c r="AC1474" s="260"/>
      <c r="AD1474" s="260"/>
      <c r="AE1474" s="260"/>
    </row>
    <row r="1475" spans="1:31">
      <c r="A1475" s="186"/>
      <c r="B1475" s="186"/>
      <c r="C1475" s="226"/>
      <c r="D1475" s="304"/>
      <c r="E1475" s="304"/>
      <c r="F1475" s="304"/>
      <c r="G1475" s="304"/>
      <c r="H1475" s="304"/>
      <c r="I1475" s="304"/>
      <c r="J1475" s="304"/>
      <c r="K1475" s="304"/>
      <c r="L1475" s="425">
        <f t="shared" si="44"/>
        <v>0</v>
      </c>
      <c r="M1475" s="304"/>
      <c r="N1475" s="304"/>
      <c r="O1475" s="425">
        <f t="shared" si="45"/>
        <v>0</v>
      </c>
      <c r="P1475" s="304"/>
      <c r="Q1475" s="304"/>
      <c r="R1475" s="275" t="str">
        <f>IF(ISBLANK($B1475),"",VLOOKUP($B1475,Listen!$A$2:$C$44,2,FALSE))</f>
        <v/>
      </c>
      <c r="S1475" s="275" t="str">
        <f>IF(ISBLANK($B1475),"",VLOOKUP($B1475,Listen!$A$2:$C$44,3,FALSE))</f>
        <v/>
      </c>
      <c r="T1475" s="260"/>
      <c r="U1475" s="260"/>
      <c r="V1475" s="260"/>
      <c r="W1475" s="260"/>
      <c r="X1475" s="260"/>
      <c r="Y1475" s="260"/>
      <c r="Z1475" s="260"/>
      <c r="AA1475" s="260"/>
      <c r="AB1475" s="260"/>
      <c r="AC1475" s="260"/>
      <c r="AD1475" s="260"/>
      <c r="AE1475" s="260"/>
    </row>
    <row r="1476" spans="1:31">
      <c r="A1476" s="186"/>
      <c r="B1476" s="186"/>
      <c r="C1476" s="226"/>
      <c r="D1476" s="304"/>
      <c r="E1476" s="304"/>
      <c r="F1476" s="304"/>
      <c r="G1476" s="304"/>
      <c r="H1476" s="304"/>
      <c r="I1476" s="304"/>
      <c r="J1476" s="304"/>
      <c r="K1476" s="304"/>
      <c r="L1476" s="425">
        <f t="shared" si="44"/>
        <v>0</v>
      </c>
      <c r="M1476" s="304"/>
      <c r="N1476" s="304"/>
      <c r="O1476" s="425">
        <f t="shared" si="45"/>
        <v>0</v>
      </c>
      <c r="P1476" s="304"/>
      <c r="Q1476" s="304"/>
      <c r="R1476" s="275" t="str">
        <f>IF(ISBLANK($B1476),"",VLOOKUP($B1476,Listen!$A$2:$C$44,2,FALSE))</f>
        <v/>
      </c>
      <c r="S1476" s="275" t="str">
        <f>IF(ISBLANK($B1476),"",VLOOKUP($B1476,Listen!$A$2:$C$44,3,FALSE))</f>
        <v/>
      </c>
      <c r="T1476" s="260"/>
      <c r="U1476" s="260"/>
      <c r="V1476" s="260"/>
      <c r="W1476" s="260"/>
      <c r="X1476" s="260"/>
      <c r="Y1476" s="260"/>
      <c r="Z1476" s="260"/>
      <c r="AA1476" s="260"/>
      <c r="AB1476" s="260"/>
      <c r="AC1476" s="260"/>
      <c r="AD1476" s="260"/>
      <c r="AE1476" s="260"/>
    </row>
    <row r="1477" spans="1:31">
      <c r="A1477" s="186"/>
      <c r="B1477" s="186"/>
      <c r="C1477" s="226"/>
      <c r="D1477" s="304"/>
      <c r="E1477" s="304"/>
      <c r="F1477" s="304"/>
      <c r="G1477" s="304"/>
      <c r="H1477" s="304"/>
      <c r="I1477" s="304"/>
      <c r="J1477" s="304"/>
      <c r="K1477" s="304"/>
      <c r="L1477" s="425">
        <f t="shared" ref="L1477:L1540" si="46">D1477+E1477+G1477+H1477+J1477-F1477-I1477-K1477</f>
        <v>0</v>
      </c>
      <c r="M1477" s="304"/>
      <c r="N1477" s="304"/>
      <c r="O1477" s="425">
        <f t="shared" ref="O1477:O1540" si="47">L1477-M1477-N1477</f>
        <v>0</v>
      </c>
      <c r="P1477" s="304"/>
      <c r="Q1477" s="304"/>
      <c r="R1477" s="275" t="str">
        <f>IF(ISBLANK($B1477),"",VLOOKUP($B1477,Listen!$A$2:$C$44,2,FALSE))</f>
        <v/>
      </c>
      <c r="S1477" s="275" t="str">
        <f>IF(ISBLANK($B1477),"",VLOOKUP($B1477,Listen!$A$2:$C$44,3,FALSE))</f>
        <v/>
      </c>
      <c r="T1477" s="260"/>
      <c r="U1477" s="260"/>
      <c r="V1477" s="260"/>
      <c r="W1477" s="260"/>
      <c r="X1477" s="260"/>
      <c r="Y1477" s="260"/>
      <c r="Z1477" s="260"/>
      <c r="AA1477" s="260"/>
      <c r="AB1477" s="260"/>
      <c r="AC1477" s="260"/>
      <c r="AD1477" s="260"/>
      <c r="AE1477" s="260"/>
    </row>
    <row r="1478" spans="1:31">
      <c r="A1478" s="186"/>
      <c r="B1478" s="186"/>
      <c r="C1478" s="226"/>
      <c r="D1478" s="304"/>
      <c r="E1478" s="304"/>
      <c r="F1478" s="304"/>
      <c r="G1478" s="304"/>
      <c r="H1478" s="304"/>
      <c r="I1478" s="304"/>
      <c r="J1478" s="304"/>
      <c r="K1478" s="304"/>
      <c r="L1478" s="425">
        <f t="shared" si="46"/>
        <v>0</v>
      </c>
      <c r="M1478" s="304"/>
      <c r="N1478" s="304"/>
      <c r="O1478" s="425">
        <f t="shared" si="47"/>
        <v>0</v>
      </c>
      <c r="P1478" s="304"/>
      <c r="Q1478" s="304"/>
      <c r="R1478" s="275" t="str">
        <f>IF(ISBLANK($B1478),"",VLOOKUP($B1478,Listen!$A$2:$C$44,2,FALSE))</f>
        <v/>
      </c>
      <c r="S1478" s="275" t="str">
        <f>IF(ISBLANK($B1478),"",VLOOKUP($B1478,Listen!$A$2:$C$44,3,FALSE))</f>
        <v/>
      </c>
      <c r="T1478" s="260"/>
      <c r="U1478" s="260"/>
      <c r="V1478" s="260"/>
      <c r="W1478" s="260"/>
      <c r="X1478" s="260"/>
      <c r="Y1478" s="260"/>
      <c r="Z1478" s="260"/>
      <c r="AA1478" s="260"/>
      <c r="AB1478" s="260"/>
      <c r="AC1478" s="260"/>
      <c r="AD1478" s="260"/>
      <c r="AE1478" s="260"/>
    </row>
    <row r="1479" spans="1:31">
      <c r="A1479" s="186"/>
      <c r="B1479" s="186"/>
      <c r="C1479" s="226"/>
      <c r="D1479" s="304"/>
      <c r="E1479" s="304"/>
      <c r="F1479" s="304"/>
      <c r="G1479" s="304"/>
      <c r="H1479" s="304"/>
      <c r="I1479" s="304"/>
      <c r="J1479" s="304"/>
      <c r="K1479" s="304"/>
      <c r="L1479" s="425">
        <f t="shared" si="46"/>
        <v>0</v>
      </c>
      <c r="M1479" s="304"/>
      <c r="N1479" s="304"/>
      <c r="O1479" s="425">
        <f t="shared" si="47"/>
        <v>0</v>
      </c>
      <c r="P1479" s="304"/>
      <c r="Q1479" s="304"/>
      <c r="R1479" s="275" t="str">
        <f>IF(ISBLANK($B1479),"",VLOOKUP($B1479,Listen!$A$2:$C$44,2,FALSE))</f>
        <v/>
      </c>
      <c r="S1479" s="275" t="str">
        <f>IF(ISBLANK($B1479),"",VLOOKUP($B1479,Listen!$A$2:$C$44,3,FALSE))</f>
        <v/>
      </c>
      <c r="T1479" s="260"/>
      <c r="U1479" s="260"/>
      <c r="V1479" s="260"/>
      <c r="W1479" s="260"/>
      <c r="X1479" s="260"/>
      <c r="Y1479" s="260"/>
      <c r="Z1479" s="260"/>
      <c r="AA1479" s="260"/>
      <c r="AB1479" s="260"/>
      <c r="AC1479" s="260"/>
      <c r="AD1479" s="260"/>
      <c r="AE1479" s="260"/>
    </row>
    <row r="1480" spans="1:31">
      <c r="A1480" s="186"/>
      <c r="B1480" s="186"/>
      <c r="C1480" s="226"/>
      <c r="D1480" s="304"/>
      <c r="E1480" s="304"/>
      <c r="F1480" s="304"/>
      <c r="G1480" s="304"/>
      <c r="H1480" s="304"/>
      <c r="I1480" s="304"/>
      <c r="J1480" s="304"/>
      <c r="K1480" s="304"/>
      <c r="L1480" s="425">
        <f t="shared" si="46"/>
        <v>0</v>
      </c>
      <c r="M1480" s="304"/>
      <c r="N1480" s="304"/>
      <c r="O1480" s="425">
        <f t="shared" si="47"/>
        <v>0</v>
      </c>
      <c r="P1480" s="304"/>
      <c r="Q1480" s="304"/>
      <c r="R1480" s="275" t="str">
        <f>IF(ISBLANK($B1480),"",VLOOKUP($B1480,Listen!$A$2:$C$44,2,FALSE))</f>
        <v/>
      </c>
      <c r="S1480" s="275" t="str">
        <f>IF(ISBLANK($B1480),"",VLOOKUP($B1480,Listen!$A$2:$C$44,3,FALSE))</f>
        <v/>
      </c>
      <c r="T1480" s="260"/>
      <c r="U1480" s="260"/>
      <c r="V1480" s="260"/>
      <c r="W1480" s="260"/>
      <c r="X1480" s="260"/>
      <c r="Y1480" s="260"/>
      <c r="Z1480" s="260"/>
      <c r="AA1480" s="260"/>
      <c r="AB1480" s="260"/>
      <c r="AC1480" s="260"/>
      <c r="AD1480" s="260"/>
      <c r="AE1480" s="260"/>
    </row>
    <row r="1481" spans="1:31">
      <c r="A1481" s="186"/>
      <c r="B1481" s="186"/>
      <c r="C1481" s="226"/>
      <c r="D1481" s="304"/>
      <c r="E1481" s="304"/>
      <c r="F1481" s="304"/>
      <c r="G1481" s="304"/>
      <c r="H1481" s="304"/>
      <c r="I1481" s="304"/>
      <c r="J1481" s="304"/>
      <c r="K1481" s="304"/>
      <c r="L1481" s="425">
        <f t="shared" si="46"/>
        <v>0</v>
      </c>
      <c r="M1481" s="304"/>
      <c r="N1481" s="304"/>
      <c r="O1481" s="425">
        <f t="shared" si="47"/>
        <v>0</v>
      </c>
      <c r="P1481" s="304"/>
      <c r="Q1481" s="304"/>
      <c r="R1481" s="275" t="str">
        <f>IF(ISBLANK($B1481),"",VLOOKUP($B1481,Listen!$A$2:$C$44,2,FALSE))</f>
        <v/>
      </c>
      <c r="S1481" s="275" t="str">
        <f>IF(ISBLANK($B1481),"",VLOOKUP($B1481,Listen!$A$2:$C$44,3,FALSE))</f>
        <v/>
      </c>
      <c r="T1481" s="260"/>
      <c r="U1481" s="260"/>
      <c r="V1481" s="260"/>
      <c r="W1481" s="260"/>
      <c r="X1481" s="260"/>
      <c r="Y1481" s="260"/>
      <c r="Z1481" s="260"/>
      <c r="AA1481" s="260"/>
      <c r="AB1481" s="260"/>
      <c r="AC1481" s="260"/>
      <c r="AD1481" s="260"/>
      <c r="AE1481" s="260"/>
    </row>
    <row r="1482" spans="1:31">
      <c r="A1482" s="186"/>
      <c r="B1482" s="186"/>
      <c r="C1482" s="226"/>
      <c r="D1482" s="304"/>
      <c r="E1482" s="304"/>
      <c r="F1482" s="304"/>
      <c r="G1482" s="304"/>
      <c r="H1482" s="304"/>
      <c r="I1482" s="304"/>
      <c r="J1482" s="304"/>
      <c r="K1482" s="304"/>
      <c r="L1482" s="425">
        <f t="shared" si="46"/>
        <v>0</v>
      </c>
      <c r="M1482" s="304"/>
      <c r="N1482" s="304"/>
      <c r="O1482" s="425">
        <f t="shared" si="47"/>
        <v>0</v>
      </c>
      <c r="P1482" s="304"/>
      <c r="Q1482" s="304"/>
      <c r="R1482" s="275" t="str">
        <f>IF(ISBLANK($B1482),"",VLOOKUP($B1482,Listen!$A$2:$C$44,2,FALSE))</f>
        <v/>
      </c>
      <c r="S1482" s="275" t="str">
        <f>IF(ISBLANK($B1482),"",VLOOKUP($B1482,Listen!$A$2:$C$44,3,FALSE))</f>
        <v/>
      </c>
      <c r="T1482" s="260"/>
      <c r="U1482" s="260"/>
      <c r="V1482" s="260"/>
      <c r="W1482" s="260"/>
      <c r="X1482" s="260"/>
      <c r="Y1482" s="260"/>
      <c r="Z1482" s="260"/>
      <c r="AA1482" s="260"/>
      <c r="AB1482" s="260"/>
      <c r="AC1482" s="260"/>
      <c r="AD1482" s="260"/>
      <c r="AE1482" s="260"/>
    </row>
    <row r="1483" spans="1:31">
      <c r="A1483" s="186"/>
      <c r="B1483" s="186"/>
      <c r="C1483" s="226"/>
      <c r="D1483" s="304"/>
      <c r="E1483" s="304"/>
      <c r="F1483" s="304"/>
      <c r="G1483" s="304"/>
      <c r="H1483" s="304"/>
      <c r="I1483" s="304"/>
      <c r="J1483" s="304"/>
      <c r="K1483" s="304"/>
      <c r="L1483" s="425">
        <f t="shared" si="46"/>
        <v>0</v>
      </c>
      <c r="M1483" s="304"/>
      <c r="N1483" s="304"/>
      <c r="O1483" s="425">
        <f t="shared" si="47"/>
        <v>0</v>
      </c>
      <c r="P1483" s="304"/>
      <c r="Q1483" s="304"/>
      <c r="R1483" s="275" t="str">
        <f>IF(ISBLANK($B1483),"",VLOOKUP($B1483,Listen!$A$2:$C$44,2,FALSE))</f>
        <v/>
      </c>
      <c r="S1483" s="275" t="str">
        <f>IF(ISBLANK($B1483),"",VLOOKUP($B1483,Listen!$A$2:$C$44,3,FALSE))</f>
        <v/>
      </c>
      <c r="T1483" s="260"/>
      <c r="U1483" s="260"/>
      <c r="V1483" s="260"/>
      <c r="W1483" s="260"/>
      <c r="X1483" s="260"/>
      <c r="Y1483" s="260"/>
      <c r="Z1483" s="260"/>
      <c r="AA1483" s="260"/>
      <c r="AB1483" s="260"/>
      <c r="AC1483" s="260"/>
      <c r="AD1483" s="260"/>
      <c r="AE1483" s="260"/>
    </row>
    <row r="1484" spans="1:31">
      <c r="A1484" s="186"/>
      <c r="B1484" s="186"/>
      <c r="C1484" s="226"/>
      <c r="D1484" s="304"/>
      <c r="E1484" s="304"/>
      <c r="F1484" s="304"/>
      <c r="G1484" s="304"/>
      <c r="H1484" s="304"/>
      <c r="I1484" s="304"/>
      <c r="J1484" s="304"/>
      <c r="K1484" s="304"/>
      <c r="L1484" s="425">
        <f t="shared" si="46"/>
        <v>0</v>
      </c>
      <c r="M1484" s="304"/>
      <c r="N1484" s="304"/>
      <c r="O1484" s="425">
        <f t="shared" si="47"/>
        <v>0</v>
      </c>
      <c r="P1484" s="304"/>
      <c r="Q1484" s="304"/>
      <c r="R1484" s="275" t="str">
        <f>IF(ISBLANK($B1484),"",VLOOKUP($B1484,Listen!$A$2:$C$44,2,FALSE))</f>
        <v/>
      </c>
      <c r="S1484" s="275" t="str">
        <f>IF(ISBLANK($B1484),"",VLOOKUP($B1484,Listen!$A$2:$C$44,3,FALSE))</f>
        <v/>
      </c>
      <c r="T1484" s="260"/>
      <c r="U1484" s="260"/>
      <c r="V1484" s="260"/>
      <c r="W1484" s="260"/>
      <c r="X1484" s="260"/>
      <c r="Y1484" s="260"/>
      <c r="Z1484" s="260"/>
      <c r="AA1484" s="260"/>
      <c r="AB1484" s="260"/>
      <c r="AC1484" s="260"/>
      <c r="AD1484" s="260"/>
      <c r="AE1484" s="260"/>
    </row>
    <row r="1485" spans="1:31">
      <c r="A1485" s="186"/>
      <c r="B1485" s="186"/>
      <c r="C1485" s="226"/>
      <c r="D1485" s="304"/>
      <c r="E1485" s="304"/>
      <c r="F1485" s="304"/>
      <c r="G1485" s="304"/>
      <c r="H1485" s="304"/>
      <c r="I1485" s="304"/>
      <c r="J1485" s="304"/>
      <c r="K1485" s="304"/>
      <c r="L1485" s="425">
        <f t="shared" si="46"/>
        <v>0</v>
      </c>
      <c r="M1485" s="304"/>
      <c r="N1485" s="304"/>
      <c r="O1485" s="425">
        <f t="shared" si="47"/>
        <v>0</v>
      </c>
      <c r="P1485" s="304"/>
      <c r="Q1485" s="304"/>
      <c r="R1485" s="275" t="str">
        <f>IF(ISBLANK($B1485),"",VLOOKUP($B1485,Listen!$A$2:$C$44,2,FALSE))</f>
        <v/>
      </c>
      <c r="S1485" s="275" t="str">
        <f>IF(ISBLANK($B1485),"",VLOOKUP($B1485,Listen!$A$2:$C$44,3,FALSE))</f>
        <v/>
      </c>
      <c r="T1485" s="260"/>
      <c r="U1485" s="260"/>
      <c r="V1485" s="260"/>
      <c r="W1485" s="260"/>
      <c r="X1485" s="260"/>
      <c r="Y1485" s="260"/>
      <c r="Z1485" s="260"/>
      <c r="AA1485" s="260"/>
      <c r="AB1485" s="260"/>
      <c r="AC1485" s="260"/>
      <c r="AD1485" s="260"/>
      <c r="AE1485" s="260"/>
    </row>
    <row r="1486" spans="1:31">
      <c r="A1486" s="186"/>
      <c r="B1486" s="186"/>
      <c r="C1486" s="226"/>
      <c r="D1486" s="304"/>
      <c r="E1486" s="304"/>
      <c r="F1486" s="304"/>
      <c r="G1486" s="304"/>
      <c r="H1486" s="304"/>
      <c r="I1486" s="304"/>
      <c r="J1486" s="304"/>
      <c r="K1486" s="304"/>
      <c r="L1486" s="425">
        <f t="shared" si="46"/>
        <v>0</v>
      </c>
      <c r="M1486" s="304"/>
      <c r="N1486" s="304"/>
      <c r="O1486" s="425">
        <f t="shared" si="47"/>
        <v>0</v>
      </c>
      <c r="P1486" s="304"/>
      <c r="Q1486" s="304"/>
      <c r="R1486" s="275" t="str">
        <f>IF(ISBLANK($B1486),"",VLOOKUP($B1486,Listen!$A$2:$C$44,2,FALSE))</f>
        <v/>
      </c>
      <c r="S1486" s="275" t="str">
        <f>IF(ISBLANK($B1486),"",VLOOKUP($B1486,Listen!$A$2:$C$44,3,FALSE))</f>
        <v/>
      </c>
      <c r="T1486" s="260"/>
      <c r="U1486" s="260"/>
      <c r="V1486" s="260"/>
      <c r="W1486" s="260"/>
      <c r="X1486" s="260"/>
      <c r="Y1486" s="260"/>
      <c r="Z1486" s="260"/>
      <c r="AA1486" s="260"/>
      <c r="AB1486" s="260"/>
      <c r="AC1486" s="260"/>
      <c r="AD1486" s="260"/>
      <c r="AE1486" s="260"/>
    </row>
    <row r="1487" spans="1:31">
      <c r="A1487" s="186"/>
      <c r="B1487" s="186"/>
      <c r="C1487" s="226"/>
      <c r="D1487" s="304"/>
      <c r="E1487" s="304"/>
      <c r="F1487" s="304"/>
      <c r="G1487" s="304"/>
      <c r="H1487" s="304"/>
      <c r="I1487" s="304"/>
      <c r="J1487" s="304"/>
      <c r="K1487" s="304"/>
      <c r="L1487" s="425">
        <f t="shared" si="46"/>
        <v>0</v>
      </c>
      <c r="M1487" s="304"/>
      <c r="N1487" s="304"/>
      <c r="O1487" s="425">
        <f t="shared" si="47"/>
        <v>0</v>
      </c>
      <c r="P1487" s="304"/>
      <c r="Q1487" s="304"/>
      <c r="R1487" s="275" t="str">
        <f>IF(ISBLANK($B1487),"",VLOOKUP($B1487,Listen!$A$2:$C$44,2,FALSE))</f>
        <v/>
      </c>
      <c r="S1487" s="275" t="str">
        <f>IF(ISBLANK($B1487),"",VLOOKUP($B1487,Listen!$A$2:$C$44,3,FALSE))</f>
        <v/>
      </c>
      <c r="T1487" s="260"/>
      <c r="U1487" s="260"/>
      <c r="V1487" s="260"/>
      <c r="W1487" s="260"/>
      <c r="X1487" s="260"/>
      <c r="Y1487" s="260"/>
      <c r="Z1487" s="260"/>
      <c r="AA1487" s="260"/>
      <c r="AB1487" s="260"/>
      <c r="AC1487" s="260"/>
      <c r="AD1487" s="260"/>
      <c r="AE1487" s="260"/>
    </row>
    <row r="1488" spans="1:31">
      <c r="A1488" s="186"/>
      <c r="B1488" s="186"/>
      <c r="C1488" s="226"/>
      <c r="D1488" s="304"/>
      <c r="E1488" s="304"/>
      <c r="F1488" s="304"/>
      <c r="G1488" s="304"/>
      <c r="H1488" s="304"/>
      <c r="I1488" s="304"/>
      <c r="J1488" s="304"/>
      <c r="K1488" s="304"/>
      <c r="L1488" s="425">
        <f t="shared" si="46"/>
        <v>0</v>
      </c>
      <c r="M1488" s="304"/>
      <c r="N1488" s="304"/>
      <c r="O1488" s="425">
        <f t="shared" si="47"/>
        <v>0</v>
      </c>
      <c r="P1488" s="304"/>
      <c r="Q1488" s="304"/>
      <c r="R1488" s="275" t="str">
        <f>IF(ISBLANK($B1488),"",VLOOKUP($B1488,Listen!$A$2:$C$44,2,FALSE))</f>
        <v/>
      </c>
      <c r="S1488" s="275" t="str">
        <f>IF(ISBLANK($B1488),"",VLOOKUP($B1488,Listen!$A$2:$C$44,3,FALSE))</f>
        <v/>
      </c>
      <c r="T1488" s="260"/>
      <c r="U1488" s="260"/>
      <c r="V1488" s="260"/>
      <c r="W1488" s="260"/>
      <c r="X1488" s="260"/>
      <c r="Y1488" s="260"/>
      <c r="Z1488" s="260"/>
      <c r="AA1488" s="260"/>
      <c r="AB1488" s="260"/>
      <c r="AC1488" s="260"/>
      <c r="AD1488" s="260"/>
      <c r="AE1488" s="260"/>
    </row>
    <row r="1489" spans="1:31">
      <c r="A1489" s="186"/>
      <c r="B1489" s="186"/>
      <c r="C1489" s="226"/>
      <c r="D1489" s="304"/>
      <c r="E1489" s="304"/>
      <c r="F1489" s="304"/>
      <c r="G1489" s="304"/>
      <c r="H1489" s="304"/>
      <c r="I1489" s="304"/>
      <c r="J1489" s="304"/>
      <c r="K1489" s="304"/>
      <c r="L1489" s="425">
        <f t="shared" si="46"/>
        <v>0</v>
      </c>
      <c r="M1489" s="304"/>
      <c r="N1489" s="304"/>
      <c r="O1489" s="425">
        <f t="shared" si="47"/>
        <v>0</v>
      </c>
      <c r="P1489" s="304"/>
      <c r="Q1489" s="304"/>
      <c r="R1489" s="275" t="str">
        <f>IF(ISBLANK($B1489),"",VLOOKUP($B1489,Listen!$A$2:$C$44,2,FALSE))</f>
        <v/>
      </c>
      <c r="S1489" s="275" t="str">
        <f>IF(ISBLANK($B1489),"",VLOOKUP($B1489,Listen!$A$2:$C$44,3,FALSE))</f>
        <v/>
      </c>
      <c r="T1489" s="260"/>
      <c r="U1489" s="260"/>
      <c r="V1489" s="260"/>
      <c r="W1489" s="260"/>
      <c r="X1489" s="260"/>
      <c r="Y1489" s="260"/>
      <c r="Z1489" s="260"/>
      <c r="AA1489" s="260"/>
      <c r="AB1489" s="260"/>
      <c r="AC1489" s="260"/>
      <c r="AD1489" s="260"/>
      <c r="AE1489" s="260"/>
    </row>
    <row r="1490" spans="1:31">
      <c r="A1490" s="186"/>
      <c r="B1490" s="186"/>
      <c r="C1490" s="226"/>
      <c r="D1490" s="304"/>
      <c r="E1490" s="304"/>
      <c r="F1490" s="304"/>
      <c r="G1490" s="304"/>
      <c r="H1490" s="304"/>
      <c r="I1490" s="304"/>
      <c r="J1490" s="304"/>
      <c r="K1490" s="304"/>
      <c r="L1490" s="425">
        <f t="shared" si="46"/>
        <v>0</v>
      </c>
      <c r="M1490" s="304"/>
      <c r="N1490" s="304"/>
      <c r="O1490" s="425">
        <f t="shared" si="47"/>
        <v>0</v>
      </c>
      <c r="P1490" s="304"/>
      <c r="Q1490" s="304"/>
      <c r="R1490" s="275" t="str">
        <f>IF(ISBLANK($B1490),"",VLOOKUP($B1490,Listen!$A$2:$C$44,2,FALSE))</f>
        <v/>
      </c>
      <c r="S1490" s="275" t="str">
        <f>IF(ISBLANK($B1490),"",VLOOKUP($B1490,Listen!$A$2:$C$44,3,FALSE))</f>
        <v/>
      </c>
      <c r="T1490" s="260"/>
      <c r="U1490" s="260"/>
      <c r="V1490" s="260"/>
      <c r="W1490" s="260"/>
      <c r="X1490" s="260"/>
      <c r="Y1490" s="260"/>
      <c r="Z1490" s="260"/>
      <c r="AA1490" s="260"/>
      <c r="AB1490" s="260"/>
      <c r="AC1490" s="260"/>
      <c r="AD1490" s="260"/>
      <c r="AE1490" s="260"/>
    </row>
    <row r="1491" spans="1:31">
      <c r="A1491" s="186"/>
      <c r="B1491" s="186"/>
      <c r="C1491" s="226"/>
      <c r="D1491" s="304"/>
      <c r="E1491" s="304"/>
      <c r="F1491" s="304"/>
      <c r="G1491" s="304"/>
      <c r="H1491" s="304"/>
      <c r="I1491" s="304"/>
      <c r="J1491" s="304"/>
      <c r="K1491" s="304"/>
      <c r="L1491" s="425">
        <f t="shared" si="46"/>
        <v>0</v>
      </c>
      <c r="M1491" s="304"/>
      <c r="N1491" s="304"/>
      <c r="O1491" s="425">
        <f t="shared" si="47"/>
        <v>0</v>
      </c>
      <c r="P1491" s="304"/>
      <c r="Q1491" s="304"/>
      <c r="R1491" s="275" t="str">
        <f>IF(ISBLANK($B1491),"",VLOOKUP($B1491,Listen!$A$2:$C$44,2,FALSE))</f>
        <v/>
      </c>
      <c r="S1491" s="275" t="str">
        <f>IF(ISBLANK($B1491),"",VLOOKUP($B1491,Listen!$A$2:$C$44,3,FALSE))</f>
        <v/>
      </c>
      <c r="T1491" s="260"/>
      <c r="U1491" s="260"/>
      <c r="V1491" s="260"/>
      <c r="W1491" s="260"/>
      <c r="X1491" s="260"/>
      <c r="Y1491" s="260"/>
      <c r="Z1491" s="260"/>
      <c r="AA1491" s="260"/>
      <c r="AB1491" s="260"/>
      <c r="AC1491" s="260"/>
      <c r="AD1491" s="260"/>
      <c r="AE1491" s="260"/>
    </row>
    <row r="1492" spans="1:31">
      <c r="A1492" s="186"/>
      <c r="B1492" s="186"/>
      <c r="C1492" s="226"/>
      <c r="D1492" s="304"/>
      <c r="E1492" s="304"/>
      <c r="F1492" s="304"/>
      <c r="G1492" s="304"/>
      <c r="H1492" s="304"/>
      <c r="I1492" s="304"/>
      <c r="J1492" s="304"/>
      <c r="K1492" s="304"/>
      <c r="L1492" s="425">
        <f t="shared" si="46"/>
        <v>0</v>
      </c>
      <c r="M1492" s="304"/>
      <c r="N1492" s="304"/>
      <c r="O1492" s="425">
        <f t="shared" si="47"/>
        <v>0</v>
      </c>
      <c r="P1492" s="304"/>
      <c r="Q1492" s="304"/>
      <c r="R1492" s="275" t="str">
        <f>IF(ISBLANK($B1492),"",VLOOKUP($B1492,Listen!$A$2:$C$44,2,FALSE))</f>
        <v/>
      </c>
      <c r="S1492" s="275" t="str">
        <f>IF(ISBLANK($B1492),"",VLOOKUP($B1492,Listen!$A$2:$C$44,3,FALSE))</f>
        <v/>
      </c>
      <c r="T1492" s="260"/>
      <c r="U1492" s="260"/>
      <c r="V1492" s="260"/>
      <c r="W1492" s="260"/>
      <c r="X1492" s="260"/>
      <c r="Y1492" s="260"/>
      <c r="Z1492" s="260"/>
      <c r="AA1492" s="260"/>
      <c r="AB1492" s="260"/>
      <c r="AC1492" s="260"/>
      <c r="AD1492" s="260"/>
      <c r="AE1492" s="260"/>
    </row>
    <row r="1493" spans="1:31">
      <c r="A1493" s="186"/>
      <c r="B1493" s="186"/>
      <c r="C1493" s="226"/>
      <c r="D1493" s="304"/>
      <c r="E1493" s="304"/>
      <c r="F1493" s="304"/>
      <c r="G1493" s="304"/>
      <c r="H1493" s="304"/>
      <c r="I1493" s="304"/>
      <c r="J1493" s="304"/>
      <c r="K1493" s="304"/>
      <c r="L1493" s="425">
        <f t="shared" si="46"/>
        <v>0</v>
      </c>
      <c r="M1493" s="304"/>
      <c r="N1493" s="304"/>
      <c r="O1493" s="425">
        <f t="shared" si="47"/>
        <v>0</v>
      </c>
      <c r="P1493" s="304"/>
      <c r="Q1493" s="304"/>
      <c r="R1493" s="275" t="str">
        <f>IF(ISBLANK($B1493),"",VLOOKUP($B1493,Listen!$A$2:$C$44,2,FALSE))</f>
        <v/>
      </c>
      <c r="S1493" s="275" t="str">
        <f>IF(ISBLANK($B1493),"",VLOOKUP($B1493,Listen!$A$2:$C$44,3,FALSE))</f>
        <v/>
      </c>
      <c r="T1493" s="260"/>
      <c r="U1493" s="260"/>
      <c r="V1493" s="260"/>
      <c r="W1493" s="260"/>
      <c r="X1493" s="260"/>
      <c r="Y1493" s="260"/>
      <c r="Z1493" s="260"/>
      <c r="AA1493" s="260"/>
      <c r="AB1493" s="260"/>
      <c r="AC1493" s="260"/>
      <c r="AD1493" s="260"/>
      <c r="AE1493" s="260"/>
    </row>
    <row r="1494" spans="1:31">
      <c r="A1494" s="186"/>
      <c r="B1494" s="186"/>
      <c r="C1494" s="226"/>
      <c r="D1494" s="304"/>
      <c r="E1494" s="304"/>
      <c r="F1494" s="304"/>
      <c r="G1494" s="304"/>
      <c r="H1494" s="304"/>
      <c r="I1494" s="304"/>
      <c r="J1494" s="304"/>
      <c r="K1494" s="304"/>
      <c r="L1494" s="425">
        <f t="shared" si="46"/>
        <v>0</v>
      </c>
      <c r="M1494" s="304"/>
      <c r="N1494" s="304"/>
      <c r="O1494" s="425">
        <f t="shared" si="47"/>
        <v>0</v>
      </c>
      <c r="P1494" s="304"/>
      <c r="Q1494" s="304"/>
      <c r="R1494" s="275" t="str">
        <f>IF(ISBLANK($B1494),"",VLOOKUP($B1494,Listen!$A$2:$C$44,2,FALSE))</f>
        <v/>
      </c>
      <c r="S1494" s="275" t="str">
        <f>IF(ISBLANK($B1494),"",VLOOKUP($B1494,Listen!$A$2:$C$44,3,FALSE))</f>
        <v/>
      </c>
      <c r="T1494" s="260"/>
      <c r="U1494" s="260"/>
      <c r="V1494" s="260"/>
      <c r="W1494" s="260"/>
      <c r="X1494" s="260"/>
      <c r="Y1494" s="260"/>
      <c r="Z1494" s="260"/>
      <c r="AA1494" s="260"/>
      <c r="AB1494" s="260"/>
      <c r="AC1494" s="260"/>
      <c r="AD1494" s="260"/>
      <c r="AE1494" s="260"/>
    </row>
    <row r="1495" spans="1:31">
      <c r="A1495" s="186"/>
      <c r="B1495" s="186"/>
      <c r="C1495" s="226"/>
      <c r="D1495" s="304"/>
      <c r="E1495" s="304"/>
      <c r="F1495" s="304"/>
      <c r="G1495" s="304"/>
      <c r="H1495" s="304"/>
      <c r="I1495" s="304"/>
      <c r="J1495" s="304"/>
      <c r="K1495" s="304"/>
      <c r="L1495" s="425">
        <f t="shared" si="46"/>
        <v>0</v>
      </c>
      <c r="M1495" s="304"/>
      <c r="N1495" s="304"/>
      <c r="O1495" s="425">
        <f t="shared" si="47"/>
        <v>0</v>
      </c>
      <c r="P1495" s="304"/>
      <c r="Q1495" s="304"/>
      <c r="R1495" s="275" t="str">
        <f>IF(ISBLANK($B1495),"",VLOOKUP($B1495,Listen!$A$2:$C$44,2,FALSE))</f>
        <v/>
      </c>
      <c r="S1495" s="275" t="str">
        <f>IF(ISBLANK($B1495),"",VLOOKUP($B1495,Listen!$A$2:$C$44,3,FALSE))</f>
        <v/>
      </c>
      <c r="T1495" s="260"/>
      <c r="U1495" s="260"/>
      <c r="V1495" s="260"/>
      <c r="W1495" s="260"/>
      <c r="X1495" s="260"/>
      <c r="Y1495" s="260"/>
      <c r="Z1495" s="260"/>
      <c r="AA1495" s="260"/>
      <c r="AB1495" s="260"/>
      <c r="AC1495" s="260"/>
      <c r="AD1495" s="260"/>
      <c r="AE1495" s="260"/>
    </row>
    <row r="1496" spans="1:31">
      <c r="A1496" s="186"/>
      <c r="B1496" s="186"/>
      <c r="C1496" s="226"/>
      <c r="D1496" s="304"/>
      <c r="E1496" s="304"/>
      <c r="F1496" s="304"/>
      <c r="G1496" s="304"/>
      <c r="H1496" s="304"/>
      <c r="I1496" s="304"/>
      <c r="J1496" s="304"/>
      <c r="K1496" s="304"/>
      <c r="L1496" s="425">
        <f t="shared" si="46"/>
        <v>0</v>
      </c>
      <c r="M1496" s="304"/>
      <c r="N1496" s="304"/>
      <c r="O1496" s="425">
        <f t="shared" si="47"/>
        <v>0</v>
      </c>
      <c r="P1496" s="304"/>
      <c r="Q1496" s="304"/>
      <c r="R1496" s="275" t="str">
        <f>IF(ISBLANK($B1496),"",VLOOKUP($B1496,Listen!$A$2:$C$44,2,FALSE))</f>
        <v/>
      </c>
      <c r="S1496" s="275" t="str">
        <f>IF(ISBLANK($B1496),"",VLOOKUP($B1496,Listen!$A$2:$C$44,3,FALSE))</f>
        <v/>
      </c>
      <c r="T1496" s="260"/>
      <c r="U1496" s="260"/>
      <c r="V1496" s="260"/>
      <c r="W1496" s="260"/>
      <c r="X1496" s="260"/>
      <c r="Y1496" s="260"/>
      <c r="Z1496" s="260"/>
      <c r="AA1496" s="260"/>
      <c r="AB1496" s="260"/>
      <c r="AC1496" s="260"/>
      <c r="AD1496" s="260"/>
      <c r="AE1496" s="260"/>
    </row>
    <row r="1497" spans="1:31">
      <c r="A1497" s="186"/>
      <c r="B1497" s="186"/>
      <c r="C1497" s="226"/>
      <c r="D1497" s="304"/>
      <c r="E1497" s="304"/>
      <c r="F1497" s="304"/>
      <c r="G1497" s="304"/>
      <c r="H1497" s="304"/>
      <c r="I1497" s="304"/>
      <c r="J1497" s="304"/>
      <c r="K1497" s="304"/>
      <c r="L1497" s="425">
        <f t="shared" si="46"/>
        <v>0</v>
      </c>
      <c r="M1497" s="304"/>
      <c r="N1497" s="304"/>
      <c r="O1497" s="425">
        <f t="shared" si="47"/>
        <v>0</v>
      </c>
      <c r="P1497" s="304"/>
      <c r="Q1497" s="304"/>
      <c r="R1497" s="275" t="str">
        <f>IF(ISBLANK($B1497),"",VLOOKUP($B1497,Listen!$A$2:$C$44,2,FALSE))</f>
        <v/>
      </c>
      <c r="S1497" s="275" t="str">
        <f>IF(ISBLANK($B1497),"",VLOOKUP($B1497,Listen!$A$2:$C$44,3,FALSE))</f>
        <v/>
      </c>
      <c r="T1497" s="260"/>
      <c r="U1497" s="260"/>
      <c r="V1497" s="260"/>
      <c r="W1497" s="260"/>
      <c r="X1497" s="260"/>
      <c r="Y1497" s="260"/>
      <c r="Z1497" s="260"/>
      <c r="AA1497" s="260"/>
      <c r="AB1497" s="260"/>
      <c r="AC1497" s="260"/>
      <c r="AD1497" s="260"/>
      <c r="AE1497" s="260"/>
    </row>
    <row r="1498" spans="1:31">
      <c r="A1498" s="186"/>
      <c r="B1498" s="186"/>
      <c r="C1498" s="226"/>
      <c r="D1498" s="304"/>
      <c r="E1498" s="304"/>
      <c r="F1498" s="304"/>
      <c r="G1498" s="304"/>
      <c r="H1498" s="304"/>
      <c r="I1498" s="304"/>
      <c r="J1498" s="304"/>
      <c r="K1498" s="304"/>
      <c r="L1498" s="425">
        <f t="shared" si="46"/>
        <v>0</v>
      </c>
      <c r="M1498" s="304"/>
      <c r="N1498" s="304"/>
      <c r="O1498" s="425">
        <f t="shared" si="47"/>
        <v>0</v>
      </c>
      <c r="P1498" s="304"/>
      <c r="Q1498" s="304"/>
      <c r="R1498" s="275" t="str">
        <f>IF(ISBLANK($B1498),"",VLOOKUP($B1498,Listen!$A$2:$C$44,2,FALSE))</f>
        <v/>
      </c>
      <c r="S1498" s="275" t="str">
        <f>IF(ISBLANK($B1498),"",VLOOKUP($B1498,Listen!$A$2:$C$44,3,FALSE))</f>
        <v/>
      </c>
      <c r="T1498" s="260"/>
      <c r="U1498" s="260"/>
      <c r="V1498" s="260"/>
      <c r="W1498" s="260"/>
      <c r="X1498" s="260"/>
      <c r="Y1498" s="260"/>
      <c r="Z1498" s="260"/>
      <c r="AA1498" s="260"/>
      <c r="AB1498" s="260"/>
      <c r="AC1498" s="260"/>
      <c r="AD1498" s="260"/>
      <c r="AE1498" s="260"/>
    </row>
    <row r="1499" spans="1:31">
      <c r="A1499" s="186"/>
      <c r="B1499" s="186"/>
      <c r="C1499" s="226"/>
      <c r="D1499" s="304"/>
      <c r="E1499" s="304"/>
      <c r="F1499" s="304"/>
      <c r="G1499" s="304"/>
      <c r="H1499" s="304"/>
      <c r="I1499" s="304"/>
      <c r="J1499" s="304"/>
      <c r="K1499" s="304"/>
      <c r="L1499" s="425">
        <f t="shared" si="46"/>
        <v>0</v>
      </c>
      <c r="M1499" s="304"/>
      <c r="N1499" s="304"/>
      <c r="O1499" s="425">
        <f t="shared" si="47"/>
        <v>0</v>
      </c>
      <c r="P1499" s="304"/>
      <c r="Q1499" s="304"/>
      <c r="R1499" s="275" t="str">
        <f>IF(ISBLANK($B1499),"",VLOOKUP($B1499,Listen!$A$2:$C$44,2,FALSE))</f>
        <v/>
      </c>
      <c r="S1499" s="275" t="str">
        <f>IF(ISBLANK($B1499),"",VLOOKUP($B1499,Listen!$A$2:$C$44,3,FALSE))</f>
        <v/>
      </c>
      <c r="T1499" s="260"/>
      <c r="U1499" s="260"/>
      <c r="V1499" s="260"/>
      <c r="W1499" s="260"/>
      <c r="X1499" s="260"/>
      <c r="Y1499" s="260"/>
      <c r="Z1499" s="260"/>
      <c r="AA1499" s="260"/>
      <c r="AB1499" s="260"/>
      <c r="AC1499" s="260"/>
      <c r="AD1499" s="260"/>
      <c r="AE1499" s="260"/>
    </row>
    <row r="1500" spans="1:31">
      <c r="A1500" s="186"/>
      <c r="B1500" s="186"/>
      <c r="C1500" s="226"/>
      <c r="D1500" s="304"/>
      <c r="E1500" s="304"/>
      <c r="F1500" s="304"/>
      <c r="G1500" s="304"/>
      <c r="H1500" s="304"/>
      <c r="I1500" s="304"/>
      <c r="J1500" s="304"/>
      <c r="K1500" s="304"/>
      <c r="L1500" s="425">
        <f t="shared" si="46"/>
        <v>0</v>
      </c>
      <c r="M1500" s="304"/>
      <c r="N1500" s="304"/>
      <c r="O1500" s="425">
        <f t="shared" si="47"/>
        <v>0</v>
      </c>
      <c r="P1500" s="304"/>
      <c r="Q1500" s="304"/>
      <c r="R1500" s="275" t="str">
        <f>IF(ISBLANK($B1500),"",VLOOKUP($B1500,Listen!$A$2:$C$44,2,FALSE))</f>
        <v/>
      </c>
      <c r="S1500" s="275" t="str">
        <f>IF(ISBLANK($B1500),"",VLOOKUP($B1500,Listen!$A$2:$C$44,3,FALSE))</f>
        <v/>
      </c>
      <c r="T1500" s="260"/>
      <c r="U1500" s="260"/>
      <c r="V1500" s="260"/>
      <c r="W1500" s="260"/>
      <c r="X1500" s="260"/>
      <c r="Y1500" s="260"/>
      <c r="Z1500" s="260"/>
      <c r="AA1500" s="260"/>
      <c r="AB1500" s="260"/>
      <c r="AC1500" s="260"/>
      <c r="AD1500" s="260"/>
      <c r="AE1500" s="260"/>
    </row>
    <row r="1501" spans="1:31">
      <c r="A1501" s="186"/>
      <c r="B1501" s="186"/>
      <c r="C1501" s="226"/>
      <c r="D1501" s="304"/>
      <c r="E1501" s="304"/>
      <c r="F1501" s="304"/>
      <c r="G1501" s="304"/>
      <c r="H1501" s="304"/>
      <c r="I1501" s="304"/>
      <c r="J1501" s="304"/>
      <c r="K1501" s="304"/>
      <c r="L1501" s="425">
        <f t="shared" si="46"/>
        <v>0</v>
      </c>
      <c r="M1501" s="304"/>
      <c r="N1501" s="304"/>
      <c r="O1501" s="425">
        <f t="shared" si="47"/>
        <v>0</v>
      </c>
      <c r="P1501" s="304"/>
      <c r="Q1501" s="304"/>
      <c r="R1501" s="275" t="str">
        <f>IF(ISBLANK($B1501),"",VLOOKUP($B1501,Listen!$A$2:$C$44,2,FALSE))</f>
        <v/>
      </c>
      <c r="S1501" s="275" t="str">
        <f>IF(ISBLANK($B1501),"",VLOOKUP($B1501,Listen!$A$2:$C$44,3,FALSE))</f>
        <v/>
      </c>
      <c r="T1501" s="260"/>
      <c r="U1501" s="260"/>
      <c r="V1501" s="260"/>
      <c r="W1501" s="260"/>
      <c r="X1501" s="260"/>
      <c r="Y1501" s="260"/>
      <c r="Z1501" s="260"/>
      <c r="AA1501" s="260"/>
      <c r="AB1501" s="260"/>
      <c r="AC1501" s="260"/>
      <c r="AD1501" s="260"/>
      <c r="AE1501" s="260"/>
    </row>
    <row r="1502" spans="1:31">
      <c r="A1502" s="186"/>
      <c r="B1502" s="186"/>
      <c r="C1502" s="226"/>
      <c r="D1502" s="304"/>
      <c r="E1502" s="304"/>
      <c r="F1502" s="304"/>
      <c r="G1502" s="304"/>
      <c r="H1502" s="304"/>
      <c r="I1502" s="304"/>
      <c r="J1502" s="304"/>
      <c r="K1502" s="304"/>
      <c r="L1502" s="425">
        <f t="shared" si="46"/>
        <v>0</v>
      </c>
      <c r="M1502" s="304"/>
      <c r="N1502" s="304"/>
      <c r="O1502" s="425">
        <f t="shared" si="47"/>
        <v>0</v>
      </c>
      <c r="P1502" s="304"/>
      <c r="Q1502" s="304"/>
      <c r="R1502" s="275" t="str">
        <f>IF(ISBLANK($B1502),"",VLOOKUP($B1502,Listen!$A$2:$C$44,2,FALSE))</f>
        <v/>
      </c>
      <c r="S1502" s="275" t="str">
        <f>IF(ISBLANK($B1502),"",VLOOKUP($B1502,Listen!$A$2:$C$44,3,FALSE))</f>
        <v/>
      </c>
      <c r="T1502" s="260"/>
      <c r="U1502" s="260"/>
      <c r="V1502" s="260"/>
      <c r="W1502" s="260"/>
      <c r="X1502" s="260"/>
      <c r="Y1502" s="260"/>
      <c r="Z1502" s="260"/>
      <c r="AA1502" s="260"/>
      <c r="AB1502" s="260"/>
      <c r="AC1502" s="260"/>
      <c r="AD1502" s="260"/>
      <c r="AE1502" s="260"/>
    </row>
    <row r="1503" spans="1:31">
      <c r="A1503" s="186"/>
      <c r="B1503" s="186"/>
      <c r="C1503" s="226"/>
      <c r="D1503" s="304"/>
      <c r="E1503" s="304"/>
      <c r="F1503" s="304"/>
      <c r="G1503" s="304"/>
      <c r="H1503" s="304"/>
      <c r="I1503" s="304"/>
      <c r="J1503" s="304"/>
      <c r="K1503" s="304"/>
      <c r="L1503" s="425">
        <f t="shared" si="46"/>
        <v>0</v>
      </c>
      <c r="M1503" s="304"/>
      <c r="N1503" s="304"/>
      <c r="O1503" s="425">
        <f t="shared" si="47"/>
        <v>0</v>
      </c>
      <c r="P1503" s="304"/>
      <c r="Q1503" s="304"/>
      <c r="R1503" s="275" t="str">
        <f>IF(ISBLANK($B1503),"",VLOOKUP($B1503,Listen!$A$2:$C$44,2,FALSE))</f>
        <v/>
      </c>
      <c r="S1503" s="275" t="str">
        <f>IF(ISBLANK($B1503),"",VLOOKUP($B1503,Listen!$A$2:$C$44,3,FALSE))</f>
        <v/>
      </c>
      <c r="T1503" s="260"/>
      <c r="U1503" s="260"/>
      <c r="V1503" s="260"/>
      <c r="W1503" s="260"/>
      <c r="X1503" s="260"/>
      <c r="Y1503" s="260"/>
      <c r="Z1503" s="260"/>
      <c r="AA1503" s="260"/>
      <c r="AB1503" s="260"/>
      <c r="AC1503" s="260"/>
      <c r="AD1503" s="260"/>
      <c r="AE1503" s="260"/>
    </row>
    <row r="1504" spans="1:31">
      <c r="A1504" s="186"/>
      <c r="B1504" s="186"/>
      <c r="C1504" s="226"/>
      <c r="D1504" s="304"/>
      <c r="E1504" s="304"/>
      <c r="F1504" s="304"/>
      <c r="G1504" s="304"/>
      <c r="H1504" s="304"/>
      <c r="I1504" s="304"/>
      <c r="J1504" s="304"/>
      <c r="K1504" s="304"/>
      <c r="L1504" s="425">
        <f t="shared" si="46"/>
        <v>0</v>
      </c>
      <c r="M1504" s="304"/>
      <c r="N1504" s="304"/>
      <c r="O1504" s="425">
        <f t="shared" si="47"/>
        <v>0</v>
      </c>
      <c r="P1504" s="304"/>
      <c r="Q1504" s="304"/>
      <c r="R1504" s="275" t="str">
        <f>IF(ISBLANK($B1504),"",VLOOKUP($B1504,Listen!$A$2:$C$44,2,FALSE))</f>
        <v/>
      </c>
      <c r="S1504" s="275" t="str">
        <f>IF(ISBLANK($B1504),"",VLOOKUP($B1504,Listen!$A$2:$C$44,3,FALSE))</f>
        <v/>
      </c>
      <c r="T1504" s="260"/>
      <c r="U1504" s="260"/>
      <c r="V1504" s="260"/>
      <c r="W1504" s="260"/>
      <c r="X1504" s="260"/>
      <c r="Y1504" s="260"/>
      <c r="Z1504" s="260"/>
      <c r="AA1504" s="260"/>
      <c r="AB1504" s="260"/>
      <c r="AC1504" s="260"/>
      <c r="AD1504" s="260"/>
      <c r="AE1504" s="260"/>
    </row>
    <row r="1505" spans="1:31">
      <c r="A1505" s="186"/>
      <c r="B1505" s="186"/>
      <c r="C1505" s="226"/>
      <c r="D1505" s="304"/>
      <c r="E1505" s="304"/>
      <c r="F1505" s="304"/>
      <c r="G1505" s="304"/>
      <c r="H1505" s="304"/>
      <c r="I1505" s="304"/>
      <c r="J1505" s="304"/>
      <c r="K1505" s="304"/>
      <c r="L1505" s="425">
        <f t="shared" si="46"/>
        <v>0</v>
      </c>
      <c r="M1505" s="304"/>
      <c r="N1505" s="304"/>
      <c r="O1505" s="425">
        <f t="shared" si="47"/>
        <v>0</v>
      </c>
      <c r="P1505" s="304"/>
      <c r="Q1505" s="304"/>
      <c r="R1505" s="275" t="str">
        <f>IF(ISBLANK($B1505),"",VLOOKUP($B1505,Listen!$A$2:$C$44,2,FALSE))</f>
        <v/>
      </c>
      <c r="S1505" s="275" t="str">
        <f>IF(ISBLANK($B1505),"",VLOOKUP($B1505,Listen!$A$2:$C$44,3,FALSE))</f>
        <v/>
      </c>
      <c r="T1505" s="260"/>
      <c r="U1505" s="260"/>
      <c r="V1505" s="260"/>
      <c r="W1505" s="260"/>
      <c r="X1505" s="260"/>
      <c r="Y1505" s="260"/>
      <c r="Z1505" s="260"/>
      <c r="AA1505" s="260"/>
      <c r="AB1505" s="260"/>
      <c r="AC1505" s="260"/>
      <c r="AD1505" s="260"/>
      <c r="AE1505" s="260"/>
    </row>
    <row r="1506" spans="1:31">
      <c r="A1506" s="186"/>
      <c r="B1506" s="186"/>
      <c r="C1506" s="226"/>
      <c r="D1506" s="304"/>
      <c r="E1506" s="304"/>
      <c r="F1506" s="304"/>
      <c r="G1506" s="304"/>
      <c r="H1506" s="304"/>
      <c r="I1506" s="304"/>
      <c r="J1506" s="304"/>
      <c r="K1506" s="304"/>
      <c r="L1506" s="425">
        <f t="shared" si="46"/>
        <v>0</v>
      </c>
      <c r="M1506" s="304"/>
      <c r="N1506" s="304"/>
      <c r="O1506" s="425">
        <f t="shared" si="47"/>
        <v>0</v>
      </c>
      <c r="P1506" s="304"/>
      <c r="Q1506" s="304"/>
      <c r="R1506" s="275" t="str">
        <f>IF(ISBLANK($B1506),"",VLOOKUP($B1506,Listen!$A$2:$C$44,2,FALSE))</f>
        <v/>
      </c>
      <c r="S1506" s="275" t="str">
        <f>IF(ISBLANK($B1506),"",VLOOKUP($B1506,Listen!$A$2:$C$44,3,FALSE))</f>
        <v/>
      </c>
      <c r="T1506" s="260"/>
      <c r="U1506" s="260"/>
      <c r="V1506" s="260"/>
      <c r="W1506" s="260"/>
      <c r="X1506" s="260"/>
      <c r="Y1506" s="260"/>
      <c r="Z1506" s="260"/>
      <c r="AA1506" s="260"/>
      <c r="AB1506" s="260"/>
      <c r="AC1506" s="260"/>
      <c r="AD1506" s="260"/>
      <c r="AE1506" s="260"/>
    </row>
    <row r="1507" spans="1:31">
      <c r="A1507" s="186"/>
      <c r="B1507" s="186"/>
      <c r="C1507" s="226"/>
      <c r="D1507" s="304"/>
      <c r="E1507" s="304"/>
      <c r="F1507" s="304"/>
      <c r="G1507" s="304"/>
      <c r="H1507" s="304"/>
      <c r="I1507" s="304"/>
      <c r="J1507" s="304"/>
      <c r="K1507" s="304"/>
      <c r="L1507" s="425">
        <f t="shared" si="46"/>
        <v>0</v>
      </c>
      <c r="M1507" s="304"/>
      <c r="N1507" s="304"/>
      <c r="O1507" s="425">
        <f t="shared" si="47"/>
        <v>0</v>
      </c>
      <c r="P1507" s="304"/>
      <c r="Q1507" s="304"/>
      <c r="R1507" s="275" t="str">
        <f>IF(ISBLANK($B1507),"",VLOOKUP($B1507,Listen!$A$2:$C$44,2,FALSE))</f>
        <v/>
      </c>
      <c r="S1507" s="275" t="str">
        <f>IF(ISBLANK($B1507),"",VLOOKUP($B1507,Listen!$A$2:$C$44,3,FALSE))</f>
        <v/>
      </c>
      <c r="T1507" s="260"/>
      <c r="U1507" s="260"/>
      <c r="V1507" s="260"/>
      <c r="W1507" s="260"/>
      <c r="X1507" s="260"/>
      <c r="Y1507" s="260"/>
      <c r="Z1507" s="260"/>
      <c r="AA1507" s="260"/>
      <c r="AB1507" s="260"/>
      <c r="AC1507" s="260"/>
      <c r="AD1507" s="260"/>
      <c r="AE1507" s="260"/>
    </row>
    <row r="1508" spans="1:31">
      <c r="A1508" s="186"/>
      <c r="B1508" s="186"/>
      <c r="C1508" s="226"/>
      <c r="D1508" s="304"/>
      <c r="E1508" s="304"/>
      <c r="F1508" s="304"/>
      <c r="G1508" s="304"/>
      <c r="H1508" s="304"/>
      <c r="I1508" s="304"/>
      <c r="J1508" s="304"/>
      <c r="K1508" s="304"/>
      <c r="L1508" s="425">
        <f t="shared" si="46"/>
        <v>0</v>
      </c>
      <c r="M1508" s="304"/>
      <c r="N1508" s="304"/>
      <c r="O1508" s="425">
        <f t="shared" si="47"/>
        <v>0</v>
      </c>
      <c r="P1508" s="304"/>
      <c r="Q1508" s="304"/>
      <c r="R1508" s="275" t="str">
        <f>IF(ISBLANK($B1508),"",VLOOKUP($B1508,Listen!$A$2:$C$44,2,FALSE))</f>
        <v/>
      </c>
      <c r="S1508" s="275" t="str">
        <f>IF(ISBLANK($B1508),"",VLOOKUP($B1508,Listen!$A$2:$C$44,3,FALSE))</f>
        <v/>
      </c>
      <c r="T1508" s="260"/>
      <c r="U1508" s="260"/>
      <c r="V1508" s="260"/>
      <c r="W1508" s="260"/>
      <c r="X1508" s="260"/>
      <c r="Y1508" s="260"/>
      <c r="Z1508" s="260"/>
      <c r="AA1508" s="260"/>
      <c r="AB1508" s="260"/>
      <c r="AC1508" s="260"/>
      <c r="AD1508" s="260"/>
      <c r="AE1508" s="260"/>
    </row>
    <row r="1509" spans="1:31">
      <c r="A1509" s="186"/>
      <c r="B1509" s="186"/>
      <c r="C1509" s="226"/>
      <c r="D1509" s="304"/>
      <c r="E1509" s="304"/>
      <c r="F1509" s="304"/>
      <c r="G1509" s="304"/>
      <c r="H1509" s="304"/>
      <c r="I1509" s="304"/>
      <c r="J1509" s="304"/>
      <c r="K1509" s="304"/>
      <c r="L1509" s="425">
        <f t="shared" si="46"/>
        <v>0</v>
      </c>
      <c r="M1509" s="304"/>
      <c r="N1509" s="304"/>
      <c r="O1509" s="425">
        <f t="shared" si="47"/>
        <v>0</v>
      </c>
      <c r="P1509" s="304"/>
      <c r="Q1509" s="304"/>
      <c r="R1509" s="275" t="str">
        <f>IF(ISBLANK($B1509),"",VLOOKUP($B1509,Listen!$A$2:$C$44,2,FALSE))</f>
        <v/>
      </c>
      <c r="S1509" s="275" t="str">
        <f>IF(ISBLANK($B1509),"",VLOOKUP($B1509,Listen!$A$2:$C$44,3,FALSE))</f>
        <v/>
      </c>
      <c r="T1509" s="260"/>
      <c r="U1509" s="260"/>
      <c r="V1509" s="260"/>
      <c r="W1509" s="260"/>
      <c r="X1509" s="260"/>
      <c r="Y1509" s="260"/>
      <c r="Z1509" s="260"/>
      <c r="AA1509" s="260"/>
      <c r="AB1509" s="260"/>
      <c r="AC1509" s="260"/>
      <c r="AD1509" s="260"/>
      <c r="AE1509" s="260"/>
    </row>
    <row r="1510" spans="1:31">
      <c r="A1510" s="186"/>
      <c r="B1510" s="186"/>
      <c r="C1510" s="226"/>
      <c r="D1510" s="304"/>
      <c r="E1510" s="304"/>
      <c r="F1510" s="304"/>
      <c r="G1510" s="304"/>
      <c r="H1510" s="304"/>
      <c r="I1510" s="304"/>
      <c r="J1510" s="304"/>
      <c r="K1510" s="304"/>
      <c r="L1510" s="425">
        <f t="shared" si="46"/>
        <v>0</v>
      </c>
      <c r="M1510" s="304"/>
      <c r="N1510" s="304"/>
      <c r="O1510" s="425">
        <f t="shared" si="47"/>
        <v>0</v>
      </c>
      <c r="P1510" s="304"/>
      <c r="Q1510" s="304"/>
      <c r="R1510" s="275" t="str">
        <f>IF(ISBLANK($B1510),"",VLOOKUP($B1510,Listen!$A$2:$C$44,2,FALSE))</f>
        <v/>
      </c>
      <c r="S1510" s="275" t="str">
        <f>IF(ISBLANK($B1510),"",VLOOKUP($B1510,Listen!$A$2:$C$44,3,FALSE))</f>
        <v/>
      </c>
      <c r="T1510" s="260"/>
      <c r="U1510" s="260"/>
      <c r="V1510" s="260"/>
      <c r="W1510" s="260"/>
      <c r="X1510" s="260"/>
      <c r="Y1510" s="260"/>
      <c r="Z1510" s="260"/>
      <c r="AA1510" s="260"/>
      <c r="AB1510" s="260"/>
      <c r="AC1510" s="260"/>
      <c r="AD1510" s="260"/>
      <c r="AE1510" s="260"/>
    </row>
    <row r="1511" spans="1:31">
      <c r="A1511" s="186"/>
      <c r="B1511" s="186"/>
      <c r="C1511" s="226"/>
      <c r="D1511" s="304"/>
      <c r="E1511" s="304"/>
      <c r="F1511" s="304"/>
      <c r="G1511" s="304"/>
      <c r="H1511" s="304"/>
      <c r="I1511" s="304"/>
      <c r="J1511" s="304"/>
      <c r="K1511" s="304"/>
      <c r="L1511" s="425">
        <f t="shared" si="46"/>
        <v>0</v>
      </c>
      <c r="M1511" s="304"/>
      <c r="N1511" s="304"/>
      <c r="O1511" s="425">
        <f t="shared" si="47"/>
        <v>0</v>
      </c>
      <c r="P1511" s="304"/>
      <c r="Q1511" s="304"/>
      <c r="R1511" s="275" t="str">
        <f>IF(ISBLANK($B1511),"",VLOOKUP($B1511,Listen!$A$2:$C$44,2,FALSE))</f>
        <v/>
      </c>
      <c r="S1511" s="275" t="str">
        <f>IF(ISBLANK($B1511),"",VLOOKUP($B1511,Listen!$A$2:$C$44,3,FALSE))</f>
        <v/>
      </c>
      <c r="T1511" s="260"/>
      <c r="U1511" s="260"/>
      <c r="V1511" s="260"/>
      <c r="W1511" s="260"/>
      <c r="X1511" s="260"/>
      <c r="Y1511" s="260"/>
      <c r="Z1511" s="260"/>
      <c r="AA1511" s="260"/>
      <c r="AB1511" s="260"/>
      <c r="AC1511" s="260"/>
      <c r="AD1511" s="260"/>
      <c r="AE1511" s="260"/>
    </row>
    <row r="1512" spans="1:31">
      <c r="A1512" s="186"/>
      <c r="B1512" s="186"/>
      <c r="C1512" s="226"/>
      <c r="D1512" s="304"/>
      <c r="E1512" s="304"/>
      <c r="F1512" s="304"/>
      <c r="G1512" s="304"/>
      <c r="H1512" s="304"/>
      <c r="I1512" s="304"/>
      <c r="J1512" s="304"/>
      <c r="K1512" s="304"/>
      <c r="L1512" s="425">
        <f t="shared" si="46"/>
        <v>0</v>
      </c>
      <c r="M1512" s="304"/>
      <c r="N1512" s="304"/>
      <c r="O1512" s="425">
        <f t="shared" si="47"/>
        <v>0</v>
      </c>
      <c r="P1512" s="304"/>
      <c r="Q1512" s="304"/>
      <c r="R1512" s="275" t="str">
        <f>IF(ISBLANK($B1512),"",VLOOKUP($B1512,Listen!$A$2:$C$44,2,FALSE))</f>
        <v/>
      </c>
      <c r="S1512" s="275" t="str">
        <f>IF(ISBLANK($B1512),"",VLOOKUP($B1512,Listen!$A$2:$C$44,3,FALSE))</f>
        <v/>
      </c>
      <c r="T1512" s="260"/>
      <c r="U1512" s="260"/>
      <c r="V1512" s="260"/>
      <c r="W1512" s="260"/>
      <c r="X1512" s="260"/>
      <c r="Y1512" s="260"/>
      <c r="Z1512" s="260"/>
      <c r="AA1512" s="260"/>
      <c r="AB1512" s="260"/>
      <c r="AC1512" s="260"/>
      <c r="AD1512" s="260"/>
      <c r="AE1512" s="260"/>
    </row>
    <row r="1513" spans="1:31">
      <c r="A1513" s="186"/>
      <c r="B1513" s="186"/>
      <c r="C1513" s="226"/>
      <c r="D1513" s="304"/>
      <c r="E1513" s="304"/>
      <c r="F1513" s="304"/>
      <c r="G1513" s="304"/>
      <c r="H1513" s="304"/>
      <c r="I1513" s="304"/>
      <c r="J1513" s="304"/>
      <c r="K1513" s="304"/>
      <c r="L1513" s="425">
        <f t="shared" si="46"/>
        <v>0</v>
      </c>
      <c r="M1513" s="304"/>
      <c r="N1513" s="304"/>
      <c r="O1513" s="425">
        <f t="shared" si="47"/>
        <v>0</v>
      </c>
      <c r="P1513" s="304"/>
      <c r="Q1513" s="304"/>
      <c r="R1513" s="275" t="str">
        <f>IF(ISBLANK($B1513),"",VLOOKUP($B1513,Listen!$A$2:$C$44,2,FALSE))</f>
        <v/>
      </c>
      <c r="S1513" s="275" t="str">
        <f>IF(ISBLANK($B1513),"",VLOOKUP($B1513,Listen!$A$2:$C$44,3,FALSE))</f>
        <v/>
      </c>
      <c r="T1513" s="260"/>
      <c r="U1513" s="260"/>
      <c r="V1513" s="260"/>
      <c r="W1513" s="260"/>
      <c r="X1513" s="260"/>
      <c r="Y1513" s="260"/>
      <c r="Z1513" s="260"/>
      <c r="AA1513" s="260"/>
      <c r="AB1513" s="260"/>
      <c r="AC1513" s="260"/>
      <c r="AD1513" s="260"/>
      <c r="AE1513" s="260"/>
    </row>
    <row r="1514" spans="1:31">
      <c r="A1514" s="186"/>
      <c r="B1514" s="186"/>
      <c r="C1514" s="226"/>
      <c r="D1514" s="304"/>
      <c r="E1514" s="304"/>
      <c r="F1514" s="304"/>
      <c r="G1514" s="304"/>
      <c r="H1514" s="304"/>
      <c r="I1514" s="304"/>
      <c r="J1514" s="304"/>
      <c r="K1514" s="304"/>
      <c r="L1514" s="425">
        <f t="shared" si="46"/>
        <v>0</v>
      </c>
      <c r="M1514" s="304"/>
      <c r="N1514" s="304"/>
      <c r="O1514" s="425">
        <f t="shared" si="47"/>
        <v>0</v>
      </c>
      <c r="P1514" s="304"/>
      <c r="Q1514" s="304"/>
      <c r="R1514" s="275" t="str">
        <f>IF(ISBLANK($B1514),"",VLOOKUP($B1514,Listen!$A$2:$C$44,2,FALSE))</f>
        <v/>
      </c>
      <c r="S1514" s="275" t="str">
        <f>IF(ISBLANK($B1514),"",VLOOKUP($B1514,Listen!$A$2:$C$44,3,FALSE))</f>
        <v/>
      </c>
      <c r="T1514" s="260"/>
      <c r="U1514" s="260"/>
      <c r="V1514" s="260"/>
      <c r="W1514" s="260"/>
      <c r="X1514" s="260"/>
      <c r="Y1514" s="260"/>
      <c r="Z1514" s="260"/>
      <c r="AA1514" s="260"/>
      <c r="AB1514" s="260"/>
      <c r="AC1514" s="260"/>
      <c r="AD1514" s="260"/>
      <c r="AE1514" s="260"/>
    </row>
    <row r="1515" spans="1:31">
      <c r="A1515" s="186"/>
      <c r="B1515" s="186"/>
      <c r="C1515" s="226"/>
      <c r="D1515" s="304"/>
      <c r="E1515" s="304"/>
      <c r="F1515" s="304"/>
      <c r="G1515" s="304"/>
      <c r="H1515" s="304"/>
      <c r="I1515" s="304"/>
      <c r="J1515" s="304"/>
      <c r="K1515" s="304"/>
      <c r="L1515" s="425">
        <f t="shared" si="46"/>
        <v>0</v>
      </c>
      <c r="M1515" s="304"/>
      <c r="N1515" s="304"/>
      <c r="O1515" s="425">
        <f t="shared" si="47"/>
        <v>0</v>
      </c>
      <c r="P1515" s="304"/>
      <c r="Q1515" s="304"/>
      <c r="R1515" s="275" t="str">
        <f>IF(ISBLANK($B1515),"",VLOOKUP($B1515,Listen!$A$2:$C$44,2,FALSE))</f>
        <v/>
      </c>
      <c r="S1515" s="275" t="str">
        <f>IF(ISBLANK($B1515),"",VLOOKUP($B1515,Listen!$A$2:$C$44,3,FALSE))</f>
        <v/>
      </c>
      <c r="T1515" s="260"/>
      <c r="U1515" s="260"/>
      <c r="V1515" s="260"/>
      <c r="W1515" s="260"/>
      <c r="X1515" s="260"/>
      <c r="Y1515" s="260"/>
      <c r="Z1515" s="260"/>
      <c r="AA1515" s="260"/>
      <c r="AB1515" s="260"/>
      <c r="AC1515" s="260"/>
      <c r="AD1515" s="260"/>
      <c r="AE1515" s="260"/>
    </row>
    <row r="1516" spans="1:31">
      <c r="A1516" s="186"/>
      <c r="B1516" s="186"/>
      <c r="C1516" s="226"/>
      <c r="D1516" s="304"/>
      <c r="E1516" s="304"/>
      <c r="F1516" s="304"/>
      <c r="G1516" s="304"/>
      <c r="H1516" s="304"/>
      <c r="I1516" s="304"/>
      <c r="J1516" s="304"/>
      <c r="K1516" s="304"/>
      <c r="L1516" s="425">
        <f t="shared" si="46"/>
        <v>0</v>
      </c>
      <c r="M1516" s="304"/>
      <c r="N1516" s="304"/>
      <c r="O1516" s="425">
        <f t="shared" si="47"/>
        <v>0</v>
      </c>
      <c r="P1516" s="304"/>
      <c r="Q1516" s="304"/>
      <c r="R1516" s="275" t="str">
        <f>IF(ISBLANK($B1516),"",VLOOKUP($B1516,Listen!$A$2:$C$44,2,FALSE))</f>
        <v/>
      </c>
      <c r="S1516" s="275" t="str">
        <f>IF(ISBLANK($B1516),"",VLOOKUP($B1516,Listen!$A$2:$C$44,3,FALSE))</f>
        <v/>
      </c>
      <c r="T1516" s="260"/>
      <c r="U1516" s="260"/>
      <c r="V1516" s="260"/>
      <c r="W1516" s="260"/>
      <c r="X1516" s="260"/>
      <c r="Y1516" s="260"/>
      <c r="Z1516" s="260"/>
      <c r="AA1516" s="260"/>
      <c r="AB1516" s="260"/>
      <c r="AC1516" s="260"/>
      <c r="AD1516" s="260"/>
      <c r="AE1516" s="260"/>
    </row>
    <row r="1517" spans="1:31">
      <c r="A1517" s="186"/>
      <c r="B1517" s="186"/>
      <c r="C1517" s="226"/>
      <c r="D1517" s="304"/>
      <c r="E1517" s="304"/>
      <c r="F1517" s="304"/>
      <c r="G1517" s="304"/>
      <c r="H1517" s="304"/>
      <c r="I1517" s="304"/>
      <c r="J1517" s="304"/>
      <c r="K1517" s="304"/>
      <c r="L1517" s="425">
        <f t="shared" si="46"/>
        <v>0</v>
      </c>
      <c r="M1517" s="304"/>
      <c r="N1517" s="304"/>
      <c r="O1517" s="425">
        <f t="shared" si="47"/>
        <v>0</v>
      </c>
      <c r="P1517" s="304"/>
      <c r="Q1517" s="304"/>
      <c r="R1517" s="275" t="str">
        <f>IF(ISBLANK($B1517),"",VLOOKUP($B1517,Listen!$A$2:$C$44,2,FALSE))</f>
        <v/>
      </c>
      <c r="S1517" s="275" t="str">
        <f>IF(ISBLANK($B1517),"",VLOOKUP($B1517,Listen!$A$2:$C$44,3,FALSE))</f>
        <v/>
      </c>
      <c r="T1517" s="260"/>
      <c r="U1517" s="260"/>
      <c r="V1517" s="260"/>
      <c r="W1517" s="260"/>
      <c r="X1517" s="260"/>
      <c r="Y1517" s="260"/>
      <c r="Z1517" s="260"/>
      <c r="AA1517" s="260"/>
      <c r="AB1517" s="260"/>
      <c r="AC1517" s="260"/>
      <c r="AD1517" s="260"/>
      <c r="AE1517" s="260"/>
    </row>
    <row r="1518" spans="1:31">
      <c r="A1518" s="186"/>
      <c r="B1518" s="186"/>
      <c r="C1518" s="226"/>
      <c r="D1518" s="304"/>
      <c r="E1518" s="304"/>
      <c r="F1518" s="304"/>
      <c r="G1518" s="304"/>
      <c r="H1518" s="304"/>
      <c r="I1518" s="304"/>
      <c r="J1518" s="304"/>
      <c r="K1518" s="304"/>
      <c r="L1518" s="425">
        <f t="shared" si="46"/>
        <v>0</v>
      </c>
      <c r="M1518" s="304"/>
      <c r="N1518" s="304"/>
      <c r="O1518" s="425">
        <f t="shared" si="47"/>
        <v>0</v>
      </c>
      <c r="P1518" s="304"/>
      <c r="Q1518" s="304"/>
      <c r="R1518" s="275" t="str">
        <f>IF(ISBLANK($B1518),"",VLOOKUP($B1518,Listen!$A$2:$C$44,2,FALSE))</f>
        <v/>
      </c>
      <c r="S1518" s="275" t="str">
        <f>IF(ISBLANK($B1518),"",VLOOKUP($B1518,Listen!$A$2:$C$44,3,FALSE))</f>
        <v/>
      </c>
      <c r="T1518" s="260"/>
      <c r="U1518" s="260"/>
      <c r="V1518" s="260"/>
      <c r="W1518" s="260"/>
      <c r="X1518" s="260"/>
      <c r="Y1518" s="260"/>
      <c r="Z1518" s="260"/>
      <c r="AA1518" s="260"/>
      <c r="AB1518" s="260"/>
      <c r="AC1518" s="260"/>
      <c r="AD1518" s="260"/>
      <c r="AE1518" s="260"/>
    </row>
    <row r="1519" spans="1:31">
      <c r="A1519" s="186"/>
      <c r="B1519" s="186"/>
      <c r="C1519" s="226"/>
      <c r="D1519" s="304"/>
      <c r="E1519" s="304"/>
      <c r="F1519" s="304"/>
      <c r="G1519" s="304"/>
      <c r="H1519" s="304"/>
      <c r="I1519" s="304"/>
      <c r="J1519" s="304"/>
      <c r="K1519" s="304"/>
      <c r="L1519" s="425">
        <f t="shared" si="46"/>
        <v>0</v>
      </c>
      <c r="M1519" s="304"/>
      <c r="N1519" s="304"/>
      <c r="O1519" s="425">
        <f t="shared" si="47"/>
        <v>0</v>
      </c>
      <c r="P1519" s="304"/>
      <c r="Q1519" s="304"/>
      <c r="R1519" s="275" t="str">
        <f>IF(ISBLANK($B1519),"",VLOOKUP($B1519,Listen!$A$2:$C$44,2,FALSE))</f>
        <v/>
      </c>
      <c r="S1519" s="275" t="str">
        <f>IF(ISBLANK($B1519),"",VLOOKUP($B1519,Listen!$A$2:$C$44,3,FALSE))</f>
        <v/>
      </c>
      <c r="T1519" s="260"/>
      <c r="U1519" s="260"/>
      <c r="V1519" s="260"/>
      <c r="W1519" s="260"/>
      <c r="X1519" s="260"/>
      <c r="Y1519" s="260"/>
      <c r="Z1519" s="260"/>
      <c r="AA1519" s="260"/>
      <c r="AB1519" s="260"/>
      <c r="AC1519" s="260"/>
      <c r="AD1519" s="260"/>
      <c r="AE1519" s="260"/>
    </row>
    <row r="1520" spans="1:31">
      <c r="A1520" s="186"/>
      <c r="B1520" s="186"/>
      <c r="C1520" s="226"/>
      <c r="D1520" s="304"/>
      <c r="E1520" s="304"/>
      <c r="F1520" s="304"/>
      <c r="G1520" s="304"/>
      <c r="H1520" s="304"/>
      <c r="I1520" s="304"/>
      <c r="J1520" s="304"/>
      <c r="K1520" s="304"/>
      <c r="L1520" s="425">
        <f t="shared" si="46"/>
        <v>0</v>
      </c>
      <c r="M1520" s="304"/>
      <c r="N1520" s="304"/>
      <c r="O1520" s="425">
        <f t="shared" si="47"/>
        <v>0</v>
      </c>
      <c r="P1520" s="304"/>
      <c r="Q1520" s="304"/>
      <c r="R1520" s="275" t="str">
        <f>IF(ISBLANK($B1520),"",VLOOKUP($B1520,Listen!$A$2:$C$44,2,FALSE))</f>
        <v/>
      </c>
      <c r="S1520" s="275" t="str">
        <f>IF(ISBLANK($B1520),"",VLOOKUP($B1520,Listen!$A$2:$C$44,3,FALSE))</f>
        <v/>
      </c>
      <c r="T1520" s="260"/>
      <c r="U1520" s="260"/>
      <c r="V1520" s="260"/>
      <c r="W1520" s="260"/>
      <c r="X1520" s="260"/>
      <c r="Y1520" s="260"/>
      <c r="Z1520" s="260"/>
      <c r="AA1520" s="260"/>
      <c r="AB1520" s="260"/>
      <c r="AC1520" s="260"/>
      <c r="AD1520" s="260"/>
      <c r="AE1520" s="260"/>
    </row>
    <row r="1521" spans="1:31">
      <c r="A1521" s="186"/>
      <c r="B1521" s="186"/>
      <c r="C1521" s="226"/>
      <c r="D1521" s="304"/>
      <c r="E1521" s="304"/>
      <c r="F1521" s="304"/>
      <c r="G1521" s="304"/>
      <c r="H1521" s="304"/>
      <c r="I1521" s="304"/>
      <c r="J1521" s="304"/>
      <c r="K1521" s="304"/>
      <c r="L1521" s="425">
        <f t="shared" si="46"/>
        <v>0</v>
      </c>
      <c r="M1521" s="304"/>
      <c r="N1521" s="304"/>
      <c r="O1521" s="425">
        <f t="shared" si="47"/>
        <v>0</v>
      </c>
      <c r="P1521" s="304"/>
      <c r="Q1521" s="304"/>
      <c r="R1521" s="275" t="str">
        <f>IF(ISBLANK($B1521),"",VLOOKUP($B1521,Listen!$A$2:$C$44,2,FALSE))</f>
        <v/>
      </c>
      <c r="S1521" s="275" t="str">
        <f>IF(ISBLANK($B1521),"",VLOOKUP($B1521,Listen!$A$2:$C$44,3,FALSE))</f>
        <v/>
      </c>
      <c r="T1521" s="260"/>
      <c r="U1521" s="260"/>
      <c r="V1521" s="260"/>
      <c r="W1521" s="260"/>
      <c r="X1521" s="260"/>
      <c r="Y1521" s="260"/>
      <c r="Z1521" s="260"/>
      <c r="AA1521" s="260"/>
      <c r="AB1521" s="260"/>
      <c r="AC1521" s="260"/>
      <c r="AD1521" s="260"/>
      <c r="AE1521" s="260"/>
    </row>
    <row r="1522" spans="1:31">
      <c r="A1522" s="186"/>
      <c r="B1522" s="186"/>
      <c r="C1522" s="226"/>
      <c r="D1522" s="304"/>
      <c r="E1522" s="304"/>
      <c r="F1522" s="304"/>
      <c r="G1522" s="304"/>
      <c r="H1522" s="304"/>
      <c r="I1522" s="304"/>
      <c r="J1522" s="304"/>
      <c r="K1522" s="304"/>
      <c r="L1522" s="425">
        <f t="shared" si="46"/>
        <v>0</v>
      </c>
      <c r="M1522" s="304"/>
      <c r="N1522" s="304"/>
      <c r="O1522" s="425">
        <f t="shared" si="47"/>
        <v>0</v>
      </c>
      <c r="P1522" s="304"/>
      <c r="Q1522" s="304"/>
      <c r="R1522" s="275" t="str">
        <f>IF(ISBLANK($B1522),"",VLOOKUP($B1522,Listen!$A$2:$C$44,2,FALSE))</f>
        <v/>
      </c>
      <c r="S1522" s="275" t="str">
        <f>IF(ISBLANK($B1522),"",VLOOKUP($B1522,Listen!$A$2:$C$44,3,FALSE))</f>
        <v/>
      </c>
      <c r="T1522" s="260"/>
      <c r="U1522" s="260"/>
      <c r="V1522" s="260"/>
      <c r="W1522" s="260"/>
      <c r="X1522" s="260"/>
      <c r="Y1522" s="260"/>
      <c r="Z1522" s="260"/>
      <c r="AA1522" s="260"/>
      <c r="AB1522" s="260"/>
      <c r="AC1522" s="260"/>
      <c r="AD1522" s="260"/>
      <c r="AE1522" s="260"/>
    </row>
    <row r="1523" spans="1:31">
      <c r="A1523" s="186"/>
      <c r="B1523" s="186"/>
      <c r="C1523" s="226"/>
      <c r="D1523" s="304"/>
      <c r="E1523" s="304"/>
      <c r="F1523" s="304"/>
      <c r="G1523" s="304"/>
      <c r="H1523" s="304"/>
      <c r="I1523" s="304"/>
      <c r="J1523" s="304"/>
      <c r="K1523" s="304"/>
      <c r="L1523" s="425">
        <f t="shared" si="46"/>
        <v>0</v>
      </c>
      <c r="M1523" s="304"/>
      <c r="N1523" s="304"/>
      <c r="O1523" s="425">
        <f t="shared" si="47"/>
        <v>0</v>
      </c>
      <c r="P1523" s="304"/>
      <c r="Q1523" s="304"/>
      <c r="R1523" s="275" t="str">
        <f>IF(ISBLANK($B1523),"",VLOOKUP($B1523,Listen!$A$2:$C$44,2,FALSE))</f>
        <v/>
      </c>
      <c r="S1523" s="275" t="str">
        <f>IF(ISBLANK($B1523),"",VLOOKUP($B1523,Listen!$A$2:$C$44,3,FALSE))</f>
        <v/>
      </c>
      <c r="T1523" s="260"/>
      <c r="U1523" s="260"/>
      <c r="V1523" s="260"/>
      <c r="W1523" s="260"/>
      <c r="X1523" s="260"/>
      <c r="Y1523" s="260"/>
      <c r="Z1523" s="260"/>
      <c r="AA1523" s="260"/>
      <c r="AB1523" s="260"/>
      <c r="AC1523" s="260"/>
      <c r="AD1523" s="260"/>
      <c r="AE1523" s="260"/>
    </row>
    <row r="1524" spans="1:31">
      <c r="A1524" s="186"/>
      <c r="B1524" s="186"/>
      <c r="C1524" s="226"/>
      <c r="D1524" s="304"/>
      <c r="E1524" s="304"/>
      <c r="F1524" s="304"/>
      <c r="G1524" s="304"/>
      <c r="H1524" s="304"/>
      <c r="I1524" s="304"/>
      <c r="J1524" s="304"/>
      <c r="K1524" s="304"/>
      <c r="L1524" s="425">
        <f t="shared" si="46"/>
        <v>0</v>
      </c>
      <c r="M1524" s="304"/>
      <c r="N1524" s="304"/>
      <c r="O1524" s="425">
        <f t="shared" si="47"/>
        <v>0</v>
      </c>
      <c r="P1524" s="304"/>
      <c r="Q1524" s="304"/>
      <c r="R1524" s="275" t="str">
        <f>IF(ISBLANK($B1524),"",VLOOKUP($B1524,Listen!$A$2:$C$44,2,FALSE))</f>
        <v/>
      </c>
      <c r="S1524" s="275" t="str">
        <f>IF(ISBLANK($B1524),"",VLOOKUP($B1524,Listen!$A$2:$C$44,3,FALSE))</f>
        <v/>
      </c>
      <c r="T1524" s="260"/>
      <c r="U1524" s="260"/>
      <c r="V1524" s="260"/>
      <c r="W1524" s="260"/>
      <c r="X1524" s="260"/>
      <c r="Y1524" s="260"/>
      <c r="Z1524" s="260"/>
      <c r="AA1524" s="260"/>
      <c r="AB1524" s="260"/>
      <c r="AC1524" s="260"/>
      <c r="AD1524" s="260"/>
      <c r="AE1524" s="260"/>
    </row>
    <row r="1525" spans="1:31">
      <c r="A1525" s="186"/>
      <c r="B1525" s="186"/>
      <c r="C1525" s="226"/>
      <c r="D1525" s="304"/>
      <c r="E1525" s="304"/>
      <c r="F1525" s="304"/>
      <c r="G1525" s="304"/>
      <c r="H1525" s="304"/>
      <c r="I1525" s="304"/>
      <c r="J1525" s="304"/>
      <c r="K1525" s="304"/>
      <c r="L1525" s="425">
        <f t="shared" si="46"/>
        <v>0</v>
      </c>
      <c r="M1525" s="304"/>
      <c r="N1525" s="304"/>
      <c r="O1525" s="425">
        <f t="shared" si="47"/>
        <v>0</v>
      </c>
      <c r="P1525" s="304"/>
      <c r="Q1525" s="304"/>
      <c r="R1525" s="275" t="str">
        <f>IF(ISBLANK($B1525),"",VLOOKUP($B1525,Listen!$A$2:$C$44,2,FALSE))</f>
        <v/>
      </c>
      <c r="S1525" s="275" t="str">
        <f>IF(ISBLANK($B1525),"",VLOOKUP($B1525,Listen!$A$2:$C$44,3,FALSE))</f>
        <v/>
      </c>
      <c r="T1525" s="260"/>
      <c r="U1525" s="260"/>
      <c r="V1525" s="260"/>
      <c r="W1525" s="260"/>
      <c r="X1525" s="260"/>
      <c r="Y1525" s="260"/>
      <c r="Z1525" s="260"/>
      <c r="AA1525" s="260"/>
      <c r="AB1525" s="260"/>
      <c r="AC1525" s="260"/>
      <c r="AD1525" s="260"/>
      <c r="AE1525" s="260"/>
    </row>
    <row r="1526" spans="1:31">
      <c r="A1526" s="186"/>
      <c r="B1526" s="186"/>
      <c r="C1526" s="226"/>
      <c r="D1526" s="304"/>
      <c r="E1526" s="304"/>
      <c r="F1526" s="304"/>
      <c r="G1526" s="304"/>
      <c r="H1526" s="304"/>
      <c r="I1526" s="304"/>
      <c r="J1526" s="304"/>
      <c r="K1526" s="304"/>
      <c r="L1526" s="425">
        <f t="shared" si="46"/>
        <v>0</v>
      </c>
      <c r="M1526" s="304"/>
      <c r="N1526" s="304"/>
      <c r="O1526" s="425">
        <f t="shared" si="47"/>
        <v>0</v>
      </c>
      <c r="P1526" s="304"/>
      <c r="Q1526" s="304"/>
      <c r="R1526" s="275" t="str">
        <f>IF(ISBLANK($B1526),"",VLOOKUP($B1526,Listen!$A$2:$C$44,2,FALSE))</f>
        <v/>
      </c>
      <c r="S1526" s="275" t="str">
        <f>IF(ISBLANK($B1526),"",VLOOKUP($B1526,Listen!$A$2:$C$44,3,FALSE))</f>
        <v/>
      </c>
      <c r="T1526" s="260"/>
      <c r="U1526" s="260"/>
      <c r="V1526" s="260"/>
      <c r="W1526" s="260"/>
      <c r="X1526" s="260"/>
      <c r="Y1526" s="260"/>
      <c r="Z1526" s="260"/>
      <c r="AA1526" s="260"/>
      <c r="AB1526" s="260"/>
      <c r="AC1526" s="260"/>
      <c r="AD1526" s="260"/>
      <c r="AE1526" s="260"/>
    </row>
    <row r="1527" spans="1:31">
      <c r="A1527" s="186"/>
      <c r="B1527" s="186"/>
      <c r="C1527" s="226"/>
      <c r="D1527" s="304"/>
      <c r="E1527" s="304"/>
      <c r="F1527" s="304"/>
      <c r="G1527" s="304"/>
      <c r="H1527" s="304"/>
      <c r="I1527" s="304"/>
      <c r="J1527" s="304"/>
      <c r="K1527" s="304"/>
      <c r="L1527" s="425">
        <f t="shared" si="46"/>
        <v>0</v>
      </c>
      <c r="M1527" s="304"/>
      <c r="N1527" s="304"/>
      <c r="O1527" s="425">
        <f t="shared" si="47"/>
        <v>0</v>
      </c>
      <c r="P1527" s="304"/>
      <c r="Q1527" s="304"/>
      <c r="R1527" s="275" t="str">
        <f>IF(ISBLANK($B1527),"",VLOOKUP($B1527,Listen!$A$2:$C$44,2,FALSE))</f>
        <v/>
      </c>
      <c r="S1527" s="275" t="str">
        <f>IF(ISBLANK($B1527),"",VLOOKUP($B1527,Listen!$A$2:$C$44,3,FALSE))</f>
        <v/>
      </c>
      <c r="T1527" s="260"/>
      <c r="U1527" s="260"/>
      <c r="V1527" s="260"/>
      <c r="W1527" s="260"/>
      <c r="X1527" s="260"/>
      <c r="Y1527" s="260"/>
      <c r="Z1527" s="260"/>
      <c r="AA1527" s="260"/>
      <c r="AB1527" s="260"/>
      <c r="AC1527" s="260"/>
      <c r="AD1527" s="260"/>
      <c r="AE1527" s="260"/>
    </row>
    <row r="1528" spans="1:31">
      <c r="A1528" s="186"/>
      <c r="B1528" s="186"/>
      <c r="C1528" s="226"/>
      <c r="D1528" s="304"/>
      <c r="E1528" s="304"/>
      <c r="F1528" s="304"/>
      <c r="G1528" s="304"/>
      <c r="H1528" s="304"/>
      <c r="I1528" s="304"/>
      <c r="J1528" s="304"/>
      <c r="K1528" s="304"/>
      <c r="L1528" s="425">
        <f t="shared" si="46"/>
        <v>0</v>
      </c>
      <c r="M1528" s="304"/>
      <c r="N1528" s="304"/>
      <c r="O1528" s="425">
        <f t="shared" si="47"/>
        <v>0</v>
      </c>
      <c r="P1528" s="304"/>
      <c r="Q1528" s="304"/>
      <c r="R1528" s="275" t="str">
        <f>IF(ISBLANK($B1528),"",VLOOKUP($B1528,Listen!$A$2:$C$44,2,FALSE))</f>
        <v/>
      </c>
      <c r="S1528" s="275" t="str">
        <f>IF(ISBLANK($B1528),"",VLOOKUP($B1528,Listen!$A$2:$C$44,3,FALSE))</f>
        <v/>
      </c>
      <c r="T1528" s="260"/>
      <c r="U1528" s="260"/>
      <c r="V1528" s="260"/>
      <c r="W1528" s="260"/>
      <c r="X1528" s="260"/>
      <c r="Y1528" s="260"/>
      <c r="Z1528" s="260"/>
      <c r="AA1528" s="260"/>
      <c r="AB1528" s="260"/>
      <c r="AC1528" s="260"/>
      <c r="AD1528" s="260"/>
      <c r="AE1528" s="260"/>
    </row>
    <row r="1529" spans="1:31">
      <c r="A1529" s="186"/>
      <c r="B1529" s="186"/>
      <c r="C1529" s="226"/>
      <c r="D1529" s="304"/>
      <c r="E1529" s="304"/>
      <c r="F1529" s="304"/>
      <c r="G1529" s="304"/>
      <c r="H1529" s="304"/>
      <c r="I1529" s="304"/>
      <c r="J1529" s="304"/>
      <c r="K1529" s="304"/>
      <c r="L1529" s="425">
        <f t="shared" si="46"/>
        <v>0</v>
      </c>
      <c r="M1529" s="304"/>
      <c r="N1529" s="304"/>
      <c r="O1529" s="425">
        <f t="shared" si="47"/>
        <v>0</v>
      </c>
      <c r="P1529" s="304"/>
      <c r="Q1529" s="304"/>
      <c r="R1529" s="275" t="str">
        <f>IF(ISBLANK($B1529),"",VLOOKUP($B1529,Listen!$A$2:$C$44,2,FALSE))</f>
        <v/>
      </c>
      <c r="S1529" s="275" t="str">
        <f>IF(ISBLANK($B1529),"",VLOOKUP($B1529,Listen!$A$2:$C$44,3,FALSE))</f>
        <v/>
      </c>
      <c r="T1529" s="260"/>
      <c r="U1529" s="260"/>
      <c r="V1529" s="260"/>
      <c r="W1529" s="260"/>
      <c r="X1529" s="260"/>
      <c r="Y1529" s="260"/>
      <c r="Z1529" s="260"/>
      <c r="AA1529" s="260"/>
      <c r="AB1529" s="260"/>
      <c r="AC1529" s="260"/>
      <c r="AD1529" s="260"/>
      <c r="AE1529" s="260"/>
    </row>
    <row r="1530" spans="1:31">
      <c r="A1530" s="186"/>
      <c r="B1530" s="186"/>
      <c r="C1530" s="226"/>
      <c r="D1530" s="304"/>
      <c r="E1530" s="304"/>
      <c r="F1530" s="304"/>
      <c r="G1530" s="304"/>
      <c r="H1530" s="304"/>
      <c r="I1530" s="304"/>
      <c r="J1530" s="304"/>
      <c r="K1530" s="304"/>
      <c r="L1530" s="425">
        <f t="shared" si="46"/>
        <v>0</v>
      </c>
      <c r="M1530" s="304"/>
      <c r="N1530" s="304"/>
      <c r="O1530" s="425">
        <f t="shared" si="47"/>
        <v>0</v>
      </c>
      <c r="P1530" s="304"/>
      <c r="Q1530" s="304"/>
      <c r="R1530" s="275" t="str">
        <f>IF(ISBLANK($B1530),"",VLOOKUP($B1530,Listen!$A$2:$C$44,2,FALSE))</f>
        <v/>
      </c>
      <c r="S1530" s="275" t="str">
        <f>IF(ISBLANK($B1530),"",VLOOKUP($B1530,Listen!$A$2:$C$44,3,FALSE))</f>
        <v/>
      </c>
      <c r="T1530" s="260"/>
      <c r="U1530" s="260"/>
      <c r="V1530" s="260"/>
      <c r="W1530" s="260"/>
      <c r="X1530" s="260"/>
      <c r="Y1530" s="260"/>
      <c r="Z1530" s="260"/>
      <c r="AA1530" s="260"/>
      <c r="AB1530" s="260"/>
      <c r="AC1530" s="260"/>
      <c r="AD1530" s="260"/>
      <c r="AE1530" s="260"/>
    </row>
    <row r="1531" spans="1:31">
      <c r="A1531" s="186"/>
      <c r="B1531" s="186"/>
      <c r="C1531" s="226"/>
      <c r="D1531" s="304"/>
      <c r="E1531" s="304"/>
      <c r="F1531" s="304"/>
      <c r="G1531" s="304"/>
      <c r="H1531" s="304"/>
      <c r="I1531" s="304"/>
      <c r="J1531" s="304"/>
      <c r="K1531" s="304"/>
      <c r="L1531" s="425">
        <f t="shared" si="46"/>
        <v>0</v>
      </c>
      <c r="M1531" s="304"/>
      <c r="N1531" s="304"/>
      <c r="O1531" s="425">
        <f t="shared" si="47"/>
        <v>0</v>
      </c>
      <c r="P1531" s="304"/>
      <c r="Q1531" s="304"/>
      <c r="R1531" s="275" t="str">
        <f>IF(ISBLANK($B1531),"",VLOOKUP($B1531,Listen!$A$2:$C$44,2,FALSE))</f>
        <v/>
      </c>
      <c r="S1531" s="275" t="str">
        <f>IF(ISBLANK($B1531),"",VLOOKUP($B1531,Listen!$A$2:$C$44,3,FALSE))</f>
        <v/>
      </c>
      <c r="T1531" s="260"/>
      <c r="U1531" s="260"/>
      <c r="V1531" s="260"/>
      <c r="W1531" s="260"/>
      <c r="X1531" s="260"/>
      <c r="Y1531" s="260"/>
      <c r="Z1531" s="260"/>
      <c r="AA1531" s="260"/>
      <c r="AB1531" s="260"/>
      <c r="AC1531" s="260"/>
      <c r="AD1531" s="260"/>
      <c r="AE1531" s="260"/>
    </row>
    <row r="1532" spans="1:31">
      <c r="A1532" s="186"/>
      <c r="B1532" s="186"/>
      <c r="C1532" s="226"/>
      <c r="D1532" s="304"/>
      <c r="E1532" s="304"/>
      <c r="F1532" s="304"/>
      <c r="G1532" s="304"/>
      <c r="H1532" s="304"/>
      <c r="I1532" s="304"/>
      <c r="J1532" s="304"/>
      <c r="K1532" s="304"/>
      <c r="L1532" s="425">
        <f t="shared" si="46"/>
        <v>0</v>
      </c>
      <c r="M1532" s="304"/>
      <c r="N1532" s="304"/>
      <c r="O1532" s="425">
        <f t="shared" si="47"/>
        <v>0</v>
      </c>
      <c r="P1532" s="304"/>
      <c r="Q1532" s="304"/>
      <c r="R1532" s="275" t="str">
        <f>IF(ISBLANK($B1532),"",VLOOKUP($B1532,Listen!$A$2:$C$44,2,FALSE))</f>
        <v/>
      </c>
      <c r="S1532" s="275" t="str">
        <f>IF(ISBLANK($B1532),"",VLOOKUP($B1532,Listen!$A$2:$C$44,3,FALSE))</f>
        <v/>
      </c>
      <c r="T1532" s="260"/>
      <c r="U1532" s="260"/>
      <c r="V1532" s="260"/>
      <c r="W1532" s="260"/>
      <c r="X1532" s="260"/>
      <c r="Y1532" s="260"/>
      <c r="Z1532" s="260"/>
      <c r="AA1532" s="260"/>
      <c r="AB1532" s="260"/>
      <c r="AC1532" s="260"/>
      <c r="AD1532" s="260"/>
      <c r="AE1532" s="260"/>
    </row>
    <row r="1533" spans="1:31">
      <c r="A1533" s="186"/>
      <c r="B1533" s="186"/>
      <c r="C1533" s="226"/>
      <c r="D1533" s="304"/>
      <c r="E1533" s="304"/>
      <c r="F1533" s="304"/>
      <c r="G1533" s="304"/>
      <c r="H1533" s="304"/>
      <c r="I1533" s="304"/>
      <c r="J1533" s="304"/>
      <c r="K1533" s="304"/>
      <c r="L1533" s="425">
        <f t="shared" si="46"/>
        <v>0</v>
      </c>
      <c r="M1533" s="304"/>
      <c r="N1533" s="304"/>
      <c r="O1533" s="425">
        <f t="shared" si="47"/>
        <v>0</v>
      </c>
      <c r="P1533" s="304"/>
      <c r="Q1533" s="304"/>
      <c r="R1533" s="275" t="str">
        <f>IF(ISBLANK($B1533),"",VLOOKUP($B1533,Listen!$A$2:$C$44,2,FALSE))</f>
        <v/>
      </c>
      <c r="S1533" s="275" t="str">
        <f>IF(ISBLANK($B1533),"",VLOOKUP($B1533,Listen!$A$2:$C$44,3,FALSE))</f>
        <v/>
      </c>
      <c r="T1533" s="260"/>
      <c r="U1533" s="260"/>
      <c r="V1533" s="260"/>
      <c r="W1533" s="260"/>
      <c r="X1533" s="260"/>
      <c r="Y1533" s="260"/>
      <c r="Z1533" s="260"/>
      <c r="AA1533" s="260"/>
      <c r="AB1533" s="260"/>
      <c r="AC1533" s="260"/>
      <c r="AD1533" s="260"/>
      <c r="AE1533" s="260"/>
    </row>
    <row r="1534" spans="1:31">
      <c r="A1534" s="186"/>
      <c r="B1534" s="186"/>
      <c r="C1534" s="226"/>
      <c r="D1534" s="304"/>
      <c r="E1534" s="304"/>
      <c r="F1534" s="304"/>
      <c r="G1534" s="304"/>
      <c r="H1534" s="304"/>
      <c r="I1534" s="304"/>
      <c r="J1534" s="304"/>
      <c r="K1534" s="304"/>
      <c r="L1534" s="425">
        <f t="shared" si="46"/>
        <v>0</v>
      </c>
      <c r="M1534" s="304"/>
      <c r="N1534" s="304"/>
      <c r="O1534" s="425">
        <f t="shared" si="47"/>
        <v>0</v>
      </c>
      <c r="P1534" s="304"/>
      <c r="Q1534" s="304"/>
      <c r="R1534" s="275" t="str">
        <f>IF(ISBLANK($B1534),"",VLOOKUP($B1534,Listen!$A$2:$C$44,2,FALSE))</f>
        <v/>
      </c>
      <c r="S1534" s="275" t="str">
        <f>IF(ISBLANK($B1534),"",VLOOKUP($B1534,Listen!$A$2:$C$44,3,FALSE))</f>
        <v/>
      </c>
      <c r="T1534" s="260"/>
      <c r="U1534" s="260"/>
      <c r="V1534" s="260"/>
      <c r="W1534" s="260"/>
      <c r="X1534" s="260"/>
      <c r="Y1534" s="260"/>
      <c r="Z1534" s="260"/>
      <c r="AA1534" s="260"/>
      <c r="AB1534" s="260"/>
      <c r="AC1534" s="260"/>
      <c r="AD1534" s="260"/>
      <c r="AE1534" s="260"/>
    </row>
    <row r="1535" spans="1:31">
      <c r="A1535" s="186"/>
      <c r="B1535" s="186"/>
      <c r="C1535" s="226"/>
      <c r="D1535" s="304"/>
      <c r="E1535" s="304"/>
      <c r="F1535" s="304"/>
      <c r="G1535" s="304"/>
      <c r="H1535" s="304"/>
      <c r="I1535" s="304"/>
      <c r="J1535" s="304"/>
      <c r="K1535" s="304"/>
      <c r="L1535" s="425">
        <f t="shared" si="46"/>
        <v>0</v>
      </c>
      <c r="M1535" s="304"/>
      <c r="N1535" s="304"/>
      <c r="O1535" s="425">
        <f t="shared" si="47"/>
        <v>0</v>
      </c>
      <c r="P1535" s="304"/>
      <c r="Q1535" s="304"/>
      <c r="R1535" s="275" t="str">
        <f>IF(ISBLANK($B1535),"",VLOOKUP($B1535,Listen!$A$2:$C$44,2,FALSE))</f>
        <v/>
      </c>
      <c r="S1535" s="275" t="str">
        <f>IF(ISBLANK($B1535),"",VLOOKUP($B1535,Listen!$A$2:$C$44,3,FALSE))</f>
        <v/>
      </c>
      <c r="T1535" s="260"/>
      <c r="U1535" s="260"/>
      <c r="V1535" s="260"/>
      <c r="W1535" s="260"/>
      <c r="X1535" s="260"/>
      <c r="Y1535" s="260"/>
      <c r="Z1535" s="260"/>
      <c r="AA1535" s="260"/>
      <c r="AB1535" s="260"/>
      <c r="AC1535" s="260"/>
      <c r="AD1535" s="260"/>
      <c r="AE1535" s="260"/>
    </row>
    <row r="1536" spans="1:31">
      <c r="A1536" s="186"/>
      <c r="B1536" s="186"/>
      <c r="C1536" s="226"/>
      <c r="D1536" s="304"/>
      <c r="E1536" s="304"/>
      <c r="F1536" s="304"/>
      <c r="G1536" s="304"/>
      <c r="H1536" s="304"/>
      <c r="I1536" s="304"/>
      <c r="J1536" s="304"/>
      <c r="K1536" s="304"/>
      <c r="L1536" s="425">
        <f t="shared" si="46"/>
        <v>0</v>
      </c>
      <c r="M1536" s="304"/>
      <c r="N1536" s="304"/>
      <c r="O1536" s="425">
        <f t="shared" si="47"/>
        <v>0</v>
      </c>
      <c r="P1536" s="304"/>
      <c r="Q1536" s="304"/>
      <c r="R1536" s="275" t="str">
        <f>IF(ISBLANK($B1536),"",VLOOKUP($B1536,Listen!$A$2:$C$44,2,FALSE))</f>
        <v/>
      </c>
      <c r="S1536" s="275" t="str">
        <f>IF(ISBLANK($B1536),"",VLOOKUP($B1536,Listen!$A$2:$C$44,3,FALSE))</f>
        <v/>
      </c>
      <c r="T1536" s="260"/>
      <c r="U1536" s="260"/>
      <c r="V1536" s="260"/>
      <c r="W1536" s="260"/>
      <c r="X1536" s="260"/>
      <c r="Y1536" s="260"/>
      <c r="Z1536" s="260"/>
      <c r="AA1536" s="260"/>
      <c r="AB1536" s="260"/>
      <c r="AC1536" s="260"/>
      <c r="AD1536" s="260"/>
      <c r="AE1536" s="260"/>
    </row>
    <row r="1537" spans="1:31">
      <c r="A1537" s="186"/>
      <c r="B1537" s="186"/>
      <c r="C1537" s="226"/>
      <c r="D1537" s="304"/>
      <c r="E1537" s="304"/>
      <c r="F1537" s="304"/>
      <c r="G1537" s="304"/>
      <c r="H1537" s="304"/>
      <c r="I1537" s="304"/>
      <c r="J1537" s="304"/>
      <c r="K1537" s="304"/>
      <c r="L1537" s="425">
        <f t="shared" si="46"/>
        <v>0</v>
      </c>
      <c r="M1537" s="304"/>
      <c r="N1537" s="304"/>
      <c r="O1537" s="425">
        <f t="shared" si="47"/>
        <v>0</v>
      </c>
      <c r="P1537" s="304"/>
      <c r="Q1537" s="304"/>
      <c r="R1537" s="275" t="str">
        <f>IF(ISBLANK($B1537),"",VLOOKUP($B1537,Listen!$A$2:$C$44,2,FALSE))</f>
        <v/>
      </c>
      <c r="S1537" s="275" t="str">
        <f>IF(ISBLANK($B1537),"",VLOOKUP($B1537,Listen!$A$2:$C$44,3,FALSE))</f>
        <v/>
      </c>
      <c r="T1537" s="260"/>
      <c r="U1537" s="260"/>
      <c r="V1537" s="260"/>
      <c r="W1537" s="260"/>
      <c r="X1537" s="260"/>
      <c r="Y1537" s="260"/>
      <c r="Z1537" s="260"/>
      <c r="AA1537" s="260"/>
      <c r="AB1537" s="260"/>
      <c r="AC1537" s="260"/>
      <c r="AD1537" s="260"/>
      <c r="AE1537" s="260"/>
    </row>
    <row r="1538" spans="1:31">
      <c r="A1538" s="186"/>
      <c r="B1538" s="186"/>
      <c r="C1538" s="226"/>
      <c r="D1538" s="304"/>
      <c r="E1538" s="304"/>
      <c r="F1538" s="304"/>
      <c r="G1538" s="304"/>
      <c r="H1538" s="304"/>
      <c r="I1538" s="304"/>
      <c r="J1538" s="304"/>
      <c r="K1538" s="304"/>
      <c r="L1538" s="425">
        <f t="shared" si="46"/>
        <v>0</v>
      </c>
      <c r="M1538" s="304"/>
      <c r="N1538" s="304"/>
      <c r="O1538" s="425">
        <f t="shared" si="47"/>
        <v>0</v>
      </c>
      <c r="P1538" s="304"/>
      <c r="Q1538" s="304"/>
      <c r="R1538" s="275" t="str">
        <f>IF(ISBLANK($B1538),"",VLOOKUP($B1538,Listen!$A$2:$C$44,2,FALSE))</f>
        <v/>
      </c>
      <c r="S1538" s="275" t="str">
        <f>IF(ISBLANK($B1538),"",VLOOKUP($B1538,Listen!$A$2:$C$44,3,FALSE))</f>
        <v/>
      </c>
      <c r="T1538" s="260"/>
      <c r="U1538" s="260"/>
      <c r="V1538" s="260"/>
      <c r="W1538" s="260"/>
      <c r="X1538" s="260"/>
      <c r="Y1538" s="260"/>
      <c r="Z1538" s="260"/>
      <c r="AA1538" s="260"/>
      <c r="AB1538" s="260"/>
      <c r="AC1538" s="260"/>
      <c r="AD1538" s="260"/>
      <c r="AE1538" s="260"/>
    </row>
    <row r="1539" spans="1:31">
      <c r="A1539" s="186"/>
      <c r="B1539" s="186"/>
      <c r="C1539" s="226"/>
      <c r="D1539" s="304"/>
      <c r="E1539" s="304"/>
      <c r="F1539" s="304"/>
      <c r="G1539" s="304"/>
      <c r="H1539" s="304"/>
      <c r="I1539" s="304"/>
      <c r="J1539" s="304"/>
      <c r="K1539" s="304"/>
      <c r="L1539" s="425">
        <f t="shared" si="46"/>
        <v>0</v>
      </c>
      <c r="M1539" s="304"/>
      <c r="N1539" s="304"/>
      <c r="O1539" s="425">
        <f t="shared" si="47"/>
        <v>0</v>
      </c>
      <c r="P1539" s="304"/>
      <c r="Q1539" s="304"/>
      <c r="R1539" s="275" t="str">
        <f>IF(ISBLANK($B1539),"",VLOOKUP($B1539,Listen!$A$2:$C$44,2,FALSE))</f>
        <v/>
      </c>
      <c r="S1539" s="275" t="str">
        <f>IF(ISBLANK($B1539),"",VLOOKUP($B1539,Listen!$A$2:$C$44,3,FALSE))</f>
        <v/>
      </c>
      <c r="T1539" s="260"/>
      <c r="U1539" s="260"/>
      <c r="V1539" s="260"/>
      <c r="W1539" s="260"/>
      <c r="X1539" s="260"/>
      <c r="Y1539" s="260"/>
      <c r="Z1539" s="260"/>
      <c r="AA1539" s="260"/>
      <c r="AB1539" s="260"/>
      <c r="AC1539" s="260"/>
      <c r="AD1539" s="260"/>
      <c r="AE1539" s="260"/>
    </row>
    <row r="1540" spans="1:31">
      <c r="A1540" s="186"/>
      <c r="B1540" s="186"/>
      <c r="C1540" s="226"/>
      <c r="D1540" s="304"/>
      <c r="E1540" s="304"/>
      <c r="F1540" s="304"/>
      <c r="G1540" s="304"/>
      <c r="H1540" s="304"/>
      <c r="I1540" s="304"/>
      <c r="J1540" s="304"/>
      <c r="K1540" s="304"/>
      <c r="L1540" s="425">
        <f t="shared" si="46"/>
        <v>0</v>
      </c>
      <c r="M1540" s="304"/>
      <c r="N1540" s="304"/>
      <c r="O1540" s="425">
        <f t="shared" si="47"/>
        <v>0</v>
      </c>
      <c r="P1540" s="304"/>
      <c r="Q1540" s="304"/>
      <c r="R1540" s="275" t="str">
        <f>IF(ISBLANK($B1540),"",VLOOKUP($B1540,Listen!$A$2:$C$44,2,FALSE))</f>
        <v/>
      </c>
      <c r="S1540" s="275" t="str">
        <f>IF(ISBLANK($B1540),"",VLOOKUP($B1540,Listen!$A$2:$C$44,3,FALSE))</f>
        <v/>
      </c>
      <c r="T1540" s="260"/>
      <c r="U1540" s="260"/>
      <c r="V1540" s="260"/>
      <c r="W1540" s="260"/>
      <c r="X1540" s="260"/>
      <c r="Y1540" s="260"/>
      <c r="Z1540" s="260"/>
      <c r="AA1540" s="260"/>
      <c r="AB1540" s="260"/>
      <c r="AC1540" s="260"/>
      <c r="AD1540" s="260"/>
      <c r="AE1540" s="260"/>
    </row>
    <row r="1541" spans="1:31">
      <c r="A1541" s="186"/>
      <c r="B1541" s="186"/>
      <c r="C1541" s="226"/>
      <c r="D1541" s="304"/>
      <c r="E1541" s="304"/>
      <c r="F1541" s="304"/>
      <c r="G1541" s="304"/>
      <c r="H1541" s="304"/>
      <c r="I1541" s="304"/>
      <c r="J1541" s="304"/>
      <c r="K1541" s="304"/>
      <c r="L1541" s="425">
        <f t="shared" ref="L1541:L1604" si="48">D1541+E1541+G1541+H1541+J1541-F1541-I1541-K1541</f>
        <v>0</v>
      </c>
      <c r="M1541" s="304"/>
      <c r="N1541" s="304"/>
      <c r="O1541" s="425">
        <f t="shared" ref="O1541:O1604" si="49">L1541-M1541-N1541</f>
        <v>0</v>
      </c>
      <c r="P1541" s="304"/>
      <c r="Q1541" s="304"/>
      <c r="R1541" s="275" t="str">
        <f>IF(ISBLANK($B1541),"",VLOOKUP($B1541,Listen!$A$2:$C$44,2,FALSE))</f>
        <v/>
      </c>
      <c r="S1541" s="275" t="str">
        <f>IF(ISBLANK($B1541),"",VLOOKUP($B1541,Listen!$A$2:$C$44,3,FALSE))</f>
        <v/>
      </c>
      <c r="T1541" s="260"/>
      <c r="U1541" s="260"/>
      <c r="V1541" s="260"/>
      <c r="W1541" s="260"/>
      <c r="X1541" s="260"/>
      <c r="Y1541" s="260"/>
      <c r="Z1541" s="260"/>
      <c r="AA1541" s="260"/>
      <c r="AB1541" s="260"/>
      <c r="AC1541" s="260"/>
      <c r="AD1541" s="260"/>
      <c r="AE1541" s="260"/>
    </row>
    <row r="1542" spans="1:31">
      <c r="A1542" s="186"/>
      <c r="B1542" s="186"/>
      <c r="C1542" s="226"/>
      <c r="D1542" s="304"/>
      <c r="E1542" s="304"/>
      <c r="F1542" s="304"/>
      <c r="G1542" s="304"/>
      <c r="H1542" s="304"/>
      <c r="I1542" s="304"/>
      <c r="J1542" s="304"/>
      <c r="K1542" s="304"/>
      <c r="L1542" s="425">
        <f t="shared" si="48"/>
        <v>0</v>
      </c>
      <c r="M1542" s="304"/>
      <c r="N1542" s="304"/>
      <c r="O1542" s="425">
        <f t="shared" si="49"/>
        <v>0</v>
      </c>
      <c r="P1542" s="304"/>
      <c r="Q1542" s="304"/>
      <c r="R1542" s="275" t="str">
        <f>IF(ISBLANK($B1542),"",VLOOKUP($B1542,Listen!$A$2:$C$44,2,FALSE))</f>
        <v/>
      </c>
      <c r="S1542" s="275" t="str">
        <f>IF(ISBLANK($B1542),"",VLOOKUP($B1542,Listen!$A$2:$C$44,3,FALSE))</f>
        <v/>
      </c>
      <c r="T1542" s="260"/>
      <c r="U1542" s="260"/>
      <c r="V1542" s="260"/>
      <c r="W1542" s="260"/>
      <c r="X1542" s="260"/>
      <c r="Y1542" s="260"/>
      <c r="Z1542" s="260"/>
      <c r="AA1542" s="260"/>
      <c r="AB1542" s="260"/>
      <c r="AC1542" s="260"/>
      <c r="AD1542" s="260"/>
      <c r="AE1542" s="260"/>
    </row>
    <row r="1543" spans="1:31">
      <c r="A1543" s="186"/>
      <c r="B1543" s="186"/>
      <c r="C1543" s="226"/>
      <c r="D1543" s="304"/>
      <c r="E1543" s="304"/>
      <c r="F1543" s="304"/>
      <c r="G1543" s="304"/>
      <c r="H1543" s="304"/>
      <c r="I1543" s="304"/>
      <c r="J1543" s="304"/>
      <c r="K1543" s="304"/>
      <c r="L1543" s="425">
        <f t="shared" si="48"/>
        <v>0</v>
      </c>
      <c r="M1543" s="304"/>
      <c r="N1543" s="304"/>
      <c r="O1543" s="425">
        <f t="shared" si="49"/>
        <v>0</v>
      </c>
      <c r="P1543" s="304"/>
      <c r="Q1543" s="304"/>
      <c r="R1543" s="275" t="str">
        <f>IF(ISBLANK($B1543),"",VLOOKUP($B1543,Listen!$A$2:$C$44,2,FALSE))</f>
        <v/>
      </c>
      <c r="S1543" s="275" t="str">
        <f>IF(ISBLANK($B1543),"",VLOOKUP($B1543,Listen!$A$2:$C$44,3,FALSE))</f>
        <v/>
      </c>
      <c r="T1543" s="260"/>
      <c r="U1543" s="260"/>
      <c r="V1543" s="260"/>
      <c r="W1543" s="260"/>
      <c r="X1543" s="260"/>
      <c r="Y1543" s="260"/>
      <c r="Z1543" s="260"/>
      <c r="AA1543" s="260"/>
      <c r="AB1543" s="260"/>
      <c r="AC1543" s="260"/>
      <c r="AD1543" s="260"/>
      <c r="AE1543" s="260"/>
    </row>
    <row r="1544" spans="1:31">
      <c r="A1544" s="186"/>
      <c r="B1544" s="186"/>
      <c r="C1544" s="226"/>
      <c r="D1544" s="304"/>
      <c r="E1544" s="304"/>
      <c r="F1544" s="304"/>
      <c r="G1544" s="304"/>
      <c r="H1544" s="304"/>
      <c r="I1544" s="304"/>
      <c r="J1544" s="304"/>
      <c r="K1544" s="304"/>
      <c r="L1544" s="425">
        <f t="shared" si="48"/>
        <v>0</v>
      </c>
      <c r="M1544" s="304"/>
      <c r="N1544" s="304"/>
      <c r="O1544" s="425">
        <f t="shared" si="49"/>
        <v>0</v>
      </c>
      <c r="P1544" s="304"/>
      <c r="Q1544" s="304"/>
      <c r="R1544" s="275" t="str">
        <f>IF(ISBLANK($B1544),"",VLOOKUP($B1544,Listen!$A$2:$C$44,2,FALSE))</f>
        <v/>
      </c>
      <c r="S1544" s="275" t="str">
        <f>IF(ISBLANK($B1544),"",VLOOKUP($B1544,Listen!$A$2:$C$44,3,FALSE))</f>
        <v/>
      </c>
      <c r="T1544" s="260"/>
      <c r="U1544" s="260"/>
      <c r="V1544" s="260"/>
      <c r="W1544" s="260"/>
      <c r="X1544" s="260"/>
      <c r="Y1544" s="260"/>
      <c r="Z1544" s="260"/>
      <c r="AA1544" s="260"/>
      <c r="AB1544" s="260"/>
      <c r="AC1544" s="260"/>
      <c r="AD1544" s="260"/>
      <c r="AE1544" s="260"/>
    </row>
    <row r="1545" spans="1:31">
      <c r="A1545" s="186"/>
      <c r="B1545" s="186"/>
      <c r="C1545" s="226"/>
      <c r="D1545" s="304"/>
      <c r="E1545" s="304"/>
      <c r="F1545" s="304"/>
      <c r="G1545" s="304"/>
      <c r="H1545" s="304"/>
      <c r="I1545" s="304"/>
      <c r="J1545" s="304"/>
      <c r="K1545" s="304"/>
      <c r="L1545" s="425">
        <f t="shared" si="48"/>
        <v>0</v>
      </c>
      <c r="M1545" s="304"/>
      <c r="N1545" s="304"/>
      <c r="O1545" s="425">
        <f t="shared" si="49"/>
        <v>0</v>
      </c>
      <c r="P1545" s="304"/>
      <c r="Q1545" s="304"/>
      <c r="R1545" s="275" t="str">
        <f>IF(ISBLANK($B1545),"",VLOOKUP($B1545,Listen!$A$2:$C$44,2,FALSE))</f>
        <v/>
      </c>
      <c r="S1545" s="275" t="str">
        <f>IF(ISBLANK($B1545),"",VLOOKUP($B1545,Listen!$A$2:$C$44,3,FALSE))</f>
        <v/>
      </c>
      <c r="T1545" s="260"/>
      <c r="U1545" s="260"/>
      <c r="V1545" s="260"/>
      <c r="W1545" s="260"/>
      <c r="X1545" s="260"/>
      <c r="Y1545" s="260"/>
      <c r="Z1545" s="260"/>
      <c r="AA1545" s="260"/>
      <c r="AB1545" s="260"/>
      <c r="AC1545" s="260"/>
      <c r="AD1545" s="260"/>
      <c r="AE1545" s="260"/>
    </row>
    <row r="1546" spans="1:31">
      <c r="A1546" s="186"/>
      <c r="B1546" s="186"/>
      <c r="C1546" s="226"/>
      <c r="D1546" s="304"/>
      <c r="E1546" s="304"/>
      <c r="F1546" s="304"/>
      <c r="G1546" s="304"/>
      <c r="H1546" s="304"/>
      <c r="I1546" s="304"/>
      <c r="J1546" s="304"/>
      <c r="K1546" s="304"/>
      <c r="L1546" s="425">
        <f t="shared" si="48"/>
        <v>0</v>
      </c>
      <c r="M1546" s="304"/>
      <c r="N1546" s="304"/>
      <c r="O1546" s="425">
        <f t="shared" si="49"/>
        <v>0</v>
      </c>
      <c r="P1546" s="304"/>
      <c r="Q1546" s="304"/>
      <c r="R1546" s="275" t="str">
        <f>IF(ISBLANK($B1546),"",VLOOKUP($B1546,Listen!$A$2:$C$44,2,FALSE))</f>
        <v/>
      </c>
      <c r="S1546" s="275" t="str">
        <f>IF(ISBLANK($B1546),"",VLOOKUP($B1546,Listen!$A$2:$C$44,3,FALSE))</f>
        <v/>
      </c>
      <c r="T1546" s="260"/>
      <c r="U1546" s="260"/>
      <c r="V1546" s="260"/>
      <c r="W1546" s="260"/>
      <c r="X1546" s="260"/>
      <c r="Y1546" s="260"/>
      <c r="Z1546" s="260"/>
      <c r="AA1546" s="260"/>
      <c r="AB1546" s="260"/>
      <c r="AC1546" s="260"/>
      <c r="AD1546" s="260"/>
      <c r="AE1546" s="260"/>
    </row>
    <row r="1547" spans="1:31">
      <c r="A1547" s="186"/>
      <c r="B1547" s="186"/>
      <c r="C1547" s="226"/>
      <c r="D1547" s="304"/>
      <c r="E1547" s="304"/>
      <c r="F1547" s="304"/>
      <c r="G1547" s="304"/>
      <c r="H1547" s="304"/>
      <c r="I1547" s="304"/>
      <c r="J1547" s="304"/>
      <c r="K1547" s="304"/>
      <c r="L1547" s="425">
        <f t="shared" si="48"/>
        <v>0</v>
      </c>
      <c r="M1547" s="304"/>
      <c r="N1547" s="304"/>
      <c r="O1547" s="425">
        <f t="shared" si="49"/>
        <v>0</v>
      </c>
      <c r="P1547" s="304"/>
      <c r="Q1547" s="304"/>
      <c r="R1547" s="275" t="str">
        <f>IF(ISBLANK($B1547),"",VLOOKUP($B1547,Listen!$A$2:$C$44,2,FALSE))</f>
        <v/>
      </c>
      <c r="S1547" s="275" t="str">
        <f>IF(ISBLANK($B1547),"",VLOOKUP($B1547,Listen!$A$2:$C$44,3,FALSE))</f>
        <v/>
      </c>
      <c r="T1547" s="260"/>
      <c r="U1547" s="260"/>
      <c r="V1547" s="260"/>
      <c r="W1547" s="260"/>
      <c r="X1547" s="260"/>
      <c r="Y1547" s="260"/>
      <c r="Z1547" s="260"/>
      <c r="AA1547" s="260"/>
      <c r="AB1547" s="260"/>
      <c r="AC1547" s="260"/>
      <c r="AD1547" s="260"/>
      <c r="AE1547" s="260"/>
    </row>
    <row r="1548" spans="1:31">
      <c r="A1548" s="186"/>
      <c r="B1548" s="186"/>
      <c r="C1548" s="226"/>
      <c r="D1548" s="304"/>
      <c r="E1548" s="304"/>
      <c r="F1548" s="304"/>
      <c r="G1548" s="304"/>
      <c r="H1548" s="304"/>
      <c r="I1548" s="304"/>
      <c r="J1548" s="304"/>
      <c r="K1548" s="304"/>
      <c r="L1548" s="425">
        <f t="shared" si="48"/>
        <v>0</v>
      </c>
      <c r="M1548" s="304"/>
      <c r="N1548" s="304"/>
      <c r="O1548" s="425">
        <f t="shared" si="49"/>
        <v>0</v>
      </c>
      <c r="P1548" s="304"/>
      <c r="Q1548" s="304"/>
      <c r="R1548" s="275" t="str">
        <f>IF(ISBLANK($B1548),"",VLOOKUP($B1548,Listen!$A$2:$C$44,2,FALSE))</f>
        <v/>
      </c>
      <c r="S1548" s="275" t="str">
        <f>IF(ISBLANK($B1548),"",VLOOKUP($B1548,Listen!$A$2:$C$44,3,FALSE))</f>
        <v/>
      </c>
      <c r="T1548" s="260"/>
      <c r="U1548" s="260"/>
      <c r="V1548" s="260"/>
      <c r="W1548" s="260"/>
      <c r="X1548" s="260"/>
      <c r="Y1548" s="260"/>
      <c r="Z1548" s="260"/>
      <c r="AA1548" s="260"/>
      <c r="AB1548" s="260"/>
      <c r="AC1548" s="260"/>
      <c r="AD1548" s="260"/>
      <c r="AE1548" s="260"/>
    </row>
    <row r="1549" spans="1:31">
      <c r="A1549" s="186"/>
      <c r="B1549" s="186"/>
      <c r="C1549" s="226"/>
      <c r="D1549" s="304"/>
      <c r="E1549" s="304"/>
      <c r="F1549" s="304"/>
      <c r="G1549" s="304"/>
      <c r="H1549" s="304"/>
      <c r="I1549" s="304"/>
      <c r="J1549" s="304"/>
      <c r="K1549" s="304"/>
      <c r="L1549" s="425">
        <f t="shared" si="48"/>
        <v>0</v>
      </c>
      <c r="M1549" s="304"/>
      <c r="N1549" s="304"/>
      <c r="O1549" s="425">
        <f t="shared" si="49"/>
        <v>0</v>
      </c>
      <c r="P1549" s="304"/>
      <c r="Q1549" s="304"/>
      <c r="R1549" s="275" t="str">
        <f>IF(ISBLANK($B1549),"",VLOOKUP($B1549,Listen!$A$2:$C$44,2,FALSE))</f>
        <v/>
      </c>
      <c r="S1549" s="275" t="str">
        <f>IF(ISBLANK($B1549),"",VLOOKUP($B1549,Listen!$A$2:$C$44,3,FALSE))</f>
        <v/>
      </c>
      <c r="T1549" s="260"/>
      <c r="U1549" s="260"/>
      <c r="V1549" s="260"/>
      <c r="W1549" s="260"/>
      <c r="X1549" s="260"/>
      <c r="Y1549" s="260"/>
      <c r="Z1549" s="260"/>
      <c r="AA1549" s="260"/>
      <c r="AB1549" s="260"/>
      <c r="AC1549" s="260"/>
      <c r="AD1549" s="260"/>
      <c r="AE1549" s="260"/>
    </row>
    <row r="1550" spans="1:31">
      <c r="A1550" s="186"/>
      <c r="B1550" s="186"/>
      <c r="C1550" s="226"/>
      <c r="D1550" s="304"/>
      <c r="E1550" s="304"/>
      <c r="F1550" s="304"/>
      <c r="G1550" s="304"/>
      <c r="H1550" s="304"/>
      <c r="I1550" s="304"/>
      <c r="J1550" s="304"/>
      <c r="K1550" s="304"/>
      <c r="L1550" s="425">
        <f t="shared" si="48"/>
        <v>0</v>
      </c>
      <c r="M1550" s="304"/>
      <c r="N1550" s="304"/>
      <c r="O1550" s="425">
        <f t="shared" si="49"/>
        <v>0</v>
      </c>
      <c r="P1550" s="304"/>
      <c r="Q1550" s="304"/>
      <c r="R1550" s="275" t="str">
        <f>IF(ISBLANK($B1550),"",VLOOKUP($B1550,Listen!$A$2:$C$44,2,FALSE))</f>
        <v/>
      </c>
      <c r="S1550" s="275" t="str">
        <f>IF(ISBLANK($B1550),"",VLOOKUP($B1550,Listen!$A$2:$C$44,3,FALSE))</f>
        <v/>
      </c>
      <c r="T1550" s="260"/>
      <c r="U1550" s="260"/>
      <c r="V1550" s="260"/>
      <c r="W1550" s="260"/>
      <c r="X1550" s="260"/>
      <c r="Y1550" s="260"/>
      <c r="Z1550" s="260"/>
      <c r="AA1550" s="260"/>
      <c r="AB1550" s="260"/>
      <c r="AC1550" s="260"/>
      <c r="AD1550" s="260"/>
      <c r="AE1550" s="260"/>
    </row>
    <row r="1551" spans="1:31">
      <c r="A1551" s="186"/>
      <c r="B1551" s="186"/>
      <c r="C1551" s="226"/>
      <c r="D1551" s="304"/>
      <c r="E1551" s="304"/>
      <c r="F1551" s="304"/>
      <c r="G1551" s="304"/>
      <c r="H1551" s="304"/>
      <c r="I1551" s="304"/>
      <c r="J1551" s="304"/>
      <c r="K1551" s="304"/>
      <c r="L1551" s="425">
        <f t="shared" si="48"/>
        <v>0</v>
      </c>
      <c r="M1551" s="304"/>
      <c r="N1551" s="304"/>
      <c r="O1551" s="425">
        <f t="shared" si="49"/>
        <v>0</v>
      </c>
      <c r="P1551" s="304"/>
      <c r="Q1551" s="304"/>
      <c r="R1551" s="275" t="str">
        <f>IF(ISBLANK($B1551),"",VLOOKUP($B1551,Listen!$A$2:$C$44,2,FALSE))</f>
        <v/>
      </c>
      <c r="S1551" s="275" t="str">
        <f>IF(ISBLANK($B1551),"",VLOOKUP($B1551,Listen!$A$2:$C$44,3,FALSE))</f>
        <v/>
      </c>
      <c r="T1551" s="260"/>
      <c r="U1551" s="260"/>
      <c r="V1551" s="260"/>
      <c r="W1551" s="260"/>
      <c r="X1551" s="260"/>
      <c r="Y1551" s="260"/>
      <c r="Z1551" s="260"/>
      <c r="AA1551" s="260"/>
      <c r="AB1551" s="260"/>
      <c r="AC1551" s="260"/>
      <c r="AD1551" s="260"/>
      <c r="AE1551" s="260"/>
    </row>
    <row r="1552" spans="1:31">
      <c r="A1552" s="186"/>
      <c r="B1552" s="186"/>
      <c r="C1552" s="226"/>
      <c r="D1552" s="304"/>
      <c r="E1552" s="304"/>
      <c r="F1552" s="304"/>
      <c r="G1552" s="304"/>
      <c r="H1552" s="304"/>
      <c r="I1552" s="304"/>
      <c r="J1552" s="304"/>
      <c r="K1552" s="304"/>
      <c r="L1552" s="425">
        <f t="shared" si="48"/>
        <v>0</v>
      </c>
      <c r="M1552" s="304"/>
      <c r="N1552" s="304"/>
      <c r="O1552" s="425">
        <f t="shared" si="49"/>
        <v>0</v>
      </c>
      <c r="P1552" s="304"/>
      <c r="Q1552" s="304"/>
      <c r="R1552" s="275" t="str">
        <f>IF(ISBLANK($B1552),"",VLOOKUP($B1552,Listen!$A$2:$C$44,2,FALSE))</f>
        <v/>
      </c>
      <c r="S1552" s="275" t="str">
        <f>IF(ISBLANK($B1552),"",VLOOKUP($B1552,Listen!$A$2:$C$44,3,FALSE))</f>
        <v/>
      </c>
      <c r="T1552" s="260"/>
      <c r="U1552" s="260"/>
      <c r="V1552" s="260"/>
      <c r="W1552" s="260"/>
      <c r="X1552" s="260"/>
      <c r="Y1552" s="260"/>
      <c r="Z1552" s="260"/>
      <c r="AA1552" s="260"/>
      <c r="AB1552" s="260"/>
      <c r="AC1552" s="260"/>
      <c r="AD1552" s="260"/>
      <c r="AE1552" s="260"/>
    </row>
    <row r="1553" spans="1:31">
      <c r="A1553" s="186"/>
      <c r="B1553" s="186"/>
      <c r="C1553" s="226"/>
      <c r="D1553" s="304"/>
      <c r="E1553" s="304"/>
      <c r="F1553" s="304"/>
      <c r="G1553" s="304"/>
      <c r="H1553" s="304"/>
      <c r="I1553" s="304"/>
      <c r="J1553" s="304"/>
      <c r="K1553" s="304"/>
      <c r="L1553" s="425">
        <f t="shared" si="48"/>
        <v>0</v>
      </c>
      <c r="M1553" s="304"/>
      <c r="N1553" s="304"/>
      <c r="O1553" s="425">
        <f t="shared" si="49"/>
        <v>0</v>
      </c>
      <c r="P1553" s="304"/>
      <c r="Q1553" s="304"/>
      <c r="R1553" s="275" t="str">
        <f>IF(ISBLANK($B1553),"",VLOOKUP($B1553,Listen!$A$2:$C$44,2,FALSE))</f>
        <v/>
      </c>
      <c r="S1553" s="275" t="str">
        <f>IF(ISBLANK($B1553),"",VLOOKUP($B1553,Listen!$A$2:$C$44,3,FALSE))</f>
        <v/>
      </c>
      <c r="T1553" s="260"/>
      <c r="U1553" s="260"/>
      <c r="V1553" s="260"/>
      <c r="W1553" s="260"/>
      <c r="X1553" s="260"/>
      <c r="Y1553" s="260"/>
      <c r="Z1553" s="260"/>
      <c r="AA1553" s="260"/>
      <c r="AB1553" s="260"/>
      <c r="AC1553" s="260"/>
      <c r="AD1553" s="260"/>
      <c r="AE1553" s="260"/>
    </row>
    <row r="1554" spans="1:31">
      <c r="A1554" s="186"/>
      <c r="B1554" s="186"/>
      <c r="C1554" s="226"/>
      <c r="D1554" s="304"/>
      <c r="E1554" s="304"/>
      <c r="F1554" s="304"/>
      <c r="G1554" s="304"/>
      <c r="H1554" s="304"/>
      <c r="I1554" s="304"/>
      <c r="J1554" s="304"/>
      <c r="K1554" s="304"/>
      <c r="L1554" s="425">
        <f t="shared" si="48"/>
        <v>0</v>
      </c>
      <c r="M1554" s="304"/>
      <c r="N1554" s="304"/>
      <c r="O1554" s="425">
        <f t="shared" si="49"/>
        <v>0</v>
      </c>
      <c r="P1554" s="304"/>
      <c r="Q1554" s="304"/>
      <c r="R1554" s="275" t="str">
        <f>IF(ISBLANK($B1554),"",VLOOKUP($B1554,Listen!$A$2:$C$44,2,FALSE))</f>
        <v/>
      </c>
      <c r="S1554" s="275" t="str">
        <f>IF(ISBLANK($B1554),"",VLOOKUP($B1554,Listen!$A$2:$C$44,3,FALSE))</f>
        <v/>
      </c>
      <c r="T1554" s="260"/>
      <c r="U1554" s="260"/>
      <c r="V1554" s="260"/>
      <c r="W1554" s="260"/>
      <c r="X1554" s="260"/>
      <c r="Y1554" s="260"/>
      <c r="Z1554" s="260"/>
      <c r="AA1554" s="260"/>
      <c r="AB1554" s="260"/>
      <c r="AC1554" s="260"/>
      <c r="AD1554" s="260"/>
      <c r="AE1554" s="260"/>
    </row>
    <row r="1555" spans="1:31">
      <c r="A1555" s="186"/>
      <c r="B1555" s="186"/>
      <c r="C1555" s="226"/>
      <c r="D1555" s="304"/>
      <c r="E1555" s="304"/>
      <c r="F1555" s="304"/>
      <c r="G1555" s="304"/>
      <c r="H1555" s="304"/>
      <c r="I1555" s="304"/>
      <c r="J1555" s="304"/>
      <c r="K1555" s="304"/>
      <c r="L1555" s="425">
        <f t="shared" si="48"/>
        <v>0</v>
      </c>
      <c r="M1555" s="304"/>
      <c r="N1555" s="304"/>
      <c r="O1555" s="425">
        <f t="shared" si="49"/>
        <v>0</v>
      </c>
      <c r="P1555" s="304"/>
      <c r="Q1555" s="304"/>
      <c r="R1555" s="275" t="str">
        <f>IF(ISBLANK($B1555),"",VLOOKUP($B1555,Listen!$A$2:$C$44,2,FALSE))</f>
        <v/>
      </c>
      <c r="S1555" s="275" t="str">
        <f>IF(ISBLANK($B1555),"",VLOOKUP($B1555,Listen!$A$2:$C$44,3,FALSE))</f>
        <v/>
      </c>
      <c r="T1555" s="260"/>
      <c r="U1555" s="260"/>
      <c r="V1555" s="260"/>
      <c r="W1555" s="260"/>
      <c r="X1555" s="260"/>
      <c r="Y1555" s="260"/>
      <c r="Z1555" s="260"/>
      <c r="AA1555" s="260"/>
      <c r="AB1555" s="260"/>
      <c r="AC1555" s="260"/>
      <c r="AD1555" s="260"/>
      <c r="AE1555" s="260"/>
    </row>
    <row r="1556" spans="1:31">
      <c r="A1556" s="186"/>
      <c r="B1556" s="186"/>
      <c r="C1556" s="226"/>
      <c r="D1556" s="304"/>
      <c r="E1556" s="304"/>
      <c r="F1556" s="304"/>
      <c r="G1556" s="304"/>
      <c r="H1556" s="304"/>
      <c r="I1556" s="304"/>
      <c r="J1556" s="304"/>
      <c r="K1556" s="304"/>
      <c r="L1556" s="425">
        <f t="shared" si="48"/>
        <v>0</v>
      </c>
      <c r="M1556" s="304"/>
      <c r="N1556" s="304"/>
      <c r="O1556" s="425">
        <f t="shared" si="49"/>
        <v>0</v>
      </c>
      <c r="P1556" s="304"/>
      <c r="Q1556" s="304"/>
      <c r="R1556" s="275" t="str">
        <f>IF(ISBLANK($B1556),"",VLOOKUP($B1556,Listen!$A$2:$C$44,2,FALSE))</f>
        <v/>
      </c>
      <c r="S1556" s="275" t="str">
        <f>IF(ISBLANK($B1556),"",VLOOKUP($B1556,Listen!$A$2:$C$44,3,FALSE))</f>
        <v/>
      </c>
      <c r="T1556" s="260"/>
      <c r="U1556" s="260"/>
      <c r="V1556" s="260"/>
      <c r="W1556" s="260"/>
      <c r="X1556" s="260"/>
      <c r="Y1556" s="260"/>
      <c r="Z1556" s="260"/>
      <c r="AA1556" s="260"/>
      <c r="AB1556" s="260"/>
      <c r="AC1556" s="260"/>
      <c r="AD1556" s="260"/>
      <c r="AE1556" s="260"/>
    </row>
    <row r="1557" spans="1:31">
      <c r="A1557" s="186"/>
      <c r="B1557" s="186"/>
      <c r="C1557" s="226"/>
      <c r="D1557" s="304"/>
      <c r="E1557" s="304"/>
      <c r="F1557" s="304"/>
      <c r="G1557" s="304"/>
      <c r="H1557" s="304"/>
      <c r="I1557" s="304"/>
      <c r="J1557" s="304"/>
      <c r="K1557" s="304"/>
      <c r="L1557" s="425">
        <f t="shared" si="48"/>
        <v>0</v>
      </c>
      <c r="M1557" s="304"/>
      <c r="N1557" s="304"/>
      <c r="O1557" s="425">
        <f t="shared" si="49"/>
        <v>0</v>
      </c>
      <c r="P1557" s="304"/>
      <c r="Q1557" s="304"/>
      <c r="R1557" s="275" t="str">
        <f>IF(ISBLANK($B1557),"",VLOOKUP($B1557,Listen!$A$2:$C$44,2,FALSE))</f>
        <v/>
      </c>
      <c r="S1557" s="275" t="str">
        <f>IF(ISBLANK($B1557),"",VLOOKUP($B1557,Listen!$A$2:$C$44,3,FALSE))</f>
        <v/>
      </c>
      <c r="T1557" s="260"/>
      <c r="U1557" s="260"/>
      <c r="V1557" s="260"/>
      <c r="W1557" s="260"/>
      <c r="X1557" s="260"/>
      <c r="Y1557" s="260"/>
      <c r="Z1557" s="260"/>
      <c r="AA1557" s="260"/>
      <c r="AB1557" s="260"/>
      <c r="AC1557" s="260"/>
      <c r="AD1557" s="260"/>
      <c r="AE1557" s="260"/>
    </row>
    <row r="1558" spans="1:31">
      <c r="A1558" s="186"/>
      <c r="B1558" s="186"/>
      <c r="C1558" s="226"/>
      <c r="D1558" s="304"/>
      <c r="E1558" s="304"/>
      <c r="F1558" s="304"/>
      <c r="G1558" s="304"/>
      <c r="H1558" s="304"/>
      <c r="I1558" s="304"/>
      <c r="J1558" s="304"/>
      <c r="K1558" s="304"/>
      <c r="L1558" s="425">
        <f t="shared" si="48"/>
        <v>0</v>
      </c>
      <c r="M1558" s="304"/>
      <c r="N1558" s="304"/>
      <c r="O1558" s="425">
        <f t="shared" si="49"/>
        <v>0</v>
      </c>
      <c r="P1558" s="304"/>
      <c r="Q1558" s="304"/>
      <c r="R1558" s="275" t="str">
        <f>IF(ISBLANK($B1558),"",VLOOKUP($B1558,Listen!$A$2:$C$44,2,FALSE))</f>
        <v/>
      </c>
      <c r="S1558" s="275" t="str">
        <f>IF(ISBLANK($B1558),"",VLOOKUP($B1558,Listen!$A$2:$C$44,3,FALSE))</f>
        <v/>
      </c>
      <c r="T1558" s="260"/>
      <c r="U1558" s="260"/>
      <c r="V1558" s="260"/>
      <c r="W1558" s="260"/>
      <c r="X1558" s="260"/>
      <c r="Y1558" s="260"/>
      <c r="Z1558" s="260"/>
      <c r="AA1558" s="260"/>
      <c r="AB1558" s="260"/>
      <c r="AC1558" s="260"/>
      <c r="AD1558" s="260"/>
      <c r="AE1558" s="260"/>
    </row>
    <row r="1559" spans="1:31">
      <c r="A1559" s="186"/>
      <c r="B1559" s="186"/>
      <c r="C1559" s="226"/>
      <c r="D1559" s="304"/>
      <c r="E1559" s="304"/>
      <c r="F1559" s="304"/>
      <c r="G1559" s="304"/>
      <c r="H1559" s="304"/>
      <c r="I1559" s="304"/>
      <c r="J1559" s="304"/>
      <c r="K1559" s="304"/>
      <c r="L1559" s="425">
        <f t="shared" si="48"/>
        <v>0</v>
      </c>
      <c r="M1559" s="304"/>
      <c r="N1559" s="304"/>
      <c r="O1559" s="425">
        <f t="shared" si="49"/>
        <v>0</v>
      </c>
      <c r="P1559" s="304"/>
      <c r="Q1559" s="304"/>
      <c r="R1559" s="275" t="str">
        <f>IF(ISBLANK($B1559),"",VLOOKUP($B1559,Listen!$A$2:$C$44,2,FALSE))</f>
        <v/>
      </c>
      <c r="S1559" s="275" t="str">
        <f>IF(ISBLANK($B1559),"",VLOOKUP($B1559,Listen!$A$2:$C$44,3,FALSE))</f>
        <v/>
      </c>
      <c r="T1559" s="260"/>
      <c r="U1559" s="260"/>
      <c r="V1559" s="260"/>
      <c r="W1559" s="260"/>
      <c r="X1559" s="260"/>
      <c r="Y1559" s="260"/>
      <c r="Z1559" s="260"/>
      <c r="AA1559" s="260"/>
      <c r="AB1559" s="260"/>
      <c r="AC1559" s="260"/>
      <c r="AD1559" s="260"/>
      <c r="AE1559" s="260"/>
    </row>
    <row r="1560" spans="1:31">
      <c r="A1560" s="186"/>
      <c r="B1560" s="186"/>
      <c r="C1560" s="226"/>
      <c r="D1560" s="304"/>
      <c r="E1560" s="304"/>
      <c r="F1560" s="304"/>
      <c r="G1560" s="304"/>
      <c r="H1560" s="304"/>
      <c r="I1560" s="304"/>
      <c r="J1560" s="304"/>
      <c r="K1560" s="304"/>
      <c r="L1560" s="425">
        <f t="shared" si="48"/>
        <v>0</v>
      </c>
      <c r="M1560" s="304"/>
      <c r="N1560" s="304"/>
      <c r="O1560" s="425">
        <f t="shared" si="49"/>
        <v>0</v>
      </c>
      <c r="P1560" s="304"/>
      <c r="Q1560" s="304"/>
      <c r="R1560" s="275" t="str">
        <f>IF(ISBLANK($B1560),"",VLOOKUP($B1560,Listen!$A$2:$C$44,2,FALSE))</f>
        <v/>
      </c>
      <c r="S1560" s="275" t="str">
        <f>IF(ISBLANK($B1560),"",VLOOKUP($B1560,Listen!$A$2:$C$44,3,FALSE))</f>
        <v/>
      </c>
      <c r="T1560" s="260"/>
      <c r="U1560" s="260"/>
      <c r="V1560" s="260"/>
      <c r="W1560" s="260"/>
      <c r="X1560" s="260"/>
      <c r="Y1560" s="260"/>
      <c r="Z1560" s="260"/>
      <c r="AA1560" s="260"/>
      <c r="AB1560" s="260"/>
      <c r="AC1560" s="260"/>
      <c r="AD1560" s="260"/>
      <c r="AE1560" s="260"/>
    </row>
    <row r="1561" spans="1:31">
      <c r="A1561" s="186"/>
      <c r="B1561" s="186"/>
      <c r="C1561" s="226"/>
      <c r="D1561" s="304"/>
      <c r="E1561" s="304"/>
      <c r="F1561" s="304"/>
      <c r="G1561" s="304"/>
      <c r="H1561" s="304"/>
      <c r="I1561" s="304"/>
      <c r="J1561" s="304"/>
      <c r="K1561" s="304"/>
      <c r="L1561" s="425">
        <f t="shared" si="48"/>
        <v>0</v>
      </c>
      <c r="M1561" s="304"/>
      <c r="N1561" s="304"/>
      <c r="O1561" s="425">
        <f t="shared" si="49"/>
        <v>0</v>
      </c>
      <c r="P1561" s="304"/>
      <c r="Q1561" s="304"/>
      <c r="R1561" s="275" t="str">
        <f>IF(ISBLANK($B1561),"",VLOOKUP($B1561,Listen!$A$2:$C$44,2,FALSE))</f>
        <v/>
      </c>
      <c r="S1561" s="275" t="str">
        <f>IF(ISBLANK($B1561),"",VLOOKUP($B1561,Listen!$A$2:$C$44,3,FALSE))</f>
        <v/>
      </c>
      <c r="T1561" s="260"/>
      <c r="U1561" s="260"/>
      <c r="V1561" s="260"/>
      <c r="W1561" s="260"/>
      <c r="X1561" s="260"/>
      <c r="Y1561" s="260"/>
      <c r="Z1561" s="260"/>
      <c r="AA1561" s="260"/>
      <c r="AB1561" s="260"/>
      <c r="AC1561" s="260"/>
      <c r="AD1561" s="260"/>
      <c r="AE1561" s="260"/>
    </row>
    <row r="1562" spans="1:31">
      <c r="A1562" s="186"/>
      <c r="B1562" s="186"/>
      <c r="C1562" s="226"/>
      <c r="D1562" s="304"/>
      <c r="E1562" s="304"/>
      <c r="F1562" s="304"/>
      <c r="G1562" s="304"/>
      <c r="H1562" s="304"/>
      <c r="I1562" s="304"/>
      <c r="J1562" s="304"/>
      <c r="K1562" s="304"/>
      <c r="L1562" s="425">
        <f t="shared" si="48"/>
        <v>0</v>
      </c>
      <c r="M1562" s="304"/>
      <c r="N1562" s="304"/>
      <c r="O1562" s="425">
        <f t="shared" si="49"/>
        <v>0</v>
      </c>
      <c r="P1562" s="304"/>
      <c r="Q1562" s="304"/>
      <c r="R1562" s="275" t="str">
        <f>IF(ISBLANK($B1562),"",VLOOKUP($B1562,Listen!$A$2:$C$44,2,FALSE))</f>
        <v/>
      </c>
      <c r="S1562" s="275" t="str">
        <f>IF(ISBLANK($B1562),"",VLOOKUP($B1562,Listen!$A$2:$C$44,3,FALSE))</f>
        <v/>
      </c>
      <c r="T1562" s="260"/>
      <c r="U1562" s="260"/>
      <c r="V1562" s="260"/>
      <c r="W1562" s="260"/>
      <c r="X1562" s="260"/>
      <c r="Y1562" s="260"/>
      <c r="Z1562" s="260"/>
      <c r="AA1562" s="260"/>
      <c r="AB1562" s="260"/>
      <c r="AC1562" s="260"/>
      <c r="AD1562" s="260"/>
      <c r="AE1562" s="260"/>
    </row>
    <row r="1563" spans="1:31">
      <c r="A1563" s="186"/>
      <c r="B1563" s="186"/>
      <c r="C1563" s="226"/>
      <c r="D1563" s="304"/>
      <c r="E1563" s="304"/>
      <c r="F1563" s="304"/>
      <c r="G1563" s="304"/>
      <c r="H1563" s="304"/>
      <c r="I1563" s="304"/>
      <c r="J1563" s="304"/>
      <c r="K1563" s="304"/>
      <c r="L1563" s="425">
        <f t="shared" si="48"/>
        <v>0</v>
      </c>
      <c r="M1563" s="304"/>
      <c r="N1563" s="304"/>
      <c r="O1563" s="425">
        <f t="shared" si="49"/>
        <v>0</v>
      </c>
      <c r="P1563" s="304"/>
      <c r="Q1563" s="304"/>
      <c r="R1563" s="275" t="str">
        <f>IF(ISBLANK($B1563),"",VLOOKUP($B1563,Listen!$A$2:$C$44,2,FALSE))</f>
        <v/>
      </c>
      <c r="S1563" s="275" t="str">
        <f>IF(ISBLANK($B1563),"",VLOOKUP($B1563,Listen!$A$2:$C$44,3,FALSE))</f>
        <v/>
      </c>
      <c r="T1563" s="260"/>
      <c r="U1563" s="260"/>
      <c r="V1563" s="260"/>
      <c r="W1563" s="260"/>
      <c r="X1563" s="260"/>
      <c r="Y1563" s="260"/>
      <c r="Z1563" s="260"/>
      <c r="AA1563" s="260"/>
      <c r="AB1563" s="260"/>
      <c r="AC1563" s="260"/>
      <c r="AD1563" s="260"/>
      <c r="AE1563" s="260"/>
    </row>
    <row r="1564" spans="1:31">
      <c r="A1564" s="186"/>
      <c r="B1564" s="186"/>
      <c r="C1564" s="226"/>
      <c r="D1564" s="304"/>
      <c r="E1564" s="304"/>
      <c r="F1564" s="304"/>
      <c r="G1564" s="304"/>
      <c r="H1564" s="304"/>
      <c r="I1564" s="304"/>
      <c r="J1564" s="304"/>
      <c r="K1564" s="304"/>
      <c r="L1564" s="425">
        <f t="shared" si="48"/>
        <v>0</v>
      </c>
      <c r="M1564" s="304"/>
      <c r="N1564" s="304"/>
      <c r="O1564" s="425">
        <f t="shared" si="49"/>
        <v>0</v>
      </c>
      <c r="P1564" s="304"/>
      <c r="Q1564" s="304"/>
      <c r="R1564" s="275" t="str">
        <f>IF(ISBLANK($B1564),"",VLOOKUP($B1564,Listen!$A$2:$C$44,2,FALSE))</f>
        <v/>
      </c>
      <c r="S1564" s="275" t="str">
        <f>IF(ISBLANK($B1564),"",VLOOKUP($B1564,Listen!$A$2:$C$44,3,FALSE))</f>
        <v/>
      </c>
      <c r="T1564" s="260"/>
      <c r="U1564" s="260"/>
      <c r="V1564" s="260"/>
      <c r="W1564" s="260"/>
      <c r="X1564" s="260"/>
      <c r="Y1564" s="260"/>
      <c r="Z1564" s="260"/>
      <c r="AA1564" s="260"/>
      <c r="AB1564" s="260"/>
      <c r="AC1564" s="260"/>
      <c r="AD1564" s="260"/>
      <c r="AE1564" s="260"/>
    </row>
    <row r="1565" spans="1:31">
      <c r="A1565" s="186"/>
      <c r="B1565" s="186"/>
      <c r="C1565" s="226"/>
      <c r="D1565" s="304"/>
      <c r="E1565" s="304"/>
      <c r="F1565" s="304"/>
      <c r="G1565" s="304"/>
      <c r="H1565" s="304"/>
      <c r="I1565" s="304"/>
      <c r="J1565" s="304"/>
      <c r="K1565" s="304"/>
      <c r="L1565" s="425">
        <f t="shared" si="48"/>
        <v>0</v>
      </c>
      <c r="M1565" s="304"/>
      <c r="N1565" s="304"/>
      <c r="O1565" s="425">
        <f t="shared" si="49"/>
        <v>0</v>
      </c>
      <c r="P1565" s="304"/>
      <c r="Q1565" s="304"/>
      <c r="R1565" s="275" t="str">
        <f>IF(ISBLANK($B1565),"",VLOOKUP($B1565,Listen!$A$2:$C$44,2,FALSE))</f>
        <v/>
      </c>
      <c r="S1565" s="275" t="str">
        <f>IF(ISBLANK($B1565),"",VLOOKUP($B1565,Listen!$A$2:$C$44,3,FALSE))</f>
        <v/>
      </c>
      <c r="T1565" s="260"/>
      <c r="U1565" s="260"/>
      <c r="V1565" s="260"/>
      <c r="W1565" s="260"/>
      <c r="X1565" s="260"/>
      <c r="Y1565" s="260"/>
      <c r="Z1565" s="260"/>
      <c r="AA1565" s="260"/>
      <c r="AB1565" s="260"/>
      <c r="AC1565" s="260"/>
      <c r="AD1565" s="260"/>
      <c r="AE1565" s="260"/>
    </row>
    <row r="1566" spans="1:31">
      <c r="A1566" s="186"/>
      <c r="B1566" s="186"/>
      <c r="C1566" s="226"/>
      <c r="D1566" s="304"/>
      <c r="E1566" s="304"/>
      <c r="F1566" s="304"/>
      <c r="G1566" s="304"/>
      <c r="H1566" s="304"/>
      <c r="I1566" s="304"/>
      <c r="J1566" s="304"/>
      <c r="K1566" s="304"/>
      <c r="L1566" s="425">
        <f t="shared" si="48"/>
        <v>0</v>
      </c>
      <c r="M1566" s="304"/>
      <c r="N1566" s="304"/>
      <c r="O1566" s="425">
        <f t="shared" si="49"/>
        <v>0</v>
      </c>
      <c r="P1566" s="304"/>
      <c r="Q1566" s="304"/>
      <c r="R1566" s="275" t="str">
        <f>IF(ISBLANK($B1566),"",VLOOKUP($B1566,Listen!$A$2:$C$44,2,FALSE))</f>
        <v/>
      </c>
      <c r="S1566" s="275" t="str">
        <f>IF(ISBLANK($B1566),"",VLOOKUP($B1566,Listen!$A$2:$C$44,3,FALSE))</f>
        <v/>
      </c>
      <c r="T1566" s="260"/>
      <c r="U1566" s="260"/>
      <c r="V1566" s="260"/>
      <c r="W1566" s="260"/>
      <c r="X1566" s="260"/>
      <c r="Y1566" s="260"/>
      <c r="Z1566" s="260"/>
      <c r="AA1566" s="260"/>
      <c r="AB1566" s="260"/>
      <c r="AC1566" s="260"/>
      <c r="AD1566" s="260"/>
      <c r="AE1566" s="260"/>
    </row>
    <row r="1567" spans="1:31">
      <c r="A1567" s="186"/>
      <c r="B1567" s="186"/>
      <c r="C1567" s="226"/>
      <c r="D1567" s="304"/>
      <c r="E1567" s="304"/>
      <c r="F1567" s="304"/>
      <c r="G1567" s="304"/>
      <c r="H1567" s="304"/>
      <c r="I1567" s="304"/>
      <c r="J1567" s="304"/>
      <c r="K1567" s="304"/>
      <c r="L1567" s="425">
        <f t="shared" si="48"/>
        <v>0</v>
      </c>
      <c r="M1567" s="304"/>
      <c r="N1567" s="304"/>
      <c r="O1567" s="425">
        <f t="shared" si="49"/>
        <v>0</v>
      </c>
      <c r="P1567" s="304"/>
      <c r="Q1567" s="304"/>
      <c r="R1567" s="275" t="str">
        <f>IF(ISBLANK($B1567),"",VLOOKUP($B1567,Listen!$A$2:$C$44,2,FALSE))</f>
        <v/>
      </c>
      <c r="S1567" s="275" t="str">
        <f>IF(ISBLANK($B1567),"",VLOOKUP($B1567,Listen!$A$2:$C$44,3,FALSE))</f>
        <v/>
      </c>
      <c r="T1567" s="260"/>
      <c r="U1567" s="260"/>
      <c r="V1567" s="260"/>
      <c r="W1567" s="260"/>
      <c r="X1567" s="260"/>
      <c r="Y1567" s="260"/>
      <c r="Z1567" s="260"/>
      <c r="AA1567" s="260"/>
      <c r="AB1567" s="260"/>
      <c r="AC1567" s="260"/>
      <c r="AD1567" s="260"/>
      <c r="AE1567" s="260"/>
    </row>
    <row r="1568" spans="1:31">
      <c r="A1568" s="186"/>
      <c r="B1568" s="186"/>
      <c r="C1568" s="226"/>
      <c r="D1568" s="304"/>
      <c r="E1568" s="304"/>
      <c r="F1568" s="304"/>
      <c r="G1568" s="304"/>
      <c r="H1568" s="304"/>
      <c r="I1568" s="304"/>
      <c r="J1568" s="304"/>
      <c r="K1568" s="304"/>
      <c r="L1568" s="425">
        <f t="shared" si="48"/>
        <v>0</v>
      </c>
      <c r="M1568" s="304"/>
      <c r="N1568" s="304"/>
      <c r="O1568" s="425">
        <f t="shared" si="49"/>
        <v>0</v>
      </c>
      <c r="P1568" s="304"/>
      <c r="Q1568" s="304"/>
      <c r="R1568" s="275" t="str">
        <f>IF(ISBLANK($B1568),"",VLOOKUP($B1568,Listen!$A$2:$C$44,2,FALSE))</f>
        <v/>
      </c>
      <c r="S1568" s="275" t="str">
        <f>IF(ISBLANK($B1568),"",VLOOKUP($B1568,Listen!$A$2:$C$44,3,FALSE))</f>
        <v/>
      </c>
      <c r="T1568" s="260"/>
      <c r="U1568" s="260"/>
      <c r="V1568" s="260"/>
      <c r="W1568" s="260"/>
      <c r="X1568" s="260"/>
      <c r="Y1568" s="260"/>
      <c r="Z1568" s="260"/>
      <c r="AA1568" s="260"/>
      <c r="AB1568" s="260"/>
      <c r="AC1568" s="260"/>
      <c r="AD1568" s="260"/>
      <c r="AE1568" s="260"/>
    </row>
    <row r="1569" spans="1:31">
      <c r="A1569" s="186"/>
      <c r="B1569" s="186"/>
      <c r="C1569" s="226"/>
      <c r="D1569" s="304"/>
      <c r="E1569" s="304"/>
      <c r="F1569" s="304"/>
      <c r="G1569" s="304"/>
      <c r="H1569" s="304"/>
      <c r="I1569" s="304"/>
      <c r="J1569" s="304"/>
      <c r="K1569" s="304"/>
      <c r="L1569" s="425">
        <f t="shared" si="48"/>
        <v>0</v>
      </c>
      <c r="M1569" s="304"/>
      <c r="N1569" s="304"/>
      <c r="O1569" s="425">
        <f t="shared" si="49"/>
        <v>0</v>
      </c>
      <c r="P1569" s="304"/>
      <c r="Q1569" s="304"/>
      <c r="R1569" s="275" t="str">
        <f>IF(ISBLANK($B1569),"",VLOOKUP($B1569,Listen!$A$2:$C$44,2,FALSE))</f>
        <v/>
      </c>
      <c r="S1569" s="275" t="str">
        <f>IF(ISBLANK($B1569),"",VLOOKUP($B1569,Listen!$A$2:$C$44,3,FALSE))</f>
        <v/>
      </c>
      <c r="T1569" s="260"/>
      <c r="U1569" s="260"/>
      <c r="V1569" s="260"/>
      <c r="W1569" s="260"/>
      <c r="X1569" s="260"/>
      <c r="Y1569" s="260"/>
      <c r="Z1569" s="260"/>
      <c r="AA1569" s="260"/>
      <c r="AB1569" s="260"/>
      <c r="AC1569" s="260"/>
      <c r="AD1569" s="260"/>
      <c r="AE1569" s="260"/>
    </row>
    <row r="1570" spans="1:31">
      <c r="A1570" s="186"/>
      <c r="B1570" s="186"/>
      <c r="C1570" s="226"/>
      <c r="D1570" s="304"/>
      <c r="E1570" s="304"/>
      <c r="F1570" s="304"/>
      <c r="G1570" s="304"/>
      <c r="H1570" s="304"/>
      <c r="I1570" s="304"/>
      <c r="J1570" s="304"/>
      <c r="K1570" s="304"/>
      <c r="L1570" s="425">
        <f t="shared" si="48"/>
        <v>0</v>
      </c>
      <c r="M1570" s="304"/>
      <c r="N1570" s="304"/>
      <c r="O1570" s="425">
        <f t="shared" si="49"/>
        <v>0</v>
      </c>
      <c r="P1570" s="304"/>
      <c r="Q1570" s="304"/>
      <c r="R1570" s="275" t="str">
        <f>IF(ISBLANK($B1570),"",VLOOKUP($B1570,Listen!$A$2:$C$44,2,FALSE))</f>
        <v/>
      </c>
      <c r="S1570" s="275" t="str">
        <f>IF(ISBLANK($B1570),"",VLOOKUP($B1570,Listen!$A$2:$C$44,3,FALSE))</f>
        <v/>
      </c>
      <c r="T1570" s="260"/>
      <c r="U1570" s="260"/>
      <c r="V1570" s="260"/>
      <c r="W1570" s="260"/>
      <c r="X1570" s="260"/>
      <c r="Y1570" s="260"/>
      <c r="Z1570" s="260"/>
      <c r="AA1570" s="260"/>
      <c r="AB1570" s="260"/>
      <c r="AC1570" s="260"/>
      <c r="AD1570" s="260"/>
      <c r="AE1570" s="260"/>
    </row>
    <row r="1571" spans="1:31">
      <c r="A1571" s="186"/>
      <c r="B1571" s="186"/>
      <c r="C1571" s="226"/>
      <c r="D1571" s="304"/>
      <c r="E1571" s="304"/>
      <c r="F1571" s="304"/>
      <c r="G1571" s="304"/>
      <c r="H1571" s="304"/>
      <c r="I1571" s="304"/>
      <c r="J1571" s="304"/>
      <c r="K1571" s="304"/>
      <c r="L1571" s="425">
        <f t="shared" si="48"/>
        <v>0</v>
      </c>
      <c r="M1571" s="304"/>
      <c r="N1571" s="304"/>
      <c r="O1571" s="425">
        <f t="shared" si="49"/>
        <v>0</v>
      </c>
      <c r="P1571" s="304"/>
      <c r="Q1571" s="304"/>
      <c r="R1571" s="275" t="str">
        <f>IF(ISBLANK($B1571),"",VLOOKUP($B1571,Listen!$A$2:$C$44,2,FALSE))</f>
        <v/>
      </c>
      <c r="S1571" s="275" t="str">
        <f>IF(ISBLANK($B1571),"",VLOOKUP($B1571,Listen!$A$2:$C$44,3,FALSE))</f>
        <v/>
      </c>
      <c r="T1571" s="260"/>
      <c r="U1571" s="260"/>
      <c r="V1571" s="260"/>
      <c r="W1571" s="260"/>
      <c r="X1571" s="260"/>
      <c r="Y1571" s="260"/>
      <c r="Z1571" s="260"/>
      <c r="AA1571" s="260"/>
      <c r="AB1571" s="260"/>
      <c r="AC1571" s="260"/>
      <c r="AD1571" s="260"/>
      <c r="AE1571" s="260"/>
    </row>
    <row r="1572" spans="1:31">
      <c r="A1572" s="186"/>
      <c r="B1572" s="186"/>
      <c r="C1572" s="226"/>
      <c r="D1572" s="304"/>
      <c r="E1572" s="304"/>
      <c r="F1572" s="304"/>
      <c r="G1572" s="304"/>
      <c r="H1572" s="304"/>
      <c r="I1572" s="304"/>
      <c r="J1572" s="304"/>
      <c r="K1572" s="304"/>
      <c r="L1572" s="425">
        <f t="shared" si="48"/>
        <v>0</v>
      </c>
      <c r="M1572" s="304"/>
      <c r="N1572" s="304"/>
      <c r="O1572" s="425">
        <f t="shared" si="49"/>
        <v>0</v>
      </c>
      <c r="P1572" s="304"/>
      <c r="Q1572" s="304"/>
      <c r="R1572" s="275" t="str">
        <f>IF(ISBLANK($B1572),"",VLOOKUP($B1572,Listen!$A$2:$C$44,2,FALSE))</f>
        <v/>
      </c>
      <c r="S1572" s="275" t="str">
        <f>IF(ISBLANK($B1572),"",VLOOKUP($B1572,Listen!$A$2:$C$44,3,FALSE))</f>
        <v/>
      </c>
      <c r="T1572" s="260"/>
      <c r="U1572" s="260"/>
      <c r="V1572" s="260"/>
      <c r="W1572" s="260"/>
      <c r="X1572" s="260"/>
      <c r="Y1572" s="260"/>
      <c r="Z1572" s="260"/>
      <c r="AA1572" s="260"/>
      <c r="AB1572" s="260"/>
      <c r="AC1572" s="260"/>
      <c r="AD1572" s="260"/>
      <c r="AE1572" s="260"/>
    </row>
    <row r="1573" spans="1:31">
      <c r="A1573" s="186"/>
      <c r="B1573" s="186"/>
      <c r="C1573" s="226"/>
      <c r="D1573" s="304"/>
      <c r="E1573" s="304"/>
      <c r="F1573" s="304"/>
      <c r="G1573" s="304"/>
      <c r="H1573" s="304"/>
      <c r="I1573" s="304"/>
      <c r="J1573" s="304"/>
      <c r="K1573" s="304"/>
      <c r="L1573" s="425">
        <f t="shared" si="48"/>
        <v>0</v>
      </c>
      <c r="M1573" s="304"/>
      <c r="N1573" s="304"/>
      <c r="O1573" s="425">
        <f t="shared" si="49"/>
        <v>0</v>
      </c>
      <c r="P1573" s="304"/>
      <c r="Q1573" s="304"/>
      <c r="R1573" s="275" t="str">
        <f>IF(ISBLANK($B1573),"",VLOOKUP($B1573,Listen!$A$2:$C$44,2,FALSE))</f>
        <v/>
      </c>
      <c r="S1573" s="275" t="str">
        <f>IF(ISBLANK($B1573),"",VLOOKUP($B1573,Listen!$A$2:$C$44,3,FALSE))</f>
        <v/>
      </c>
      <c r="T1573" s="260"/>
      <c r="U1573" s="260"/>
      <c r="V1573" s="260"/>
      <c r="W1573" s="260"/>
      <c r="X1573" s="260"/>
      <c r="Y1573" s="260"/>
      <c r="Z1573" s="260"/>
      <c r="AA1573" s="260"/>
      <c r="AB1573" s="260"/>
      <c r="AC1573" s="260"/>
      <c r="AD1573" s="260"/>
      <c r="AE1573" s="260"/>
    </row>
    <row r="1574" spans="1:31">
      <c r="A1574" s="186"/>
      <c r="B1574" s="186"/>
      <c r="C1574" s="226"/>
      <c r="D1574" s="304"/>
      <c r="E1574" s="304"/>
      <c r="F1574" s="304"/>
      <c r="G1574" s="304"/>
      <c r="H1574" s="304"/>
      <c r="I1574" s="304"/>
      <c r="J1574" s="304"/>
      <c r="K1574" s="304"/>
      <c r="L1574" s="425">
        <f t="shared" si="48"/>
        <v>0</v>
      </c>
      <c r="M1574" s="304"/>
      <c r="N1574" s="304"/>
      <c r="O1574" s="425">
        <f t="shared" si="49"/>
        <v>0</v>
      </c>
      <c r="P1574" s="304"/>
      <c r="Q1574" s="304"/>
      <c r="R1574" s="275" t="str">
        <f>IF(ISBLANK($B1574),"",VLOOKUP($B1574,Listen!$A$2:$C$44,2,FALSE))</f>
        <v/>
      </c>
      <c r="S1574" s="275" t="str">
        <f>IF(ISBLANK($B1574),"",VLOOKUP($B1574,Listen!$A$2:$C$44,3,FALSE))</f>
        <v/>
      </c>
      <c r="T1574" s="260"/>
      <c r="U1574" s="260"/>
      <c r="V1574" s="260"/>
      <c r="W1574" s="260"/>
      <c r="X1574" s="260"/>
      <c r="Y1574" s="260"/>
      <c r="Z1574" s="260"/>
      <c r="AA1574" s="260"/>
      <c r="AB1574" s="260"/>
      <c r="AC1574" s="260"/>
      <c r="AD1574" s="260"/>
      <c r="AE1574" s="260"/>
    </row>
    <row r="1575" spans="1:31">
      <c r="A1575" s="186"/>
      <c r="B1575" s="186"/>
      <c r="C1575" s="226"/>
      <c r="D1575" s="304"/>
      <c r="E1575" s="304"/>
      <c r="F1575" s="304"/>
      <c r="G1575" s="304"/>
      <c r="H1575" s="304"/>
      <c r="I1575" s="304"/>
      <c r="J1575" s="304"/>
      <c r="K1575" s="304"/>
      <c r="L1575" s="425">
        <f t="shared" si="48"/>
        <v>0</v>
      </c>
      <c r="M1575" s="304"/>
      <c r="N1575" s="304"/>
      <c r="O1575" s="425">
        <f t="shared" si="49"/>
        <v>0</v>
      </c>
      <c r="P1575" s="304"/>
      <c r="Q1575" s="304"/>
      <c r="R1575" s="275" t="str">
        <f>IF(ISBLANK($B1575),"",VLOOKUP($B1575,Listen!$A$2:$C$44,2,FALSE))</f>
        <v/>
      </c>
      <c r="S1575" s="275" t="str">
        <f>IF(ISBLANK($B1575),"",VLOOKUP($B1575,Listen!$A$2:$C$44,3,FALSE))</f>
        <v/>
      </c>
      <c r="T1575" s="260"/>
      <c r="U1575" s="260"/>
      <c r="V1575" s="260"/>
      <c r="W1575" s="260"/>
      <c r="X1575" s="260"/>
      <c r="Y1575" s="260"/>
      <c r="Z1575" s="260"/>
      <c r="AA1575" s="260"/>
      <c r="AB1575" s="260"/>
      <c r="AC1575" s="260"/>
      <c r="AD1575" s="260"/>
      <c r="AE1575" s="260"/>
    </row>
    <row r="1576" spans="1:31">
      <c r="A1576" s="186"/>
      <c r="B1576" s="186"/>
      <c r="C1576" s="226"/>
      <c r="D1576" s="304"/>
      <c r="E1576" s="304"/>
      <c r="F1576" s="304"/>
      <c r="G1576" s="304"/>
      <c r="H1576" s="304"/>
      <c r="I1576" s="304"/>
      <c r="J1576" s="304"/>
      <c r="K1576" s="304"/>
      <c r="L1576" s="425">
        <f t="shared" si="48"/>
        <v>0</v>
      </c>
      <c r="M1576" s="304"/>
      <c r="N1576" s="304"/>
      <c r="O1576" s="425">
        <f t="shared" si="49"/>
        <v>0</v>
      </c>
      <c r="P1576" s="304"/>
      <c r="Q1576" s="304"/>
      <c r="R1576" s="275" t="str">
        <f>IF(ISBLANK($B1576),"",VLOOKUP($B1576,Listen!$A$2:$C$44,2,FALSE))</f>
        <v/>
      </c>
      <c r="S1576" s="275" t="str">
        <f>IF(ISBLANK($B1576),"",VLOOKUP($B1576,Listen!$A$2:$C$44,3,FALSE))</f>
        <v/>
      </c>
      <c r="T1576" s="260"/>
      <c r="U1576" s="260"/>
      <c r="V1576" s="260"/>
      <c r="W1576" s="260"/>
      <c r="X1576" s="260"/>
      <c r="Y1576" s="260"/>
      <c r="Z1576" s="260"/>
      <c r="AA1576" s="260"/>
      <c r="AB1576" s="260"/>
      <c r="AC1576" s="260"/>
      <c r="AD1576" s="260"/>
      <c r="AE1576" s="260"/>
    </row>
    <row r="1577" spans="1:31">
      <c r="A1577" s="186"/>
      <c r="B1577" s="186"/>
      <c r="C1577" s="226"/>
      <c r="D1577" s="304"/>
      <c r="E1577" s="304"/>
      <c r="F1577" s="304"/>
      <c r="G1577" s="304"/>
      <c r="H1577" s="304"/>
      <c r="I1577" s="304"/>
      <c r="J1577" s="304"/>
      <c r="K1577" s="304"/>
      <c r="L1577" s="425">
        <f t="shared" si="48"/>
        <v>0</v>
      </c>
      <c r="M1577" s="304"/>
      <c r="N1577" s="304"/>
      <c r="O1577" s="425">
        <f t="shared" si="49"/>
        <v>0</v>
      </c>
      <c r="P1577" s="304"/>
      <c r="Q1577" s="304"/>
      <c r="R1577" s="275" t="str">
        <f>IF(ISBLANK($B1577),"",VLOOKUP($B1577,Listen!$A$2:$C$44,2,FALSE))</f>
        <v/>
      </c>
      <c r="S1577" s="275" t="str">
        <f>IF(ISBLANK($B1577),"",VLOOKUP($B1577,Listen!$A$2:$C$44,3,FALSE))</f>
        <v/>
      </c>
      <c r="T1577" s="260"/>
      <c r="U1577" s="260"/>
      <c r="V1577" s="260"/>
      <c r="W1577" s="260"/>
      <c r="X1577" s="260"/>
      <c r="Y1577" s="260"/>
      <c r="Z1577" s="260"/>
      <c r="AA1577" s="260"/>
      <c r="AB1577" s="260"/>
      <c r="AC1577" s="260"/>
      <c r="AD1577" s="260"/>
      <c r="AE1577" s="260"/>
    </row>
    <row r="1578" spans="1:31">
      <c r="A1578" s="186"/>
      <c r="B1578" s="186"/>
      <c r="C1578" s="226"/>
      <c r="D1578" s="304"/>
      <c r="E1578" s="304"/>
      <c r="F1578" s="304"/>
      <c r="G1578" s="304"/>
      <c r="H1578" s="304"/>
      <c r="I1578" s="304"/>
      <c r="J1578" s="304"/>
      <c r="K1578" s="304"/>
      <c r="L1578" s="425">
        <f t="shared" si="48"/>
        <v>0</v>
      </c>
      <c r="M1578" s="304"/>
      <c r="N1578" s="304"/>
      <c r="O1578" s="425">
        <f t="shared" si="49"/>
        <v>0</v>
      </c>
      <c r="P1578" s="304"/>
      <c r="Q1578" s="304"/>
      <c r="R1578" s="275" t="str">
        <f>IF(ISBLANK($B1578),"",VLOOKUP($B1578,Listen!$A$2:$C$44,2,FALSE))</f>
        <v/>
      </c>
      <c r="S1578" s="275" t="str">
        <f>IF(ISBLANK($B1578),"",VLOOKUP($B1578,Listen!$A$2:$C$44,3,FALSE))</f>
        <v/>
      </c>
      <c r="T1578" s="260"/>
      <c r="U1578" s="260"/>
      <c r="V1578" s="260"/>
      <c r="W1578" s="260"/>
      <c r="X1578" s="260"/>
      <c r="Y1578" s="260"/>
      <c r="Z1578" s="260"/>
      <c r="AA1578" s="260"/>
      <c r="AB1578" s="260"/>
      <c r="AC1578" s="260"/>
      <c r="AD1578" s="260"/>
      <c r="AE1578" s="260"/>
    </row>
    <row r="1579" spans="1:31">
      <c r="A1579" s="186"/>
      <c r="B1579" s="186"/>
      <c r="C1579" s="226"/>
      <c r="D1579" s="304"/>
      <c r="E1579" s="304"/>
      <c r="F1579" s="304"/>
      <c r="G1579" s="304"/>
      <c r="H1579" s="304"/>
      <c r="I1579" s="304"/>
      <c r="J1579" s="304"/>
      <c r="K1579" s="304"/>
      <c r="L1579" s="425">
        <f t="shared" si="48"/>
        <v>0</v>
      </c>
      <c r="M1579" s="304"/>
      <c r="N1579" s="304"/>
      <c r="O1579" s="425">
        <f t="shared" si="49"/>
        <v>0</v>
      </c>
      <c r="P1579" s="304"/>
      <c r="Q1579" s="304"/>
      <c r="R1579" s="275" t="str">
        <f>IF(ISBLANK($B1579),"",VLOOKUP($B1579,Listen!$A$2:$C$44,2,FALSE))</f>
        <v/>
      </c>
      <c r="S1579" s="275" t="str">
        <f>IF(ISBLANK($B1579),"",VLOOKUP($B1579,Listen!$A$2:$C$44,3,FALSE))</f>
        <v/>
      </c>
      <c r="T1579" s="260"/>
      <c r="U1579" s="260"/>
      <c r="V1579" s="260"/>
      <c r="W1579" s="260"/>
      <c r="X1579" s="260"/>
      <c r="Y1579" s="260"/>
      <c r="Z1579" s="260"/>
      <c r="AA1579" s="260"/>
      <c r="AB1579" s="260"/>
      <c r="AC1579" s="260"/>
      <c r="AD1579" s="260"/>
      <c r="AE1579" s="260"/>
    </row>
    <row r="1580" spans="1:31">
      <c r="A1580" s="186"/>
      <c r="B1580" s="186"/>
      <c r="C1580" s="226"/>
      <c r="D1580" s="304"/>
      <c r="E1580" s="304"/>
      <c r="F1580" s="304"/>
      <c r="G1580" s="304"/>
      <c r="H1580" s="304"/>
      <c r="I1580" s="304"/>
      <c r="J1580" s="304"/>
      <c r="K1580" s="304"/>
      <c r="L1580" s="425">
        <f t="shared" si="48"/>
        <v>0</v>
      </c>
      <c r="M1580" s="304"/>
      <c r="N1580" s="304"/>
      <c r="O1580" s="425">
        <f t="shared" si="49"/>
        <v>0</v>
      </c>
      <c r="P1580" s="304"/>
      <c r="Q1580" s="304"/>
      <c r="R1580" s="275" t="str">
        <f>IF(ISBLANK($B1580),"",VLOOKUP($B1580,Listen!$A$2:$C$44,2,FALSE))</f>
        <v/>
      </c>
      <c r="S1580" s="275" t="str">
        <f>IF(ISBLANK($B1580),"",VLOOKUP($B1580,Listen!$A$2:$C$44,3,FALSE))</f>
        <v/>
      </c>
      <c r="T1580" s="260"/>
      <c r="U1580" s="260"/>
      <c r="V1580" s="260"/>
      <c r="W1580" s="260"/>
      <c r="X1580" s="260"/>
      <c r="Y1580" s="260"/>
      <c r="Z1580" s="260"/>
      <c r="AA1580" s="260"/>
      <c r="AB1580" s="260"/>
      <c r="AC1580" s="260"/>
      <c r="AD1580" s="260"/>
      <c r="AE1580" s="260"/>
    </row>
    <row r="1581" spans="1:31">
      <c r="A1581" s="186"/>
      <c r="B1581" s="186"/>
      <c r="C1581" s="226"/>
      <c r="D1581" s="304"/>
      <c r="E1581" s="304"/>
      <c r="F1581" s="304"/>
      <c r="G1581" s="304"/>
      <c r="H1581" s="304"/>
      <c r="I1581" s="304"/>
      <c r="J1581" s="304"/>
      <c r="K1581" s="304"/>
      <c r="L1581" s="425">
        <f t="shared" si="48"/>
        <v>0</v>
      </c>
      <c r="M1581" s="304"/>
      <c r="N1581" s="304"/>
      <c r="O1581" s="425">
        <f t="shared" si="49"/>
        <v>0</v>
      </c>
      <c r="P1581" s="304"/>
      <c r="Q1581" s="304"/>
      <c r="R1581" s="275" t="str">
        <f>IF(ISBLANK($B1581),"",VLOOKUP($B1581,Listen!$A$2:$C$44,2,FALSE))</f>
        <v/>
      </c>
      <c r="S1581" s="275" t="str">
        <f>IF(ISBLANK($B1581),"",VLOOKUP($B1581,Listen!$A$2:$C$44,3,FALSE))</f>
        <v/>
      </c>
      <c r="T1581" s="260"/>
      <c r="U1581" s="260"/>
      <c r="V1581" s="260"/>
      <c r="W1581" s="260"/>
      <c r="X1581" s="260"/>
      <c r="Y1581" s="260"/>
      <c r="Z1581" s="260"/>
      <c r="AA1581" s="260"/>
      <c r="AB1581" s="260"/>
      <c r="AC1581" s="260"/>
      <c r="AD1581" s="260"/>
      <c r="AE1581" s="260"/>
    </row>
    <row r="1582" spans="1:31">
      <c r="A1582" s="186"/>
      <c r="B1582" s="186"/>
      <c r="C1582" s="226"/>
      <c r="D1582" s="304"/>
      <c r="E1582" s="304"/>
      <c r="F1582" s="304"/>
      <c r="G1582" s="304"/>
      <c r="H1582" s="304"/>
      <c r="I1582" s="304"/>
      <c r="J1582" s="304"/>
      <c r="K1582" s="304"/>
      <c r="L1582" s="425">
        <f t="shared" si="48"/>
        <v>0</v>
      </c>
      <c r="M1582" s="304"/>
      <c r="N1582" s="304"/>
      <c r="O1582" s="425">
        <f t="shared" si="49"/>
        <v>0</v>
      </c>
      <c r="P1582" s="304"/>
      <c r="Q1582" s="304"/>
      <c r="R1582" s="275" t="str">
        <f>IF(ISBLANK($B1582),"",VLOOKUP($B1582,Listen!$A$2:$C$44,2,FALSE))</f>
        <v/>
      </c>
      <c r="S1582" s="275" t="str">
        <f>IF(ISBLANK($B1582),"",VLOOKUP($B1582,Listen!$A$2:$C$44,3,FALSE))</f>
        <v/>
      </c>
      <c r="T1582" s="260"/>
      <c r="U1582" s="260"/>
      <c r="V1582" s="260"/>
      <c r="W1582" s="260"/>
      <c r="X1582" s="260"/>
      <c r="Y1582" s="260"/>
      <c r="Z1582" s="260"/>
      <c r="AA1582" s="260"/>
      <c r="AB1582" s="260"/>
      <c r="AC1582" s="260"/>
      <c r="AD1582" s="260"/>
      <c r="AE1582" s="260"/>
    </row>
    <row r="1583" spans="1:31">
      <c r="A1583" s="186"/>
      <c r="B1583" s="186"/>
      <c r="C1583" s="226"/>
      <c r="D1583" s="304"/>
      <c r="E1583" s="304"/>
      <c r="F1583" s="304"/>
      <c r="G1583" s="304"/>
      <c r="H1583" s="304"/>
      <c r="I1583" s="304"/>
      <c r="J1583" s="304"/>
      <c r="K1583" s="304"/>
      <c r="L1583" s="425">
        <f t="shared" si="48"/>
        <v>0</v>
      </c>
      <c r="M1583" s="304"/>
      <c r="N1583" s="304"/>
      <c r="O1583" s="425">
        <f t="shared" si="49"/>
        <v>0</v>
      </c>
      <c r="P1583" s="304"/>
      <c r="Q1583" s="304"/>
      <c r="R1583" s="275" t="str">
        <f>IF(ISBLANK($B1583),"",VLOOKUP($B1583,Listen!$A$2:$C$44,2,FALSE))</f>
        <v/>
      </c>
      <c r="S1583" s="275" t="str">
        <f>IF(ISBLANK($B1583),"",VLOOKUP($B1583,Listen!$A$2:$C$44,3,FALSE))</f>
        <v/>
      </c>
      <c r="T1583" s="260"/>
      <c r="U1583" s="260"/>
      <c r="V1583" s="260"/>
      <c r="W1583" s="260"/>
      <c r="X1583" s="260"/>
      <c r="Y1583" s="260"/>
      <c r="Z1583" s="260"/>
      <c r="AA1583" s="260"/>
      <c r="AB1583" s="260"/>
      <c r="AC1583" s="260"/>
      <c r="AD1583" s="260"/>
      <c r="AE1583" s="260"/>
    </row>
    <row r="1584" spans="1:31">
      <c r="A1584" s="186"/>
      <c r="B1584" s="186"/>
      <c r="C1584" s="226"/>
      <c r="D1584" s="304"/>
      <c r="E1584" s="304"/>
      <c r="F1584" s="304"/>
      <c r="G1584" s="304"/>
      <c r="H1584" s="304"/>
      <c r="I1584" s="304"/>
      <c r="J1584" s="304"/>
      <c r="K1584" s="304"/>
      <c r="L1584" s="425">
        <f t="shared" si="48"/>
        <v>0</v>
      </c>
      <c r="M1584" s="304"/>
      <c r="N1584" s="304"/>
      <c r="O1584" s="425">
        <f t="shared" si="49"/>
        <v>0</v>
      </c>
      <c r="P1584" s="304"/>
      <c r="Q1584" s="304"/>
      <c r="R1584" s="275" t="str">
        <f>IF(ISBLANK($B1584),"",VLOOKUP($B1584,Listen!$A$2:$C$44,2,FALSE))</f>
        <v/>
      </c>
      <c r="S1584" s="275" t="str">
        <f>IF(ISBLANK($B1584),"",VLOOKUP($B1584,Listen!$A$2:$C$44,3,FALSE))</f>
        <v/>
      </c>
      <c r="T1584" s="260"/>
      <c r="U1584" s="260"/>
      <c r="V1584" s="260"/>
      <c r="W1584" s="260"/>
      <c r="X1584" s="260"/>
      <c r="Y1584" s="260"/>
      <c r="Z1584" s="260"/>
      <c r="AA1584" s="260"/>
      <c r="AB1584" s="260"/>
      <c r="AC1584" s="260"/>
      <c r="AD1584" s="260"/>
      <c r="AE1584" s="260"/>
    </row>
    <row r="1585" spans="1:31">
      <c r="A1585" s="186"/>
      <c r="B1585" s="186"/>
      <c r="C1585" s="226"/>
      <c r="D1585" s="304"/>
      <c r="E1585" s="304"/>
      <c r="F1585" s="304"/>
      <c r="G1585" s="304"/>
      <c r="H1585" s="304"/>
      <c r="I1585" s="304"/>
      <c r="J1585" s="304"/>
      <c r="K1585" s="304"/>
      <c r="L1585" s="425">
        <f t="shared" si="48"/>
        <v>0</v>
      </c>
      <c r="M1585" s="304"/>
      <c r="N1585" s="304"/>
      <c r="O1585" s="425">
        <f t="shared" si="49"/>
        <v>0</v>
      </c>
      <c r="P1585" s="304"/>
      <c r="Q1585" s="304"/>
      <c r="R1585" s="275" t="str">
        <f>IF(ISBLANK($B1585),"",VLOOKUP($B1585,Listen!$A$2:$C$44,2,FALSE))</f>
        <v/>
      </c>
      <c r="S1585" s="275" t="str">
        <f>IF(ISBLANK($B1585),"",VLOOKUP($B1585,Listen!$A$2:$C$44,3,FALSE))</f>
        <v/>
      </c>
      <c r="T1585" s="260"/>
      <c r="U1585" s="260"/>
      <c r="V1585" s="260"/>
      <c r="W1585" s="260"/>
      <c r="X1585" s="260"/>
      <c r="Y1585" s="260"/>
      <c r="Z1585" s="260"/>
      <c r="AA1585" s="260"/>
      <c r="AB1585" s="260"/>
      <c r="AC1585" s="260"/>
      <c r="AD1585" s="260"/>
      <c r="AE1585" s="260"/>
    </row>
    <row r="1586" spans="1:31">
      <c r="A1586" s="186"/>
      <c r="B1586" s="186"/>
      <c r="C1586" s="226"/>
      <c r="D1586" s="304"/>
      <c r="E1586" s="304"/>
      <c r="F1586" s="304"/>
      <c r="G1586" s="304"/>
      <c r="H1586" s="304"/>
      <c r="I1586" s="304"/>
      <c r="J1586" s="304"/>
      <c r="K1586" s="304"/>
      <c r="L1586" s="425">
        <f t="shared" si="48"/>
        <v>0</v>
      </c>
      <c r="M1586" s="304"/>
      <c r="N1586" s="304"/>
      <c r="O1586" s="425">
        <f t="shared" si="49"/>
        <v>0</v>
      </c>
      <c r="P1586" s="304"/>
      <c r="Q1586" s="304"/>
      <c r="R1586" s="275" t="str">
        <f>IF(ISBLANK($B1586),"",VLOOKUP($B1586,Listen!$A$2:$C$44,2,FALSE))</f>
        <v/>
      </c>
      <c r="S1586" s="275" t="str">
        <f>IF(ISBLANK($B1586),"",VLOOKUP($B1586,Listen!$A$2:$C$44,3,FALSE))</f>
        <v/>
      </c>
      <c r="T1586" s="260"/>
      <c r="U1586" s="260"/>
      <c r="V1586" s="260"/>
      <c r="W1586" s="260"/>
      <c r="X1586" s="260"/>
      <c r="Y1586" s="260"/>
      <c r="Z1586" s="260"/>
      <c r="AA1586" s="260"/>
      <c r="AB1586" s="260"/>
      <c r="AC1586" s="260"/>
      <c r="AD1586" s="260"/>
      <c r="AE1586" s="260"/>
    </row>
    <row r="1587" spans="1:31">
      <c r="A1587" s="186"/>
      <c r="B1587" s="186"/>
      <c r="C1587" s="226"/>
      <c r="D1587" s="304"/>
      <c r="E1587" s="304"/>
      <c r="F1587" s="304"/>
      <c r="G1587" s="304"/>
      <c r="H1587" s="304"/>
      <c r="I1587" s="304"/>
      <c r="J1587" s="304"/>
      <c r="K1587" s="304"/>
      <c r="L1587" s="425">
        <f t="shared" si="48"/>
        <v>0</v>
      </c>
      <c r="M1587" s="304"/>
      <c r="N1587" s="304"/>
      <c r="O1587" s="425">
        <f t="shared" si="49"/>
        <v>0</v>
      </c>
      <c r="P1587" s="304"/>
      <c r="Q1587" s="304"/>
      <c r="R1587" s="275" t="str">
        <f>IF(ISBLANK($B1587),"",VLOOKUP($B1587,Listen!$A$2:$C$44,2,FALSE))</f>
        <v/>
      </c>
      <c r="S1587" s="275" t="str">
        <f>IF(ISBLANK($B1587),"",VLOOKUP($B1587,Listen!$A$2:$C$44,3,FALSE))</f>
        <v/>
      </c>
      <c r="T1587" s="260"/>
      <c r="U1587" s="260"/>
      <c r="V1587" s="260"/>
      <c r="W1587" s="260"/>
      <c r="X1587" s="260"/>
      <c r="Y1587" s="260"/>
      <c r="Z1587" s="260"/>
      <c r="AA1587" s="260"/>
      <c r="AB1587" s="260"/>
      <c r="AC1587" s="260"/>
      <c r="AD1587" s="260"/>
      <c r="AE1587" s="260"/>
    </row>
    <row r="1588" spans="1:31">
      <c r="A1588" s="186"/>
      <c r="B1588" s="186"/>
      <c r="C1588" s="226"/>
      <c r="D1588" s="304"/>
      <c r="E1588" s="304"/>
      <c r="F1588" s="304"/>
      <c r="G1588" s="304"/>
      <c r="H1588" s="304"/>
      <c r="I1588" s="304"/>
      <c r="J1588" s="304"/>
      <c r="K1588" s="304"/>
      <c r="L1588" s="425">
        <f t="shared" si="48"/>
        <v>0</v>
      </c>
      <c r="M1588" s="304"/>
      <c r="N1588" s="304"/>
      <c r="O1588" s="425">
        <f t="shared" si="49"/>
        <v>0</v>
      </c>
      <c r="P1588" s="304"/>
      <c r="Q1588" s="304"/>
      <c r="R1588" s="275" t="str">
        <f>IF(ISBLANK($B1588),"",VLOOKUP($B1588,Listen!$A$2:$C$44,2,FALSE))</f>
        <v/>
      </c>
      <c r="S1588" s="275" t="str">
        <f>IF(ISBLANK($B1588),"",VLOOKUP($B1588,Listen!$A$2:$C$44,3,FALSE))</f>
        <v/>
      </c>
      <c r="T1588" s="260"/>
      <c r="U1588" s="260"/>
      <c r="V1588" s="260"/>
      <c r="W1588" s="260"/>
      <c r="X1588" s="260"/>
      <c r="Y1588" s="260"/>
      <c r="Z1588" s="260"/>
      <c r="AA1588" s="260"/>
      <c r="AB1588" s="260"/>
      <c r="AC1588" s="260"/>
      <c r="AD1588" s="260"/>
      <c r="AE1588" s="260"/>
    </row>
    <row r="1589" spans="1:31">
      <c r="A1589" s="186"/>
      <c r="B1589" s="186"/>
      <c r="C1589" s="226"/>
      <c r="D1589" s="304"/>
      <c r="E1589" s="304"/>
      <c r="F1589" s="304"/>
      <c r="G1589" s="304"/>
      <c r="H1589" s="304"/>
      <c r="I1589" s="304"/>
      <c r="J1589" s="304"/>
      <c r="K1589" s="304"/>
      <c r="L1589" s="425">
        <f t="shared" si="48"/>
        <v>0</v>
      </c>
      <c r="M1589" s="304"/>
      <c r="N1589" s="304"/>
      <c r="O1589" s="425">
        <f t="shared" si="49"/>
        <v>0</v>
      </c>
      <c r="P1589" s="304"/>
      <c r="Q1589" s="304"/>
      <c r="R1589" s="275" t="str">
        <f>IF(ISBLANK($B1589),"",VLOOKUP($B1589,Listen!$A$2:$C$44,2,FALSE))</f>
        <v/>
      </c>
      <c r="S1589" s="275" t="str">
        <f>IF(ISBLANK($B1589),"",VLOOKUP($B1589,Listen!$A$2:$C$44,3,FALSE))</f>
        <v/>
      </c>
      <c r="T1589" s="260"/>
      <c r="U1589" s="260"/>
      <c r="V1589" s="260"/>
      <c r="W1589" s="260"/>
      <c r="X1589" s="260"/>
      <c r="Y1589" s="260"/>
      <c r="Z1589" s="260"/>
      <c r="AA1589" s="260"/>
      <c r="AB1589" s="260"/>
      <c r="AC1589" s="260"/>
      <c r="AD1589" s="260"/>
      <c r="AE1589" s="260"/>
    </row>
    <row r="1590" spans="1:31">
      <c r="A1590" s="186"/>
      <c r="B1590" s="186"/>
      <c r="C1590" s="226"/>
      <c r="D1590" s="304"/>
      <c r="E1590" s="304"/>
      <c r="F1590" s="304"/>
      <c r="G1590" s="304"/>
      <c r="H1590" s="304"/>
      <c r="I1590" s="304"/>
      <c r="J1590" s="304"/>
      <c r="K1590" s="304"/>
      <c r="L1590" s="425">
        <f t="shared" si="48"/>
        <v>0</v>
      </c>
      <c r="M1590" s="304"/>
      <c r="N1590" s="304"/>
      <c r="O1590" s="425">
        <f t="shared" si="49"/>
        <v>0</v>
      </c>
      <c r="P1590" s="304"/>
      <c r="Q1590" s="304"/>
      <c r="R1590" s="275" t="str">
        <f>IF(ISBLANK($B1590),"",VLOOKUP($B1590,Listen!$A$2:$C$44,2,FALSE))</f>
        <v/>
      </c>
      <c r="S1590" s="275" t="str">
        <f>IF(ISBLANK($B1590),"",VLOOKUP($B1590,Listen!$A$2:$C$44,3,FALSE))</f>
        <v/>
      </c>
      <c r="T1590" s="260"/>
      <c r="U1590" s="260"/>
      <c r="V1590" s="260"/>
      <c r="W1590" s="260"/>
      <c r="X1590" s="260"/>
      <c r="Y1590" s="260"/>
      <c r="Z1590" s="260"/>
      <c r="AA1590" s="260"/>
      <c r="AB1590" s="260"/>
      <c r="AC1590" s="260"/>
      <c r="AD1590" s="260"/>
      <c r="AE1590" s="260"/>
    </row>
    <row r="1591" spans="1:31">
      <c r="A1591" s="186"/>
      <c r="B1591" s="186"/>
      <c r="C1591" s="226"/>
      <c r="D1591" s="304"/>
      <c r="E1591" s="304"/>
      <c r="F1591" s="304"/>
      <c r="G1591" s="304"/>
      <c r="H1591" s="304"/>
      <c r="I1591" s="304"/>
      <c r="J1591" s="304"/>
      <c r="K1591" s="304"/>
      <c r="L1591" s="425">
        <f t="shared" si="48"/>
        <v>0</v>
      </c>
      <c r="M1591" s="304"/>
      <c r="N1591" s="304"/>
      <c r="O1591" s="425">
        <f t="shared" si="49"/>
        <v>0</v>
      </c>
      <c r="P1591" s="304"/>
      <c r="Q1591" s="304"/>
      <c r="R1591" s="275" t="str">
        <f>IF(ISBLANK($B1591),"",VLOOKUP($B1591,Listen!$A$2:$C$44,2,FALSE))</f>
        <v/>
      </c>
      <c r="S1591" s="275" t="str">
        <f>IF(ISBLANK($B1591),"",VLOOKUP($B1591,Listen!$A$2:$C$44,3,FALSE))</f>
        <v/>
      </c>
      <c r="T1591" s="260"/>
      <c r="U1591" s="260"/>
      <c r="V1591" s="260"/>
      <c r="W1591" s="260"/>
      <c r="X1591" s="260"/>
      <c r="Y1591" s="260"/>
      <c r="Z1591" s="260"/>
      <c r="AA1591" s="260"/>
      <c r="AB1591" s="260"/>
      <c r="AC1591" s="260"/>
      <c r="AD1591" s="260"/>
      <c r="AE1591" s="260"/>
    </row>
    <row r="1592" spans="1:31">
      <c r="A1592" s="186"/>
      <c r="B1592" s="186"/>
      <c r="C1592" s="226"/>
      <c r="D1592" s="304"/>
      <c r="E1592" s="304"/>
      <c r="F1592" s="304"/>
      <c r="G1592" s="304"/>
      <c r="H1592" s="304"/>
      <c r="I1592" s="304"/>
      <c r="J1592" s="304"/>
      <c r="K1592" s="304"/>
      <c r="L1592" s="425">
        <f t="shared" si="48"/>
        <v>0</v>
      </c>
      <c r="M1592" s="304"/>
      <c r="N1592" s="304"/>
      <c r="O1592" s="425">
        <f t="shared" si="49"/>
        <v>0</v>
      </c>
      <c r="P1592" s="304"/>
      <c r="Q1592" s="304"/>
      <c r="R1592" s="275" t="str">
        <f>IF(ISBLANK($B1592),"",VLOOKUP($B1592,Listen!$A$2:$C$44,2,FALSE))</f>
        <v/>
      </c>
      <c r="S1592" s="275" t="str">
        <f>IF(ISBLANK($B1592),"",VLOOKUP($B1592,Listen!$A$2:$C$44,3,FALSE))</f>
        <v/>
      </c>
      <c r="T1592" s="260"/>
      <c r="U1592" s="260"/>
      <c r="V1592" s="260"/>
      <c r="W1592" s="260"/>
      <c r="X1592" s="260"/>
      <c r="Y1592" s="260"/>
      <c r="Z1592" s="260"/>
      <c r="AA1592" s="260"/>
      <c r="AB1592" s="260"/>
      <c r="AC1592" s="260"/>
      <c r="AD1592" s="260"/>
      <c r="AE1592" s="260"/>
    </row>
    <row r="1593" spans="1:31">
      <c r="A1593" s="186"/>
      <c r="B1593" s="186"/>
      <c r="C1593" s="226"/>
      <c r="D1593" s="304"/>
      <c r="E1593" s="304"/>
      <c r="F1593" s="304"/>
      <c r="G1593" s="304"/>
      <c r="H1593" s="304"/>
      <c r="I1593" s="304"/>
      <c r="J1593" s="304"/>
      <c r="K1593" s="304"/>
      <c r="L1593" s="425">
        <f t="shared" si="48"/>
        <v>0</v>
      </c>
      <c r="M1593" s="304"/>
      <c r="N1593" s="304"/>
      <c r="O1593" s="425">
        <f t="shared" si="49"/>
        <v>0</v>
      </c>
      <c r="P1593" s="304"/>
      <c r="Q1593" s="304"/>
      <c r="R1593" s="275" t="str">
        <f>IF(ISBLANK($B1593),"",VLOOKUP($B1593,Listen!$A$2:$C$44,2,FALSE))</f>
        <v/>
      </c>
      <c r="S1593" s="275" t="str">
        <f>IF(ISBLANK($B1593),"",VLOOKUP($B1593,Listen!$A$2:$C$44,3,FALSE))</f>
        <v/>
      </c>
      <c r="T1593" s="260"/>
      <c r="U1593" s="260"/>
      <c r="V1593" s="260"/>
      <c r="W1593" s="260"/>
      <c r="X1593" s="260"/>
      <c r="Y1593" s="260"/>
      <c r="Z1593" s="260"/>
      <c r="AA1593" s="260"/>
      <c r="AB1593" s="260"/>
      <c r="AC1593" s="260"/>
      <c r="AD1593" s="260"/>
      <c r="AE1593" s="260"/>
    </row>
    <row r="1594" spans="1:31">
      <c r="A1594" s="186"/>
      <c r="B1594" s="186"/>
      <c r="C1594" s="226"/>
      <c r="D1594" s="304"/>
      <c r="E1594" s="304"/>
      <c r="F1594" s="304"/>
      <c r="G1594" s="304"/>
      <c r="H1594" s="304"/>
      <c r="I1594" s="304"/>
      <c r="J1594" s="304"/>
      <c r="K1594" s="304"/>
      <c r="L1594" s="425">
        <f t="shared" si="48"/>
        <v>0</v>
      </c>
      <c r="M1594" s="304"/>
      <c r="N1594" s="304"/>
      <c r="O1594" s="425">
        <f t="shared" si="49"/>
        <v>0</v>
      </c>
      <c r="P1594" s="304"/>
      <c r="Q1594" s="304"/>
      <c r="R1594" s="275" t="str">
        <f>IF(ISBLANK($B1594),"",VLOOKUP($B1594,Listen!$A$2:$C$44,2,FALSE))</f>
        <v/>
      </c>
      <c r="S1594" s="275" t="str">
        <f>IF(ISBLANK($B1594),"",VLOOKUP($B1594,Listen!$A$2:$C$44,3,FALSE))</f>
        <v/>
      </c>
      <c r="T1594" s="260"/>
      <c r="U1594" s="260"/>
      <c r="V1594" s="260"/>
      <c r="W1594" s="260"/>
      <c r="X1594" s="260"/>
      <c r="Y1594" s="260"/>
      <c r="Z1594" s="260"/>
      <c r="AA1594" s="260"/>
      <c r="AB1594" s="260"/>
      <c r="AC1594" s="260"/>
      <c r="AD1594" s="260"/>
      <c r="AE1594" s="260"/>
    </row>
    <row r="1595" spans="1:31">
      <c r="A1595" s="186"/>
      <c r="B1595" s="186"/>
      <c r="C1595" s="226"/>
      <c r="D1595" s="304"/>
      <c r="E1595" s="304"/>
      <c r="F1595" s="304"/>
      <c r="G1595" s="304"/>
      <c r="H1595" s="304"/>
      <c r="I1595" s="304"/>
      <c r="J1595" s="304"/>
      <c r="K1595" s="304"/>
      <c r="L1595" s="425">
        <f t="shared" si="48"/>
        <v>0</v>
      </c>
      <c r="M1595" s="304"/>
      <c r="N1595" s="304"/>
      <c r="O1595" s="425">
        <f t="shared" si="49"/>
        <v>0</v>
      </c>
      <c r="P1595" s="304"/>
      <c r="Q1595" s="304"/>
      <c r="R1595" s="275" t="str">
        <f>IF(ISBLANK($B1595),"",VLOOKUP($B1595,Listen!$A$2:$C$44,2,FALSE))</f>
        <v/>
      </c>
      <c r="S1595" s="275" t="str">
        <f>IF(ISBLANK($B1595),"",VLOOKUP($B1595,Listen!$A$2:$C$44,3,FALSE))</f>
        <v/>
      </c>
      <c r="T1595" s="260"/>
      <c r="U1595" s="260"/>
      <c r="V1595" s="260"/>
      <c r="W1595" s="260"/>
      <c r="X1595" s="260"/>
      <c r="Y1595" s="260"/>
      <c r="Z1595" s="260"/>
      <c r="AA1595" s="260"/>
      <c r="AB1595" s="260"/>
      <c r="AC1595" s="260"/>
      <c r="AD1595" s="260"/>
      <c r="AE1595" s="260"/>
    </row>
    <row r="1596" spans="1:31">
      <c r="A1596" s="186"/>
      <c r="B1596" s="186"/>
      <c r="C1596" s="226"/>
      <c r="D1596" s="304"/>
      <c r="E1596" s="304"/>
      <c r="F1596" s="304"/>
      <c r="G1596" s="304"/>
      <c r="H1596" s="304"/>
      <c r="I1596" s="304"/>
      <c r="J1596" s="304"/>
      <c r="K1596" s="304"/>
      <c r="L1596" s="425">
        <f t="shared" si="48"/>
        <v>0</v>
      </c>
      <c r="M1596" s="304"/>
      <c r="N1596" s="304"/>
      <c r="O1596" s="425">
        <f t="shared" si="49"/>
        <v>0</v>
      </c>
      <c r="P1596" s="304"/>
      <c r="Q1596" s="304"/>
      <c r="R1596" s="275" t="str">
        <f>IF(ISBLANK($B1596),"",VLOOKUP($B1596,Listen!$A$2:$C$44,2,FALSE))</f>
        <v/>
      </c>
      <c r="S1596" s="275" t="str">
        <f>IF(ISBLANK($B1596),"",VLOOKUP($B1596,Listen!$A$2:$C$44,3,FALSE))</f>
        <v/>
      </c>
      <c r="T1596" s="260"/>
      <c r="U1596" s="260"/>
      <c r="V1596" s="260"/>
      <c r="W1596" s="260"/>
      <c r="X1596" s="260"/>
      <c r="Y1596" s="260"/>
      <c r="Z1596" s="260"/>
      <c r="AA1596" s="260"/>
      <c r="AB1596" s="260"/>
      <c r="AC1596" s="260"/>
      <c r="AD1596" s="260"/>
      <c r="AE1596" s="260"/>
    </row>
    <row r="1597" spans="1:31">
      <c r="A1597" s="186"/>
      <c r="B1597" s="186"/>
      <c r="C1597" s="226"/>
      <c r="D1597" s="304"/>
      <c r="E1597" s="304"/>
      <c r="F1597" s="304"/>
      <c r="G1597" s="304"/>
      <c r="H1597" s="304"/>
      <c r="I1597" s="304"/>
      <c r="J1597" s="304"/>
      <c r="K1597" s="304"/>
      <c r="L1597" s="425">
        <f t="shared" si="48"/>
        <v>0</v>
      </c>
      <c r="M1597" s="304"/>
      <c r="N1597" s="304"/>
      <c r="O1597" s="425">
        <f t="shared" si="49"/>
        <v>0</v>
      </c>
      <c r="P1597" s="304"/>
      <c r="Q1597" s="304"/>
      <c r="R1597" s="275" t="str">
        <f>IF(ISBLANK($B1597),"",VLOOKUP($B1597,Listen!$A$2:$C$44,2,FALSE))</f>
        <v/>
      </c>
      <c r="S1597" s="275" t="str">
        <f>IF(ISBLANK($B1597),"",VLOOKUP($B1597,Listen!$A$2:$C$44,3,FALSE))</f>
        <v/>
      </c>
      <c r="T1597" s="260"/>
      <c r="U1597" s="260"/>
      <c r="V1597" s="260"/>
      <c r="W1597" s="260"/>
      <c r="X1597" s="260"/>
      <c r="Y1597" s="260"/>
      <c r="Z1597" s="260"/>
      <c r="AA1597" s="260"/>
      <c r="AB1597" s="260"/>
      <c r="AC1597" s="260"/>
      <c r="AD1597" s="260"/>
      <c r="AE1597" s="260"/>
    </row>
    <row r="1598" spans="1:31">
      <c r="A1598" s="186"/>
      <c r="B1598" s="186"/>
      <c r="C1598" s="226"/>
      <c r="D1598" s="304"/>
      <c r="E1598" s="304"/>
      <c r="F1598" s="304"/>
      <c r="G1598" s="304"/>
      <c r="H1598" s="304"/>
      <c r="I1598" s="304"/>
      <c r="J1598" s="304"/>
      <c r="K1598" s="304"/>
      <c r="L1598" s="425">
        <f t="shared" si="48"/>
        <v>0</v>
      </c>
      <c r="M1598" s="304"/>
      <c r="N1598" s="304"/>
      <c r="O1598" s="425">
        <f t="shared" si="49"/>
        <v>0</v>
      </c>
      <c r="P1598" s="304"/>
      <c r="Q1598" s="304"/>
      <c r="R1598" s="275" t="str">
        <f>IF(ISBLANK($B1598),"",VLOOKUP($B1598,Listen!$A$2:$C$44,2,FALSE))</f>
        <v/>
      </c>
      <c r="S1598" s="275" t="str">
        <f>IF(ISBLANK($B1598),"",VLOOKUP($B1598,Listen!$A$2:$C$44,3,FALSE))</f>
        <v/>
      </c>
      <c r="T1598" s="260"/>
      <c r="U1598" s="260"/>
      <c r="V1598" s="260"/>
      <c r="W1598" s="260"/>
      <c r="X1598" s="260"/>
      <c r="Y1598" s="260"/>
      <c r="Z1598" s="260"/>
      <c r="AA1598" s="260"/>
      <c r="AB1598" s="260"/>
      <c r="AC1598" s="260"/>
      <c r="AD1598" s="260"/>
      <c r="AE1598" s="260"/>
    </row>
    <row r="1599" spans="1:31">
      <c r="A1599" s="186"/>
      <c r="B1599" s="186"/>
      <c r="C1599" s="226"/>
      <c r="D1599" s="304"/>
      <c r="E1599" s="304"/>
      <c r="F1599" s="304"/>
      <c r="G1599" s="304"/>
      <c r="H1599" s="304"/>
      <c r="I1599" s="304"/>
      <c r="J1599" s="304"/>
      <c r="K1599" s="304"/>
      <c r="L1599" s="425">
        <f t="shared" si="48"/>
        <v>0</v>
      </c>
      <c r="M1599" s="304"/>
      <c r="N1599" s="304"/>
      <c r="O1599" s="425">
        <f t="shared" si="49"/>
        <v>0</v>
      </c>
      <c r="P1599" s="304"/>
      <c r="Q1599" s="304"/>
      <c r="R1599" s="275" t="str">
        <f>IF(ISBLANK($B1599),"",VLOOKUP($B1599,Listen!$A$2:$C$44,2,FALSE))</f>
        <v/>
      </c>
      <c r="S1599" s="275" t="str">
        <f>IF(ISBLANK($B1599),"",VLOOKUP($B1599,Listen!$A$2:$C$44,3,FALSE))</f>
        <v/>
      </c>
      <c r="T1599" s="260"/>
      <c r="U1599" s="260"/>
      <c r="V1599" s="260"/>
      <c r="W1599" s="260"/>
      <c r="X1599" s="260"/>
      <c r="Y1599" s="260"/>
      <c r="Z1599" s="260"/>
      <c r="AA1599" s="260"/>
      <c r="AB1599" s="260"/>
      <c r="AC1599" s="260"/>
      <c r="AD1599" s="260"/>
      <c r="AE1599" s="260"/>
    </row>
    <row r="1600" spans="1:31">
      <c r="A1600" s="186"/>
      <c r="B1600" s="186"/>
      <c r="C1600" s="226"/>
      <c r="D1600" s="304"/>
      <c r="E1600" s="304"/>
      <c r="F1600" s="304"/>
      <c r="G1600" s="304"/>
      <c r="H1600" s="304"/>
      <c r="I1600" s="304"/>
      <c r="J1600" s="304"/>
      <c r="K1600" s="304"/>
      <c r="L1600" s="425">
        <f t="shared" si="48"/>
        <v>0</v>
      </c>
      <c r="M1600" s="304"/>
      <c r="N1600" s="304"/>
      <c r="O1600" s="425">
        <f t="shared" si="49"/>
        <v>0</v>
      </c>
      <c r="P1600" s="304"/>
      <c r="Q1600" s="304"/>
      <c r="R1600" s="275" t="str">
        <f>IF(ISBLANK($B1600),"",VLOOKUP($B1600,Listen!$A$2:$C$44,2,FALSE))</f>
        <v/>
      </c>
      <c r="S1600" s="275" t="str">
        <f>IF(ISBLANK($B1600),"",VLOOKUP($B1600,Listen!$A$2:$C$44,3,FALSE))</f>
        <v/>
      </c>
      <c r="T1600" s="260"/>
      <c r="U1600" s="260"/>
      <c r="V1600" s="260"/>
      <c r="W1600" s="260"/>
      <c r="X1600" s="260"/>
      <c r="Y1600" s="260"/>
      <c r="Z1600" s="260"/>
      <c r="AA1600" s="260"/>
      <c r="AB1600" s="260"/>
      <c r="AC1600" s="260"/>
      <c r="AD1600" s="260"/>
      <c r="AE1600" s="260"/>
    </row>
    <row r="1601" spans="1:31">
      <c r="A1601" s="186"/>
      <c r="B1601" s="186"/>
      <c r="C1601" s="226"/>
      <c r="D1601" s="304"/>
      <c r="E1601" s="304"/>
      <c r="F1601" s="304"/>
      <c r="G1601" s="304"/>
      <c r="H1601" s="304"/>
      <c r="I1601" s="304"/>
      <c r="J1601" s="304"/>
      <c r="K1601" s="304"/>
      <c r="L1601" s="425">
        <f t="shared" si="48"/>
        <v>0</v>
      </c>
      <c r="M1601" s="304"/>
      <c r="N1601" s="304"/>
      <c r="O1601" s="425">
        <f t="shared" si="49"/>
        <v>0</v>
      </c>
      <c r="P1601" s="304"/>
      <c r="Q1601" s="304"/>
      <c r="R1601" s="275" t="str">
        <f>IF(ISBLANK($B1601),"",VLOOKUP($B1601,Listen!$A$2:$C$44,2,FALSE))</f>
        <v/>
      </c>
      <c r="S1601" s="275" t="str">
        <f>IF(ISBLANK($B1601),"",VLOOKUP($B1601,Listen!$A$2:$C$44,3,FALSE))</f>
        <v/>
      </c>
      <c r="T1601" s="260"/>
      <c r="U1601" s="260"/>
      <c r="V1601" s="260"/>
      <c r="W1601" s="260"/>
      <c r="X1601" s="260"/>
      <c r="Y1601" s="260"/>
      <c r="Z1601" s="260"/>
      <c r="AA1601" s="260"/>
      <c r="AB1601" s="260"/>
      <c r="AC1601" s="260"/>
      <c r="AD1601" s="260"/>
      <c r="AE1601" s="260"/>
    </row>
    <row r="1602" spans="1:31">
      <c r="A1602" s="186"/>
      <c r="B1602" s="186"/>
      <c r="C1602" s="226"/>
      <c r="D1602" s="304"/>
      <c r="E1602" s="304"/>
      <c r="F1602" s="304"/>
      <c r="G1602" s="304"/>
      <c r="H1602" s="304"/>
      <c r="I1602" s="304"/>
      <c r="J1602" s="304"/>
      <c r="K1602" s="304"/>
      <c r="L1602" s="425">
        <f t="shared" si="48"/>
        <v>0</v>
      </c>
      <c r="M1602" s="304"/>
      <c r="N1602" s="304"/>
      <c r="O1602" s="425">
        <f t="shared" si="49"/>
        <v>0</v>
      </c>
      <c r="P1602" s="304"/>
      <c r="Q1602" s="304"/>
      <c r="R1602" s="275" t="str">
        <f>IF(ISBLANK($B1602),"",VLOOKUP($B1602,Listen!$A$2:$C$44,2,FALSE))</f>
        <v/>
      </c>
      <c r="S1602" s="275" t="str">
        <f>IF(ISBLANK($B1602),"",VLOOKUP($B1602,Listen!$A$2:$C$44,3,FALSE))</f>
        <v/>
      </c>
      <c r="T1602" s="260"/>
      <c r="U1602" s="260"/>
      <c r="V1602" s="260"/>
      <c r="W1602" s="260"/>
      <c r="X1602" s="260"/>
      <c r="Y1602" s="260"/>
      <c r="Z1602" s="260"/>
      <c r="AA1602" s="260"/>
      <c r="AB1602" s="260"/>
      <c r="AC1602" s="260"/>
      <c r="AD1602" s="260"/>
      <c r="AE1602" s="260"/>
    </row>
    <row r="1603" spans="1:31">
      <c r="A1603" s="186"/>
      <c r="B1603" s="186"/>
      <c r="C1603" s="226"/>
      <c r="D1603" s="304"/>
      <c r="E1603" s="304"/>
      <c r="F1603" s="304"/>
      <c r="G1603" s="304"/>
      <c r="H1603" s="304"/>
      <c r="I1603" s="304"/>
      <c r="J1603" s="304"/>
      <c r="K1603" s="304"/>
      <c r="L1603" s="425">
        <f t="shared" si="48"/>
        <v>0</v>
      </c>
      <c r="M1603" s="304"/>
      <c r="N1603" s="304"/>
      <c r="O1603" s="425">
        <f t="shared" si="49"/>
        <v>0</v>
      </c>
      <c r="P1603" s="304"/>
      <c r="Q1603" s="304"/>
      <c r="R1603" s="275" t="str">
        <f>IF(ISBLANK($B1603),"",VLOOKUP($B1603,Listen!$A$2:$C$44,2,FALSE))</f>
        <v/>
      </c>
      <c r="S1603" s="275" t="str">
        <f>IF(ISBLANK($B1603),"",VLOOKUP($B1603,Listen!$A$2:$C$44,3,FALSE))</f>
        <v/>
      </c>
      <c r="T1603" s="260"/>
      <c r="U1603" s="260"/>
      <c r="V1603" s="260"/>
      <c r="W1603" s="260"/>
      <c r="X1603" s="260"/>
      <c r="Y1603" s="260"/>
      <c r="Z1603" s="260"/>
      <c r="AA1603" s="260"/>
      <c r="AB1603" s="260"/>
      <c r="AC1603" s="260"/>
      <c r="AD1603" s="260"/>
      <c r="AE1603" s="260"/>
    </row>
    <row r="1604" spans="1:31">
      <c r="A1604" s="186"/>
      <c r="B1604" s="186"/>
      <c r="C1604" s="226"/>
      <c r="D1604" s="304"/>
      <c r="E1604" s="304"/>
      <c r="F1604" s="304"/>
      <c r="G1604" s="304"/>
      <c r="H1604" s="304"/>
      <c r="I1604" s="304"/>
      <c r="J1604" s="304"/>
      <c r="K1604" s="304"/>
      <c r="L1604" s="425">
        <f t="shared" si="48"/>
        <v>0</v>
      </c>
      <c r="M1604" s="304"/>
      <c r="N1604" s="304"/>
      <c r="O1604" s="425">
        <f t="shared" si="49"/>
        <v>0</v>
      </c>
      <c r="P1604" s="304"/>
      <c r="Q1604" s="304"/>
      <c r="R1604" s="275" t="str">
        <f>IF(ISBLANK($B1604),"",VLOOKUP($B1604,Listen!$A$2:$C$44,2,FALSE))</f>
        <v/>
      </c>
      <c r="S1604" s="275" t="str">
        <f>IF(ISBLANK($B1604),"",VLOOKUP($B1604,Listen!$A$2:$C$44,3,FALSE))</f>
        <v/>
      </c>
      <c r="T1604" s="260"/>
      <c r="U1604" s="260"/>
      <c r="V1604" s="260"/>
      <c r="W1604" s="260"/>
      <c r="X1604" s="260"/>
      <c r="Y1604" s="260"/>
      <c r="Z1604" s="260"/>
      <c r="AA1604" s="260"/>
      <c r="AB1604" s="260"/>
      <c r="AC1604" s="260"/>
      <c r="AD1604" s="260"/>
      <c r="AE1604" s="260"/>
    </row>
    <row r="1605" spans="1:31">
      <c r="A1605" s="186"/>
      <c r="B1605" s="186"/>
      <c r="C1605" s="226"/>
      <c r="D1605" s="304"/>
      <c r="E1605" s="304"/>
      <c r="F1605" s="304"/>
      <c r="G1605" s="304"/>
      <c r="H1605" s="304"/>
      <c r="I1605" s="304"/>
      <c r="J1605" s="304"/>
      <c r="K1605" s="304"/>
      <c r="L1605" s="425">
        <f t="shared" ref="L1605:L1668" si="50">D1605+E1605+G1605+H1605+J1605-F1605-I1605-K1605</f>
        <v>0</v>
      </c>
      <c r="M1605" s="304"/>
      <c r="N1605" s="304"/>
      <c r="O1605" s="425">
        <f t="shared" ref="O1605:O1668" si="51">L1605-M1605-N1605</f>
        <v>0</v>
      </c>
      <c r="P1605" s="304"/>
      <c r="Q1605" s="304"/>
      <c r="R1605" s="275" t="str">
        <f>IF(ISBLANK($B1605),"",VLOOKUP($B1605,Listen!$A$2:$C$44,2,FALSE))</f>
        <v/>
      </c>
      <c r="S1605" s="275" t="str">
        <f>IF(ISBLANK($B1605),"",VLOOKUP($B1605,Listen!$A$2:$C$44,3,FALSE))</f>
        <v/>
      </c>
      <c r="T1605" s="260"/>
      <c r="U1605" s="260"/>
      <c r="V1605" s="260"/>
      <c r="W1605" s="260"/>
      <c r="X1605" s="260"/>
      <c r="Y1605" s="260"/>
      <c r="Z1605" s="260"/>
      <c r="AA1605" s="260"/>
      <c r="AB1605" s="260"/>
      <c r="AC1605" s="260"/>
      <c r="AD1605" s="260"/>
      <c r="AE1605" s="260"/>
    </row>
    <row r="1606" spans="1:31">
      <c r="A1606" s="186"/>
      <c r="B1606" s="186"/>
      <c r="C1606" s="226"/>
      <c r="D1606" s="304"/>
      <c r="E1606" s="304"/>
      <c r="F1606" s="304"/>
      <c r="G1606" s="304"/>
      <c r="H1606" s="304"/>
      <c r="I1606" s="304"/>
      <c r="J1606" s="304"/>
      <c r="K1606" s="304"/>
      <c r="L1606" s="425">
        <f t="shared" si="50"/>
        <v>0</v>
      </c>
      <c r="M1606" s="304"/>
      <c r="N1606" s="304"/>
      <c r="O1606" s="425">
        <f t="shared" si="51"/>
        <v>0</v>
      </c>
      <c r="P1606" s="304"/>
      <c r="Q1606" s="304"/>
      <c r="R1606" s="275" t="str">
        <f>IF(ISBLANK($B1606),"",VLOOKUP($B1606,Listen!$A$2:$C$44,2,FALSE))</f>
        <v/>
      </c>
      <c r="S1606" s="275" t="str">
        <f>IF(ISBLANK($B1606),"",VLOOKUP($B1606,Listen!$A$2:$C$44,3,FALSE))</f>
        <v/>
      </c>
      <c r="T1606" s="260"/>
      <c r="U1606" s="260"/>
      <c r="V1606" s="260"/>
      <c r="W1606" s="260"/>
      <c r="X1606" s="260"/>
      <c r="Y1606" s="260"/>
      <c r="Z1606" s="260"/>
      <c r="AA1606" s="260"/>
      <c r="AB1606" s="260"/>
      <c r="AC1606" s="260"/>
      <c r="AD1606" s="260"/>
      <c r="AE1606" s="260"/>
    </row>
    <row r="1607" spans="1:31">
      <c r="A1607" s="186"/>
      <c r="B1607" s="186"/>
      <c r="C1607" s="226"/>
      <c r="D1607" s="304"/>
      <c r="E1607" s="304"/>
      <c r="F1607" s="304"/>
      <c r="G1607" s="304"/>
      <c r="H1607" s="304"/>
      <c r="I1607" s="304"/>
      <c r="J1607" s="304"/>
      <c r="K1607" s="304"/>
      <c r="L1607" s="425">
        <f t="shared" si="50"/>
        <v>0</v>
      </c>
      <c r="M1607" s="304"/>
      <c r="N1607" s="304"/>
      <c r="O1607" s="425">
        <f t="shared" si="51"/>
        <v>0</v>
      </c>
      <c r="P1607" s="304"/>
      <c r="Q1607" s="304"/>
      <c r="R1607" s="275" t="str">
        <f>IF(ISBLANK($B1607),"",VLOOKUP($B1607,Listen!$A$2:$C$44,2,FALSE))</f>
        <v/>
      </c>
      <c r="S1607" s="275" t="str">
        <f>IF(ISBLANK($B1607),"",VLOOKUP($B1607,Listen!$A$2:$C$44,3,FALSE))</f>
        <v/>
      </c>
      <c r="T1607" s="260"/>
      <c r="U1607" s="260"/>
      <c r="V1607" s="260"/>
      <c r="W1607" s="260"/>
      <c r="X1607" s="260"/>
      <c r="Y1607" s="260"/>
      <c r="Z1607" s="260"/>
      <c r="AA1607" s="260"/>
      <c r="AB1607" s="260"/>
      <c r="AC1607" s="260"/>
      <c r="AD1607" s="260"/>
      <c r="AE1607" s="260"/>
    </row>
    <row r="1608" spans="1:31">
      <c r="A1608" s="186"/>
      <c r="B1608" s="186"/>
      <c r="C1608" s="226"/>
      <c r="D1608" s="304"/>
      <c r="E1608" s="304"/>
      <c r="F1608" s="304"/>
      <c r="G1608" s="304"/>
      <c r="H1608" s="304"/>
      <c r="I1608" s="304"/>
      <c r="J1608" s="304"/>
      <c r="K1608" s="304"/>
      <c r="L1608" s="425">
        <f t="shared" si="50"/>
        <v>0</v>
      </c>
      <c r="M1608" s="304"/>
      <c r="N1608" s="304"/>
      <c r="O1608" s="425">
        <f t="shared" si="51"/>
        <v>0</v>
      </c>
      <c r="P1608" s="304"/>
      <c r="Q1608" s="304"/>
      <c r="R1608" s="275" t="str">
        <f>IF(ISBLANK($B1608),"",VLOOKUP($B1608,Listen!$A$2:$C$44,2,FALSE))</f>
        <v/>
      </c>
      <c r="S1608" s="275" t="str">
        <f>IF(ISBLANK($B1608),"",VLOOKUP($B1608,Listen!$A$2:$C$44,3,FALSE))</f>
        <v/>
      </c>
      <c r="T1608" s="260"/>
      <c r="U1608" s="260"/>
      <c r="V1608" s="260"/>
      <c r="W1608" s="260"/>
      <c r="X1608" s="260"/>
      <c r="Y1608" s="260"/>
      <c r="Z1608" s="260"/>
      <c r="AA1608" s="260"/>
      <c r="AB1608" s="260"/>
      <c r="AC1608" s="260"/>
      <c r="AD1608" s="260"/>
      <c r="AE1608" s="260"/>
    </row>
    <row r="1609" spans="1:31">
      <c r="A1609" s="186"/>
      <c r="B1609" s="186"/>
      <c r="C1609" s="226"/>
      <c r="D1609" s="304"/>
      <c r="E1609" s="304"/>
      <c r="F1609" s="304"/>
      <c r="G1609" s="304"/>
      <c r="H1609" s="304"/>
      <c r="I1609" s="304"/>
      <c r="J1609" s="304"/>
      <c r="K1609" s="304"/>
      <c r="L1609" s="425">
        <f t="shared" si="50"/>
        <v>0</v>
      </c>
      <c r="M1609" s="304"/>
      <c r="N1609" s="304"/>
      <c r="O1609" s="425">
        <f t="shared" si="51"/>
        <v>0</v>
      </c>
      <c r="P1609" s="304"/>
      <c r="Q1609" s="304"/>
      <c r="R1609" s="275" t="str">
        <f>IF(ISBLANK($B1609),"",VLOOKUP($B1609,Listen!$A$2:$C$44,2,FALSE))</f>
        <v/>
      </c>
      <c r="S1609" s="275" t="str">
        <f>IF(ISBLANK($B1609),"",VLOOKUP($B1609,Listen!$A$2:$C$44,3,FALSE))</f>
        <v/>
      </c>
      <c r="T1609" s="260"/>
      <c r="U1609" s="260"/>
      <c r="V1609" s="260"/>
      <c r="W1609" s="260"/>
      <c r="X1609" s="260"/>
      <c r="Y1609" s="260"/>
      <c r="Z1609" s="260"/>
      <c r="AA1609" s="260"/>
      <c r="AB1609" s="260"/>
      <c r="AC1609" s="260"/>
      <c r="AD1609" s="260"/>
      <c r="AE1609" s="260"/>
    </row>
    <row r="1610" spans="1:31">
      <c r="A1610" s="186"/>
      <c r="B1610" s="186"/>
      <c r="C1610" s="226"/>
      <c r="D1610" s="304"/>
      <c r="E1610" s="304"/>
      <c r="F1610" s="304"/>
      <c r="G1610" s="304"/>
      <c r="H1610" s="304"/>
      <c r="I1610" s="304"/>
      <c r="J1610" s="304"/>
      <c r="K1610" s="304"/>
      <c r="L1610" s="425">
        <f t="shared" si="50"/>
        <v>0</v>
      </c>
      <c r="M1610" s="304"/>
      <c r="N1610" s="304"/>
      <c r="O1610" s="425">
        <f t="shared" si="51"/>
        <v>0</v>
      </c>
      <c r="P1610" s="304"/>
      <c r="Q1610" s="304"/>
      <c r="R1610" s="275" t="str">
        <f>IF(ISBLANK($B1610),"",VLOOKUP($B1610,Listen!$A$2:$C$44,2,FALSE))</f>
        <v/>
      </c>
      <c r="S1610" s="275" t="str">
        <f>IF(ISBLANK($B1610),"",VLOOKUP($B1610,Listen!$A$2:$C$44,3,FALSE))</f>
        <v/>
      </c>
      <c r="T1610" s="260"/>
      <c r="U1610" s="260"/>
      <c r="V1610" s="260"/>
      <c r="W1610" s="260"/>
      <c r="X1610" s="260"/>
      <c r="Y1610" s="260"/>
      <c r="Z1610" s="260"/>
      <c r="AA1610" s="260"/>
      <c r="AB1610" s="260"/>
      <c r="AC1610" s="260"/>
      <c r="AD1610" s="260"/>
      <c r="AE1610" s="260"/>
    </row>
    <row r="1611" spans="1:31">
      <c r="A1611" s="186"/>
      <c r="B1611" s="186"/>
      <c r="C1611" s="226"/>
      <c r="D1611" s="304"/>
      <c r="E1611" s="304"/>
      <c r="F1611" s="304"/>
      <c r="G1611" s="304"/>
      <c r="H1611" s="304"/>
      <c r="I1611" s="304"/>
      <c r="J1611" s="304"/>
      <c r="K1611" s="304"/>
      <c r="L1611" s="425">
        <f t="shared" si="50"/>
        <v>0</v>
      </c>
      <c r="M1611" s="304"/>
      <c r="N1611" s="304"/>
      <c r="O1611" s="425">
        <f t="shared" si="51"/>
        <v>0</v>
      </c>
      <c r="P1611" s="304"/>
      <c r="Q1611" s="304"/>
      <c r="R1611" s="275" t="str">
        <f>IF(ISBLANK($B1611),"",VLOOKUP($B1611,Listen!$A$2:$C$44,2,FALSE))</f>
        <v/>
      </c>
      <c r="S1611" s="275" t="str">
        <f>IF(ISBLANK($B1611),"",VLOOKUP($B1611,Listen!$A$2:$C$44,3,FALSE))</f>
        <v/>
      </c>
      <c r="T1611" s="260"/>
      <c r="U1611" s="260"/>
      <c r="V1611" s="260"/>
      <c r="W1611" s="260"/>
      <c r="X1611" s="260"/>
      <c r="Y1611" s="260"/>
      <c r="Z1611" s="260"/>
      <c r="AA1611" s="260"/>
      <c r="AB1611" s="260"/>
      <c r="AC1611" s="260"/>
      <c r="AD1611" s="260"/>
      <c r="AE1611" s="260"/>
    </row>
    <row r="1612" spans="1:31">
      <c r="A1612" s="186"/>
      <c r="B1612" s="186"/>
      <c r="C1612" s="226"/>
      <c r="D1612" s="304"/>
      <c r="E1612" s="304"/>
      <c r="F1612" s="304"/>
      <c r="G1612" s="304"/>
      <c r="H1612" s="304"/>
      <c r="I1612" s="304"/>
      <c r="J1612" s="304"/>
      <c r="K1612" s="304"/>
      <c r="L1612" s="425">
        <f t="shared" si="50"/>
        <v>0</v>
      </c>
      <c r="M1612" s="304"/>
      <c r="N1612" s="304"/>
      <c r="O1612" s="425">
        <f t="shared" si="51"/>
        <v>0</v>
      </c>
      <c r="P1612" s="304"/>
      <c r="Q1612" s="304"/>
      <c r="R1612" s="275" t="str">
        <f>IF(ISBLANK($B1612),"",VLOOKUP($B1612,Listen!$A$2:$C$44,2,FALSE))</f>
        <v/>
      </c>
      <c r="S1612" s="275" t="str">
        <f>IF(ISBLANK($B1612),"",VLOOKUP($B1612,Listen!$A$2:$C$44,3,FALSE))</f>
        <v/>
      </c>
      <c r="T1612" s="260"/>
      <c r="U1612" s="260"/>
      <c r="V1612" s="260"/>
      <c r="W1612" s="260"/>
      <c r="X1612" s="260"/>
      <c r="Y1612" s="260"/>
      <c r="Z1612" s="260"/>
      <c r="AA1612" s="260"/>
      <c r="AB1612" s="260"/>
      <c r="AC1612" s="260"/>
      <c r="AD1612" s="260"/>
      <c r="AE1612" s="260"/>
    </row>
    <row r="1613" spans="1:31">
      <c r="A1613" s="186"/>
      <c r="B1613" s="186"/>
      <c r="C1613" s="226"/>
      <c r="D1613" s="304"/>
      <c r="E1613" s="304"/>
      <c r="F1613" s="304"/>
      <c r="G1613" s="304"/>
      <c r="H1613" s="304"/>
      <c r="I1613" s="304"/>
      <c r="J1613" s="304"/>
      <c r="K1613" s="304"/>
      <c r="L1613" s="425">
        <f t="shared" si="50"/>
        <v>0</v>
      </c>
      <c r="M1613" s="304"/>
      <c r="N1613" s="304"/>
      <c r="O1613" s="425">
        <f t="shared" si="51"/>
        <v>0</v>
      </c>
      <c r="P1613" s="304"/>
      <c r="Q1613" s="304"/>
      <c r="R1613" s="275" t="str">
        <f>IF(ISBLANK($B1613),"",VLOOKUP($B1613,Listen!$A$2:$C$44,2,FALSE))</f>
        <v/>
      </c>
      <c r="S1613" s="275" t="str">
        <f>IF(ISBLANK($B1613),"",VLOOKUP($B1613,Listen!$A$2:$C$44,3,FALSE))</f>
        <v/>
      </c>
      <c r="T1613" s="260"/>
      <c r="U1613" s="260"/>
      <c r="V1613" s="260"/>
      <c r="W1613" s="260"/>
      <c r="X1613" s="260"/>
      <c r="Y1613" s="260"/>
      <c r="Z1613" s="260"/>
      <c r="AA1613" s="260"/>
      <c r="AB1613" s="260"/>
      <c r="AC1613" s="260"/>
      <c r="AD1613" s="260"/>
      <c r="AE1613" s="260"/>
    </row>
    <row r="1614" spans="1:31">
      <c r="A1614" s="186"/>
      <c r="B1614" s="186"/>
      <c r="C1614" s="226"/>
      <c r="D1614" s="304"/>
      <c r="E1614" s="304"/>
      <c r="F1614" s="304"/>
      <c r="G1614" s="304"/>
      <c r="H1614" s="304"/>
      <c r="I1614" s="304"/>
      <c r="J1614" s="304"/>
      <c r="K1614" s="304"/>
      <c r="L1614" s="425">
        <f t="shared" si="50"/>
        <v>0</v>
      </c>
      <c r="M1614" s="304"/>
      <c r="N1614" s="304"/>
      <c r="O1614" s="425">
        <f t="shared" si="51"/>
        <v>0</v>
      </c>
      <c r="P1614" s="304"/>
      <c r="Q1614" s="304"/>
      <c r="R1614" s="275" t="str">
        <f>IF(ISBLANK($B1614),"",VLOOKUP($B1614,Listen!$A$2:$C$44,2,FALSE))</f>
        <v/>
      </c>
      <c r="S1614" s="275" t="str">
        <f>IF(ISBLANK($B1614),"",VLOOKUP($B1614,Listen!$A$2:$C$44,3,FALSE))</f>
        <v/>
      </c>
      <c r="T1614" s="260"/>
      <c r="U1614" s="260"/>
      <c r="V1614" s="260"/>
      <c r="W1614" s="260"/>
      <c r="X1614" s="260"/>
      <c r="Y1614" s="260"/>
      <c r="Z1614" s="260"/>
      <c r="AA1614" s="260"/>
      <c r="AB1614" s="260"/>
      <c r="AC1614" s="260"/>
      <c r="AD1614" s="260"/>
      <c r="AE1614" s="260"/>
    </row>
    <row r="1615" spans="1:31">
      <c r="A1615" s="186"/>
      <c r="B1615" s="186"/>
      <c r="C1615" s="226"/>
      <c r="D1615" s="304"/>
      <c r="E1615" s="304"/>
      <c r="F1615" s="304"/>
      <c r="G1615" s="304"/>
      <c r="H1615" s="304"/>
      <c r="I1615" s="304"/>
      <c r="J1615" s="304"/>
      <c r="K1615" s="304"/>
      <c r="L1615" s="425">
        <f t="shared" si="50"/>
        <v>0</v>
      </c>
      <c r="M1615" s="304"/>
      <c r="N1615" s="304"/>
      <c r="O1615" s="425">
        <f t="shared" si="51"/>
        <v>0</v>
      </c>
      <c r="P1615" s="304"/>
      <c r="Q1615" s="304"/>
      <c r="R1615" s="275" t="str">
        <f>IF(ISBLANK($B1615),"",VLOOKUP($B1615,Listen!$A$2:$C$44,2,FALSE))</f>
        <v/>
      </c>
      <c r="S1615" s="275" t="str">
        <f>IF(ISBLANK($B1615),"",VLOOKUP($B1615,Listen!$A$2:$C$44,3,FALSE))</f>
        <v/>
      </c>
      <c r="T1615" s="260"/>
      <c r="U1615" s="260"/>
      <c r="V1615" s="260"/>
      <c r="W1615" s="260"/>
      <c r="X1615" s="260"/>
      <c r="Y1615" s="260"/>
      <c r="Z1615" s="260"/>
      <c r="AA1615" s="260"/>
      <c r="AB1615" s="260"/>
      <c r="AC1615" s="260"/>
      <c r="AD1615" s="260"/>
      <c r="AE1615" s="260"/>
    </row>
    <row r="1616" spans="1:31">
      <c r="A1616" s="186"/>
      <c r="B1616" s="186"/>
      <c r="C1616" s="226"/>
      <c r="D1616" s="304"/>
      <c r="E1616" s="304"/>
      <c r="F1616" s="304"/>
      <c r="G1616" s="304"/>
      <c r="H1616" s="304"/>
      <c r="I1616" s="304"/>
      <c r="J1616" s="304"/>
      <c r="K1616" s="304"/>
      <c r="L1616" s="425">
        <f t="shared" si="50"/>
        <v>0</v>
      </c>
      <c r="M1616" s="304"/>
      <c r="N1616" s="304"/>
      <c r="O1616" s="425">
        <f t="shared" si="51"/>
        <v>0</v>
      </c>
      <c r="P1616" s="304"/>
      <c r="Q1616" s="304"/>
      <c r="R1616" s="275" t="str">
        <f>IF(ISBLANK($B1616),"",VLOOKUP($B1616,Listen!$A$2:$C$44,2,FALSE))</f>
        <v/>
      </c>
      <c r="S1616" s="275" t="str">
        <f>IF(ISBLANK($B1616),"",VLOOKUP($B1616,Listen!$A$2:$C$44,3,FALSE))</f>
        <v/>
      </c>
      <c r="T1616" s="260"/>
      <c r="U1616" s="260"/>
      <c r="V1616" s="260"/>
      <c r="W1616" s="260"/>
      <c r="X1616" s="260"/>
      <c r="Y1616" s="260"/>
      <c r="Z1616" s="260"/>
      <c r="AA1616" s="260"/>
      <c r="AB1616" s="260"/>
      <c r="AC1616" s="260"/>
      <c r="AD1616" s="260"/>
      <c r="AE1616" s="260"/>
    </row>
    <row r="1617" spans="1:31">
      <c r="A1617" s="186"/>
      <c r="B1617" s="186"/>
      <c r="C1617" s="226"/>
      <c r="D1617" s="304"/>
      <c r="E1617" s="304"/>
      <c r="F1617" s="304"/>
      <c r="G1617" s="304"/>
      <c r="H1617" s="304"/>
      <c r="I1617" s="304"/>
      <c r="J1617" s="304"/>
      <c r="K1617" s="304"/>
      <c r="L1617" s="425">
        <f t="shared" si="50"/>
        <v>0</v>
      </c>
      <c r="M1617" s="304"/>
      <c r="N1617" s="304"/>
      <c r="O1617" s="425">
        <f t="shared" si="51"/>
        <v>0</v>
      </c>
      <c r="P1617" s="304"/>
      <c r="Q1617" s="304"/>
      <c r="R1617" s="275" t="str">
        <f>IF(ISBLANK($B1617),"",VLOOKUP($B1617,Listen!$A$2:$C$44,2,FALSE))</f>
        <v/>
      </c>
      <c r="S1617" s="275" t="str">
        <f>IF(ISBLANK($B1617),"",VLOOKUP($B1617,Listen!$A$2:$C$44,3,FALSE))</f>
        <v/>
      </c>
      <c r="T1617" s="260"/>
      <c r="U1617" s="260"/>
      <c r="V1617" s="260"/>
      <c r="W1617" s="260"/>
      <c r="X1617" s="260"/>
      <c r="Y1617" s="260"/>
      <c r="Z1617" s="260"/>
      <c r="AA1617" s="260"/>
      <c r="AB1617" s="260"/>
      <c r="AC1617" s="260"/>
      <c r="AD1617" s="260"/>
      <c r="AE1617" s="260"/>
    </row>
    <row r="1618" spans="1:31">
      <c r="A1618" s="186"/>
      <c r="B1618" s="186"/>
      <c r="C1618" s="226"/>
      <c r="D1618" s="304"/>
      <c r="E1618" s="304"/>
      <c r="F1618" s="304"/>
      <c r="G1618" s="304"/>
      <c r="H1618" s="304"/>
      <c r="I1618" s="304"/>
      <c r="J1618" s="304"/>
      <c r="K1618" s="304"/>
      <c r="L1618" s="425">
        <f t="shared" si="50"/>
        <v>0</v>
      </c>
      <c r="M1618" s="304"/>
      <c r="N1618" s="304"/>
      <c r="O1618" s="425">
        <f t="shared" si="51"/>
        <v>0</v>
      </c>
      <c r="P1618" s="304"/>
      <c r="Q1618" s="304"/>
      <c r="R1618" s="275" t="str">
        <f>IF(ISBLANK($B1618),"",VLOOKUP($B1618,Listen!$A$2:$C$44,2,FALSE))</f>
        <v/>
      </c>
      <c r="S1618" s="275" t="str">
        <f>IF(ISBLANK($B1618),"",VLOOKUP($B1618,Listen!$A$2:$C$44,3,FALSE))</f>
        <v/>
      </c>
      <c r="T1618" s="260"/>
      <c r="U1618" s="260"/>
      <c r="V1618" s="260"/>
      <c r="W1618" s="260"/>
      <c r="X1618" s="260"/>
      <c r="Y1618" s="260"/>
      <c r="Z1618" s="260"/>
      <c r="AA1618" s="260"/>
      <c r="AB1618" s="260"/>
      <c r="AC1618" s="260"/>
      <c r="AD1618" s="260"/>
      <c r="AE1618" s="260"/>
    </row>
    <row r="1619" spans="1:31">
      <c r="A1619" s="186"/>
      <c r="B1619" s="186"/>
      <c r="C1619" s="226"/>
      <c r="D1619" s="304"/>
      <c r="E1619" s="304"/>
      <c r="F1619" s="304"/>
      <c r="G1619" s="304"/>
      <c r="H1619" s="304"/>
      <c r="I1619" s="304"/>
      <c r="J1619" s="304"/>
      <c r="K1619" s="304"/>
      <c r="L1619" s="425">
        <f t="shared" si="50"/>
        <v>0</v>
      </c>
      <c r="M1619" s="304"/>
      <c r="N1619" s="304"/>
      <c r="O1619" s="425">
        <f t="shared" si="51"/>
        <v>0</v>
      </c>
      <c r="P1619" s="304"/>
      <c r="Q1619" s="304"/>
      <c r="R1619" s="275" t="str">
        <f>IF(ISBLANK($B1619),"",VLOOKUP($B1619,Listen!$A$2:$C$44,2,FALSE))</f>
        <v/>
      </c>
      <c r="S1619" s="275" t="str">
        <f>IF(ISBLANK($B1619),"",VLOOKUP($B1619,Listen!$A$2:$C$44,3,FALSE))</f>
        <v/>
      </c>
      <c r="T1619" s="260"/>
      <c r="U1619" s="260"/>
      <c r="V1619" s="260"/>
      <c r="W1619" s="260"/>
      <c r="X1619" s="260"/>
      <c r="Y1619" s="260"/>
      <c r="Z1619" s="260"/>
      <c r="AA1619" s="260"/>
      <c r="AB1619" s="260"/>
      <c r="AC1619" s="260"/>
      <c r="AD1619" s="260"/>
      <c r="AE1619" s="260"/>
    </row>
    <row r="1620" spans="1:31">
      <c r="A1620" s="186"/>
      <c r="B1620" s="186"/>
      <c r="C1620" s="226"/>
      <c r="D1620" s="304"/>
      <c r="E1620" s="304"/>
      <c r="F1620" s="304"/>
      <c r="G1620" s="304"/>
      <c r="H1620" s="304"/>
      <c r="I1620" s="304"/>
      <c r="J1620" s="304"/>
      <c r="K1620" s="304"/>
      <c r="L1620" s="425">
        <f t="shared" si="50"/>
        <v>0</v>
      </c>
      <c r="M1620" s="304"/>
      <c r="N1620" s="304"/>
      <c r="O1620" s="425">
        <f t="shared" si="51"/>
        <v>0</v>
      </c>
      <c r="P1620" s="304"/>
      <c r="Q1620" s="304"/>
      <c r="R1620" s="275" t="str">
        <f>IF(ISBLANK($B1620),"",VLOOKUP($B1620,Listen!$A$2:$C$44,2,FALSE))</f>
        <v/>
      </c>
      <c r="S1620" s="275" t="str">
        <f>IF(ISBLANK($B1620),"",VLOOKUP($B1620,Listen!$A$2:$C$44,3,FALSE))</f>
        <v/>
      </c>
      <c r="T1620" s="260"/>
      <c r="U1620" s="260"/>
      <c r="V1620" s="260"/>
      <c r="W1620" s="260"/>
      <c r="X1620" s="260"/>
      <c r="Y1620" s="260"/>
      <c r="Z1620" s="260"/>
      <c r="AA1620" s="260"/>
      <c r="AB1620" s="260"/>
      <c r="AC1620" s="260"/>
      <c r="AD1620" s="260"/>
      <c r="AE1620" s="260"/>
    </row>
    <row r="1621" spans="1:31">
      <c r="A1621" s="186"/>
      <c r="B1621" s="186"/>
      <c r="C1621" s="226"/>
      <c r="D1621" s="304"/>
      <c r="E1621" s="304"/>
      <c r="F1621" s="304"/>
      <c r="G1621" s="304"/>
      <c r="H1621" s="304"/>
      <c r="I1621" s="304"/>
      <c r="J1621" s="304"/>
      <c r="K1621" s="304"/>
      <c r="L1621" s="425">
        <f t="shared" si="50"/>
        <v>0</v>
      </c>
      <c r="M1621" s="304"/>
      <c r="N1621" s="304"/>
      <c r="O1621" s="425">
        <f t="shared" si="51"/>
        <v>0</v>
      </c>
      <c r="P1621" s="304"/>
      <c r="Q1621" s="304"/>
      <c r="R1621" s="275" t="str">
        <f>IF(ISBLANK($B1621),"",VLOOKUP($B1621,Listen!$A$2:$C$44,2,FALSE))</f>
        <v/>
      </c>
      <c r="S1621" s="275" t="str">
        <f>IF(ISBLANK($B1621),"",VLOOKUP($B1621,Listen!$A$2:$C$44,3,FALSE))</f>
        <v/>
      </c>
      <c r="T1621" s="260"/>
      <c r="U1621" s="260"/>
      <c r="V1621" s="260"/>
      <c r="W1621" s="260"/>
      <c r="X1621" s="260"/>
      <c r="Y1621" s="260"/>
      <c r="Z1621" s="260"/>
      <c r="AA1621" s="260"/>
      <c r="AB1621" s="260"/>
      <c r="AC1621" s="260"/>
      <c r="AD1621" s="260"/>
      <c r="AE1621" s="260"/>
    </row>
    <row r="1622" spans="1:31">
      <c r="A1622" s="186"/>
      <c r="B1622" s="186"/>
      <c r="C1622" s="226"/>
      <c r="D1622" s="304"/>
      <c r="E1622" s="304"/>
      <c r="F1622" s="304"/>
      <c r="G1622" s="304"/>
      <c r="H1622" s="304"/>
      <c r="I1622" s="304"/>
      <c r="J1622" s="304"/>
      <c r="K1622" s="304"/>
      <c r="L1622" s="425">
        <f t="shared" si="50"/>
        <v>0</v>
      </c>
      <c r="M1622" s="304"/>
      <c r="N1622" s="304"/>
      <c r="O1622" s="425">
        <f t="shared" si="51"/>
        <v>0</v>
      </c>
      <c r="P1622" s="304"/>
      <c r="Q1622" s="304"/>
      <c r="R1622" s="275" t="str">
        <f>IF(ISBLANK($B1622),"",VLOOKUP($B1622,Listen!$A$2:$C$44,2,FALSE))</f>
        <v/>
      </c>
      <c r="S1622" s="275" t="str">
        <f>IF(ISBLANK($B1622),"",VLOOKUP($B1622,Listen!$A$2:$C$44,3,FALSE))</f>
        <v/>
      </c>
      <c r="T1622" s="260"/>
      <c r="U1622" s="260"/>
      <c r="V1622" s="260"/>
      <c r="W1622" s="260"/>
      <c r="X1622" s="260"/>
      <c r="Y1622" s="260"/>
      <c r="Z1622" s="260"/>
      <c r="AA1622" s="260"/>
      <c r="AB1622" s="260"/>
      <c r="AC1622" s="260"/>
      <c r="AD1622" s="260"/>
      <c r="AE1622" s="260"/>
    </row>
    <row r="1623" spans="1:31">
      <c r="A1623" s="186"/>
      <c r="B1623" s="186"/>
      <c r="C1623" s="226"/>
      <c r="D1623" s="304"/>
      <c r="E1623" s="304"/>
      <c r="F1623" s="304"/>
      <c r="G1623" s="304"/>
      <c r="H1623" s="304"/>
      <c r="I1623" s="304"/>
      <c r="J1623" s="304"/>
      <c r="K1623" s="304"/>
      <c r="L1623" s="425">
        <f t="shared" si="50"/>
        <v>0</v>
      </c>
      <c r="M1623" s="304"/>
      <c r="N1623" s="304"/>
      <c r="O1623" s="425">
        <f t="shared" si="51"/>
        <v>0</v>
      </c>
      <c r="P1623" s="304"/>
      <c r="Q1623" s="304"/>
      <c r="R1623" s="275" t="str">
        <f>IF(ISBLANK($B1623),"",VLOOKUP($B1623,Listen!$A$2:$C$44,2,FALSE))</f>
        <v/>
      </c>
      <c r="S1623" s="275" t="str">
        <f>IF(ISBLANK($B1623),"",VLOOKUP($B1623,Listen!$A$2:$C$44,3,FALSE))</f>
        <v/>
      </c>
      <c r="T1623" s="260"/>
      <c r="U1623" s="260"/>
      <c r="V1623" s="260"/>
      <c r="W1623" s="260"/>
      <c r="X1623" s="260"/>
      <c r="Y1623" s="260"/>
      <c r="Z1623" s="260"/>
      <c r="AA1623" s="260"/>
      <c r="AB1623" s="260"/>
      <c r="AC1623" s="260"/>
      <c r="AD1623" s="260"/>
      <c r="AE1623" s="260"/>
    </row>
    <row r="1624" spans="1:31">
      <c r="A1624" s="186"/>
      <c r="B1624" s="186"/>
      <c r="C1624" s="226"/>
      <c r="D1624" s="304"/>
      <c r="E1624" s="304"/>
      <c r="F1624" s="304"/>
      <c r="G1624" s="304"/>
      <c r="H1624" s="304"/>
      <c r="I1624" s="304"/>
      <c r="J1624" s="304"/>
      <c r="K1624" s="304"/>
      <c r="L1624" s="425">
        <f t="shared" si="50"/>
        <v>0</v>
      </c>
      <c r="M1624" s="304"/>
      <c r="N1624" s="304"/>
      <c r="O1624" s="425">
        <f t="shared" si="51"/>
        <v>0</v>
      </c>
      <c r="P1624" s="304"/>
      <c r="Q1624" s="304"/>
      <c r="R1624" s="275" t="str">
        <f>IF(ISBLANK($B1624),"",VLOOKUP($B1624,Listen!$A$2:$C$44,2,FALSE))</f>
        <v/>
      </c>
      <c r="S1624" s="275" t="str">
        <f>IF(ISBLANK($B1624),"",VLOOKUP($B1624,Listen!$A$2:$C$44,3,FALSE))</f>
        <v/>
      </c>
      <c r="T1624" s="260"/>
      <c r="U1624" s="260"/>
      <c r="V1624" s="260"/>
      <c r="W1624" s="260"/>
      <c r="X1624" s="260"/>
      <c r="Y1624" s="260"/>
      <c r="Z1624" s="260"/>
      <c r="AA1624" s="260"/>
      <c r="AB1624" s="260"/>
      <c r="AC1624" s="260"/>
      <c r="AD1624" s="260"/>
      <c r="AE1624" s="260"/>
    </row>
    <row r="1625" spans="1:31">
      <c r="A1625" s="186"/>
      <c r="B1625" s="186"/>
      <c r="C1625" s="226"/>
      <c r="D1625" s="304"/>
      <c r="E1625" s="304"/>
      <c r="F1625" s="304"/>
      <c r="G1625" s="304"/>
      <c r="H1625" s="304"/>
      <c r="I1625" s="304"/>
      <c r="J1625" s="304"/>
      <c r="K1625" s="304"/>
      <c r="L1625" s="425">
        <f t="shared" si="50"/>
        <v>0</v>
      </c>
      <c r="M1625" s="304"/>
      <c r="N1625" s="304"/>
      <c r="O1625" s="425">
        <f t="shared" si="51"/>
        <v>0</v>
      </c>
      <c r="P1625" s="304"/>
      <c r="Q1625" s="304"/>
      <c r="R1625" s="275" t="str">
        <f>IF(ISBLANK($B1625),"",VLOOKUP($B1625,Listen!$A$2:$C$44,2,FALSE))</f>
        <v/>
      </c>
      <c r="S1625" s="275" t="str">
        <f>IF(ISBLANK($B1625),"",VLOOKUP($B1625,Listen!$A$2:$C$44,3,FALSE))</f>
        <v/>
      </c>
      <c r="T1625" s="260"/>
      <c r="U1625" s="260"/>
      <c r="V1625" s="260"/>
      <c r="W1625" s="260"/>
      <c r="X1625" s="260"/>
      <c r="Y1625" s="260"/>
      <c r="Z1625" s="260"/>
      <c r="AA1625" s="260"/>
      <c r="AB1625" s="260"/>
      <c r="AC1625" s="260"/>
      <c r="AD1625" s="260"/>
      <c r="AE1625" s="260"/>
    </row>
    <row r="1626" spans="1:31">
      <c r="A1626" s="186"/>
      <c r="B1626" s="186"/>
      <c r="C1626" s="226"/>
      <c r="D1626" s="304"/>
      <c r="E1626" s="304"/>
      <c r="F1626" s="304"/>
      <c r="G1626" s="304"/>
      <c r="H1626" s="304"/>
      <c r="I1626" s="304"/>
      <c r="J1626" s="304"/>
      <c r="K1626" s="304"/>
      <c r="L1626" s="425">
        <f t="shared" si="50"/>
        <v>0</v>
      </c>
      <c r="M1626" s="304"/>
      <c r="N1626" s="304"/>
      <c r="O1626" s="425">
        <f t="shared" si="51"/>
        <v>0</v>
      </c>
      <c r="P1626" s="304"/>
      <c r="Q1626" s="304"/>
      <c r="R1626" s="275" t="str">
        <f>IF(ISBLANK($B1626),"",VLOOKUP($B1626,Listen!$A$2:$C$44,2,FALSE))</f>
        <v/>
      </c>
      <c r="S1626" s="275" t="str">
        <f>IF(ISBLANK($B1626),"",VLOOKUP($B1626,Listen!$A$2:$C$44,3,FALSE))</f>
        <v/>
      </c>
      <c r="T1626" s="260"/>
      <c r="U1626" s="260"/>
      <c r="V1626" s="260"/>
      <c r="W1626" s="260"/>
      <c r="X1626" s="260"/>
      <c r="Y1626" s="260"/>
      <c r="Z1626" s="260"/>
      <c r="AA1626" s="260"/>
      <c r="AB1626" s="260"/>
      <c r="AC1626" s="260"/>
      <c r="AD1626" s="260"/>
      <c r="AE1626" s="260"/>
    </row>
    <row r="1627" spans="1:31">
      <c r="A1627" s="186"/>
      <c r="B1627" s="186"/>
      <c r="C1627" s="226"/>
      <c r="D1627" s="304"/>
      <c r="E1627" s="304"/>
      <c r="F1627" s="304"/>
      <c r="G1627" s="304"/>
      <c r="H1627" s="304"/>
      <c r="I1627" s="304"/>
      <c r="J1627" s="304"/>
      <c r="K1627" s="304"/>
      <c r="L1627" s="425">
        <f t="shared" si="50"/>
        <v>0</v>
      </c>
      <c r="M1627" s="304"/>
      <c r="N1627" s="304"/>
      <c r="O1627" s="425">
        <f t="shared" si="51"/>
        <v>0</v>
      </c>
      <c r="P1627" s="304"/>
      <c r="Q1627" s="304"/>
      <c r="R1627" s="275" t="str">
        <f>IF(ISBLANK($B1627),"",VLOOKUP($B1627,Listen!$A$2:$C$44,2,FALSE))</f>
        <v/>
      </c>
      <c r="S1627" s="275" t="str">
        <f>IF(ISBLANK($B1627),"",VLOOKUP($B1627,Listen!$A$2:$C$44,3,FALSE))</f>
        <v/>
      </c>
      <c r="T1627" s="260"/>
      <c r="U1627" s="260"/>
      <c r="V1627" s="260"/>
      <c r="W1627" s="260"/>
      <c r="X1627" s="260"/>
      <c r="Y1627" s="260"/>
      <c r="Z1627" s="260"/>
      <c r="AA1627" s="260"/>
      <c r="AB1627" s="260"/>
      <c r="AC1627" s="260"/>
      <c r="AD1627" s="260"/>
      <c r="AE1627" s="260"/>
    </row>
    <row r="1628" spans="1:31">
      <c r="A1628" s="186"/>
      <c r="B1628" s="186"/>
      <c r="C1628" s="226"/>
      <c r="D1628" s="304"/>
      <c r="E1628" s="304"/>
      <c r="F1628" s="304"/>
      <c r="G1628" s="304"/>
      <c r="H1628" s="304"/>
      <c r="I1628" s="304"/>
      <c r="J1628" s="304"/>
      <c r="K1628" s="304"/>
      <c r="L1628" s="425">
        <f t="shared" si="50"/>
        <v>0</v>
      </c>
      <c r="M1628" s="304"/>
      <c r="N1628" s="304"/>
      <c r="O1628" s="425">
        <f t="shared" si="51"/>
        <v>0</v>
      </c>
      <c r="P1628" s="304"/>
      <c r="Q1628" s="304"/>
      <c r="R1628" s="275" t="str">
        <f>IF(ISBLANK($B1628),"",VLOOKUP($B1628,Listen!$A$2:$C$44,2,FALSE))</f>
        <v/>
      </c>
      <c r="S1628" s="275" t="str">
        <f>IF(ISBLANK($B1628),"",VLOOKUP($B1628,Listen!$A$2:$C$44,3,FALSE))</f>
        <v/>
      </c>
      <c r="T1628" s="260"/>
      <c r="U1628" s="260"/>
      <c r="V1628" s="260"/>
      <c r="W1628" s="260"/>
      <c r="X1628" s="260"/>
      <c r="Y1628" s="260"/>
      <c r="Z1628" s="260"/>
      <c r="AA1628" s="260"/>
      <c r="AB1628" s="260"/>
      <c r="AC1628" s="260"/>
      <c r="AD1628" s="260"/>
      <c r="AE1628" s="260"/>
    </row>
    <row r="1629" spans="1:31">
      <c r="A1629" s="186"/>
      <c r="B1629" s="186"/>
      <c r="C1629" s="226"/>
      <c r="D1629" s="304"/>
      <c r="E1629" s="304"/>
      <c r="F1629" s="304"/>
      <c r="G1629" s="304"/>
      <c r="H1629" s="304"/>
      <c r="I1629" s="304"/>
      <c r="J1629" s="304"/>
      <c r="K1629" s="304"/>
      <c r="L1629" s="425">
        <f t="shared" si="50"/>
        <v>0</v>
      </c>
      <c r="M1629" s="304"/>
      <c r="N1629" s="304"/>
      <c r="O1629" s="425">
        <f t="shared" si="51"/>
        <v>0</v>
      </c>
      <c r="P1629" s="304"/>
      <c r="Q1629" s="304"/>
      <c r="R1629" s="275" t="str">
        <f>IF(ISBLANK($B1629),"",VLOOKUP($B1629,Listen!$A$2:$C$44,2,FALSE))</f>
        <v/>
      </c>
      <c r="S1629" s="275" t="str">
        <f>IF(ISBLANK($B1629),"",VLOOKUP($B1629,Listen!$A$2:$C$44,3,FALSE))</f>
        <v/>
      </c>
      <c r="T1629" s="260"/>
      <c r="U1629" s="260"/>
      <c r="V1629" s="260"/>
      <c r="W1629" s="260"/>
      <c r="X1629" s="260"/>
      <c r="Y1629" s="260"/>
      <c r="Z1629" s="260"/>
      <c r="AA1629" s="260"/>
      <c r="AB1629" s="260"/>
      <c r="AC1629" s="260"/>
      <c r="AD1629" s="260"/>
      <c r="AE1629" s="260"/>
    </row>
    <row r="1630" spans="1:31">
      <c r="A1630" s="186"/>
      <c r="B1630" s="186"/>
      <c r="C1630" s="226"/>
      <c r="D1630" s="304"/>
      <c r="E1630" s="304"/>
      <c r="F1630" s="304"/>
      <c r="G1630" s="304"/>
      <c r="H1630" s="304"/>
      <c r="I1630" s="304"/>
      <c r="J1630" s="304"/>
      <c r="K1630" s="304"/>
      <c r="L1630" s="425">
        <f t="shared" si="50"/>
        <v>0</v>
      </c>
      <c r="M1630" s="304"/>
      <c r="N1630" s="304"/>
      <c r="O1630" s="425">
        <f t="shared" si="51"/>
        <v>0</v>
      </c>
      <c r="P1630" s="304"/>
      <c r="Q1630" s="304"/>
      <c r="R1630" s="275" t="str">
        <f>IF(ISBLANK($B1630),"",VLOOKUP($B1630,Listen!$A$2:$C$44,2,FALSE))</f>
        <v/>
      </c>
      <c r="S1630" s="275" t="str">
        <f>IF(ISBLANK($B1630),"",VLOOKUP($B1630,Listen!$A$2:$C$44,3,FALSE))</f>
        <v/>
      </c>
      <c r="T1630" s="260"/>
      <c r="U1630" s="260"/>
      <c r="V1630" s="260"/>
      <c r="W1630" s="260"/>
      <c r="X1630" s="260"/>
      <c r="Y1630" s="260"/>
      <c r="Z1630" s="260"/>
      <c r="AA1630" s="260"/>
      <c r="AB1630" s="260"/>
      <c r="AC1630" s="260"/>
      <c r="AD1630" s="260"/>
      <c r="AE1630" s="260"/>
    </row>
    <row r="1631" spans="1:31">
      <c r="A1631" s="186"/>
      <c r="B1631" s="186"/>
      <c r="C1631" s="226"/>
      <c r="D1631" s="304"/>
      <c r="E1631" s="304"/>
      <c r="F1631" s="304"/>
      <c r="G1631" s="304"/>
      <c r="H1631" s="304"/>
      <c r="I1631" s="304"/>
      <c r="J1631" s="304"/>
      <c r="K1631" s="304"/>
      <c r="L1631" s="425">
        <f t="shared" si="50"/>
        <v>0</v>
      </c>
      <c r="M1631" s="304"/>
      <c r="N1631" s="304"/>
      <c r="O1631" s="425">
        <f t="shared" si="51"/>
        <v>0</v>
      </c>
      <c r="P1631" s="304"/>
      <c r="Q1631" s="304"/>
      <c r="R1631" s="275" t="str">
        <f>IF(ISBLANK($B1631),"",VLOOKUP($B1631,Listen!$A$2:$C$44,2,FALSE))</f>
        <v/>
      </c>
      <c r="S1631" s="275" t="str">
        <f>IF(ISBLANK($B1631),"",VLOOKUP($B1631,Listen!$A$2:$C$44,3,FALSE))</f>
        <v/>
      </c>
      <c r="T1631" s="260"/>
      <c r="U1631" s="260"/>
      <c r="V1631" s="260"/>
      <c r="W1631" s="260"/>
      <c r="X1631" s="260"/>
      <c r="Y1631" s="260"/>
      <c r="Z1631" s="260"/>
      <c r="AA1631" s="260"/>
      <c r="AB1631" s="260"/>
      <c r="AC1631" s="260"/>
      <c r="AD1631" s="260"/>
      <c r="AE1631" s="260"/>
    </row>
    <row r="1632" spans="1:31">
      <c r="A1632" s="186"/>
      <c r="B1632" s="186"/>
      <c r="C1632" s="226"/>
      <c r="D1632" s="304"/>
      <c r="E1632" s="304"/>
      <c r="F1632" s="304"/>
      <c r="G1632" s="304"/>
      <c r="H1632" s="304"/>
      <c r="I1632" s="304"/>
      <c r="J1632" s="304"/>
      <c r="K1632" s="304"/>
      <c r="L1632" s="425">
        <f t="shared" si="50"/>
        <v>0</v>
      </c>
      <c r="M1632" s="304"/>
      <c r="N1632" s="304"/>
      <c r="O1632" s="425">
        <f t="shared" si="51"/>
        <v>0</v>
      </c>
      <c r="P1632" s="304"/>
      <c r="Q1632" s="304"/>
      <c r="R1632" s="275" t="str">
        <f>IF(ISBLANK($B1632),"",VLOOKUP($B1632,Listen!$A$2:$C$44,2,FALSE))</f>
        <v/>
      </c>
      <c r="S1632" s="275" t="str">
        <f>IF(ISBLANK($B1632),"",VLOOKUP($B1632,Listen!$A$2:$C$44,3,FALSE))</f>
        <v/>
      </c>
      <c r="T1632" s="260"/>
      <c r="U1632" s="260"/>
      <c r="V1632" s="260"/>
      <c r="W1632" s="260"/>
      <c r="X1632" s="260"/>
      <c r="Y1632" s="260"/>
      <c r="Z1632" s="260"/>
      <c r="AA1632" s="260"/>
      <c r="AB1632" s="260"/>
      <c r="AC1632" s="260"/>
      <c r="AD1632" s="260"/>
      <c r="AE1632" s="260"/>
    </row>
    <row r="1633" spans="1:31">
      <c r="A1633" s="186"/>
      <c r="B1633" s="186"/>
      <c r="C1633" s="226"/>
      <c r="D1633" s="304"/>
      <c r="E1633" s="304"/>
      <c r="F1633" s="304"/>
      <c r="G1633" s="304"/>
      <c r="H1633" s="304"/>
      <c r="I1633" s="304"/>
      <c r="J1633" s="304"/>
      <c r="K1633" s="304"/>
      <c r="L1633" s="425">
        <f t="shared" si="50"/>
        <v>0</v>
      </c>
      <c r="M1633" s="304"/>
      <c r="N1633" s="304"/>
      <c r="O1633" s="425">
        <f t="shared" si="51"/>
        <v>0</v>
      </c>
      <c r="P1633" s="304"/>
      <c r="Q1633" s="304"/>
      <c r="R1633" s="275" t="str">
        <f>IF(ISBLANK($B1633),"",VLOOKUP($B1633,Listen!$A$2:$C$44,2,FALSE))</f>
        <v/>
      </c>
      <c r="S1633" s="275" t="str">
        <f>IF(ISBLANK($B1633),"",VLOOKUP($B1633,Listen!$A$2:$C$44,3,FALSE))</f>
        <v/>
      </c>
      <c r="T1633" s="260"/>
      <c r="U1633" s="260"/>
      <c r="V1633" s="260"/>
      <c r="W1633" s="260"/>
      <c r="X1633" s="260"/>
      <c r="Y1633" s="260"/>
      <c r="Z1633" s="260"/>
      <c r="AA1633" s="260"/>
      <c r="AB1633" s="260"/>
      <c r="AC1633" s="260"/>
      <c r="AD1633" s="260"/>
      <c r="AE1633" s="260"/>
    </row>
    <row r="1634" spans="1:31">
      <c r="A1634" s="186"/>
      <c r="B1634" s="186"/>
      <c r="C1634" s="226"/>
      <c r="D1634" s="304"/>
      <c r="E1634" s="304"/>
      <c r="F1634" s="304"/>
      <c r="G1634" s="304"/>
      <c r="H1634" s="304"/>
      <c r="I1634" s="304"/>
      <c r="J1634" s="304"/>
      <c r="K1634" s="304"/>
      <c r="L1634" s="425">
        <f t="shared" si="50"/>
        <v>0</v>
      </c>
      <c r="M1634" s="304"/>
      <c r="N1634" s="304"/>
      <c r="O1634" s="425">
        <f t="shared" si="51"/>
        <v>0</v>
      </c>
      <c r="P1634" s="304"/>
      <c r="Q1634" s="304"/>
      <c r="R1634" s="275" t="str">
        <f>IF(ISBLANK($B1634),"",VLOOKUP($B1634,Listen!$A$2:$C$44,2,FALSE))</f>
        <v/>
      </c>
      <c r="S1634" s="275" t="str">
        <f>IF(ISBLANK($B1634),"",VLOOKUP($B1634,Listen!$A$2:$C$44,3,FALSE))</f>
        <v/>
      </c>
      <c r="T1634" s="260"/>
      <c r="U1634" s="260"/>
      <c r="V1634" s="260"/>
      <c r="W1634" s="260"/>
      <c r="X1634" s="260"/>
      <c r="Y1634" s="260"/>
      <c r="Z1634" s="260"/>
      <c r="AA1634" s="260"/>
      <c r="AB1634" s="260"/>
      <c r="AC1634" s="260"/>
      <c r="AD1634" s="260"/>
      <c r="AE1634" s="260"/>
    </row>
    <row r="1635" spans="1:31">
      <c r="A1635" s="186"/>
      <c r="B1635" s="186"/>
      <c r="C1635" s="226"/>
      <c r="D1635" s="304"/>
      <c r="E1635" s="304"/>
      <c r="F1635" s="304"/>
      <c r="G1635" s="304"/>
      <c r="H1635" s="304"/>
      <c r="I1635" s="304"/>
      <c r="J1635" s="304"/>
      <c r="K1635" s="304"/>
      <c r="L1635" s="425">
        <f t="shared" si="50"/>
        <v>0</v>
      </c>
      <c r="M1635" s="304"/>
      <c r="N1635" s="304"/>
      <c r="O1635" s="425">
        <f t="shared" si="51"/>
        <v>0</v>
      </c>
      <c r="P1635" s="304"/>
      <c r="Q1635" s="304"/>
      <c r="R1635" s="275" t="str">
        <f>IF(ISBLANK($B1635),"",VLOOKUP($B1635,Listen!$A$2:$C$44,2,FALSE))</f>
        <v/>
      </c>
      <c r="S1635" s="275" t="str">
        <f>IF(ISBLANK($B1635),"",VLOOKUP($B1635,Listen!$A$2:$C$44,3,FALSE))</f>
        <v/>
      </c>
      <c r="T1635" s="260"/>
      <c r="U1635" s="260"/>
      <c r="V1635" s="260"/>
      <c r="W1635" s="260"/>
      <c r="X1635" s="260"/>
      <c r="Y1635" s="260"/>
      <c r="Z1635" s="260"/>
      <c r="AA1635" s="260"/>
      <c r="AB1635" s="260"/>
      <c r="AC1635" s="260"/>
      <c r="AD1635" s="260"/>
      <c r="AE1635" s="260"/>
    </row>
    <row r="1636" spans="1:31">
      <c r="A1636" s="186"/>
      <c r="B1636" s="186"/>
      <c r="C1636" s="226"/>
      <c r="D1636" s="304"/>
      <c r="E1636" s="304"/>
      <c r="F1636" s="304"/>
      <c r="G1636" s="304"/>
      <c r="H1636" s="304"/>
      <c r="I1636" s="304"/>
      <c r="J1636" s="304"/>
      <c r="K1636" s="304"/>
      <c r="L1636" s="425">
        <f t="shared" si="50"/>
        <v>0</v>
      </c>
      <c r="M1636" s="304"/>
      <c r="N1636" s="304"/>
      <c r="O1636" s="425">
        <f t="shared" si="51"/>
        <v>0</v>
      </c>
      <c r="P1636" s="304"/>
      <c r="Q1636" s="304"/>
      <c r="R1636" s="275" t="str">
        <f>IF(ISBLANK($B1636),"",VLOOKUP($B1636,Listen!$A$2:$C$44,2,FALSE))</f>
        <v/>
      </c>
      <c r="S1636" s="275" t="str">
        <f>IF(ISBLANK($B1636),"",VLOOKUP($B1636,Listen!$A$2:$C$44,3,FALSE))</f>
        <v/>
      </c>
      <c r="T1636" s="260"/>
      <c r="U1636" s="260"/>
      <c r="V1636" s="260"/>
      <c r="W1636" s="260"/>
      <c r="X1636" s="260"/>
      <c r="Y1636" s="260"/>
      <c r="Z1636" s="260"/>
      <c r="AA1636" s="260"/>
      <c r="AB1636" s="260"/>
      <c r="AC1636" s="260"/>
      <c r="AD1636" s="260"/>
      <c r="AE1636" s="260"/>
    </row>
    <row r="1637" spans="1:31">
      <c r="A1637" s="186"/>
      <c r="B1637" s="186"/>
      <c r="C1637" s="226"/>
      <c r="D1637" s="304"/>
      <c r="E1637" s="304"/>
      <c r="F1637" s="304"/>
      <c r="G1637" s="304"/>
      <c r="H1637" s="304"/>
      <c r="I1637" s="304"/>
      <c r="J1637" s="304"/>
      <c r="K1637" s="304"/>
      <c r="L1637" s="425">
        <f t="shared" si="50"/>
        <v>0</v>
      </c>
      <c r="M1637" s="304"/>
      <c r="N1637" s="304"/>
      <c r="O1637" s="425">
        <f t="shared" si="51"/>
        <v>0</v>
      </c>
      <c r="P1637" s="304"/>
      <c r="Q1637" s="304"/>
      <c r="R1637" s="275" t="str">
        <f>IF(ISBLANK($B1637),"",VLOOKUP($B1637,Listen!$A$2:$C$44,2,FALSE))</f>
        <v/>
      </c>
      <c r="S1637" s="275" t="str">
        <f>IF(ISBLANK($B1637),"",VLOOKUP($B1637,Listen!$A$2:$C$44,3,FALSE))</f>
        <v/>
      </c>
      <c r="T1637" s="260"/>
      <c r="U1637" s="260"/>
      <c r="V1637" s="260"/>
      <c r="W1637" s="260"/>
      <c r="X1637" s="260"/>
      <c r="Y1637" s="260"/>
      <c r="Z1637" s="260"/>
      <c r="AA1637" s="260"/>
      <c r="AB1637" s="260"/>
      <c r="AC1637" s="260"/>
      <c r="AD1637" s="260"/>
      <c r="AE1637" s="260"/>
    </row>
    <row r="1638" spans="1:31">
      <c r="A1638" s="186"/>
      <c r="B1638" s="186"/>
      <c r="C1638" s="226"/>
      <c r="D1638" s="304"/>
      <c r="E1638" s="304"/>
      <c r="F1638" s="304"/>
      <c r="G1638" s="304"/>
      <c r="H1638" s="304"/>
      <c r="I1638" s="304"/>
      <c r="J1638" s="304"/>
      <c r="K1638" s="304"/>
      <c r="L1638" s="425">
        <f t="shared" si="50"/>
        <v>0</v>
      </c>
      <c r="M1638" s="304"/>
      <c r="N1638" s="304"/>
      <c r="O1638" s="425">
        <f t="shared" si="51"/>
        <v>0</v>
      </c>
      <c r="P1638" s="304"/>
      <c r="Q1638" s="304"/>
      <c r="R1638" s="275" t="str">
        <f>IF(ISBLANK($B1638),"",VLOOKUP($B1638,Listen!$A$2:$C$44,2,FALSE))</f>
        <v/>
      </c>
      <c r="S1638" s="275" t="str">
        <f>IF(ISBLANK($B1638),"",VLOOKUP($B1638,Listen!$A$2:$C$44,3,FALSE))</f>
        <v/>
      </c>
      <c r="T1638" s="260"/>
      <c r="U1638" s="260"/>
      <c r="V1638" s="260"/>
      <c r="W1638" s="260"/>
      <c r="X1638" s="260"/>
      <c r="Y1638" s="260"/>
      <c r="Z1638" s="260"/>
      <c r="AA1638" s="260"/>
      <c r="AB1638" s="260"/>
      <c r="AC1638" s="260"/>
      <c r="AD1638" s="260"/>
      <c r="AE1638" s="260"/>
    </row>
    <row r="1639" spans="1:31">
      <c r="A1639" s="186"/>
      <c r="B1639" s="186"/>
      <c r="C1639" s="226"/>
      <c r="D1639" s="304"/>
      <c r="E1639" s="304"/>
      <c r="F1639" s="304"/>
      <c r="G1639" s="304"/>
      <c r="H1639" s="304"/>
      <c r="I1639" s="304"/>
      <c r="J1639" s="304"/>
      <c r="K1639" s="304"/>
      <c r="L1639" s="425">
        <f t="shared" si="50"/>
        <v>0</v>
      </c>
      <c r="M1639" s="304"/>
      <c r="N1639" s="304"/>
      <c r="O1639" s="425">
        <f t="shared" si="51"/>
        <v>0</v>
      </c>
      <c r="P1639" s="304"/>
      <c r="Q1639" s="304"/>
      <c r="R1639" s="275" t="str">
        <f>IF(ISBLANK($B1639),"",VLOOKUP($B1639,Listen!$A$2:$C$44,2,FALSE))</f>
        <v/>
      </c>
      <c r="S1639" s="275" t="str">
        <f>IF(ISBLANK($B1639),"",VLOOKUP($B1639,Listen!$A$2:$C$44,3,FALSE))</f>
        <v/>
      </c>
      <c r="T1639" s="260"/>
      <c r="U1639" s="260"/>
      <c r="V1639" s="260"/>
      <c r="W1639" s="260"/>
      <c r="X1639" s="260"/>
      <c r="Y1639" s="260"/>
      <c r="Z1639" s="260"/>
      <c r="AA1639" s="260"/>
      <c r="AB1639" s="260"/>
      <c r="AC1639" s="260"/>
      <c r="AD1639" s="260"/>
      <c r="AE1639" s="260"/>
    </row>
    <row r="1640" spans="1:31">
      <c r="A1640" s="186"/>
      <c r="B1640" s="186"/>
      <c r="C1640" s="226"/>
      <c r="D1640" s="304"/>
      <c r="E1640" s="304"/>
      <c r="F1640" s="304"/>
      <c r="G1640" s="304"/>
      <c r="H1640" s="304"/>
      <c r="I1640" s="304"/>
      <c r="J1640" s="304"/>
      <c r="K1640" s="304"/>
      <c r="L1640" s="425">
        <f t="shared" si="50"/>
        <v>0</v>
      </c>
      <c r="M1640" s="304"/>
      <c r="N1640" s="304"/>
      <c r="O1640" s="425">
        <f t="shared" si="51"/>
        <v>0</v>
      </c>
      <c r="P1640" s="304"/>
      <c r="Q1640" s="304"/>
      <c r="R1640" s="275" t="str">
        <f>IF(ISBLANK($B1640),"",VLOOKUP($B1640,Listen!$A$2:$C$44,2,FALSE))</f>
        <v/>
      </c>
      <c r="S1640" s="275" t="str">
        <f>IF(ISBLANK($B1640),"",VLOOKUP($B1640,Listen!$A$2:$C$44,3,FALSE))</f>
        <v/>
      </c>
      <c r="T1640" s="260"/>
      <c r="U1640" s="260"/>
      <c r="V1640" s="260"/>
      <c r="W1640" s="260"/>
      <c r="X1640" s="260"/>
      <c r="Y1640" s="260"/>
      <c r="Z1640" s="260"/>
      <c r="AA1640" s="260"/>
      <c r="AB1640" s="260"/>
      <c r="AC1640" s="260"/>
      <c r="AD1640" s="260"/>
      <c r="AE1640" s="260"/>
    </row>
    <row r="1641" spans="1:31">
      <c r="A1641" s="186"/>
      <c r="B1641" s="186"/>
      <c r="C1641" s="226"/>
      <c r="D1641" s="304"/>
      <c r="E1641" s="304"/>
      <c r="F1641" s="304"/>
      <c r="G1641" s="304"/>
      <c r="H1641" s="304"/>
      <c r="I1641" s="304"/>
      <c r="J1641" s="304"/>
      <c r="K1641" s="304"/>
      <c r="L1641" s="425">
        <f t="shared" si="50"/>
        <v>0</v>
      </c>
      <c r="M1641" s="304"/>
      <c r="N1641" s="304"/>
      <c r="O1641" s="425">
        <f t="shared" si="51"/>
        <v>0</v>
      </c>
      <c r="P1641" s="304"/>
      <c r="Q1641" s="304"/>
      <c r="R1641" s="275" t="str">
        <f>IF(ISBLANK($B1641),"",VLOOKUP($B1641,Listen!$A$2:$C$44,2,FALSE))</f>
        <v/>
      </c>
      <c r="S1641" s="275" t="str">
        <f>IF(ISBLANK($B1641),"",VLOOKUP($B1641,Listen!$A$2:$C$44,3,FALSE))</f>
        <v/>
      </c>
      <c r="T1641" s="260"/>
      <c r="U1641" s="260"/>
      <c r="V1641" s="260"/>
      <c r="W1641" s="260"/>
      <c r="X1641" s="260"/>
      <c r="Y1641" s="260"/>
      <c r="Z1641" s="260"/>
      <c r="AA1641" s="260"/>
      <c r="AB1641" s="260"/>
      <c r="AC1641" s="260"/>
      <c r="AD1641" s="260"/>
      <c r="AE1641" s="260"/>
    </row>
    <row r="1642" spans="1:31">
      <c r="A1642" s="186"/>
      <c r="B1642" s="186"/>
      <c r="C1642" s="226"/>
      <c r="D1642" s="304"/>
      <c r="E1642" s="304"/>
      <c r="F1642" s="304"/>
      <c r="G1642" s="304"/>
      <c r="H1642" s="304"/>
      <c r="I1642" s="304"/>
      <c r="J1642" s="304"/>
      <c r="K1642" s="304"/>
      <c r="L1642" s="425">
        <f t="shared" si="50"/>
        <v>0</v>
      </c>
      <c r="M1642" s="304"/>
      <c r="N1642" s="304"/>
      <c r="O1642" s="425">
        <f t="shared" si="51"/>
        <v>0</v>
      </c>
      <c r="P1642" s="304"/>
      <c r="Q1642" s="304"/>
      <c r="R1642" s="275" t="str">
        <f>IF(ISBLANK($B1642),"",VLOOKUP($B1642,Listen!$A$2:$C$44,2,FALSE))</f>
        <v/>
      </c>
      <c r="S1642" s="275" t="str">
        <f>IF(ISBLANK($B1642),"",VLOOKUP($B1642,Listen!$A$2:$C$44,3,FALSE))</f>
        <v/>
      </c>
      <c r="T1642" s="260"/>
      <c r="U1642" s="260"/>
      <c r="V1642" s="260"/>
      <c r="W1642" s="260"/>
      <c r="X1642" s="260"/>
      <c r="Y1642" s="260"/>
      <c r="Z1642" s="260"/>
      <c r="AA1642" s="260"/>
      <c r="AB1642" s="260"/>
      <c r="AC1642" s="260"/>
      <c r="AD1642" s="260"/>
      <c r="AE1642" s="260"/>
    </row>
    <row r="1643" spans="1:31">
      <c r="A1643" s="186"/>
      <c r="B1643" s="186"/>
      <c r="C1643" s="226"/>
      <c r="D1643" s="304"/>
      <c r="E1643" s="304"/>
      <c r="F1643" s="304"/>
      <c r="G1643" s="304"/>
      <c r="H1643" s="304"/>
      <c r="I1643" s="304"/>
      <c r="J1643" s="304"/>
      <c r="K1643" s="304"/>
      <c r="L1643" s="425">
        <f t="shared" si="50"/>
        <v>0</v>
      </c>
      <c r="M1643" s="304"/>
      <c r="N1643" s="304"/>
      <c r="O1643" s="425">
        <f t="shared" si="51"/>
        <v>0</v>
      </c>
      <c r="P1643" s="304"/>
      <c r="Q1643" s="304"/>
      <c r="R1643" s="275" t="str">
        <f>IF(ISBLANK($B1643),"",VLOOKUP($B1643,Listen!$A$2:$C$44,2,FALSE))</f>
        <v/>
      </c>
      <c r="S1643" s="275" t="str">
        <f>IF(ISBLANK($B1643),"",VLOOKUP($B1643,Listen!$A$2:$C$44,3,FALSE))</f>
        <v/>
      </c>
      <c r="T1643" s="260"/>
      <c r="U1643" s="260"/>
      <c r="V1643" s="260"/>
      <c r="W1643" s="260"/>
      <c r="X1643" s="260"/>
      <c r="Y1643" s="260"/>
      <c r="Z1643" s="260"/>
      <c r="AA1643" s="260"/>
      <c r="AB1643" s="260"/>
      <c r="AC1643" s="260"/>
      <c r="AD1643" s="260"/>
      <c r="AE1643" s="260"/>
    </row>
    <row r="1644" spans="1:31">
      <c r="A1644" s="186"/>
      <c r="B1644" s="186"/>
      <c r="C1644" s="226"/>
      <c r="D1644" s="304"/>
      <c r="E1644" s="304"/>
      <c r="F1644" s="304"/>
      <c r="G1644" s="304"/>
      <c r="H1644" s="304"/>
      <c r="I1644" s="304"/>
      <c r="J1644" s="304"/>
      <c r="K1644" s="304"/>
      <c r="L1644" s="425">
        <f t="shared" si="50"/>
        <v>0</v>
      </c>
      <c r="M1644" s="304"/>
      <c r="N1644" s="304"/>
      <c r="O1644" s="425">
        <f t="shared" si="51"/>
        <v>0</v>
      </c>
      <c r="P1644" s="304"/>
      <c r="Q1644" s="304"/>
      <c r="R1644" s="275" t="str">
        <f>IF(ISBLANK($B1644),"",VLOOKUP($B1644,Listen!$A$2:$C$44,2,FALSE))</f>
        <v/>
      </c>
      <c r="S1644" s="275" t="str">
        <f>IF(ISBLANK($B1644),"",VLOOKUP($B1644,Listen!$A$2:$C$44,3,FALSE))</f>
        <v/>
      </c>
      <c r="T1644" s="260"/>
      <c r="U1644" s="260"/>
      <c r="V1644" s="260"/>
      <c r="W1644" s="260"/>
      <c r="X1644" s="260"/>
      <c r="Y1644" s="260"/>
      <c r="Z1644" s="260"/>
      <c r="AA1644" s="260"/>
      <c r="AB1644" s="260"/>
      <c r="AC1644" s="260"/>
      <c r="AD1644" s="260"/>
      <c r="AE1644" s="260"/>
    </row>
    <row r="1645" spans="1:31">
      <c r="A1645" s="186"/>
      <c r="B1645" s="186"/>
      <c r="C1645" s="226"/>
      <c r="D1645" s="304"/>
      <c r="E1645" s="304"/>
      <c r="F1645" s="304"/>
      <c r="G1645" s="304"/>
      <c r="H1645" s="304"/>
      <c r="I1645" s="304"/>
      <c r="J1645" s="304"/>
      <c r="K1645" s="304"/>
      <c r="L1645" s="425">
        <f t="shared" si="50"/>
        <v>0</v>
      </c>
      <c r="M1645" s="304"/>
      <c r="N1645" s="304"/>
      <c r="O1645" s="425">
        <f t="shared" si="51"/>
        <v>0</v>
      </c>
      <c r="P1645" s="304"/>
      <c r="Q1645" s="304"/>
      <c r="R1645" s="275" t="str">
        <f>IF(ISBLANK($B1645),"",VLOOKUP($B1645,Listen!$A$2:$C$44,2,FALSE))</f>
        <v/>
      </c>
      <c r="S1645" s="275" t="str">
        <f>IF(ISBLANK($B1645),"",VLOOKUP($B1645,Listen!$A$2:$C$44,3,FALSE))</f>
        <v/>
      </c>
      <c r="T1645" s="260"/>
      <c r="U1645" s="260"/>
      <c r="V1645" s="260"/>
      <c r="W1645" s="260"/>
      <c r="X1645" s="260"/>
      <c r="Y1645" s="260"/>
      <c r="Z1645" s="260"/>
      <c r="AA1645" s="260"/>
      <c r="AB1645" s="260"/>
      <c r="AC1645" s="260"/>
      <c r="AD1645" s="260"/>
      <c r="AE1645" s="260"/>
    </row>
    <row r="1646" spans="1:31">
      <c r="A1646" s="186"/>
      <c r="B1646" s="186"/>
      <c r="C1646" s="226"/>
      <c r="D1646" s="304"/>
      <c r="E1646" s="304"/>
      <c r="F1646" s="304"/>
      <c r="G1646" s="304"/>
      <c r="H1646" s="304"/>
      <c r="I1646" s="304"/>
      <c r="J1646" s="304"/>
      <c r="K1646" s="304"/>
      <c r="L1646" s="425">
        <f t="shared" si="50"/>
        <v>0</v>
      </c>
      <c r="M1646" s="304"/>
      <c r="N1646" s="304"/>
      <c r="O1646" s="425">
        <f t="shared" si="51"/>
        <v>0</v>
      </c>
      <c r="P1646" s="304"/>
      <c r="Q1646" s="304"/>
      <c r="R1646" s="275" t="str">
        <f>IF(ISBLANK($B1646),"",VLOOKUP($B1646,Listen!$A$2:$C$44,2,FALSE))</f>
        <v/>
      </c>
      <c r="S1646" s="275" t="str">
        <f>IF(ISBLANK($B1646),"",VLOOKUP($B1646,Listen!$A$2:$C$44,3,FALSE))</f>
        <v/>
      </c>
      <c r="T1646" s="260"/>
      <c r="U1646" s="260"/>
      <c r="V1646" s="260"/>
      <c r="W1646" s="260"/>
      <c r="X1646" s="260"/>
      <c r="Y1646" s="260"/>
      <c r="Z1646" s="260"/>
      <c r="AA1646" s="260"/>
      <c r="AB1646" s="260"/>
      <c r="AC1646" s="260"/>
      <c r="AD1646" s="260"/>
      <c r="AE1646" s="260"/>
    </row>
    <row r="1647" spans="1:31">
      <c r="A1647" s="186"/>
      <c r="B1647" s="186"/>
      <c r="C1647" s="226"/>
      <c r="D1647" s="304"/>
      <c r="E1647" s="304"/>
      <c r="F1647" s="304"/>
      <c r="G1647" s="304"/>
      <c r="H1647" s="304"/>
      <c r="I1647" s="304"/>
      <c r="J1647" s="304"/>
      <c r="K1647" s="304"/>
      <c r="L1647" s="425">
        <f t="shared" si="50"/>
        <v>0</v>
      </c>
      <c r="M1647" s="304"/>
      <c r="N1647" s="304"/>
      <c r="O1647" s="425">
        <f t="shared" si="51"/>
        <v>0</v>
      </c>
      <c r="P1647" s="304"/>
      <c r="Q1647" s="304"/>
      <c r="R1647" s="275" t="str">
        <f>IF(ISBLANK($B1647),"",VLOOKUP($B1647,Listen!$A$2:$C$44,2,FALSE))</f>
        <v/>
      </c>
      <c r="S1647" s="275" t="str">
        <f>IF(ISBLANK($B1647),"",VLOOKUP($B1647,Listen!$A$2:$C$44,3,FALSE))</f>
        <v/>
      </c>
      <c r="T1647" s="260"/>
      <c r="U1647" s="260"/>
      <c r="V1647" s="260"/>
      <c r="W1647" s="260"/>
      <c r="X1647" s="260"/>
      <c r="Y1647" s="260"/>
      <c r="Z1647" s="260"/>
      <c r="AA1647" s="260"/>
      <c r="AB1647" s="260"/>
      <c r="AC1647" s="260"/>
      <c r="AD1647" s="260"/>
      <c r="AE1647" s="260"/>
    </row>
    <row r="1648" spans="1:31">
      <c r="A1648" s="186"/>
      <c r="B1648" s="186"/>
      <c r="C1648" s="226"/>
      <c r="D1648" s="304"/>
      <c r="E1648" s="304"/>
      <c r="F1648" s="304"/>
      <c r="G1648" s="304"/>
      <c r="H1648" s="304"/>
      <c r="I1648" s="304"/>
      <c r="J1648" s="304"/>
      <c r="K1648" s="304"/>
      <c r="L1648" s="425">
        <f t="shared" si="50"/>
        <v>0</v>
      </c>
      <c r="M1648" s="304"/>
      <c r="N1648" s="304"/>
      <c r="O1648" s="425">
        <f t="shared" si="51"/>
        <v>0</v>
      </c>
      <c r="P1648" s="304"/>
      <c r="Q1648" s="304"/>
      <c r="R1648" s="275" t="str">
        <f>IF(ISBLANK($B1648),"",VLOOKUP($B1648,Listen!$A$2:$C$44,2,FALSE))</f>
        <v/>
      </c>
      <c r="S1648" s="275" t="str">
        <f>IF(ISBLANK($B1648),"",VLOOKUP($B1648,Listen!$A$2:$C$44,3,FALSE))</f>
        <v/>
      </c>
      <c r="T1648" s="260"/>
      <c r="U1648" s="260"/>
      <c r="V1648" s="260"/>
      <c r="W1648" s="260"/>
      <c r="X1648" s="260"/>
      <c r="Y1648" s="260"/>
      <c r="Z1648" s="260"/>
      <c r="AA1648" s="260"/>
      <c r="AB1648" s="260"/>
      <c r="AC1648" s="260"/>
      <c r="AD1648" s="260"/>
      <c r="AE1648" s="260"/>
    </row>
    <row r="1649" spans="1:31">
      <c r="A1649" s="186"/>
      <c r="B1649" s="186"/>
      <c r="C1649" s="226"/>
      <c r="D1649" s="304"/>
      <c r="E1649" s="304"/>
      <c r="F1649" s="304"/>
      <c r="G1649" s="304"/>
      <c r="H1649" s="304"/>
      <c r="I1649" s="304"/>
      <c r="J1649" s="304"/>
      <c r="K1649" s="304"/>
      <c r="L1649" s="425">
        <f t="shared" si="50"/>
        <v>0</v>
      </c>
      <c r="M1649" s="304"/>
      <c r="N1649" s="304"/>
      <c r="O1649" s="425">
        <f t="shared" si="51"/>
        <v>0</v>
      </c>
      <c r="P1649" s="304"/>
      <c r="Q1649" s="304"/>
      <c r="R1649" s="275" t="str">
        <f>IF(ISBLANK($B1649),"",VLOOKUP($B1649,Listen!$A$2:$C$44,2,FALSE))</f>
        <v/>
      </c>
      <c r="S1649" s="275" t="str">
        <f>IF(ISBLANK($B1649),"",VLOOKUP($B1649,Listen!$A$2:$C$44,3,FALSE))</f>
        <v/>
      </c>
      <c r="T1649" s="260"/>
      <c r="U1649" s="260"/>
      <c r="V1649" s="260"/>
      <c r="W1649" s="260"/>
      <c r="X1649" s="260"/>
      <c r="Y1649" s="260"/>
      <c r="Z1649" s="260"/>
      <c r="AA1649" s="260"/>
      <c r="AB1649" s="260"/>
      <c r="AC1649" s="260"/>
      <c r="AD1649" s="260"/>
      <c r="AE1649" s="260"/>
    </row>
    <row r="1650" spans="1:31">
      <c r="A1650" s="186"/>
      <c r="B1650" s="186"/>
      <c r="C1650" s="226"/>
      <c r="D1650" s="304"/>
      <c r="E1650" s="304"/>
      <c r="F1650" s="304"/>
      <c r="G1650" s="304"/>
      <c r="H1650" s="304"/>
      <c r="I1650" s="304"/>
      <c r="J1650" s="304"/>
      <c r="K1650" s="304"/>
      <c r="L1650" s="425">
        <f t="shared" si="50"/>
        <v>0</v>
      </c>
      <c r="M1650" s="304"/>
      <c r="N1650" s="304"/>
      <c r="O1650" s="425">
        <f t="shared" si="51"/>
        <v>0</v>
      </c>
      <c r="P1650" s="304"/>
      <c r="Q1650" s="304"/>
      <c r="R1650" s="275" t="str">
        <f>IF(ISBLANK($B1650),"",VLOOKUP($B1650,Listen!$A$2:$C$44,2,FALSE))</f>
        <v/>
      </c>
      <c r="S1650" s="275" t="str">
        <f>IF(ISBLANK($B1650),"",VLOOKUP($B1650,Listen!$A$2:$C$44,3,FALSE))</f>
        <v/>
      </c>
      <c r="T1650" s="260"/>
      <c r="U1650" s="260"/>
      <c r="V1650" s="260"/>
      <c r="W1650" s="260"/>
      <c r="X1650" s="260"/>
      <c r="Y1650" s="260"/>
      <c r="Z1650" s="260"/>
      <c r="AA1650" s="260"/>
      <c r="AB1650" s="260"/>
      <c r="AC1650" s="260"/>
      <c r="AD1650" s="260"/>
      <c r="AE1650" s="260"/>
    </row>
    <row r="1651" spans="1:31">
      <c r="A1651" s="186"/>
      <c r="B1651" s="186"/>
      <c r="C1651" s="226"/>
      <c r="D1651" s="304"/>
      <c r="E1651" s="304"/>
      <c r="F1651" s="304"/>
      <c r="G1651" s="304"/>
      <c r="H1651" s="304"/>
      <c r="I1651" s="304"/>
      <c r="J1651" s="304"/>
      <c r="K1651" s="304"/>
      <c r="L1651" s="425">
        <f t="shared" si="50"/>
        <v>0</v>
      </c>
      <c r="M1651" s="304"/>
      <c r="N1651" s="304"/>
      <c r="O1651" s="425">
        <f t="shared" si="51"/>
        <v>0</v>
      </c>
      <c r="P1651" s="304"/>
      <c r="Q1651" s="304"/>
      <c r="R1651" s="275" t="str">
        <f>IF(ISBLANK($B1651),"",VLOOKUP($B1651,Listen!$A$2:$C$44,2,FALSE))</f>
        <v/>
      </c>
      <c r="S1651" s="275" t="str">
        <f>IF(ISBLANK($B1651),"",VLOOKUP($B1651,Listen!$A$2:$C$44,3,FALSE))</f>
        <v/>
      </c>
      <c r="T1651" s="260"/>
      <c r="U1651" s="260"/>
      <c r="V1651" s="260"/>
      <c r="W1651" s="260"/>
      <c r="X1651" s="260"/>
      <c r="Y1651" s="260"/>
      <c r="Z1651" s="260"/>
      <c r="AA1651" s="260"/>
      <c r="AB1651" s="260"/>
      <c r="AC1651" s="260"/>
      <c r="AD1651" s="260"/>
      <c r="AE1651" s="260"/>
    </row>
    <row r="1652" spans="1:31">
      <c r="A1652" s="186"/>
      <c r="B1652" s="186"/>
      <c r="C1652" s="226"/>
      <c r="D1652" s="304"/>
      <c r="E1652" s="304"/>
      <c r="F1652" s="304"/>
      <c r="G1652" s="304"/>
      <c r="H1652" s="304"/>
      <c r="I1652" s="304"/>
      <c r="J1652" s="304"/>
      <c r="K1652" s="304"/>
      <c r="L1652" s="425">
        <f t="shared" si="50"/>
        <v>0</v>
      </c>
      <c r="M1652" s="304"/>
      <c r="N1652" s="304"/>
      <c r="O1652" s="425">
        <f t="shared" si="51"/>
        <v>0</v>
      </c>
      <c r="P1652" s="304"/>
      <c r="Q1652" s="304"/>
      <c r="R1652" s="275" t="str">
        <f>IF(ISBLANK($B1652),"",VLOOKUP($B1652,Listen!$A$2:$C$44,2,FALSE))</f>
        <v/>
      </c>
      <c r="S1652" s="275" t="str">
        <f>IF(ISBLANK($B1652),"",VLOOKUP($B1652,Listen!$A$2:$C$44,3,FALSE))</f>
        <v/>
      </c>
      <c r="T1652" s="260"/>
      <c r="U1652" s="260"/>
      <c r="V1652" s="260"/>
      <c r="W1652" s="260"/>
      <c r="X1652" s="260"/>
      <c r="Y1652" s="260"/>
      <c r="Z1652" s="260"/>
      <c r="AA1652" s="260"/>
      <c r="AB1652" s="260"/>
      <c r="AC1652" s="260"/>
      <c r="AD1652" s="260"/>
      <c r="AE1652" s="260"/>
    </row>
    <row r="1653" spans="1:31">
      <c r="A1653" s="186"/>
      <c r="B1653" s="186"/>
      <c r="C1653" s="226"/>
      <c r="D1653" s="304"/>
      <c r="E1653" s="304"/>
      <c r="F1653" s="304"/>
      <c r="G1653" s="304"/>
      <c r="H1653" s="304"/>
      <c r="I1653" s="304"/>
      <c r="J1653" s="304"/>
      <c r="K1653" s="304"/>
      <c r="L1653" s="425">
        <f t="shared" si="50"/>
        <v>0</v>
      </c>
      <c r="M1653" s="304"/>
      <c r="N1653" s="304"/>
      <c r="O1653" s="425">
        <f t="shared" si="51"/>
        <v>0</v>
      </c>
      <c r="P1653" s="304"/>
      <c r="Q1653" s="304"/>
      <c r="R1653" s="275" t="str">
        <f>IF(ISBLANK($B1653),"",VLOOKUP($B1653,Listen!$A$2:$C$44,2,FALSE))</f>
        <v/>
      </c>
      <c r="S1653" s="275" t="str">
        <f>IF(ISBLANK($B1653),"",VLOOKUP($B1653,Listen!$A$2:$C$44,3,FALSE))</f>
        <v/>
      </c>
      <c r="T1653" s="260"/>
      <c r="U1653" s="260"/>
      <c r="V1653" s="260"/>
      <c r="W1653" s="260"/>
      <c r="X1653" s="260"/>
      <c r="Y1653" s="260"/>
      <c r="Z1653" s="260"/>
      <c r="AA1653" s="260"/>
      <c r="AB1653" s="260"/>
      <c r="AC1653" s="260"/>
      <c r="AD1653" s="260"/>
      <c r="AE1653" s="260"/>
    </row>
    <row r="1654" spans="1:31">
      <c r="A1654" s="186"/>
      <c r="B1654" s="186"/>
      <c r="C1654" s="226"/>
      <c r="D1654" s="304"/>
      <c r="E1654" s="304"/>
      <c r="F1654" s="304"/>
      <c r="G1654" s="304"/>
      <c r="H1654" s="304"/>
      <c r="I1654" s="304"/>
      <c r="J1654" s="304"/>
      <c r="K1654" s="304"/>
      <c r="L1654" s="425">
        <f t="shared" si="50"/>
        <v>0</v>
      </c>
      <c r="M1654" s="304"/>
      <c r="N1654" s="304"/>
      <c r="O1654" s="425">
        <f t="shared" si="51"/>
        <v>0</v>
      </c>
      <c r="P1654" s="304"/>
      <c r="Q1654" s="304"/>
      <c r="R1654" s="275" t="str">
        <f>IF(ISBLANK($B1654),"",VLOOKUP($B1654,Listen!$A$2:$C$44,2,FALSE))</f>
        <v/>
      </c>
      <c r="S1654" s="275" t="str">
        <f>IF(ISBLANK($B1654),"",VLOOKUP($B1654,Listen!$A$2:$C$44,3,FALSE))</f>
        <v/>
      </c>
      <c r="T1654" s="260"/>
      <c r="U1654" s="260"/>
      <c r="V1654" s="260"/>
      <c r="W1654" s="260"/>
      <c r="X1654" s="260"/>
      <c r="Y1654" s="260"/>
      <c r="Z1654" s="260"/>
      <c r="AA1654" s="260"/>
      <c r="AB1654" s="260"/>
      <c r="AC1654" s="260"/>
      <c r="AD1654" s="260"/>
      <c r="AE1654" s="260"/>
    </row>
    <row r="1655" spans="1:31">
      <c r="A1655" s="186"/>
      <c r="B1655" s="186"/>
      <c r="C1655" s="226"/>
      <c r="D1655" s="304"/>
      <c r="E1655" s="304"/>
      <c r="F1655" s="304"/>
      <c r="G1655" s="304"/>
      <c r="H1655" s="304"/>
      <c r="I1655" s="304"/>
      <c r="J1655" s="304"/>
      <c r="K1655" s="304"/>
      <c r="L1655" s="425">
        <f t="shared" si="50"/>
        <v>0</v>
      </c>
      <c r="M1655" s="304"/>
      <c r="N1655" s="304"/>
      <c r="O1655" s="425">
        <f t="shared" si="51"/>
        <v>0</v>
      </c>
      <c r="P1655" s="304"/>
      <c r="Q1655" s="304"/>
      <c r="R1655" s="275" t="str">
        <f>IF(ISBLANK($B1655),"",VLOOKUP($B1655,Listen!$A$2:$C$44,2,FALSE))</f>
        <v/>
      </c>
      <c r="S1655" s="275" t="str">
        <f>IF(ISBLANK($B1655),"",VLOOKUP($B1655,Listen!$A$2:$C$44,3,FALSE))</f>
        <v/>
      </c>
      <c r="T1655" s="260"/>
      <c r="U1655" s="260"/>
      <c r="V1655" s="260"/>
      <c r="W1655" s="260"/>
      <c r="X1655" s="260"/>
      <c r="Y1655" s="260"/>
      <c r="Z1655" s="260"/>
      <c r="AA1655" s="260"/>
      <c r="AB1655" s="260"/>
      <c r="AC1655" s="260"/>
      <c r="AD1655" s="260"/>
      <c r="AE1655" s="260"/>
    </row>
    <row r="1656" spans="1:31">
      <c r="A1656" s="186"/>
      <c r="B1656" s="186"/>
      <c r="C1656" s="226"/>
      <c r="D1656" s="304"/>
      <c r="E1656" s="304"/>
      <c r="F1656" s="304"/>
      <c r="G1656" s="304"/>
      <c r="H1656" s="304"/>
      <c r="I1656" s="304"/>
      <c r="J1656" s="304"/>
      <c r="K1656" s="304"/>
      <c r="L1656" s="425">
        <f t="shared" si="50"/>
        <v>0</v>
      </c>
      <c r="M1656" s="304"/>
      <c r="N1656" s="304"/>
      <c r="O1656" s="425">
        <f t="shared" si="51"/>
        <v>0</v>
      </c>
      <c r="P1656" s="304"/>
      <c r="Q1656" s="304"/>
      <c r="R1656" s="275" t="str">
        <f>IF(ISBLANK($B1656),"",VLOOKUP($B1656,Listen!$A$2:$C$44,2,FALSE))</f>
        <v/>
      </c>
      <c r="S1656" s="275" t="str">
        <f>IF(ISBLANK($B1656),"",VLOOKUP($B1656,Listen!$A$2:$C$44,3,FALSE))</f>
        <v/>
      </c>
      <c r="T1656" s="260"/>
      <c r="U1656" s="260"/>
      <c r="V1656" s="260"/>
      <c r="W1656" s="260"/>
      <c r="X1656" s="260"/>
      <c r="Y1656" s="260"/>
      <c r="Z1656" s="260"/>
      <c r="AA1656" s="260"/>
      <c r="AB1656" s="260"/>
      <c r="AC1656" s="260"/>
      <c r="AD1656" s="260"/>
      <c r="AE1656" s="260"/>
    </row>
    <row r="1657" spans="1:31">
      <c r="A1657" s="186"/>
      <c r="B1657" s="186"/>
      <c r="C1657" s="226"/>
      <c r="D1657" s="304"/>
      <c r="E1657" s="304"/>
      <c r="F1657" s="304"/>
      <c r="G1657" s="304"/>
      <c r="H1657" s="304"/>
      <c r="I1657" s="304"/>
      <c r="J1657" s="304"/>
      <c r="K1657" s="304"/>
      <c r="L1657" s="425">
        <f t="shared" si="50"/>
        <v>0</v>
      </c>
      <c r="M1657" s="304"/>
      <c r="N1657" s="304"/>
      <c r="O1657" s="425">
        <f t="shared" si="51"/>
        <v>0</v>
      </c>
      <c r="P1657" s="304"/>
      <c r="Q1657" s="304"/>
      <c r="R1657" s="275" t="str">
        <f>IF(ISBLANK($B1657),"",VLOOKUP($B1657,Listen!$A$2:$C$44,2,FALSE))</f>
        <v/>
      </c>
      <c r="S1657" s="275" t="str">
        <f>IF(ISBLANK($B1657),"",VLOOKUP($B1657,Listen!$A$2:$C$44,3,FALSE))</f>
        <v/>
      </c>
      <c r="T1657" s="260"/>
      <c r="U1657" s="260"/>
      <c r="V1657" s="260"/>
      <c r="W1657" s="260"/>
      <c r="X1657" s="260"/>
      <c r="Y1657" s="260"/>
      <c r="Z1657" s="260"/>
      <c r="AA1657" s="260"/>
      <c r="AB1657" s="260"/>
      <c r="AC1657" s="260"/>
      <c r="AD1657" s="260"/>
      <c r="AE1657" s="260"/>
    </row>
    <row r="1658" spans="1:31">
      <c r="A1658" s="186"/>
      <c r="B1658" s="186"/>
      <c r="C1658" s="226"/>
      <c r="D1658" s="304"/>
      <c r="E1658" s="304"/>
      <c r="F1658" s="304"/>
      <c r="G1658" s="304"/>
      <c r="H1658" s="304"/>
      <c r="I1658" s="304"/>
      <c r="J1658" s="304"/>
      <c r="K1658" s="304"/>
      <c r="L1658" s="425">
        <f t="shared" si="50"/>
        <v>0</v>
      </c>
      <c r="M1658" s="304"/>
      <c r="N1658" s="304"/>
      <c r="O1658" s="425">
        <f t="shared" si="51"/>
        <v>0</v>
      </c>
      <c r="P1658" s="304"/>
      <c r="Q1658" s="304"/>
      <c r="R1658" s="275" t="str">
        <f>IF(ISBLANK($B1658),"",VLOOKUP($B1658,Listen!$A$2:$C$44,2,FALSE))</f>
        <v/>
      </c>
      <c r="S1658" s="275" t="str">
        <f>IF(ISBLANK($B1658),"",VLOOKUP($B1658,Listen!$A$2:$C$44,3,FALSE))</f>
        <v/>
      </c>
      <c r="T1658" s="260"/>
      <c r="U1658" s="260"/>
      <c r="V1658" s="260"/>
      <c r="W1658" s="260"/>
      <c r="X1658" s="260"/>
      <c r="Y1658" s="260"/>
      <c r="Z1658" s="260"/>
      <c r="AA1658" s="260"/>
      <c r="AB1658" s="260"/>
      <c r="AC1658" s="260"/>
      <c r="AD1658" s="260"/>
      <c r="AE1658" s="260"/>
    </row>
    <row r="1659" spans="1:31">
      <c r="A1659" s="186"/>
      <c r="B1659" s="186"/>
      <c r="C1659" s="226"/>
      <c r="D1659" s="304"/>
      <c r="E1659" s="304"/>
      <c r="F1659" s="304"/>
      <c r="G1659" s="304"/>
      <c r="H1659" s="304"/>
      <c r="I1659" s="304"/>
      <c r="J1659" s="304"/>
      <c r="K1659" s="304"/>
      <c r="L1659" s="425">
        <f t="shared" si="50"/>
        <v>0</v>
      </c>
      <c r="M1659" s="304"/>
      <c r="N1659" s="304"/>
      <c r="O1659" s="425">
        <f t="shared" si="51"/>
        <v>0</v>
      </c>
      <c r="P1659" s="304"/>
      <c r="Q1659" s="304"/>
      <c r="R1659" s="275" t="str">
        <f>IF(ISBLANK($B1659),"",VLOOKUP($B1659,Listen!$A$2:$C$44,2,FALSE))</f>
        <v/>
      </c>
      <c r="S1659" s="275" t="str">
        <f>IF(ISBLANK($B1659),"",VLOOKUP($B1659,Listen!$A$2:$C$44,3,FALSE))</f>
        <v/>
      </c>
      <c r="T1659" s="260"/>
      <c r="U1659" s="260"/>
      <c r="V1659" s="260"/>
      <c r="W1659" s="260"/>
      <c r="X1659" s="260"/>
      <c r="Y1659" s="260"/>
      <c r="Z1659" s="260"/>
      <c r="AA1659" s="260"/>
      <c r="AB1659" s="260"/>
      <c r="AC1659" s="260"/>
      <c r="AD1659" s="260"/>
      <c r="AE1659" s="260"/>
    </row>
    <row r="1660" spans="1:31">
      <c r="A1660" s="186"/>
      <c r="B1660" s="186"/>
      <c r="C1660" s="226"/>
      <c r="D1660" s="304"/>
      <c r="E1660" s="304"/>
      <c r="F1660" s="304"/>
      <c r="G1660" s="304"/>
      <c r="H1660" s="304"/>
      <c r="I1660" s="304"/>
      <c r="J1660" s="304"/>
      <c r="K1660" s="304"/>
      <c r="L1660" s="425">
        <f t="shared" si="50"/>
        <v>0</v>
      </c>
      <c r="M1660" s="304"/>
      <c r="N1660" s="304"/>
      <c r="O1660" s="425">
        <f t="shared" si="51"/>
        <v>0</v>
      </c>
      <c r="P1660" s="304"/>
      <c r="Q1660" s="304"/>
      <c r="R1660" s="275" t="str">
        <f>IF(ISBLANK($B1660),"",VLOOKUP($B1660,Listen!$A$2:$C$44,2,FALSE))</f>
        <v/>
      </c>
      <c r="S1660" s="275" t="str">
        <f>IF(ISBLANK($B1660),"",VLOOKUP($B1660,Listen!$A$2:$C$44,3,FALSE))</f>
        <v/>
      </c>
      <c r="T1660" s="260"/>
      <c r="U1660" s="260"/>
      <c r="V1660" s="260"/>
      <c r="W1660" s="260"/>
      <c r="X1660" s="260"/>
      <c r="Y1660" s="260"/>
      <c r="Z1660" s="260"/>
      <c r="AA1660" s="260"/>
      <c r="AB1660" s="260"/>
      <c r="AC1660" s="260"/>
      <c r="AD1660" s="260"/>
      <c r="AE1660" s="260"/>
    </row>
    <row r="1661" spans="1:31">
      <c r="A1661" s="186"/>
      <c r="B1661" s="186"/>
      <c r="C1661" s="226"/>
      <c r="D1661" s="304"/>
      <c r="E1661" s="304"/>
      <c r="F1661" s="304"/>
      <c r="G1661" s="304"/>
      <c r="H1661" s="304"/>
      <c r="I1661" s="304"/>
      <c r="J1661" s="304"/>
      <c r="K1661" s="304"/>
      <c r="L1661" s="425">
        <f t="shared" si="50"/>
        <v>0</v>
      </c>
      <c r="M1661" s="304"/>
      <c r="N1661" s="304"/>
      <c r="O1661" s="425">
        <f t="shared" si="51"/>
        <v>0</v>
      </c>
      <c r="P1661" s="304"/>
      <c r="Q1661" s="304"/>
      <c r="R1661" s="275" t="str">
        <f>IF(ISBLANK($B1661),"",VLOOKUP($B1661,Listen!$A$2:$C$44,2,FALSE))</f>
        <v/>
      </c>
      <c r="S1661" s="275" t="str">
        <f>IF(ISBLANK($B1661),"",VLOOKUP($B1661,Listen!$A$2:$C$44,3,FALSE))</f>
        <v/>
      </c>
      <c r="T1661" s="260"/>
      <c r="U1661" s="260"/>
      <c r="V1661" s="260"/>
      <c r="W1661" s="260"/>
      <c r="X1661" s="260"/>
      <c r="Y1661" s="260"/>
      <c r="Z1661" s="260"/>
      <c r="AA1661" s="260"/>
      <c r="AB1661" s="260"/>
      <c r="AC1661" s="260"/>
      <c r="AD1661" s="260"/>
      <c r="AE1661" s="260"/>
    </row>
    <row r="1662" spans="1:31">
      <c r="A1662" s="186"/>
      <c r="B1662" s="186"/>
      <c r="C1662" s="226"/>
      <c r="D1662" s="304"/>
      <c r="E1662" s="304"/>
      <c r="F1662" s="304"/>
      <c r="G1662" s="304"/>
      <c r="H1662" s="304"/>
      <c r="I1662" s="304"/>
      <c r="J1662" s="304"/>
      <c r="K1662" s="304"/>
      <c r="L1662" s="425">
        <f t="shared" si="50"/>
        <v>0</v>
      </c>
      <c r="M1662" s="304"/>
      <c r="N1662" s="304"/>
      <c r="O1662" s="425">
        <f t="shared" si="51"/>
        <v>0</v>
      </c>
      <c r="P1662" s="304"/>
      <c r="Q1662" s="304"/>
      <c r="R1662" s="275" t="str">
        <f>IF(ISBLANK($B1662),"",VLOOKUP($B1662,Listen!$A$2:$C$44,2,FALSE))</f>
        <v/>
      </c>
      <c r="S1662" s="275" t="str">
        <f>IF(ISBLANK($B1662),"",VLOOKUP($B1662,Listen!$A$2:$C$44,3,FALSE))</f>
        <v/>
      </c>
      <c r="T1662" s="260"/>
      <c r="U1662" s="260"/>
      <c r="V1662" s="260"/>
      <c r="W1662" s="260"/>
      <c r="X1662" s="260"/>
      <c r="Y1662" s="260"/>
      <c r="Z1662" s="260"/>
      <c r="AA1662" s="260"/>
      <c r="AB1662" s="260"/>
      <c r="AC1662" s="260"/>
      <c r="AD1662" s="260"/>
      <c r="AE1662" s="260"/>
    </row>
    <row r="1663" spans="1:31">
      <c r="A1663" s="186"/>
      <c r="B1663" s="186"/>
      <c r="C1663" s="226"/>
      <c r="D1663" s="304"/>
      <c r="E1663" s="304"/>
      <c r="F1663" s="304"/>
      <c r="G1663" s="304"/>
      <c r="H1663" s="304"/>
      <c r="I1663" s="304"/>
      <c r="J1663" s="304"/>
      <c r="K1663" s="304"/>
      <c r="L1663" s="425">
        <f t="shared" si="50"/>
        <v>0</v>
      </c>
      <c r="M1663" s="304"/>
      <c r="N1663" s="304"/>
      <c r="O1663" s="425">
        <f t="shared" si="51"/>
        <v>0</v>
      </c>
      <c r="P1663" s="304"/>
      <c r="Q1663" s="304"/>
      <c r="R1663" s="275" t="str">
        <f>IF(ISBLANK($B1663),"",VLOOKUP($B1663,Listen!$A$2:$C$44,2,FALSE))</f>
        <v/>
      </c>
      <c r="S1663" s="275" t="str">
        <f>IF(ISBLANK($B1663),"",VLOOKUP($B1663,Listen!$A$2:$C$44,3,FALSE))</f>
        <v/>
      </c>
      <c r="T1663" s="260"/>
      <c r="U1663" s="260"/>
      <c r="V1663" s="260"/>
      <c r="W1663" s="260"/>
      <c r="X1663" s="260"/>
      <c r="Y1663" s="260"/>
      <c r="Z1663" s="260"/>
      <c r="AA1663" s="260"/>
      <c r="AB1663" s="260"/>
      <c r="AC1663" s="260"/>
      <c r="AD1663" s="260"/>
      <c r="AE1663" s="260"/>
    </row>
    <row r="1664" spans="1:31">
      <c r="A1664" s="186"/>
      <c r="B1664" s="186"/>
      <c r="C1664" s="226"/>
      <c r="D1664" s="304"/>
      <c r="E1664" s="304"/>
      <c r="F1664" s="304"/>
      <c r="G1664" s="304"/>
      <c r="H1664" s="304"/>
      <c r="I1664" s="304"/>
      <c r="J1664" s="304"/>
      <c r="K1664" s="304"/>
      <c r="L1664" s="425">
        <f t="shared" si="50"/>
        <v>0</v>
      </c>
      <c r="M1664" s="304"/>
      <c r="N1664" s="304"/>
      <c r="O1664" s="425">
        <f t="shared" si="51"/>
        <v>0</v>
      </c>
      <c r="P1664" s="304"/>
      <c r="Q1664" s="304"/>
      <c r="R1664" s="275" t="str">
        <f>IF(ISBLANK($B1664),"",VLOOKUP($B1664,Listen!$A$2:$C$44,2,FALSE))</f>
        <v/>
      </c>
      <c r="S1664" s="275" t="str">
        <f>IF(ISBLANK($B1664),"",VLOOKUP($B1664,Listen!$A$2:$C$44,3,FALSE))</f>
        <v/>
      </c>
      <c r="T1664" s="260"/>
      <c r="U1664" s="260"/>
      <c r="V1664" s="260"/>
      <c r="W1664" s="260"/>
      <c r="X1664" s="260"/>
      <c r="Y1664" s="260"/>
      <c r="Z1664" s="260"/>
      <c r="AA1664" s="260"/>
      <c r="AB1664" s="260"/>
      <c r="AC1664" s="260"/>
      <c r="AD1664" s="260"/>
      <c r="AE1664" s="260"/>
    </row>
    <row r="1665" spans="1:31">
      <c r="A1665" s="186"/>
      <c r="B1665" s="186"/>
      <c r="C1665" s="226"/>
      <c r="D1665" s="304"/>
      <c r="E1665" s="304"/>
      <c r="F1665" s="304"/>
      <c r="G1665" s="304"/>
      <c r="H1665" s="304"/>
      <c r="I1665" s="304"/>
      <c r="J1665" s="304"/>
      <c r="K1665" s="304"/>
      <c r="L1665" s="425">
        <f t="shared" si="50"/>
        <v>0</v>
      </c>
      <c r="M1665" s="304"/>
      <c r="N1665" s="304"/>
      <c r="O1665" s="425">
        <f t="shared" si="51"/>
        <v>0</v>
      </c>
      <c r="P1665" s="304"/>
      <c r="Q1665" s="304"/>
      <c r="R1665" s="275" t="str">
        <f>IF(ISBLANK($B1665),"",VLOOKUP($B1665,Listen!$A$2:$C$44,2,FALSE))</f>
        <v/>
      </c>
      <c r="S1665" s="275" t="str">
        <f>IF(ISBLANK($B1665),"",VLOOKUP($B1665,Listen!$A$2:$C$44,3,FALSE))</f>
        <v/>
      </c>
      <c r="T1665" s="260"/>
      <c r="U1665" s="260"/>
      <c r="V1665" s="260"/>
      <c r="W1665" s="260"/>
      <c r="X1665" s="260"/>
      <c r="Y1665" s="260"/>
      <c r="Z1665" s="260"/>
      <c r="AA1665" s="260"/>
      <c r="AB1665" s="260"/>
      <c r="AC1665" s="260"/>
      <c r="AD1665" s="260"/>
      <c r="AE1665" s="260"/>
    </row>
    <row r="1666" spans="1:31">
      <c r="A1666" s="186"/>
      <c r="B1666" s="186"/>
      <c r="C1666" s="226"/>
      <c r="D1666" s="304"/>
      <c r="E1666" s="304"/>
      <c r="F1666" s="304"/>
      <c r="G1666" s="304"/>
      <c r="H1666" s="304"/>
      <c r="I1666" s="304"/>
      <c r="J1666" s="304"/>
      <c r="K1666" s="304"/>
      <c r="L1666" s="425">
        <f t="shared" si="50"/>
        <v>0</v>
      </c>
      <c r="M1666" s="304"/>
      <c r="N1666" s="304"/>
      <c r="O1666" s="425">
        <f t="shared" si="51"/>
        <v>0</v>
      </c>
      <c r="P1666" s="304"/>
      <c r="Q1666" s="304"/>
      <c r="R1666" s="275" t="str">
        <f>IF(ISBLANK($B1666),"",VLOOKUP($B1666,Listen!$A$2:$C$44,2,FALSE))</f>
        <v/>
      </c>
      <c r="S1666" s="275" t="str">
        <f>IF(ISBLANK($B1666),"",VLOOKUP($B1666,Listen!$A$2:$C$44,3,FALSE))</f>
        <v/>
      </c>
      <c r="T1666" s="260"/>
      <c r="U1666" s="260"/>
      <c r="V1666" s="260"/>
      <c r="W1666" s="260"/>
      <c r="X1666" s="260"/>
      <c r="Y1666" s="260"/>
      <c r="Z1666" s="260"/>
      <c r="AA1666" s="260"/>
      <c r="AB1666" s="260"/>
      <c r="AC1666" s="260"/>
      <c r="AD1666" s="260"/>
      <c r="AE1666" s="260"/>
    </row>
    <row r="1667" spans="1:31">
      <c r="A1667" s="186"/>
      <c r="B1667" s="186"/>
      <c r="C1667" s="226"/>
      <c r="D1667" s="304"/>
      <c r="E1667" s="304"/>
      <c r="F1667" s="304"/>
      <c r="G1667" s="304"/>
      <c r="H1667" s="304"/>
      <c r="I1667" s="304"/>
      <c r="J1667" s="304"/>
      <c r="K1667" s="304"/>
      <c r="L1667" s="425">
        <f t="shared" si="50"/>
        <v>0</v>
      </c>
      <c r="M1667" s="304"/>
      <c r="N1667" s="304"/>
      <c r="O1667" s="425">
        <f t="shared" si="51"/>
        <v>0</v>
      </c>
      <c r="P1667" s="304"/>
      <c r="Q1667" s="304"/>
      <c r="R1667" s="275" t="str">
        <f>IF(ISBLANK($B1667),"",VLOOKUP($B1667,Listen!$A$2:$C$44,2,FALSE))</f>
        <v/>
      </c>
      <c r="S1667" s="275" t="str">
        <f>IF(ISBLANK($B1667),"",VLOOKUP($B1667,Listen!$A$2:$C$44,3,FALSE))</f>
        <v/>
      </c>
      <c r="T1667" s="260"/>
      <c r="U1667" s="260"/>
      <c r="V1667" s="260"/>
      <c r="W1667" s="260"/>
      <c r="X1667" s="260"/>
      <c r="Y1667" s="260"/>
      <c r="Z1667" s="260"/>
      <c r="AA1667" s="260"/>
      <c r="AB1667" s="260"/>
      <c r="AC1667" s="260"/>
      <c r="AD1667" s="260"/>
      <c r="AE1667" s="260"/>
    </row>
    <row r="1668" spans="1:31">
      <c r="A1668" s="186"/>
      <c r="B1668" s="186"/>
      <c r="C1668" s="226"/>
      <c r="D1668" s="304"/>
      <c r="E1668" s="304"/>
      <c r="F1668" s="304"/>
      <c r="G1668" s="304"/>
      <c r="H1668" s="304"/>
      <c r="I1668" s="304"/>
      <c r="J1668" s="304"/>
      <c r="K1668" s="304"/>
      <c r="L1668" s="425">
        <f t="shared" si="50"/>
        <v>0</v>
      </c>
      <c r="M1668" s="304"/>
      <c r="N1668" s="304"/>
      <c r="O1668" s="425">
        <f t="shared" si="51"/>
        <v>0</v>
      </c>
      <c r="P1668" s="304"/>
      <c r="Q1668" s="304"/>
      <c r="R1668" s="275" t="str">
        <f>IF(ISBLANK($B1668),"",VLOOKUP($B1668,Listen!$A$2:$C$44,2,FALSE))</f>
        <v/>
      </c>
      <c r="S1668" s="275" t="str">
        <f>IF(ISBLANK($B1668),"",VLOOKUP($B1668,Listen!$A$2:$C$44,3,FALSE))</f>
        <v/>
      </c>
      <c r="T1668" s="260"/>
      <c r="U1668" s="260"/>
      <c r="V1668" s="260"/>
      <c r="W1668" s="260"/>
      <c r="X1668" s="260"/>
      <c r="Y1668" s="260"/>
      <c r="Z1668" s="260"/>
      <c r="AA1668" s="260"/>
      <c r="AB1668" s="260"/>
      <c r="AC1668" s="260"/>
      <c r="AD1668" s="260"/>
      <c r="AE1668" s="260"/>
    </row>
    <row r="1669" spans="1:31">
      <c r="A1669" s="186"/>
      <c r="B1669" s="186"/>
      <c r="C1669" s="226"/>
      <c r="D1669" s="304"/>
      <c r="E1669" s="304"/>
      <c r="F1669" s="304"/>
      <c r="G1669" s="304"/>
      <c r="H1669" s="304"/>
      <c r="I1669" s="304"/>
      <c r="J1669" s="304"/>
      <c r="K1669" s="304"/>
      <c r="L1669" s="425">
        <f t="shared" ref="L1669:L1732" si="52">D1669+E1669+G1669+H1669+J1669-F1669-I1669-K1669</f>
        <v>0</v>
      </c>
      <c r="M1669" s="304"/>
      <c r="N1669" s="304"/>
      <c r="O1669" s="425">
        <f t="shared" ref="O1669:O1732" si="53">L1669-M1669-N1669</f>
        <v>0</v>
      </c>
      <c r="P1669" s="304"/>
      <c r="Q1669" s="304"/>
      <c r="R1669" s="275" t="str">
        <f>IF(ISBLANK($B1669),"",VLOOKUP($B1669,Listen!$A$2:$C$44,2,FALSE))</f>
        <v/>
      </c>
      <c r="S1669" s="275" t="str">
        <f>IF(ISBLANK($B1669),"",VLOOKUP($B1669,Listen!$A$2:$C$44,3,FALSE))</f>
        <v/>
      </c>
      <c r="T1669" s="260"/>
      <c r="U1669" s="260"/>
      <c r="V1669" s="260"/>
      <c r="W1669" s="260"/>
      <c r="X1669" s="260"/>
      <c r="Y1669" s="260"/>
      <c r="Z1669" s="260"/>
      <c r="AA1669" s="260"/>
      <c r="AB1669" s="260"/>
      <c r="AC1669" s="260"/>
      <c r="AD1669" s="260"/>
      <c r="AE1669" s="260"/>
    </row>
    <row r="1670" spans="1:31">
      <c r="A1670" s="186"/>
      <c r="B1670" s="186"/>
      <c r="C1670" s="226"/>
      <c r="D1670" s="304"/>
      <c r="E1670" s="304"/>
      <c r="F1670" s="304"/>
      <c r="G1670" s="304"/>
      <c r="H1670" s="304"/>
      <c r="I1670" s="304"/>
      <c r="J1670" s="304"/>
      <c r="K1670" s="304"/>
      <c r="L1670" s="425">
        <f t="shared" si="52"/>
        <v>0</v>
      </c>
      <c r="M1670" s="304"/>
      <c r="N1670" s="304"/>
      <c r="O1670" s="425">
        <f t="shared" si="53"/>
        <v>0</v>
      </c>
      <c r="P1670" s="304"/>
      <c r="Q1670" s="304"/>
      <c r="R1670" s="275" t="str">
        <f>IF(ISBLANK($B1670),"",VLOOKUP($B1670,Listen!$A$2:$C$44,2,FALSE))</f>
        <v/>
      </c>
      <c r="S1670" s="275" t="str">
        <f>IF(ISBLANK($B1670),"",VLOOKUP($B1670,Listen!$A$2:$C$44,3,FALSE))</f>
        <v/>
      </c>
      <c r="T1670" s="260"/>
      <c r="U1670" s="260"/>
      <c r="V1670" s="260"/>
      <c r="W1670" s="260"/>
      <c r="X1670" s="260"/>
      <c r="Y1670" s="260"/>
      <c r="Z1670" s="260"/>
      <c r="AA1670" s="260"/>
      <c r="AB1670" s="260"/>
      <c r="AC1670" s="260"/>
      <c r="AD1670" s="260"/>
      <c r="AE1670" s="260"/>
    </row>
    <row r="1671" spans="1:31">
      <c r="A1671" s="186"/>
      <c r="B1671" s="186"/>
      <c r="C1671" s="226"/>
      <c r="D1671" s="304"/>
      <c r="E1671" s="304"/>
      <c r="F1671" s="304"/>
      <c r="G1671" s="304"/>
      <c r="H1671" s="304"/>
      <c r="I1671" s="304"/>
      <c r="J1671" s="304"/>
      <c r="K1671" s="304"/>
      <c r="L1671" s="425">
        <f t="shared" si="52"/>
        <v>0</v>
      </c>
      <c r="M1671" s="304"/>
      <c r="N1671" s="304"/>
      <c r="O1671" s="425">
        <f t="shared" si="53"/>
        <v>0</v>
      </c>
      <c r="P1671" s="304"/>
      <c r="Q1671" s="304"/>
      <c r="R1671" s="275" t="str">
        <f>IF(ISBLANK($B1671),"",VLOOKUP($B1671,Listen!$A$2:$C$44,2,FALSE))</f>
        <v/>
      </c>
      <c r="S1671" s="275" t="str">
        <f>IF(ISBLANK($B1671),"",VLOOKUP($B1671,Listen!$A$2:$C$44,3,FALSE))</f>
        <v/>
      </c>
      <c r="T1671" s="260"/>
      <c r="U1671" s="260"/>
      <c r="V1671" s="260"/>
      <c r="W1671" s="260"/>
      <c r="X1671" s="260"/>
      <c r="Y1671" s="260"/>
      <c r="Z1671" s="260"/>
      <c r="AA1671" s="260"/>
      <c r="AB1671" s="260"/>
      <c r="AC1671" s="260"/>
      <c r="AD1671" s="260"/>
      <c r="AE1671" s="260"/>
    </row>
    <row r="1672" spans="1:31">
      <c r="A1672" s="186"/>
      <c r="B1672" s="186"/>
      <c r="C1672" s="226"/>
      <c r="D1672" s="304"/>
      <c r="E1672" s="304"/>
      <c r="F1672" s="304"/>
      <c r="G1672" s="304"/>
      <c r="H1672" s="304"/>
      <c r="I1672" s="304"/>
      <c r="J1672" s="304"/>
      <c r="K1672" s="304"/>
      <c r="L1672" s="425">
        <f t="shared" si="52"/>
        <v>0</v>
      </c>
      <c r="M1672" s="304"/>
      <c r="N1672" s="304"/>
      <c r="O1672" s="425">
        <f t="shared" si="53"/>
        <v>0</v>
      </c>
      <c r="P1672" s="304"/>
      <c r="Q1672" s="304"/>
      <c r="R1672" s="275" t="str">
        <f>IF(ISBLANK($B1672),"",VLOOKUP($B1672,Listen!$A$2:$C$44,2,FALSE))</f>
        <v/>
      </c>
      <c r="S1672" s="275" t="str">
        <f>IF(ISBLANK($B1672),"",VLOOKUP($B1672,Listen!$A$2:$C$44,3,FALSE))</f>
        <v/>
      </c>
      <c r="T1672" s="260"/>
      <c r="U1672" s="260"/>
      <c r="V1672" s="260"/>
      <c r="W1672" s="260"/>
      <c r="X1672" s="260"/>
      <c r="Y1672" s="260"/>
      <c r="Z1672" s="260"/>
      <c r="AA1672" s="260"/>
      <c r="AB1672" s="260"/>
      <c r="AC1672" s="260"/>
      <c r="AD1672" s="260"/>
      <c r="AE1672" s="260"/>
    </row>
    <row r="1673" spans="1:31">
      <c r="A1673" s="186"/>
      <c r="B1673" s="186"/>
      <c r="C1673" s="226"/>
      <c r="D1673" s="304"/>
      <c r="E1673" s="304"/>
      <c r="F1673" s="304"/>
      <c r="G1673" s="304"/>
      <c r="H1673" s="304"/>
      <c r="I1673" s="304"/>
      <c r="J1673" s="304"/>
      <c r="K1673" s="304"/>
      <c r="L1673" s="425">
        <f t="shared" si="52"/>
        <v>0</v>
      </c>
      <c r="M1673" s="304"/>
      <c r="N1673" s="304"/>
      <c r="O1673" s="425">
        <f t="shared" si="53"/>
        <v>0</v>
      </c>
      <c r="P1673" s="304"/>
      <c r="Q1673" s="304"/>
      <c r="R1673" s="275" t="str">
        <f>IF(ISBLANK($B1673),"",VLOOKUP($B1673,Listen!$A$2:$C$44,2,FALSE))</f>
        <v/>
      </c>
      <c r="S1673" s="275" t="str">
        <f>IF(ISBLANK($B1673),"",VLOOKUP($B1673,Listen!$A$2:$C$44,3,FALSE))</f>
        <v/>
      </c>
      <c r="T1673" s="260"/>
      <c r="U1673" s="260"/>
      <c r="V1673" s="260"/>
      <c r="W1673" s="260"/>
      <c r="X1673" s="260"/>
      <c r="Y1673" s="260"/>
      <c r="Z1673" s="260"/>
      <c r="AA1673" s="260"/>
      <c r="AB1673" s="260"/>
      <c r="AC1673" s="260"/>
      <c r="AD1673" s="260"/>
      <c r="AE1673" s="260"/>
    </row>
    <row r="1674" spans="1:31">
      <c r="A1674" s="186"/>
      <c r="B1674" s="186"/>
      <c r="C1674" s="226"/>
      <c r="D1674" s="304"/>
      <c r="E1674" s="304"/>
      <c r="F1674" s="304"/>
      <c r="G1674" s="304"/>
      <c r="H1674" s="304"/>
      <c r="I1674" s="304"/>
      <c r="J1674" s="304"/>
      <c r="K1674" s="304"/>
      <c r="L1674" s="425">
        <f t="shared" si="52"/>
        <v>0</v>
      </c>
      <c r="M1674" s="304"/>
      <c r="N1674" s="304"/>
      <c r="O1674" s="425">
        <f t="shared" si="53"/>
        <v>0</v>
      </c>
      <c r="P1674" s="304"/>
      <c r="Q1674" s="304"/>
      <c r="R1674" s="275" t="str">
        <f>IF(ISBLANK($B1674),"",VLOOKUP($B1674,Listen!$A$2:$C$44,2,FALSE))</f>
        <v/>
      </c>
      <c r="S1674" s="275" t="str">
        <f>IF(ISBLANK($B1674),"",VLOOKUP($B1674,Listen!$A$2:$C$44,3,FALSE))</f>
        <v/>
      </c>
      <c r="T1674" s="260"/>
      <c r="U1674" s="260"/>
      <c r="V1674" s="260"/>
      <c r="W1674" s="260"/>
      <c r="X1674" s="260"/>
      <c r="Y1674" s="260"/>
      <c r="Z1674" s="260"/>
      <c r="AA1674" s="260"/>
      <c r="AB1674" s="260"/>
      <c r="AC1674" s="260"/>
      <c r="AD1674" s="260"/>
      <c r="AE1674" s="260"/>
    </row>
    <row r="1675" spans="1:31">
      <c r="A1675" s="186"/>
      <c r="B1675" s="186"/>
      <c r="C1675" s="226"/>
      <c r="D1675" s="304"/>
      <c r="E1675" s="304"/>
      <c r="F1675" s="304"/>
      <c r="G1675" s="304"/>
      <c r="H1675" s="304"/>
      <c r="I1675" s="304"/>
      <c r="J1675" s="304"/>
      <c r="K1675" s="304"/>
      <c r="L1675" s="425">
        <f t="shared" si="52"/>
        <v>0</v>
      </c>
      <c r="M1675" s="304"/>
      <c r="N1675" s="304"/>
      <c r="O1675" s="425">
        <f t="shared" si="53"/>
        <v>0</v>
      </c>
      <c r="P1675" s="304"/>
      <c r="Q1675" s="304"/>
      <c r="R1675" s="275" t="str">
        <f>IF(ISBLANK($B1675),"",VLOOKUP($B1675,Listen!$A$2:$C$44,2,FALSE))</f>
        <v/>
      </c>
      <c r="S1675" s="275" t="str">
        <f>IF(ISBLANK($B1675),"",VLOOKUP($B1675,Listen!$A$2:$C$44,3,FALSE))</f>
        <v/>
      </c>
      <c r="T1675" s="260"/>
      <c r="U1675" s="260"/>
      <c r="V1675" s="260"/>
      <c r="W1675" s="260"/>
      <c r="X1675" s="260"/>
      <c r="Y1675" s="260"/>
      <c r="Z1675" s="260"/>
      <c r="AA1675" s="260"/>
      <c r="AB1675" s="260"/>
      <c r="AC1675" s="260"/>
      <c r="AD1675" s="260"/>
      <c r="AE1675" s="260"/>
    </row>
    <row r="1676" spans="1:31">
      <c r="A1676" s="186"/>
      <c r="B1676" s="186"/>
      <c r="C1676" s="226"/>
      <c r="D1676" s="304"/>
      <c r="E1676" s="304"/>
      <c r="F1676" s="304"/>
      <c r="G1676" s="304"/>
      <c r="H1676" s="304"/>
      <c r="I1676" s="304"/>
      <c r="J1676" s="304"/>
      <c r="K1676" s="304"/>
      <c r="L1676" s="425">
        <f t="shared" si="52"/>
        <v>0</v>
      </c>
      <c r="M1676" s="304"/>
      <c r="N1676" s="304"/>
      <c r="O1676" s="425">
        <f t="shared" si="53"/>
        <v>0</v>
      </c>
      <c r="P1676" s="304"/>
      <c r="Q1676" s="304"/>
      <c r="R1676" s="275" t="str">
        <f>IF(ISBLANK($B1676),"",VLOOKUP($B1676,Listen!$A$2:$C$44,2,FALSE))</f>
        <v/>
      </c>
      <c r="S1676" s="275" t="str">
        <f>IF(ISBLANK($B1676),"",VLOOKUP($B1676,Listen!$A$2:$C$44,3,FALSE))</f>
        <v/>
      </c>
      <c r="T1676" s="260"/>
      <c r="U1676" s="260"/>
      <c r="V1676" s="260"/>
      <c r="W1676" s="260"/>
      <c r="X1676" s="260"/>
      <c r="Y1676" s="260"/>
      <c r="Z1676" s="260"/>
      <c r="AA1676" s="260"/>
      <c r="AB1676" s="260"/>
      <c r="AC1676" s="260"/>
      <c r="AD1676" s="260"/>
      <c r="AE1676" s="260"/>
    </row>
    <row r="1677" spans="1:31">
      <c r="A1677" s="186"/>
      <c r="B1677" s="186"/>
      <c r="C1677" s="226"/>
      <c r="D1677" s="304"/>
      <c r="E1677" s="304"/>
      <c r="F1677" s="304"/>
      <c r="G1677" s="304"/>
      <c r="H1677" s="304"/>
      <c r="I1677" s="304"/>
      <c r="J1677" s="304"/>
      <c r="K1677" s="304"/>
      <c r="L1677" s="425">
        <f t="shared" si="52"/>
        <v>0</v>
      </c>
      <c r="M1677" s="304"/>
      <c r="N1677" s="304"/>
      <c r="O1677" s="425">
        <f t="shared" si="53"/>
        <v>0</v>
      </c>
      <c r="P1677" s="304"/>
      <c r="Q1677" s="304"/>
      <c r="R1677" s="275" t="str">
        <f>IF(ISBLANK($B1677),"",VLOOKUP($B1677,Listen!$A$2:$C$44,2,FALSE))</f>
        <v/>
      </c>
      <c r="S1677" s="275" t="str">
        <f>IF(ISBLANK($B1677),"",VLOOKUP($B1677,Listen!$A$2:$C$44,3,FALSE))</f>
        <v/>
      </c>
      <c r="T1677" s="260"/>
      <c r="U1677" s="260"/>
      <c r="V1677" s="260"/>
      <c r="W1677" s="260"/>
      <c r="X1677" s="260"/>
      <c r="Y1677" s="260"/>
      <c r="Z1677" s="260"/>
      <c r="AA1677" s="260"/>
      <c r="AB1677" s="260"/>
      <c r="AC1677" s="260"/>
      <c r="AD1677" s="260"/>
      <c r="AE1677" s="260"/>
    </row>
    <row r="1678" spans="1:31">
      <c r="A1678" s="186"/>
      <c r="B1678" s="186"/>
      <c r="C1678" s="226"/>
      <c r="D1678" s="304"/>
      <c r="E1678" s="304"/>
      <c r="F1678" s="304"/>
      <c r="G1678" s="304"/>
      <c r="H1678" s="304"/>
      <c r="I1678" s="304"/>
      <c r="J1678" s="304"/>
      <c r="K1678" s="304"/>
      <c r="L1678" s="425">
        <f t="shared" si="52"/>
        <v>0</v>
      </c>
      <c r="M1678" s="304"/>
      <c r="N1678" s="304"/>
      <c r="O1678" s="425">
        <f t="shared" si="53"/>
        <v>0</v>
      </c>
      <c r="P1678" s="304"/>
      <c r="Q1678" s="304"/>
      <c r="R1678" s="275" t="str">
        <f>IF(ISBLANK($B1678),"",VLOOKUP($B1678,Listen!$A$2:$C$44,2,FALSE))</f>
        <v/>
      </c>
      <c r="S1678" s="275" t="str">
        <f>IF(ISBLANK($B1678),"",VLOOKUP($B1678,Listen!$A$2:$C$44,3,FALSE))</f>
        <v/>
      </c>
      <c r="T1678" s="260"/>
      <c r="U1678" s="260"/>
      <c r="V1678" s="260"/>
      <c r="W1678" s="260"/>
      <c r="X1678" s="260"/>
      <c r="Y1678" s="260"/>
      <c r="Z1678" s="260"/>
      <c r="AA1678" s="260"/>
      <c r="AB1678" s="260"/>
      <c r="AC1678" s="260"/>
      <c r="AD1678" s="260"/>
      <c r="AE1678" s="260"/>
    </row>
    <row r="1679" spans="1:31">
      <c r="A1679" s="186"/>
      <c r="B1679" s="186"/>
      <c r="C1679" s="226"/>
      <c r="D1679" s="304"/>
      <c r="E1679" s="304"/>
      <c r="F1679" s="304"/>
      <c r="G1679" s="304"/>
      <c r="H1679" s="304"/>
      <c r="I1679" s="304"/>
      <c r="J1679" s="304"/>
      <c r="K1679" s="304"/>
      <c r="L1679" s="425">
        <f t="shared" si="52"/>
        <v>0</v>
      </c>
      <c r="M1679" s="304"/>
      <c r="N1679" s="304"/>
      <c r="O1679" s="425">
        <f t="shared" si="53"/>
        <v>0</v>
      </c>
      <c r="P1679" s="304"/>
      <c r="Q1679" s="304"/>
      <c r="R1679" s="275" t="str">
        <f>IF(ISBLANK($B1679),"",VLOOKUP($B1679,Listen!$A$2:$C$44,2,FALSE))</f>
        <v/>
      </c>
      <c r="S1679" s="275" t="str">
        <f>IF(ISBLANK($B1679),"",VLOOKUP($B1679,Listen!$A$2:$C$44,3,FALSE))</f>
        <v/>
      </c>
      <c r="T1679" s="260"/>
      <c r="U1679" s="260"/>
      <c r="V1679" s="260"/>
      <c r="W1679" s="260"/>
      <c r="X1679" s="260"/>
      <c r="Y1679" s="260"/>
      <c r="Z1679" s="260"/>
      <c r="AA1679" s="260"/>
      <c r="AB1679" s="260"/>
      <c r="AC1679" s="260"/>
      <c r="AD1679" s="260"/>
      <c r="AE1679" s="260"/>
    </row>
    <row r="1680" spans="1:31">
      <c r="A1680" s="186"/>
      <c r="B1680" s="186"/>
      <c r="C1680" s="226"/>
      <c r="D1680" s="304"/>
      <c r="E1680" s="304"/>
      <c r="F1680" s="304"/>
      <c r="G1680" s="304"/>
      <c r="H1680" s="304"/>
      <c r="I1680" s="304"/>
      <c r="J1680" s="304"/>
      <c r="K1680" s="304"/>
      <c r="L1680" s="425">
        <f t="shared" si="52"/>
        <v>0</v>
      </c>
      <c r="M1680" s="304"/>
      <c r="N1680" s="304"/>
      <c r="O1680" s="425">
        <f t="shared" si="53"/>
        <v>0</v>
      </c>
      <c r="P1680" s="304"/>
      <c r="Q1680" s="304"/>
      <c r="R1680" s="275" t="str">
        <f>IF(ISBLANK($B1680),"",VLOOKUP($B1680,Listen!$A$2:$C$44,2,FALSE))</f>
        <v/>
      </c>
      <c r="S1680" s="275" t="str">
        <f>IF(ISBLANK($B1680),"",VLOOKUP($B1680,Listen!$A$2:$C$44,3,FALSE))</f>
        <v/>
      </c>
      <c r="T1680" s="260"/>
      <c r="U1680" s="260"/>
      <c r="V1680" s="260"/>
      <c r="W1680" s="260"/>
      <c r="X1680" s="260"/>
      <c r="Y1680" s="260"/>
      <c r="Z1680" s="260"/>
      <c r="AA1680" s="260"/>
      <c r="AB1680" s="260"/>
      <c r="AC1680" s="260"/>
      <c r="AD1680" s="260"/>
      <c r="AE1680" s="260"/>
    </row>
    <row r="1681" spans="1:31">
      <c r="A1681" s="186"/>
      <c r="B1681" s="186"/>
      <c r="C1681" s="226"/>
      <c r="D1681" s="304"/>
      <c r="E1681" s="304"/>
      <c r="F1681" s="304"/>
      <c r="G1681" s="304"/>
      <c r="H1681" s="304"/>
      <c r="I1681" s="304"/>
      <c r="J1681" s="304"/>
      <c r="K1681" s="304"/>
      <c r="L1681" s="425">
        <f t="shared" si="52"/>
        <v>0</v>
      </c>
      <c r="M1681" s="304"/>
      <c r="N1681" s="304"/>
      <c r="O1681" s="425">
        <f t="shared" si="53"/>
        <v>0</v>
      </c>
      <c r="P1681" s="304"/>
      <c r="Q1681" s="304"/>
      <c r="R1681" s="275" t="str">
        <f>IF(ISBLANK($B1681),"",VLOOKUP($B1681,Listen!$A$2:$C$44,2,FALSE))</f>
        <v/>
      </c>
      <c r="S1681" s="275" t="str">
        <f>IF(ISBLANK($B1681),"",VLOOKUP($B1681,Listen!$A$2:$C$44,3,FALSE))</f>
        <v/>
      </c>
      <c r="T1681" s="260"/>
      <c r="U1681" s="260"/>
      <c r="V1681" s="260"/>
      <c r="W1681" s="260"/>
      <c r="X1681" s="260"/>
      <c r="Y1681" s="260"/>
      <c r="Z1681" s="260"/>
      <c r="AA1681" s="260"/>
      <c r="AB1681" s="260"/>
      <c r="AC1681" s="260"/>
      <c r="AD1681" s="260"/>
      <c r="AE1681" s="260"/>
    </row>
    <row r="1682" spans="1:31">
      <c r="A1682" s="186"/>
      <c r="B1682" s="186"/>
      <c r="C1682" s="226"/>
      <c r="D1682" s="304"/>
      <c r="E1682" s="304"/>
      <c r="F1682" s="304"/>
      <c r="G1682" s="304"/>
      <c r="H1682" s="304"/>
      <c r="I1682" s="304"/>
      <c r="J1682" s="304"/>
      <c r="K1682" s="304"/>
      <c r="L1682" s="425">
        <f t="shared" si="52"/>
        <v>0</v>
      </c>
      <c r="M1682" s="304"/>
      <c r="N1682" s="304"/>
      <c r="O1682" s="425">
        <f t="shared" si="53"/>
        <v>0</v>
      </c>
      <c r="P1682" s="304"/>
      <c r="Q1682" s="304"/>
      <c r="R1682" s="275" t="str">
        <f>IF(ISBLANK($B1682),"",VLOOKUP($B1682,Listen!$A$2:$C$44,2,FALSE))</f>
        <v/>
      </c>
      <c r="S1682" s="275" t="str">
        <f>IF(ISBLANK($B1682),"",VLOOKUP($B1682,Listen!$A$2:$C$44,3,FALSE))</f>
        <v/>
      </c>
      <c r="T1682" s="260"/>
      <c r="U1682" s="260"/>
      <c r="V1682" s="260"/>
      <c r="W1682" s="260"/>
      <c r="X1682" s="260"/>
      <c r="Y1682" s="260"/>
      <c r="Z1682" s="260"/>
      <c r="AA1682" s="260"/>
      <c r="AB1682" s="260"/>
      <c r="AC1682" s="260"/>
      <c r="AD1682" s="260"/>
      <c r="AE1682" s="260"/>
    </row>
    <row r="1683" spans="1:31">
      <c r="A1683" s="186"/>
      <c r="B1683" s="186"/>
      <c r="C1683" s="226"/>
      <c r="D1683" s="304"/>
      <c r="E1683" s="304"/>
      <c r="F1683" s="304"/>
      <c r="G1683" s="304"/>
      <c r="H1683" s="304"/>
      <c r="I1683" s="304"/>
      <c r="J1683" s="304"/>
      <c r="K1683" s="304"/>
      <c r="L1683" s="425">
        <f t="shared" si="52"/>
        <v>0</v>
      </c>
      <c r="M1683" s="304"/>
      <c r="N1683" s="304"/>
      <c r="O1683" s="425">
        <f t="shared" si="53"/>
        <v>0</v>
      </c>
      <c r="P1683" s="304"/>
      <c r="Q1683" s="304"/>
      <c r="R1683" s="275" t="str">
        <f>IF(ISBLANK($B1683),"",VLOOKUP($B1683,Listen!$A$2:$C$44,2,FALSE))</f>
        <v/>
      </c>
      <c r="S1683" s="275" t="str">
        <f>IF(ISBLANK($B1683),"",VLOOKUP($B1683,Listen!$A$2:$C$44,3,FALSE))</f>
        <v/>
      </c>
      <c r="T1683" s="260"/>
      <c r="U1683" s="260"/>
      <c r="V1683" s="260"/>
      <c r="W1683" s="260"/>
      <c r="X1683" s="260"/>
      <c r="Y1683" s="260"/>
      <c r="Z1683" s="260"/>
      <c r="AA1683" s="260"/>
      <c r="AB1683" s="260"/>
      <c r="AC1683" s="260"/>
      <c r="AD1683" s="260"/>
      <c r="AE1683" s="260"/>
    </row>
    <row r="1684" spans="1:31">
      <c r="A1684" s="186"/>
      <c r="B1684" s="186"/>
      <c r="C1684" s="226"/>
      <c r="D1684" s="304"/>
      <c r="E1684" s="304"/>
      <c r="F1684" s="304"/>
      <c r="G1684" s="304"/>
      <c r="H1684" s="304"/>
      <c r="I1684" s="304"/>
      <c r="J1684" s="304"/>
      <c r="K1684" s="304"/>
      <c r="L1684" s="425">
        <f t="shared" si="52"/>
        <v>0</v>
      </c>
      <c r="M1684" s="304"/>
      <c r="N1684" s="304"/>
      <c r="O1684" s="425">
        <f t="shared" si="53"/>
        <v>0</v>
      </c>
      <c r="P1684" s="304"/>
      <c r="Q1684" s="304"/>
      <c r="R1684" s="275" t="str">
        <f>IF(ISBLANK($B1684),"",VLOOKUP($B1684,Listen!$A$2:$C$44,2,FALSE))</f>
        <v/>
      </c>
      <c r="S1684" s="275" t="str">
        <f>IF(ISBLANK($B1684),"",VLOOKUP($B1684,Listen!$A$2:$C$44,3,FALSE))</f>
        <v/>
      </c>
      <c r="T1684" s="260"/>
      <c r="U1684" s="260"/>
      <c r="V1684" s="260"/>
      <c r="W1684" s="260"/>
      <c r="X1684" s="260"/>
      <c r="Y1684" s="260"/>
      <c r="Z1684" s="260"/>
      <c r="AA1684" s="260"/>
      <c r="AB1684" s="260"/>
      <c r="AC1684" s="260"/>
      <c r="AD1684" s="260"/>
      <c r="AE1684" s="260"/>
    </row>
    <row r="1685" spans="1:31">
      <c r="A1685" s="186"/>
      <c r="B1685" s="186"/>
      <c r="C1685" s="226"/>
      <c r="D1685" s="304"/>
      <c r="E1685" s="304"/>
      <c r="F1685" s="304"/>
      <c r="G1685" s="304"/>
      <c r="H1685" s="304"/>
      <c r="I1685" s="304"/>
      <c r="J1685" s="304"/>
      <c r="K1685" s="304"/>
      <c r="L1685" s="425">
        <f t="shared" si="52"/>
        <v>0</v>
      </c>
      <c r="M1685" s="304"/>
      <c r="N1685" s="304"/>
      <c r="O1685" s="425">
        <f t="shared" si="53"/>
        <v>0</v>
      </c>
      <c r="P1685" s="304"/>
      <c r="Q1685" s="304"/>
      <c r="R1685" s="275" t="str">
        <f>IF(ISBLANK($B1685),"",VLOOKUP($B1685,Listen!$A$2:$C$44,2,FALSE))</f>
        <v/>
      </c>
      <c r="S1685" s="275" t="str">
        <f>IF(ISBLANK($B1685),"",VLOOKUP($B1685,Listen!$A$2:$C$44,3,FALSE))</f>
        <v/>
      </c>
      <c r="T1685" s="260"/>
      <c r="U1685" s="260"/>
      <c r="V1685" s="260"/>
      <c r="W1685" s="260"/>
      <c r="X1685" s="260"/>
      <c r="Y1685" s="260"/>
      <c r="Z1685" s="260"/>
      <c r="AA1685" s="260"/>
      <c r="AB1685" s="260"/>
      <c r="AC1685" s="260"/>
      <c r="AD1685" s="260"/>
      <c r="AE1685" s="260"/>
    </row>
    <row r="1686" spans="1:31">
      <c r="A1686" s="186"/>
      <c r="B1686" s="186"/>
      <c r="C1686" s="226"/>
      <c r="D1686" s="304"/>
      <c r="E1686" s="304"/>
      <c r="F1686" s="304"/>
      <c r="G1686" s="304"/>
      <c r="H1686" s="304"/>
      <c r="I1686" s="304"/>
      <c r="J1686" s="304"/>
      <c r="K1686" s="304"/>
      <c r="L1686" s="425">
        <f t="shared" si="52"/>
        <v>0</v>
      </c>
      <c r="M1686" s="304"/>
      <c r="N1686" s="304"/>
      <c r="O1686" s="425">
        <f t="shared" si="53"/>
        <v>0</v>
      </c>
      <c r="P1686" s="304"/>
      <c r="Q1686" s="304"/>
      <c r="R1686" s="275" t="str">
        <f>IF(ISBLANK($B1686),"",VLOOKUP($B1686,Listen!$A$2:$C$44,2,FALSE))</f>
        <v/>
      </c>
      <c r="S1686" s="275" t="str">
        <f>IF(ISBLANK($B1686),"",VLOOKUP($B1686,Listen!$A$2:$C$44,3,FALSE))</f>
        <v/>
      </c>
      <c r="T1686" s="260"/>
      <c r="U1686" s="260"/>
      <c r="V1686" s="260"/>
      <c r="W1686" s="260"/>
      <c r="X1686" s="260"/>
      <c r="Y1686" s="260"/>
      <c r="Z1686" s="260"/>
      <c r="AA1686" s="260"/>
      <c r="AB1686" s="260"/>
      <c r="AC1686" s="260"/>
      <c r="AD1686" s="260"/>
      <c r="AE1686" s="260"/>
    </row>
    <row r="1687" spans="1:31">
      <c r="A1687" s="186"/>
      <c r="B1687" s="186"/>
      <c r="C1687" s="226"/>
      <c r="D1687" s="304"/>
      <c r="E1687" s="304"/>
      <c r="F1687" s="304"/>
      <c r="G1687" s="304"/>
      <c r="H1687" s="304"/>
      <c r="I1687" s="304"/>
      <c r="J1687" s="304"/>
      <c r="K1687" s="304"/>
      <c r="L1687" s="425">
        <f t="shared" si="52"/>
        <v>0</v>
      </c>
      <c r="M1687" s="304"/>
      <c r="N1687" s="304"/>
      <c r="O1687" s="425">
        <f t="shared" si="53"/>
        <v>0</v>
      </c>
      <c r="P1687" s="304"/>
      <c r="Q1687" s="304"/>
      <c r="R1687" s="275" t="str">
        <f>IF(ISBLANK($B1687),"",VLOOKUP($B1687,Listen!$A$2:$C$44,2,FALSE))</f>
        <v/>
      </c>
      <c r="S1687" s="275" t="str">
        <f>IF(ISBLANK($B1687),"",VLOOKUP($B1687,Listen!$A$2:$C$44,3,FALSE))</f>
        <v/>
      </c>
      <c r="T1687" s="260"/>
      <c r="U1687" s="260"/>
      <c r="V1687" s="260"/>
      <c r="W1687" s="260"/>
      <c r="X1687" s="260"/>
      <c r="Y1687" s="260"/>
      <c r="Z1687" s="260"/>
      <c r="AA1687" s="260"/>
      <c r="AB1687" s="260"/>
      <c r="AC1687" s="260"/>
      <c r="AD1687" s="260"/>
      <c r="AE1687" s="260"/>
    </row>
    <row r="1688" spans="1:31">
      <c r="A1688" s="186"/>
      <c r="B1688" s="186"/>
      <c r="C1688" s="226"/>
      <c r="D1688" s="304"/>
      <c r="E1688" s="304"/>
      <c r="F1688" s="304"/>
      <c r="G1688" s="304"/>
      <c r="H1688" s="304"/>
      <c r="I1688" s="304"/>
      <c r="J1688" s="304"/>
      <c r="K1688" s="304"/>
      <c r="L1688" s="425">
        <f t="shared" si="52"/>
        <v>0</v>
      </c>
      <c r="M1688" s="304"/>
      <c r="N1688" s="304"/>
      <c r="O1688" s="425">
        <f t="shared" si="53"/>
        <v>0</v>
      </c>
      <c r="P1688" s="304"/>
      <c r="Q1688" s="304"/>
      <c r="R1688" s="275" t="str">
        <f>IF(ISBLANK($B1688),"",VLOOKUP($B1688,Listen!$A$2:$C$44,2,FALSE))</f>
        <v/>
      </c>
      <c r="S1688" s="275" t="str">
        <f>IF(ISBLANK($B1688),"",VLOOKUP($B1688,Listen!$A$2:$C$44,3,FALSE))</f>
        <v/>
      </c>
      <c r="T1688" s="260"/>
      <c r="U1688" s="260"/>
      <c r="V1688" s="260"/>
      <c r="W1688" s="260"/>
      <c r="X1688" s="260"/>
      <c r="Y1688" s="260"/>
      <c r="Z1688" s="260"/>
      <c r="AA1688" s="260"/>
      <c r="AB1688" s="260"/>
      <c r="AC1688" s="260"/>
      <c r="AD1688" s="260"/>
      <c r="AE1688" s="260"/>
    </row>
    <row r="1689" spans="1:31">
      <c r="A1689" s="186"/>
      <c r="B1689" s="186"/>
      <c r="C1689" s="226"/>
      <c r="D1689" s="304"/>
      <c r="E1689" s="304"/>
      <c r="F1689" s="304"/>
      <c r="G1689" s="304"/>
      <c r="H1689" s="304"/>
      <c r="I1689" s="304"/>
      <c r="J1689" s="304"/>
      <c r="K1689" s="304"/>
      <c r="L1689" s="425">
        <f t="shared" si="52"/>
        <v>0</v>
      </c>
      <c r="M1689" s="304"/>
      <c r="N1689" s="304"/>
      <c r="O1689" s="425">
        <f t="shared" si="53"/>
        <v>0</v>
      </c>
      <c r="P1689" s="304"/>
      <c r="Q1689" s="304"/>
      <c r="R1689" s="275" t="str">
        <f>IF(ISBLANK($B1689),"",VLOOKUP($B1689,Listen!$A$2:$C$44,2,FALSE))</f>
        <v/>
      </c>
      <c r="S1689" s="275" t="str">
        <f>IF(ISBLANK($B1689),"",VLOOKUP($B1689,Listen!$A$2:$C$44,3,FALSE))</f>
        <v/>
      </c>
      <c r="T1689" s="260"/>
      <c r="U1689" s="260"/>
      <c r="V1689" s="260"/>
      <c r="W1689" s="260"/>
      <c r="X1689" s="260"/>
      <c r="Y1689" s="260"/>
      <c r="Z1689" s="260"/>
      <c r="AA1689" s="260"/>
      <c r="AB1689" s="260"/>
      <c r="AC1689" s="260"/>
      <c r="AD1689" s="260"/>
      <c r="AE1689" s="260"/>
    </row>
    <row r="1690" spans="1:31">
      <c r="A1690" s="186"/>
      <c r="B1690" s="186"/>
      <c r="C1690" s="226"/>
      <c r="D1690" s="304"/>
      <c r="E1690" s="304"/>
      <c r="F1690" s="304"/>
      <c r="G1690" s="304"/>
      <c r="H1690" s="304"/>
      <c r="I1690" s="304"/>
      <c r="J1690" s="304"/>
      <c r="K1690" s="304"/>
      <c r="L1690" s="425">
        <f t="shared" si="52"/>
        <v>0</v>
      </c>
      <c r="M1690" s="304"/>
      <c r="N1690" s="304"/>
      <c r="O1690" s="425">
        <f t="shared" si="53"/>
        <v>0</v>
      </c>
      <c r="P1690" s="304"/>
      <c r="Q1690" s="304"/>
      <c r="R1690" s="275" t="str">
        <f>IF(ISBLANK($B1690),"",VLOOKUP($B1690,Listen!$A$2:$C$44,2,FALSE))</f>
        <v/>
      </c>
      <c r="S1690" s="275" t="str">
        <f>IF(ISBLANK($B1690),"",VLOOKUP($B1690,Listen!$A$2:$C$44,3,FALSE))</f>
        <v/>
      </c>
      <c r="T1690" s="260"/>
      <c r="U1690" s="260"/>
      <c r="V1690" s="260"/>
      <c r="W1690" s="260"/>
      <c r="X1690" s="260"/>
      <c r="Y1690" s="260"/>
      <c r="Z1690" s="260"/>
      <c r="AA1690" s="260"/>
      <c r="AB1690" s="260"/>
      <c r="AC1690" s="260"/>
      <c r="AD1690" s="260"/>
      <c r="AE1690" s="260"/>
    </row>
    <row r="1691" spans="1:31">
      <c r="A1691" s="186"/>
      <c r="B1691" s="186"/>
      <c r="C1691" s="226"/>
      <c r="D1691" s="304"/>
      <c r="E1691" s="304"/>
      <c r="F1691" s="304"/>
      <c r="G1691" s="304"/>
      <c r="H1691" s="304"/>
      <c r="I1691" s="304"/>
      <c r="J1691" s="304"/>
      <c r="K1691" s="304"/>
      <c r="L1691" s="425">
        <f t="shared" si="52"/>
        <v>0</v>
      </c>
      <c r="M1691" s="304"/>
      <c r="N1691" s="304"/>
      <c r="O1691" s="425">
        <f t="shared" si="53"/>
        <v>0</v>
      </c>
      <c r="P1691" s="304"/>
      <c r="Q1691" s="304"/>
      <c r="R1691" s="275" t="str">
        <f>IF(ISBLANK($B1691),"",VLOOKUP($B1691,Listen!$A$2:$C$44,2,FALSE))</f>
        <v/>
      </c>
      <c r="S1691" s="275" t="str">
        <f>IF(ISBLANK($B1691),"",VLOOKUP($B1691,Listen!$A$2:$C$44,3,FALSE))</f>
        <v/>
      </c>
      <c r="T1691" s="260"/>
      <c r="U1691" s="260"/>
      <c r="V1691" s="260"/>
      <c r="W1691" s="260"/>
      <c r="X1691" s="260"/>
      <c r="Y1691" s="260"/>
      <c r="Z1691" s="260"/>
      <c r="AA1691" s="260"/>
      <c r="AB1691" s="260"/>
      <c r="AC1691" s="260"/>
      <c r="AD1691" s="260"/>
      <c r="AE1691" s="260"/>
    </row>
    <row r="1692" spans="1:31">
      <c r="A1692" s="186"/>
      <c r="B1692" s="186"/>
      <c r="C1692" s="226"/>
      <c r="D1692" s="304"/>
      <c r="E1692" s="304"/>
      <c r="F1692" s="304"/>
      <c r="G1692" s="304"/>
      <c r="H1692" s="304"/>
      <c r="I1692" s="304"/>
      <c r="J1692" s="304"/>
      <c r="K1692" s="304"/>
      <c r="L1692" s="425">
        <f t="shared" si="52"/>
        <v>0</v>
      </c>
      <c r="M1692" s="304"/>
      <c r="N1692" s="304"/>
      <c r="O1692" s="425">
        <f t="shared" si="53"/>
        <v>0</v>
      </c>
      <c r="P1692" s="304"/>
      <c r="Q1692" s="304"/>
      <c r="R1692" s="275" t="str">
        <f>IF(ISBLANK($B1692),"",VLOOKUP($B1692,Listen!$A$2:$C$44,2,FALSE))</f>
        <v/>
      </c>
      <c r="S1692" s="275" t="str">
        <f>IF(ISBLANK($B1692),"",VLOOKUP($B1692,Listen!$A$2:$C$44,3,FALSE))</f>
        <v/>
      </c>
      <c r="T1692" s="260"/>
      <c r="U1692" s="260"/>
      <c r="V1692" s="260"/>
      <c r="W1692" s="260"/>
      <c r="X1692" s="260"/>
      <c r="Y1692" s="260"/>
      <c r="Z1692" s="260"/>
      <c r="AA1692" s="260"/>
      <c r="AB1692" s="260"/>
      <c r="AC1692" s="260"/>
      <c r="AD1692" s="260"/>
      <c r="AE1692" s="260"/>
    </row>
    <row r="1693" spans="1:31">
      <c r="A1693" s="186"/>
      <c r="B1693" s="186"/>
      <c r="C1693" s="226"/>
      <c r="D1693" s="304"/>
      <c r="E1693" s="304"/>
      <c r="F1693" s="304"/>
      <c r="G1693" s="304"/>
      <c r="H1693" s="304"/>
      <c r="I1693" s="304"/>
      <c r="J1693" s="304"/>
      <c r="K1693" s="304"/>
      <c r="L1693" s="425">
        <f t="shared" si="52"/>
        <v>0</v>
      </c>
      <c r="M1693" s="304"/>
      <c r="N1693" s="304"/>
      <c r="O1693" s="425">
        <f t="shared" si="53"/>
        <v>0</v>
      </c>
      <c r="P1693" s="304"/>
      <c r="Q1693" s="304"/>
      <c r="R1693" s="275" t="str">
        <f>IF(ISBLANK($B1693),"",VLOOKUP($B1693,Listen!$A$2:$C$44,2,FALSE))</f>
        <v/>
      </c>
      <c r="S1693" s="275" t="str">
        <f>IF(ISBLANK($B1693),"",VLOOKUP($B1693,Listen!$A$2:$C$44,3,FALSE))</f>
        <v/>
      </c>
      <c r="T1693" s="260"/>
      <c r="U1693" s="260"/>
      <c r="V1693" s="260"/>
      <c r="W1693" s="260"/>
      <c r="X1693" s="260"/>
      <c r="Y1693" s="260"/>
      <c r="Z1693" s="260"/>
      <c r="AA1693" s="260"/>
      <c r="AB1693" s="260"/>
      <c r="AC1693" s="260"/>
      <c r="AD1693" s="260"/>
      <c r="AE1693" s="260"/>
    </row>
    <row r="1694" spans="1:31">
      <c r="A1694" s="186"/>
      <c r="B1694" s="186"/>
      <c r="C1694" s="226"/>
      <c r="D1694" s="304"/>
      <c r="E1694" s="304"/>
      <c r="F1694" s="304"/>
      <c r="G1694" s="304"/>
      <c r="H1694" s="304"/>
      <c r="I1694" s="304"/>
      <c r="J1694" s="304"/>
      <c r="K1694" s="304"/>
      <c r="L1694" s="425">
        <f t="shared" si="52"/>
        <v>0</v>
      </c>
      <c r="M1694" s="304"/>
      <c r="N1694" s="304"/>
      <c r="O1694" s="425">
        <f t="shared" si="53"/>
        <v>0</v>
      </c>
      <c r="P1694" s="304"/>
      <c r="Q1694" s="304"/>
      <c r="R1694" s="275" t="str">
        <f>IF(ISBLANK($B1694),"",VLOOKUP($B1694,Listen!$A$2:$C$44,2,FALSE))</f>
        <v/>
      </c>
      <c r="S1694" s="275" t="str">
        <f>IF(ISBLANK($B1694),"",VLOOKUP($B1694,Listen!$A$2:$C$44,3,FALSE))</f>
        <v/>
      </c>
      <c r="T1694" s="260"/>
      <c r="U1694" s="260"/>
      <c r="V1694" s="260"/>
      <c r="W1694" s="260"/>
      <c r="X1694" s="260"/>
      <c r="Y1694" s="260"/>
      <c r="Z1694" s="260"/>
      <c r="AA1694" s="260"/>
      <c r="AB1694" s="260"/>
      <c r="AC1694" s="260"/>
      <c r="AD1694" s="260"/>
      <c r="AE1694" s="260"/>
    </row>
    <row r="1695" spans="1:31">
      <c r="A1695" s="186"/>
      <c r="B1695" s="186"/>
      <c r="C1695" s="226"/>
      <c r="D1695" s="304"/>
      <c r="E1695" s="304"/>
      <c r="F1695" s="304"/>
      <c r="G1695" s="304"/>
      <c r="H1695" s="304"/>
      <c r="I1695" s="304"/>
      <c r="J1695" s="304"/>
      <c r="K1695" s="304"/>
      <c r="L1695" s="425">
        <f t="shared" si="52"/>
        <v>0</v>
      </c>
      <c r="M1695" s="304"/>
      <c r="N1695" s="304"/>
      <c r="O1695" s="425">
        <f t="shared" si="53"/>
        <v>0</v>
      </c>
      <c r="P1695" s="304"/>
      <c r="Q1695" s="304"/>
      <c r="R1695" s="275" t="str">
        <f>IF(ISBLANK($B1695),"",VLOOKUP($B1695,Listen!$A$2:$C$44,2,FALSE))</f>
        <v/>
      </c>
      <c r="S1695" s="275" t="str">
        <f>IF(ISBLANK($B1695),"",VLOOKUP($B1695,Listen!$A$2:$C$44,3,FALSE))</f>
        <v/>
      </c>
      <c r="T1695" s="260"/>
      <c r="U1695" s="260"/>
      <c r="V1695" s="260"/>
      <c r="W1695" s="260"/>
      <c r="X1695" s="260"/>
      <c r="Y1695" s="260"/>
      <c r="Z1695" s="260"/>
      <c r="AA1695" s="260"/>
      <c r="AB1695" s="260"/>
      <c r="AC1695" s="260"/>
      <c r="AD1695" s="260"/>
      <c r="AE1695" s="260"/>
    </row>
    <row r="1696" spans="1:31">
      <c r="A1696" s="186"/>
      <c r="B1696" s="186"/>
      <c r="C1696" s="226"/>
      <c r="D1696" s="304"/>
      <c r="E1696" s="304"/>
      <c r="F1696" s="304"/>
      <c r="G1696" s="304"/>
      <c r="H1696" s="304"/>
      <c r="I1696" s="304"/>
      <c r="J1696" s="304"/>
      <c r="K1696" s="304"/>
      <c r="L1696" s="425">
        <f t="shared" si="52"/>
        <v>0</v>
      </c>
      <c r="M1696" s="304"/>
      <c r="N1696" s="304"/>
      <c r="O1696" s="425">
        <f t="shared" si="53"/>
        <v>0</v>
      </c>
      <c r="P1696" s="304"/>
      <c r="Q1696" s="304"/>
      <c r="R1696" s="275" t="str">
        <f>IF(ISBLANK($B1696),"",VLOOKUP($B1696,Listen!$A$2:$C$44,2,FALSE))</f>
        <v/>
      </c>
      <c r="S1696" s="275" t="str">
        <f>IF(ISBLANK($B1696),"",VLOOKUP($B1696,Listen!$A$2:$C$44,3,FALSE))</f>
        <v/>
      </c>
      <c r="T1696" s="260"/>
      <c r="U1696" s="260"/>
      <c r="V1696" s="260"/>
      <c r="W1696" s="260"/>
      <c r="X1696" s="260"/>
      <c r="Y1696" s="260"/>
      <c r="Z1696" s="260"/>
      <c r="AA1696" s="260"/>
      <c r="AB1696" s="260"/>
      <c r="AC1696" s="260"/>
      <c r="AD1696" s="260"/>
      <c r="AE1696" s="260"/>
    </row>
    <row r="1697" spans="1:31">
      <c r="A1697" s="186"/>
      <c r="B1697" s="186"/>
      <c r="C1697" s="226"/>
      <c r="D1697" s="304"/>
      <c r="E1697" s="304"/>
      <c r="F1697" s="304"/>
      <c r="G1697" s="304"/>
      <c r="H1697" s="304"/>
      <c r="I1697" s="304"/>
      <c r="J1697" s="304"/>
      <c r="K1697" s="304"/>
      <c r="L1697" s="425">
        <f t="shared" si="52"/>
        <v>0</v>
      </c>
      <c r="M1697" s="304"/>
      <c r="N1697" s="304"/>
      <c r="O1697" s="425">
        <f t="shared" si="53"/>
        <v>0</v>
      </c>
      <c r="P1697" s="304"/>
      <c r="Q1697" s="304"/>
      <c r="R1697" s="275" t="str">
        <f>IF(ISBLANK($B1697),"",VLOOKUP($B1697,Listen!$A$2:$C$44,2,FALSE))</f>
        <v/>
      </c>
      <c r="S1697" s="275" t="str">
        <f>IF(ISBLANK($B1697),"",VLOOKUP($B1697,Listen!$A$2:$C$44,3,FALSE))</f>
        <v/>
      </c>
      <c r="T1697" s="260"/>
      <c r="U1697" s="260"/>
      <c r="V1697" s="260"/>
      <c r="W1697" s="260"/>
      <c r="X1697" s="260"/>
      <c r="Y1697" s="260"/>
      <c r="Z1697" s="260"/>
      <c r="AA1697" s="260"/>
      <c r="AB1697" s="260"/>
      <c r="AC1697" s="260"/>
      <c r="AD1697" s="260"/>
      <c r="AE1697" s="260"/>
    </row>
    <row r="1698" spans="1:31">
      <c r="A1698" s="186"/>
      <c r="B1698" s="186"/>
      <c r="C1698" s="226"/>
      <c r="D1698" s="304"/>
      <c r="E1698" s="304"/>
      <c r="F1698" s="304"/>
      <c r="G1698" s="304"/>
      <c r="H1698" s="304"/>
      <c r="I1698" s="304"/>
      <c r="J1698" s="304"/>
      <c r="K1698" s="304"/>
      <c r="L1698" s="425">
        <f t="shared" si="52"/>
        <v>0</v>
      </c>
      <c r="M1698" s="304"/>
      <c r="N1698" s="304"/>
      <c r="O1698" s="425">
        <f t="shared" si="53"/>
        <v>0</v>
      </c>
      <c r="P1698" s="304"/>
      <c r="Q1698" s="304"/>
      <c r="R1698" s="275" t="str">
        <f>IF(ISBLANK($B1698),"",VLOOKUP($B1698,Listen!$A$2:$C$44,2,FALSE))</f>
        <v/>
      </c>
      <c r="S1698" s="275" t="str">
        <f>IF(ISBLANK($B1698),"",VLOOKUP($B1698,Listen!$A$2:$C$44,3,FALSE))</f>
        <v/>
      </c>
      <c r="T1698" s="260"/>
      <c r="U1698" s="260"/>
      <c r="V1698" s="260"/>
      <c r="W1698" s="260"/>
      <c r="X1698" s="260"/>
      <c r="Y1698" s="260"/>
      <c r="Z1698" s="260"/>
      <c r="AA1698" s="260"/>
      <c r="AB1698" s="260"/>
      <c r="AC1698" s="260"/>
      <c r="AD1698" s="260"/>
      <c r="AE1698" s="260"/>
    </row>
    <row r="1699" spans="1:31">
      <c r="A1699" s="186"/>
      <c r="B1699" s="186"/>
      <c r="C1699" s="226"/>
      <c r="D1699" s="304"/>
      <c r="E1699" s="304"/>
      <c r="F1699" s="304"/>
      <c r="G1699" s="304"/>
      <c r="H1699" s="304"/>
      <c r="I1699" s="304"/>
      <c r="J1699" s="304"/>
      <c r="K1699" s="304"/>
      <c r="L1699" s="425">
        <f t="shared" si="52"/>
        <v>0</v>
      </c>
      <c r="M1699" s="304"/>
      <c r="N1699" s="304"/>
      <c r="O1699" s="425">
        <f t="shared" si="53"/>
        <v>0</v>
      </c>
      <c r="P1699" s="304"/>
      <c r="Q1699" s="304"/>
      <c r="R1699" s="275" t="str">
        <f>IF(ISBLANK($B1699),"",VLOOKUP($B1699,Listen!$A$2:$C$44,2,FALSE))</f>
        <v/>
      </c>
      <c r="S1699" s="275" t="str">
        <f>IF(ISBLANK($B1699),"",VLOOKUP($B1699,Listen!$A$2:$C$44,3,FALSE))</f>
        <v/>
      </c>
      <c r="T1699" s="260"/>
      <c r="U1699" s="260"/>
      <c r="V1699" s="260"/>
      <c r="W1699" s="260"/>
      <c r="X1699" s="260"/>
      <c r="Y1699" s="260"/>
      <c r="Z1699" s="260"/>
      <c r="AA1699" s="260"/>
      <c r="AB1699" s="260"/>
      <c r="AC1699" s="260"/>
      <c r="AD1699" s="260"/>
      <c r="AE1699" s="260"/>
    </row>
    <row r="1700" spans="1:31">
      <c r="A1700" s="186"/>
      <c r="B1700" s="186"/>
      <c r="C1700" s="226"/>
      <c r="D1700" s="304"/>
      <c r="E1700" s="304"/>
      <c r="F1700" s="304"/>
      <c r="G1700" s="304"/>
      <c r="H1700" s="304"/>
      <c r="I1700" s="304"/>
      <c r="J1700" s="304"/>
      <c r="K1700" s="304"/>
      <c r="L1700" s="425">
        <f t="shared" si="52"/>
        <v>0</v>
      </c>
      <c r="M1700" s="304"/>
      <c r="N1700" s="304"/>
      <c r="O1700" s="425">
        <f t="shared" si="53"/>
        <v>0</v>
      </c>
      <c r="P1700" s="304"/>
      <c r="Q1700" s="304"/>
      <c r="R1700" s="275" t="str">
        <f>IF(ISBLANK($B1700),"",VLOOKUP($B1700,Listen!$A$2:$C$44,2,FALSE))</f>
        <v/>
      </c>
      <c r="S1700" s="275" t="str">
        <f>IF(ISBLANK($B1700),"",VLOOKUP($B1700,Listen!$A$2:$C$44,3,FALSE))</f>
        <v/>
      </c>
      <c r="T1700" s="260"/>
      <c r="U1700" s="260"/>
      <c r="V1700" s="260"/>
      <c r="W1700" s="260"/>
      <c r="X1700" s="260"/>
      <c r="Y1700" s="260"/>
      <c r="Z1700" s="260"/>
      <c r="AA1700" s="260"/>
      <c r="AB1700" s="260"/>
      <c r="AC1700" s="260"/>
      <c r="AD1700" s="260"/>
      <c r="AE1700" s="260"/>
    </row>
    <row r="1701" spans="1:31">
      <c r="A1701" s="186"/>
      <c r="B1701" s="186"/>
      <c r="C1701" s="226"/>
      <c r="D1701" s="304"/>
      <c r="E1701" s="304"/>
      <c r="F1701" s="304"/>
      <c r="G1701" s="304"/>
      <c r="H1701" s="304"/>
      <c r="I1701" s="304"/>
      <c r="J1701" s="304"/>
      <c r="K1701" s="304"/>
      <c r="L1701" s="425">
        <f t="shared" si="52"/>
        <v>0</v>
      </c>
      <c r="M1701" s="304"/>
      <c r="N1701" s="304"/>
      <c r="O1701" s="425">
        <f t="shared" si="53"/>
        <v>0</v>
      </c>
      <c r="P1701" s="304"/>
      <c r="Q1701" s="304"/>
      <c r="R1701" s="275" t="str">
        <f>IF(ISBLANK($B1701),"",VLOOKUP($B1701,Listen!$A$2:$C$44,2,FALSE))</f>
        <v/>
      </c>
      <c r="S1701" s="275" t="str">
        <f>IF(ISBLANK($B1701),"",VLOOKUP($B1701,Listen!$A$2:$C$44,3,FALSE))</f>
        <v/>
      </c>
      <c r="T1701" s="260"/>
      <c r="U1701" s="260"/>
      <c r="V1701" s="260"/>
      <c r="W1701" s="260"/>
      <c r="X1701" s="260"/>
      <c r="Y1701" s="260"/>
      <c r="Z1701" s="260"/>
      <c r="AA1701" s="260"/>
      <c r="AB1701" s="260"/>
      <c r="AC1701" s="260"/>
      <c r="AD1701" s="260"/>
      <c r="AE1701" s="260"/>
    </row>
    <row r="1702" spans="1:31">
      <c r="A1702" s="186"/>
      <c r="B1702" s="186"/>
      <c r="C1702" s="226"/>
      <c r="D1702" s="304"/>
      <c r="E1702" s="304"/>
      <c r="F1702" s="304"/>
      <c r="G1702" s="304"/>
      <c r="H1702" s="304"/>
      <c r="I1702" s="304"/>
      <c r="J1702" s="304"/>
      <c r="K1702" s="304"/>
      <c r="L1702" s="425">
        <f t="shared" si="52"/>
        <v>0</v>
      </c>
      <c r="M1702" s="304"/>
      <c r="N1702" s="304"/>
      <c r="O1702" s="425">
        <f t="shared" si="53"/>
        <v>0</v>
      </c>
      <c r="P1702" s="304"/>
      <c r="Q1702" s="304"/>
      <c r="R1702" s="275" t="str">
        <f>IF(ISBLANK($B1702),"",VLOOKUP($B1702,Listen!$A$2:$C$44,2,FALSE))</f>
        <v/>
      </c>
      <c r="S1702" s="275" t="str">
        <f>IF(ISBLANK($B1702),"",VLOOKUP($B1702,Listen!$A$2:$C$44,3,FALSE))</f>
        <v/>
      </c>
      <c r="T1702" s="260"/>
      <c r="U1702" s="260"/>
      <c r="V1702" s="260"/>
      <c r="W1702" s="260"/>
      <c r="X1702" s="260"/>
      <c r="Y1702" s="260"/>
      <c r="Z1702" s="260"/>
      <c r="AA1702" s="260"/>
      <c r="AB1702" s="260"/>
      <c r="AC1702" s="260"/>
      <c r="AD1702" s="260"/>
      <c r="AE1702" s="260"/>
    </row>
    <row r="1703" spans="1:31">
      <c r="A1703" s="186"/>
      <c r="B1703" s="186"/>
      <c r="C1703" s="226"/>
      <c r="D1703" s="304"/>
      <c r="E1703" s="304"/>
      <c r="F1703" s="304"/>
      <c r="G1703" s="304"/>
      <c r="H1703" s="304"/>
      <c r="I1703" s="304"/>
      <c r="J1703" s="304"/>
      <c r="K1703" s="304"/>
      <c r="L1703" s="425">
        <f t="shared" si="52"/>
        <v>0</v>
      </c>
      <c r="M1703" s="304"/>
      <c r="N1703" s="304"/>
      <c r="O1703" s="425">
        <f t="shared" si="53"/>
        <v>0</v>
      </c>
      <c r="P1703" s="304"/>
      <c r="Q1703" s="304"/>
      <c r="R1703" s="275" t="str">
        <f>IF(ISBLANK($B1703),"",VLOOKUP($B1703,Listen!$A$2:$C$44,2,FALSE))</f>
        <v/>
      </c>
      <c r="S1703" s="275" t="str">
        <f>IF(ISBLANK($B1703),"",VLOOKUP($B1703,Listen!$A$2:$C$44,3,FALSE))</f>
        <v/>
      </c>
      <c r="T1703" s="260"/>
      <c r="U1703" s="260"/>
      <c r="V1703" s="260"/>
      <c r="W1703" s="260"/>
      <c r="X1703" s="260"/>
      <c r="Y1703" s="260"/>
      <c r="Z1703" s="260"/>
      <c r="AA1703" s="260"/>
      <c r="AB1703" s="260"/>
      <c r="AC1703" s="260"/>
      <c r="AD1703" s="260"/>
      <c r="AE1703" s="260"/>
    </row>
    <row r="1704" spans="1:31">
      <c r="A1704" s="186"/>
      <c r="B1704" s="186"/>
      <c r="C1704" s="226"/>
      <c r="D1704" s="304"/>
      <c r="E1704" s="304"/>
      <c r="F1704" s="304"/>
      <c r="G1704" s="304"/>
      <c r="H1704" s="304"/>
      <c r="I1704" s="304"/>
      <c r="J1704" s="304"/>
      <c r="K1704" s="304"/>
      <c r="L1704" s="425">
        <f t="shared" si="52"/>
        <v>0</v>
      </c>
      <c r="M1704" s="304"/>
      <c r="N1704" s="304"/>
      <c r="O1704" s="425">
        <f t="shared" si="53"/>
        <v>0</v>
      </c>
      <c r="P1704" s="304"/>
      <c r="Q1704" s="304"/>
      <c r="R1704" s="275" t="str">
        <f>IF(ISBLANK($B1704),"",VLOOKUP($B1704,Listen!$A$2:$C$44,2,FALSE))</f>
        <v/>
      </c>
      <c r="S1704" s="275" t="str">
        <f>IF(ISBLANK($B1704),"",VLOOKUP($B1704,Listen!$A$2:$C$44,3,FALSE))</f>
        <v/>
      </c>
      <c r="T1704" s="260"/>
      <c r="U1704" s="260"/>
      <c r="V1704" s="260"/>
      <c r="W1704" s="260"/>
      <c r="X1704" s="260"/>
      <c r="Y1704" s="260"/>
      <c r="Z1704" s="260"/>
      <c r="AA1704" s="260"/>
      <c r="AB1704" s="260"/>
      <c r="AC1704" s="260"/>
      <c r="AD1704" s="260"/>
      <c r="AE1704" s="260"/>
    </row>
    <row r="1705" spans="1:31">
      <c r="A1705" s="186"/>
      <c r="B1705" s="186"/>
      <c r="C1705" s="226"/>
      <c r="D1705" s="304"/>
      <c r="E1705" s="304"/>
      <c r="F1705" s="304"/>
      <c r="G1705" s="304"/>
      <c r="H1705" s="304"/>
      <c r="I1705" s="304"/>
      <c r="J1705" s="304"/>
      <c r="K1705" s="304"/>
      <c r="L1705" s="425">
        <f t="shared" si="52"/>
        <v>0</v>
      </c>
      <c r="M1705" s="304"/>
      <c r="N1705" s="304"/>
      <c r="O1705" s="425">
        <f t="shared" si="53"/>
        <v>0</v>
      </c>
      <c r="P1705" s="304"/>
      <c r="Q1705" s="304"/>
      <c r="R1705" s="275" t="str">
        <f>IF(ISBLANK($B1705),"",VLOOKUP($B1705,Listen!$A$2:$C$44,2,FALSE))</f>
        <v/>
      </c>
      <c r="S1705" s="275" t="str">
        <f>IF(ISBLANK($B1705),"",VLOOKUP($B1705,Listen!$A$2:$C$44,3,FALSE))</f>
        <v/>
      </c>
      <c r="T1705" s="260"/>
      <c r="U1705" s="260"/>
      <c r="V1705" s="260"/>
      <c r="W1705" s="260"/>
      <c r="X1705" s="260"/>
      <c r="Y1705" s="260"/>
      <c r="Z1705" s="260"/>
      <c r="AA1705" s="260"/>
      <c r="AB1705" s="260"/>
      <c r="AC1705" s="260"/>
      <c r="AD1705" s="260"/>
      <c r="AE1705" s="260"/>
    </row>
    <row r="1706" spans="1:31">
      <c r="A1706" s="186"/>
      <c r="B1706" s="186"/>
      <c r="C1706" s="226"/>
      <c r="D1706" s="304"/>
      <c r="E1706" s="304"/>
      <c r="F1706" s="304"/>
      <c r="G1706" s="304"/>
      <c r="H1706" s="304"/>
      <c r="I1706" s="304"/>
      <c r="J1706" s="304"/>
      <c r="K1706" s="304"/>
      <c r="L1706" s="425">
        <f t="shared" si="52"/>
        <v>0</v>
      </c>
      <c r="M1706" s="304"/>
      <c r="N1706" s="304"/>
      <c r="O1706" s="425">
        <f t="shared" si="53"/>
        <v>0</v>
      </c>
      <c r="P1706" s="304"/>
      <c r="Q1706" s="304"/>
      <c r="R1706" s="275" t="str">
        <f>IF(ISBLANK($B1706),"",VLOOKUP($B1706,Listen!$A$2:$C$44,2,FALSE))</f>
        <v/>
      </c>
      <c r="S1706" s="275" t="str">
        <f>IF(ISBLANK($B1706),"",VLOOKUP($B1706,Listen!$A$2:$C$44,3,FALSE))</f>
        <v/>
      </c>
      <c r="T1706" s="260"/>
      <c r="U1706" s="260"/>
      <c r="V1706" s="260"/>
      <c r="W1706" s="260"/>
      <c r="X1706" s="260"/>
      <c r="Y1706" s="260"/>
      <c r="Z1706" s="260"/>
      <c r="AA1706" s="260"/>
      <c r="AB1706" s="260"/>
      <c r="AC1706" s="260"/>
      <c r="AD1706" s="260"/>
      <c r="AE1706" s="260"/>
    </row>
    <row r="1707" spans="1:31">
      <c r="A1707" s="186"/>
      <c r="B1707" s="186"/>
      <c r="C1707" s="226"/>
      <c r="D1707" s="304"/>
      <c r="E1707" s="304"/>
      <c r="F1707" s="304"/>
      <c r="G1707" s="304"/>
      <c r="H1707" s="304"/>
      <c r="I1707" s="304"/>
      <c r="J1707" s="304"/>
      <c r="K1707" s="304"/>
      <c r="L1707" s="425">
        <f t="shared" si="52"/>
        <v>0</v>
      </c>
      <c r="M1707" s="304"/>
      <c r="N1707" s="304"/>
      <c r="O1707" s="425">
        <f t="shared" si="53"/>
        <v>0</v>
      </c>
      <c r="P1707" s="304"/>
      <c r="Q1707" s="304"/>
      <c r="R1707" s="275" t="str">
        <f>IF(ISBLANK($B1707),"",VLOOKUP($B1707,Listen!$A$2:$C$44,2,FALSE))</f>
        <v/>
      </c>
      <c r="S1707" s="275" t="str">
        <f>IF(ISBLANK($B1707),"",VLOOKUP($B1707,Listen!$A$2:$C$44,3,FALSE))</f>
        <v/>
      </c>
      <c r="T1707" s="260"/>
      <c r="U1707" s="260"/>
      <c r="V1707" s="260"/>
      <c r="W1707" s="260"/>
      <c r="X1707" s="260"/>
      <c r="Y1707" s="260"/>
      <c r="Z1707" s="260"/>
      <c r="AA1707" s="260"/>
      <c r="AB1707" s="260"/>
      <c r="AC1707" s="260"/>
      <c r="AD1707" s="260"/>
      <c r="AE1707" s="260"/>
    </row>
    <row r="1708" spans="1:31">
      <c r="A1708" s="186"/>
      <c r="B1708" s="186"/>
      <c r="C1708" s="226"/>
      <c r="D1708" s="304"/>
      <c r="E1708" s="304"/>
      <c r="F1708" s="304"/>
      <c r="G1708" s="304"/>
      <c r="H1708" s="304"/>
      <c r="I1708" s="304"/>
      <c r="J1708" s="304"/>
      <c r="K1708" s="304"/>
      <c r="L1708" s="425">
        <f t="shared" si="52"/>
        <v>0</v>
      </c>
      <c r="M1708" s="304"/>
      <c r="N1708" s="304"/>
      <c r="O1708" s="425">
        <f t="shared" si="53"/>
        <v>0</v>
      </c>
      <c r="P1708" s="304"/>
      <c r="Q1708" s="304"/>
      <c r="R1708" s="275" t="str">
        <f>IF(ISBLANK($B1708),"",VLOOKUP($B1708,Listen!$A$2:$C$44,2,FALSE))</f>
        <v/>
      </c>
      <c r="S1708" s="275" t="str">
        <f>IF(ISBLANK($B1708),"",VLOOKUP($B1708,Listen!$A$2:$C$44,3,FALSE))</f>
        <v/>
      </c>
      <c r="T1708" s="260"/>
      <c r="U1708" s="260"/>
      <c r="V1708" s="260"/>
      <c r="W1708" s="260"/>
      <c r="X1708" s="260"/>
      <c r="Y1708" s="260"/>
      <c r="Z1708" s="260"/>
      <c r="AA1708" s="260"/>
      <c r="AB1708" s="260"/>
      <c r="AC1708" s="260"/>
      <c r="AD1708" s="260"/>
      <c r="AE1708" s="260"/>
    </row>
    <row r="1709" spans="1:31">
      <c r="A1709" s="186"/>
      <c r="B1709" s="186"/>
      <c r="C1709" s="226"/>
      <c r="D1709" s="304"/>
      <c r="E1709" s="304"/>
      <c r="F1709" s="304"/>
      <c r="G1709" s="304"/>
      <c r="H1709" s="304"/>
      <c r="I1709" s="304"/>
      <c r="J1709" s="304"/>
      <c r="K1709" s="304"/>
      <c r="L1709" s="425">
        <f t="shared" si="52"/>
        <v>0</v>
      </c>
      <c r="M1709" s="304"/>
      <c r="N1709" s="304"/>
      <c r="O1709" s="425">
        <f t="shared" si="53"/>
        <v>0</v>
      </c>
      <c r="P1709" s="304"/>
      <c r="Q1709" s="304"/>
      <c r="R1709" s="275" t="str">
        <f>IF(ISBLANK($B1709),"",VLOOKUP($B1709,Listen!$A$2:$C$44,2,FALSE))</f>
        <v/>
      </c>
      <c r="S1709" s="275" t="str">
        <f>IF(ISBLANK($B1709),"",VLOOKUP($B1709,Listen!$A$2:$C$44,3,FALSE))</f>
        <v/>
      </c>
      <c r="T1709" s="260"/>
      <c r="U1709" s="260"/>
      <c r="V1709" s="260"/>
      <c r="W1709" s="260"/>
      <c r="X1709" s="260"/>
      <c r="Y1709" s="260"/>
      <c r="Z1709" s="260"/>
      <c r="AA1709" s="260"/>
      <c r="AB1709" s="260"/>
      <c r="AC1709" s="260"/>
      <c r="AD1709" s="260"/>
      <c r="AE1709" s="260"/>
    </row>
    <row r="1710" spans="1:31">
      <c r="A1710" s="186"/>
      <c r="B1710" s="186"/>
      <c r="C1710" s="226"/>
      <c r="D1710" s="304"/>
      <c r="E1710" s="304"/>
      <c r="F1710" s="304"/>
      <c r="G1710" s="304"/>
      <c r="H1710" s="304"/>
      <c r="I1710" s="304"/>
      <c r="J1710" s="304"/>
      <c r="K1710" s="304"/>
      <c r="L1710" s="425">
        <f t="shared" si="52"/>
        <v>0</v>
      </c>
      <c r="M1710" s="304"/>
      <c r="N1710" s="304"/>
      <c r="O1710" s="425">
        <f t="shared" si="53"/>
        <v>0</v>
      </c>
      <c r="P1710" s="304"/>
      <c r="Q1710" s="304"/>
      <c r="R1710" s="275" t="str">
        <f>IF(ISBLANK($B1710),"",VLOOKUP($B1710,Listen!$A$2:$C$44,2,FALSE))</f>
        <v/>
      </c>
      <c r="S1710" s="275" t="str">
        <f>IF(ISBLANK($B1710),"",VLOOKUP($B1710,Listen!$A$2:$C$44,3,FALSE))</f>
        <v/>
      </c>
      <c r="T1710" s="260"/>
      <c r="U1710" s="260"/>
      <c r="V1710" s="260"/>
      <c r="W1710" s="260"/>
      <c r="X1710" s="260"/>
      <c r="Y1710" s="260"/>
      <c r="Z1710" s="260"/>
      <c r="AA1710" s="260"/>
      <c r="AB1710" s="260"/>
      <c r="AC1710" s="260"/>
      <c r="AD1710" s="260"/>
      <c r="AE1710" s="260"/>
    </row>
    <row r="1711" spans="1:31">
      <c r="A1711" s="186"/>
      <c r="B1711" s="186"/>
      <c r="C1711" s="226"/>
      <c r="D1711" s="304"/>
      <c r="E1711" s="304"/>
      <c r="F1711" s="304"/>
      <c r="G1711" s="304"/>
      <c r="H1711" s="304"/>
      <c r="I1711" s="304"/>
      <c r="J1711" s="304"/>
      <c r="K1711" s="304"/>
      <c r="L1711" s="425">
        <f t="shared" si="52"/>
        <v>0</v>
      </c>
      <c r="M1711" s="304"/>
      <c r="N1711" s="304"/>
      <c r="O1711" s="425">
        <f t="shared" si="53"/>
        <v>0</v>
      </c>
      <c r="P1711" s="304"/>
      <c r="Q1711" s="304"/>
      <c r="R1711" s="275" t="str">
        <f>IF(ISBLANK($B1711),"",VLOOKUP($B1711,Listen!$A$2:$C$44,2,FALSE))</f>
        <v/>
      </c>
      <c r="S1711" s="275" t="str">
        <f>IF(ISBLANK($B1711),"",VLOOKUP($B1711,Listen!$A$2:$C$44,3,FALSE))</f>
        <v/>
      </c>
      <c r="T1711" s="260"/>
      <c r="U1711" s="260"/>
      <c r="V1711" s="260"/>
      <c r="W1711" s="260"/>
      <c r="X1711" s="260"/>
      <c r="Y1711" s="260"/>
      <c r="Z1711" s="260"/>
      <c r="AA1711" s="260"/>
      <c r="AB1711" s="260"/>
      <c r="AC1711" s="260"/>
      <c r="AD1711" s="260"/>
      <c r="AE1711" s="260"/>
    </row>
    <row r="1712" spans="1:31">
      <c r="A1712" s="186"/>
      <c r="B1712" s="186"/>
      <c r="C1712" s="226"/>
      <c r="D1712" s="304"/>
      <c r="E1712" s="304"/>
      <c r="F1712" s="304"/>
      <c r="G1712" s="304"/>
      <c r="H1712" s="304"/>
      <c r="I1712" s="304"/>
      <c r="J1712" s="304"/>
      <c r="K1712" s="304"/>
      <c r="L1712" s="425">
        <f t="shared" si="52"/>
        <v>0</v>
      </c>
      <c r="M1712" s="304"/>
      <c r="N1712" s="304"/>
      <c r="O1712" s="425">
        <f t="shared" si="53"/>
        <v>0</v>
      </c>
      <c r="P1712" s="304"/>
      <c r="Q1712" s="304"/>
      <c r="R1712" s="275" t="str">
        <f>IF(ISBLANK($B1712),"",VLOOKUP($B1712,Listen!$A$2:$C$44,2,FALSE))</f>
        <v/>
      </c>
      <c r="S1712" s="275" t="str">
        <f>IF(ISBLANK($B1712),"",VLOOKUP($B1712,Listen!$A$2:$C$44,3,FALSE))</f>
        <v/>
      </c>
      <c r="T1712" s="260"/>
      <c r="U1712" s="260"/>
      <c r="V1712" s="260"/>
      <c r="W1712" s="260"/>
      <c r="X1712" s="260"/>
      <c r="Y1712" s="260"/>
      <c r="Z1712" s="260"/>
      <c r="AA1712" s="260"/>
      <c r="AB1712" s="260"/>
      <c r="AC1712" s="260"/>
      <c r="AD1712" s="260"/>
      <c r="AE1712" s="260"/>
    </row>
    <row r="1713" spans="1:31">
      <c r="A1713" s="186"/>
      <c r="B1713" s="186"/>
      <c r="C1713" s="226"/>
      <c r="D1713" s="304"/>
      <c r="E1713" s="304"/>
      <c r="F1713" s="304"/>
      <c r="G1713" s="304"/>
      <c r="H1713" s="304"/>
      <c r="I1713" s="304"/>
      <c r="J1713" s="304"/>
      <c r="K1713" s="304"/>
      <c r="L1713" s="425">
        <f t="shared" si="52"/>
        <v>0</v>
      </c>
      <c r="M1713" s="304"/>
      <c r="N1713" s="304"/>
      <c r="O1713" s="425">
        <f t="shared" si="53"/>
        <v>0</v>
      </c>
      <c r="P1713" s="304"/>
      <c r="Q1713" s="304"/>
      <c r="R1713" s="275" t="str">
        <f>IF(ISBLANK($B1713),"",VLOOKUP($B1713,Listen!$A$2:$C$44,2,FALSE))</f>
        <v/>
      </c>
      <c r="S1713" s="275" t="str">
        <f>IF(ISBLANK($B1713),"",VLOOKUP($B1713,Listen!$A$2:$C$44,3,FALSE))</f>
        <v/>
      </c>
      <c r="T1713" s="260"/>
      <c r="U1713" s="260"/>
      <c r="V1713" s="260"/>
      <c r="W1713" s="260"/>
      <c r="X1713" s="260"/>
      <c r="Y1713" s="260"/>
      <c r="Z1713" s="260"/>
      <c r="AA1713" s="260"/>
      <c r="AB1713" s="260"/>
      <c r="AC1713" s="260"/>
      <c r="AD1713" s="260"/>
      <c r="AE1713" s="260"/>
    </row>
    <row r="1714" spans="1:31">
      <c r="A1714" s="186"/>
      <c r="B1714" s="186"/>
      <c r="C1714" s="226"/>
      <c r="D1714" s="304"/>
      <c r="E1714" s="304"/>
      <c r="F1714" s="304"/>
      <c r="G1714" s="304"/>
      <c r="H1714" s="304"/>
      <c r="I1714" s="304"/>
      <c r="J1714" s="304"/>
      <c r="K1714" s="304"/>
      <c r="L1714" s="425">
        <f t="shared" si="52"/>
        <v>0</v>
      </c>
      <c r="M1714" s="304"/>
      <c r="N1714" s="304"/>
      <c r="O1714" s="425">
        <f t="shared" si="53"/>
        <v>0</v>
      </c>
      <c r="P1714" s="304"/>
      <c r="Q1714" s="304"/>
      <c r="R1714" s="275" t="str">
        <f>IF(ISBLANK($B1714),"",VLOOKUP($B1714,Listen!$A$2:$C$44,2,FALSE))</f>
        <v/>
      </c>
      <c r="S1714" s="275" t="str">
        <f>IF(ISBLANK($B1714),"",VLOOKUP($B1714,Listen!$A$2:$C$44,3,FALSE))</f>
        <v/>
      </c>
      <c r="T1714" s="260"/>
      <c r="U1714" s="260"/>
      <c r="V1714" s="260"/>
      <c r="W1714" s="260"/>
      <c r="X1714" s="260"/>
      <c r="Y1714" s="260"/>
      <c r="Z1714" s="260"/>
      <c r="AA1714" s="260"/>
      <c r="AB1714" s="260"/>
      <c r="AC1714" s="260"/>
      <c r="AD1714" s="260"/>
      <c r="AE1714" s="260"/>
    </row>
    <row r="1715" spans="1:31">
      <c r="A1715" s="186"/>
      <c r="B1715" s="186"/>
      <c r="C1715" s="226"/>
      <c r="D1715" s="304"/>
      <c r="E1715" s="304"/>
      <c r="F1715" s="304"/>
      <c r="G1715" s="304"/>
      <c r="H1715" s="304"/>
      <c r="I1715" s="304"/>
      <c r="J1715" s="304"/>
      <c r="K1715" s="304"/>
      <c r="L1715" s="425">
        <f t="shared" si="52"/>
        <v>0</v>
      </c>
      <c r="M1715" s="304"/>
      <c r="N1715" s="304"/>
      <c r="O1715" s="425">
        <f t="shared" si="53"/>
        <v>0</v>
      </c>
      <c r="P1715" s="304"/>
      <c r="Q1715" s="304"/>
      <c r="R1715" s="275" t="str">
        <f>IF(ISBLANK($B1715),"",VLOOKUP($B1715,Listen!$A$2:$C$44,2,FALSE))</f>
        <v/>
      </c>
      <c r="S1715" s="275" t="str">
        <f>IF(ISBLANK($B1715),"",VLOOKUP($B1715,Listen!$A$2:$C$44,3,FALSE))</f>
        <v/>
      </c>
      <c r="T1715" s="260"/>
      <c r="U1715" s="260"/>
      <c r="V1715" s="260"/>
      <c r="W1715" s="260"/>
      <c r="X1715" s="260"/>
      <c r="Y1715" s="260"/>
      <c r="Z1715" s="260"/>
      <c r="AA1715" s="260"/>
      <c r="AB1715" s="260"/>
      <c r="AC1715" s="260"/>
      <c r="AD1715" s="260"/>
      <c r="AE1715" s="260"/>
    </row>
    <row r="1716" spans="1:31">
      <c r="A1716" s="186"/>
      <c r="B1716" s="186"/>
      <c r="C1716" s="226"/>
      <c r="D1716" s="304"/>
      <c r="E1716" s="304"/>
      <c r="F1716" s="304"/>
      <c r="G1716" s="304"/>
      <c r="H1716" s="304"/>
      <c r="I1716" s="304"/>
      <c r="J1716" s="304"/>
      <c r="K1716" s="304"/>
      <c r="L1716" s="425">
        <f t="shared" si="52"/>
        <v>0</v>
      </c>
      <c r="M1716" s="304"/>
      <c r="N1716" s="304"/>
      <c r="O1716" s="425">
        <f t="shared" si="53"/>
        <v>0</v>
      </c>
      <c r="P1716" s="304"/>
      <c r="Q1716" s="304"/>
      <c r="R1716" s="275" t="str">
        <f>IF(ISBLANK($B1716),"",VLOOKUP($B1716,Listen!$A$2:$C$44,2,FALSE))</f>
        <v/>
      </c>
      <c r="S1716" s="275" t="str">
        <f>IF(ISBLANK($B1716),"",VLOOKUP($B1716,Listen!$A$2:$C$44,3,FALSE))</f>
        <v/>
      </c>
      <c r="T1716" s="260"/>
      <c r="U1716" s="260"/>
      <c r="V1716" s="260"/>
      <c r="W1716" s="260"/>
      <c r="X1716" s="260"/>
      <c r="Y1716" s="260"/>
      <c r="Z1716" s="260"/>
      <c r="AA1716" s="260"/>
      <c r="AB1716" s="260"/>
      <c r="AC1716" s="260"/>
      <c r="AD1716" s="260"/>
      <c r="AE1716" s="260"/>
    </row>
    <row r="1717" spans="1:31">
      <c r="A1717" s="186"/>
      <c r="B1717" s="186"/>
      <c r="C1717" s="226"/>
      <c r="D1717" s="304"/>
      <c r="E1717" s="304"/>
      <c r="F1717" s="304"/>
      <c r="G1717" s="304"/>
      <c r="H1717" s="304"/>
      <c r="I1717" s="304"/>
      <c r="J1717" s="304"/>
      <c r="K1717" s="304"/>
      <c r="L1717" s="425">
        <f t="shared" si="52"/>
        <v>0</v>
      </c>
      <c r="M1717" s="304"/>
      <c r="N1717" s="304"/>
      <c r="O1717" s="425">
        <f t="shared" si="53"/>
        <v>0</v>
      </c>
      <c r="P1717" s="304"/>
      <c r="Q1717" s="304"/>
      <c r="R1717" s="275" t="str">
        <f>IF(ISBLANK($B1717),"",VLOOKUP($B1717,Listen!$A$2:$C$44,2,FALSE))</f>
        <v/>
      </c>
      <c r="S1717" s="275" t="str">
        <f>IF(ISBLANK($B1717),"",VLOOKUP($B1717,Listen!$A$2:$C$44,3,FALSE))</f>
        <v/>
      </c>
      <c r="T1717" s="260"/>
      <c r="U1717" s="260"/>
      <c r="V1717" s="260"/>
      <c r="W1717" s="260"/>
      <c r="X1717" s="260"/>
      <c r="Y1717" s="260"/>
      <c r="Z1717" s="260"/>
      <c r="AA1717" s="260"/>
      <c r="AB1717" s="260"/>
      <c r="AC1717" s="260"/>
      <c r="AD1717" s="260"/>
      <c r="AE1717" s="260"/>
    </row>
    <row r="1718" spans="1:31">
      <c r="A1718" s="186"/>
      <c r="B1718" s="186"/>
      <c r="C1718" s="226"/>
      <c r="D1718" s="304"/>
      <c r="E1718" s="304"/>
      <c r="F1718" s="304"/>
      <c r="G1718" s="304"/>
      <c r="H1718" s="304"/>
      <c r="I1718" s="304"/>
      <c r="J1718" s="304"/>
      <c r="K1718" s="304"/>
      <c r="L1718" s="425">
        <f t="shared" si="52"/>
        <v>0</v>
      </c>
      <c r="M1718" s="304"/>
      <c r="N1718" s="304"/>
      <c r="O1718" s="425">
        <f t="shared" si="53"/>
        <v>0</v>
      </c>
      <c r="P1718" s="304"/>
      <c r="Q1718" s="304"/>
      <c r="R1718" s="275" t="str">
        <f>IF(ISBLANK($B1718),"",VLOOKUP($B1718,Listen!$A$2:$C$44,2,FALSE))</f>
        <v/>
      </c>
      <c r="S1718" s="275" t="str">
        <f>IF(ISBLANK($B1718),"",VLOOKUP($B1718,Listen!$A$2:$C$44,3,FALSE))</f>
        <v/>
      </c>
      <c r="T1718" s="260"/>
      <c r="U1718" s="260"/>
      <c r="V1718" s="260"/>
      <c r="W1718" s="260"/>
      <c r="X1718" s="260"/>
      <c r="Y1718" s="260"/>
      <c r="Z1718" s="260"/>
      <c r="AA1718" s="260"/>
      <c r="AB1718" s="260"/>
      <c r="AC1718" s="260"/>
      <c r="AD1718" s="260"/>
      <c r="AE1718" s="260"/>
    </row>
    <row r="1719" spans="1:31">
      <c r="A1719" s="186"/>
      <c r="B1719" s="186"/>
      <c r="C1719" s="226"/>
      <c r="D1719" s="304"/>
      <c r="E1719" s="304"/>
      <c r="F1719" s="304"/>
      <c r="G1719" s="304"/>
      <c r="H1719" s="304"/>
      <c r="I1719" s="304"/>
      <c r="J1719" s="304"/>
      <c r="K1719" s="304"/>
      <c r="L1719" s="425">
        <f t="shared" si="52"/>
        <v>0</v>
      </c>
      <c r="M1719" s="304"/>
      <c r="N1719" s="304"/>
      <c r="O1719" s="425">
        <f t="shared" si="53"/>
        <v>0</v>
      </c>
      <c r="P1719" s="304"/>
      <c r="Q1719" s="304"/>
      <c r="R1719" s="275" t="str">
        <f>IF(ISBLANK($B1719),"",VLOOKUP($B1719,Listen!$A$2:$C$44,2,FALSE))</f>
        <v/>
      </c>
      <c r="S1719" s="275" t="str">
        <f>IF(ISBLANK($B1719),"",VLOOKUP($B1719,Listen!$A$2:$C$44,3,FALSE))</f>
        <v/>
      </c>
      <c r="T1719" s="260"/>
      <c r="U1719" s="260"/>
      <c r="V1719" s="260"/>
      <c r="W1719" s="260"/>
      <c r="X1719" s="260"/>
      <c r="Y1719" s="260"/>
      <c r="Z1719" s="260"/>
      <c r="AA1719" s="260"/>
      <c r="AB1719" s="260"/>
      <c r="AC1719" s="260"/>
      <c r="AD1719" s="260"/>
      <c r="AE1719" s="260"/>
    </row>
    <row r="1720" spans="1:31">
      <c r="A1720" s="186"/>
      <c r="B1720" s="186"/>
      <c r="C1720" s="226"/>
      <c r="D1720" s="304"/>
      <c r="E1720" s="304"/>
      <c r="F1720" s="304"/>
      <c r="G1720" s="304"/>
      <c r="H1720" s="304"/>
      <c r="I1720" s="304"/>
      <c r="J1720" s="304"/>
      <c r="K1720" s="304"/>
      <c r="L1720" s="425">
        <f t="shared" si="52"/>
        <v>0</v>
      </c>
      <c r="M1720" s="304"/>
      <c r="N1720" s="304"/>
      <c r="O1720" s="425">
        <f t="shared" si="53"/>
        <v>0</v>
      </c>
      <c r="P1720" s="304"/>
      <c r="Q1720" s="304"/>
      <c r="R1720" s="275" t="str">
        <f>IF(ISBLANK($B1720),"",VLOOKUP($B1720,Listen!$A$2:$C$44,2,FALSE))</f>
        <v/>
      </c>
      <c r="S1720" s="275" t="str">
        <f>IF(ISBLANK($B1720),"",VLOOKUP($B1720,Listen!$A$2:$C$44,3,FALSE))</f>
        <v/>
      </c>
      <c r="T1720" s="260"/>
      <c r="U1720" s="260"/>
      <c r="V1720" s="260"/>
      <c r="W1720" s="260"/>
      <c r="X1720" s="260"/>
      <c r="Y1720" s="260"/>
      <c r="Z1720" s="260"/>
      <c r="AA1720" s="260"/>
      <c r="AB1720" s="260"/>
      <c r="AC1720" s="260"/>
      <c r="AD1720" s="260"/>
      <c r="AE1720" s="260"/>
    </row>
    <row r="1721" spans="1:31">
      <c r="A1721" s="186"/>
      <c r="B1721" s="186"/>
      <c r="C1721" s="226"/>
      <c r="D1721" s="304"/>
      <c r="E1721" s="304"/>
      <c r="F1721" s="304"/>
      <c r="G1721" s="304"/>
      <c r="H1721" s="304"/>
      <c r="I1721" s="304"/>
      <c r="J1721" s="304"/>
      <c r="K1721" s="304"/>
      <c r="L1721" s="425">
        <f t="shared" si="52"/>
        <v>0</v>
      </c>
      <c r="M1721" s="304"/>
      <c r="N1721" s="304"/>
      <c r="O1721" s="425">
        <f t="shared" si="53"/>
        <v>0</v>
      </c>
      <c r="P1721" s="304"/>
      <c r="Q1721" s="304"/>
      <c r="R1721" s="275" t="str">
        <f>IF(ISBLANK($B1721),"",VLOOKUP($B1721,Listen!$A$2:$C$44,2,FALSE))</f>
        <v/>
      </c>
      <c r="S1721" s="275" t="str">
        <f>IF(ISBLANK($B1721),"",VLOOKUP($B1721,Listen!$A$2:$C$44,3,FALSE))</f>
        <v/>
      </c>
      <c r="T1721" s="260"/>
      <c r="U1721" s="260"/>
      <c r="V1721" s="260"/>
      <c r="W1721" s="260"/>
      <c r="X1721" s="260"/>
      <c r="Y1721" s="260"/>
      <c r="Z1721" s="260"/>
      <c r="AA1721" s="260"/>
      <c r="AB1721" s="260"/>
      <c r="AC1721" s="260"/>
      <c r="AD1721" s="260"/>
      <c r="AE1721" s="260"/>
    </row>
    <row r="1722" spans="1:31">
      <c r="A1722" s="186"/>
      <c r="B1722" s="186"/>
      <c r="C1722" s="226"/>
      <c r="D1722" s="304"/>
      <c r="E1722" s="304"/>
      <c r="F1722" s="304"/>
      <c r="G1722" s="304"/>
      <c r="H1722" s="304"/>
      <c r="I1722" s="304"/>
      <c r="J1722" s="304"/>
      <c r="K1722" s="304"/>
      <c r="L1722" s="425">
        <f t="shared" si="52"/>
        <v>0</v>
      </c>
      <c r="M1722" s="304"/>
      <c r="N1722" s="304"/>
      <c r="O1722" s="425">
        <f t="shared" si="53"/>
        <v>0</v>
      </c>
      <c r="P1722" s="304"/>
      <c r="Q1722" s="304"/>
      <c r="R1722" s="275" t="str">
        <f>IF(ISBLANK($B1722),"",VLOOKUP($B1722,Listen!$A$2:$C$44,2,FALSE))</f>
        <v/>
      </c>
      <c r="S1722" s="275" t="str">
        <f>IF(ISBLANK($B1722),"",VLOOKUP($B1722,Listen!$A$2:$C$44,3,FALSE))</f>
        <v/>
      </c>
      <c r="T1722" s="260"/>
      <c r="U1722" s="260"/>
      <c r="V1722" s="260"/>
      <c r="W1722" s="260"/>
      <c r="X1722" s="260"/>
      <c r="Y1722" s="260"/>
      <c r="Z1722" s="260"/>
      <c r="AA1722" s="260"/>
      <c r="AB1722" s="260"/>
      <c r="AC1722" s="260"/>
      <c r="AD1722" s="260"/>
      <c r="AE1722" s="260"/>
    </row>
    <row r="1723" spans="1:31">
      <c r="A1723" s="186"/>
      <c r="B1723" s="186"/>
      <c r="C1723" s="226"/>
      <c r="D1723" s="304"/>
      <c r="E1723" s="304"/>
      <c r="F1723" s="304"/>
      <c r="G1723" s="304"/>
      <c r="H1723" s="304"/>
      <c r="I1723" s="304"/>
      <c r="J1723" s="304"/>
      <c r="K1723" s="304"/>
      <c r="L1723" s="425">
        <f t="shared" si="52"/>
        <v>0</v>
      </c>
      <c r="M1723" s="304"/>
      <c r="N1723" s="304"/>
      <c r="O1723" s="425">
        <f t="shared" si="53"/>
        <v>0</v>
      </c>
      <c r="P1723" s="304"/>
      <c r="Q1723" s="304"/>
      <c r="R1723" s="275" t="str">
        <f>IF(ISBLANK($B1723),"",VLOOKUP($B1723,Listen!$A$2:$C$44,2,FALSE))</f>
        <v/>
      </c>
      <c r="S1723" s="275" t="str">
        <f>IF(ISBLANK($B1723),"",VLOOKUP($B1723,Listen!$A$2:$C$44,3,FALSE))</f>
        <v/>
      </c>
      <c r="T1723" s="260"/>
      <c r="U1723" s="260"/>
      <c r="V1723" s="260"/>
      <c r="W1723" s="260"/>
      <c r="X1723" s="260"/>
      <c r="Y1723" s="260"/>
      <c r="Z1723" s="260"/>
      <c r="AA1723" s="260"/>
      <c r="AB1723" s="260"/>
      <c r="AC1723" s="260"/>
      <c r="AD1723" s="260"/>
      <c r="AE1723" s="260"/>
    </row>
    <row r="1724" spans="1:31">
      <c r="A1724" s="186"/>
      <c r="B1724" s="186"/>
      <c r="C1724" s="226"/>
      <c r="D1724" s="304"/>
      <c r="E1724" s="304"/>
      <c r="F1724" s="304"/>
      <c r="G1724" s="304"/>
      <c r="H1724" s="304"/>
      <c r="I1724" s="304"/>
      <c r="J1724" s="304"/>
      <c r="K1724" s="304"/>
      <c r="L1724" s="425">
        <f t="shared" si="52"/>
        <v>0</v>
      </c>
      <c r="M1724" s="304"/>
      <c r="N1724" s="304"/>
      <c r="O1724" s="425">
        <f t="shared" si="53"/>
        <v>0</v>
      </c>
      <c r="P1724" s="304"/>
      <c r="Q1724" s="304"/>
      <c r="R1724" s="275" t="str">
        <f>IF(ISBLANK($B1724),"",VLOOKUP($B1724,Listen!$A$2:$C$44,2,FALSE))</f>
        <v/>
      </c>
      <c r="S1724" s="275" t="str">
        <f>IF(ISBLANK($B1724),"",VLOOKUP($B1724,Listen!$A$2:$C$44,3,FALSE))</f>
        <v/>
      </c>
      <c r="T1724" s="260"/>
      <c r="U1724" s="260"/>
      <c r="V1724" s="260"/>
      <c r="W1724" s="260"/>
      <c r="X1724" s="260"/>
      <c r="Y1724" s="260"/>
      <c r="Z1724" s="260"/>
      <c r="AA1724" s="260"/>
      <c r="AB1724" s="260"/>
      <c r="AC1724" s="260"/>
      <c r="AD1724" s="260"/>
      <c r="AE1724" s="260"/>
    </row>
    <row r="1725" spans="1:31">
      <c r="A1725" s="186"/>
      <c r="B1725" s="186"/>
      <c r="C1725" s="226"/>
      <c r="D1725" s="304"/>
      <c r="E1725" s="304"/>
      <c r="F1725" s="304"/>
      <c r="G1725" s="304"/>
      <c r="H1725" s="304"/>
      <c r="I1725" s="304"/>
      <c r="J1725" s="304"/>
      <c r="K1725" s="304"/>
      <c r="L1725" s="425">
        <f t="shared" si="52"/>
        <v>0</v>
      </c>
      <c r="M1725" s="304"/>
      <c r="N1725" s="304"/>
      <c r="O1725" s="425">
        <f t="shared" si="53"/>
        <v>0</v>
      </c>
      <c r="P1725" s="304"/>
      <c r="Q1725" s="304"/>
      <c r="R1725" s="275" t="str">
        <f>IF(ISBLANK($B1725),"",VLOOKUP($B1725,Listen!$A$2:$C$44,2,FALSE))</f>
        <v/>
      </c>
      <c r="S1725" s="275" t="str">
        <f>IF(ISBLANK($B1725),"",VLOOKUP($B1725,Listen!$A$2:$C$44,3,FALSE))</f>
        <v/>
      </c>
      <c r="T1725" s="260"/>
      <c r="U1725" s="260"/>
      <c r="V1725" s="260"/>
      <c r="W1725" s="260"/>
      <c r="X1725" s="260"/>
      <c r="Y1725" s="260"/>
      <c r="Z1725" s="260"/>
      <c r="AA1725" s="260"/>
      <c r="AB1725" s="260"/>
      <c r="AC1725" s="260"/>
      <c r="AD1725" s="260"/>
      <c r="AE1725" s="260"/>
    </row>
    <row r="1726" spans="1:31">
      <c r="A1726" s="186"/>
      <c r="B1726" s="186"/>
      <c r="C1726" s="226"/>
      <c r="D1726" s="304"/>
      <c r="E1726" s="304"/>
      <c r="F1726" s="304"/>
      <c r="G1726" s="304"/>
      <c r="H1726" s="304"/>
      <c r="I1726" s="304"/>
      <c r="J1726" s="304"/>
      <c r="K1726" s="304"/>
      <c r="L1726" s="425">
        <f t="shared" si="52"/>
        <v>0</v>
      </c>
      <c r="M1726" s="304"/>
      <c r="N1726" s="304"/>
      <c r="O1726" s="425">
        <f t="shared" si="53"/>
        <v>0</v>
      </c>
      <c r="P1726" s="304"/>
      <c r="Q1726" s="304"/>
      <c r="R1726" s="275" t="str">
        <f>IF(ISBLANK($B1726),"",VLOOKUP($B1726,Listen!$A$2:$C$44,2,FALSE))</f>
        <v/>
      </c>
      <c r="S1726" s="275" t="str">
        <f>IF(ISBLANK($B1726),"",VLOOKUP($B1726,Listen!$A$2:$C$44,3,FALSE))</f>
        <v/>
      </c>
      <c r="T1726" s="260"/>
      <c r="U1726" s="260"/>
      <c r="V1726" s="260"/>
      <c r="W1726" s="260"/>
      <c r="X1726" s="260"/>
      <c r="Y1726" s="260"/>
      <c r="Z1726" s="260"/>
      <c r="AA1726" s="260"/>
      <c r="AB1726" s="260"/>
      <c r="AC1726" s="260"/>
      <c r="AD1726" s="260"/>
      <c r="AE1726" s="260"/>
    </row>
    <row r="1727" spans="1:31">
      <c r="A1727" s="186"/>
      <c r="B1727" s="186"/>
      <c r="C1727" s="226"/>
      <c r="D1727" s="304"/>
      <c r="E1727" s="304"/>
      <c r="F1727" s="304"/>
      <c r="G1727" s="304"/>
      <c r="H1727" s="304"/>
      <c r="I1727" s="304"/>
      <c r="J1727" s="304"/>
      <c r="K1727" s="304"/>
      <c r="L1727" s="425">
        <f t="shared" si="52"/>
        <v>0</v>
      </c>
      <c r="M1727" s="304"/>
      <c r="N1727" s="304"/>
      <c r="O1727" s="425">
        <f t="shared" si="53"/>
        <v>0</v>
      </c>
      <c r="P1727" s="304"/>
      <c r="Q1727" s="304"/>
      <c r="R1727" s="275" t="str">
        <f>IF(ISBLANK($B1727),"",VLOOKUP($B1727,Listen!$A$2:$C$44,2,FALSE))</f>
        <v/>
      </c>
      <c r="S1727" s="275" t="str">
        <f>IF(ISBLANK($B1727),"",VLOOKUP($B1727,Listen!$A$2:$C$44,3,FALSE))</f>
        <v/>
      </c>
      <c r="T1727" s="260"/>
      <c r="U1727" s="260"/>
      <c r="V1727" s="260"/>
      <c r="W1727" s="260"/>
      <c r="X1727" s="260"/>
      <c r="Y1727" s="260"/>
      <c r="Z1727" s="260"/>
      <c r="AA1727" s="260"/>
      <c r="AB1727" s="260"/>
      <c r="AC1727" s="260"/>
      <c r="AD1727" s="260"/>
      <c r="AE1727" s="260"/>
    </row>
    <row r="1728" spans="1:31">
      <c r="A1728" s="186"/>
      <c r="B1728" s="186"/>
      <c r="C1728" s="226"/>
      <c r="D1728" s="304"/>
      <c r="E1728" s="304"/>
      <c r="F1728" s="304"/>
      <c r="G1728" s="304"/>
      <c r="H1728" s="304"/>
      <c r="I1728" s="304"/>
      <c r="J1728" s="304"/>
      <c r="K1728" s="304"/>
      <c r="L1728" s="425">
        <f t="shared" si="52"/>
        <v>0</v>
      </c>
      <c r="M1728" s="304"/>
      <c r="N1728" s="304"/>
      <c r="O1728" s="425">
        <f t="shared" si="53"/>
        <v>0</v>
      </c>
      <c r="P1728" s="304"/>
      <c r="Q1728" s="304"/>
      <c r="R1728" s="275" t="str">
        <f>IF(ISBLANK($B1728),"",VLOOKUP($B1728,Listen!$A$2:$C$44,2,FALSE))</f>
        <v/>
      </c>
      <c r="S1728" s="275" t="str">
        <f>IF(ISBLANK($B1728),"",VLOOKUP($B1728,Listen!$A$2:$C$44,3,FALSE))</f>
        <v/>
      </c>
      <c r="T1728" s="260"/>
      <c r="U1728" s="260"/>
      <c r="V1728" s="260"/>
      <c r="W1728" s="260"/>
      <c r="X1728" s="260"/>
      <c r="Y1728" s="260"/>
      <c r="Z1728" s="260"/>
      <c r="AA1728" s="260"/>
      <c r="AB1728" s="260"/>
      <c r="AC1728" s="260"/>
      <c r="AD1728" s="260"/>
      <c r="AE1728" s="260"/>
    </row>
    <row r="1729" spans="1:31">
      <c r="A1729" s="186"/>
      <c r="B1729" s="186"/>
      <c r="C1729" s="226"/>
      <c r="D1729" s="304"/>
      <c r="E1729" s="304"/>
      <c r="F1729" s="304"/>
      <c r="G1729" s="304"/>
      <c r="H1729" s="304"/>
      <c r="I1729" s="304"/>
      <c r="J1729" s="304"/>
      <c r="K1729" s="304"/>
      <c r="L1729" s="425">
        <f t="shared" si="52"/>
        <v>0</v>
      </c>
      <c r="M1729" s="304"/>
      <c r="N1729" s="304"/>
      <c r="O1729" s="425">
        <f t="shared" si="53"/>
        <v>0</v>
      </c>
      <c r="P1729" s="304"/>
      <c r="Q1729" s="304"/>
      <c r="R1729" s="275" t="str">
        <f>IF(ISBLANK($B1729),"",VLOOKUP($B1729,Listen!$A$2:$C$44,2,FALSE))</f>
        <v/>
      </c>
      <c r="S1729" s="275" t="str">
        <f>IF(ISBLANK($B1729),"",VLOOKUP($B1729,Listen!$A$2:$C$44,3,FALSE))</f>
        <v/>
      </c>
      <c r="T1729" s="260"/>
      <c r="U1729" s="260"/>
      <c r="V1729" s="260"/>
      <c r="W1729" s="260"/>
      <c r="X1729" s="260"/>
      <c r="Y1729" s="260"/>
      <c r="Z1729" s="260"/>
      <c r="AA1729" s="260"/>
      <c r="AB1729" s="260"/>
      <c r="AC1729" s="260"/>
      <c r="AD1729" s="260"/>
      <c r="AE1729" s="260"/>
    </row>
    <row r="1730" spans="1:31">
      <c r="A1730" s="186"/>
      <c r="B1730" s="186"/>
      <c r="C1730" s="226"/>
      <c r="D1730" s="304"/>
      <c r="E1730" s="304"/>
      <c r="F1730" s="304"/>
      <c r="G1730" s="304"/>
      <c r="H1730" s="304"/>
      <c r="I1730" s="304"/>
      <c r="J1730" s="304"/>
      <c r="K1730" s="304"/>
      <c r="L1730" s="425">
        <f t="shared" si="52"/>
        <v>0</v>
      </c>
      <c r="M1730" s="304"/>
      <c r="N1730" s="304"/>
      <c r="O1730" s="425">
        <f t="shared" si="53"/>
        <v>0</v>
      </c>
      <c r="P1730" s="304"/>
      <c r="Q1730" s="304"/>
      <c r="R1730" s="275" t="str">
        <f>IF(ISBLANK($B1730),"",VLOOKUP($B1730,Listen!$A$2:$C$44,2,FALSE))</f>
        <v/>
      </c>
      <c r="S1730" s="275" t="str">
        <f>IF(ISBLANK($B1730),"",VLOOKUP($B1730,Listen!$A$2:$C$44,3,FALSE))</f>
        <v/>
      </c>
      <c r="T1730" s="260"/>
      <c r="U1730" s="260"/>
      <c r="V1730" s="260"/>
      <c r="W1730" s="260"/>
      <c r="X1730" s="260"/>
      <c r="Y1730" s="260"/>
      <c r="Z1730" s="260"/>
      <c r="AA1730" s="260"/>
      <c r="AB1730" s="260"/>
      <c r="AC1730" s="260"/>
      <c r="AD1730" s="260"/>
      <c r="AE1730" s="260"/>
    </row>
    <row r="1731" spans="1:31">
      <c r="A1731" s="186"/>
      <c r="B1731" s="186"/>
      <c r="C1731" s="226"/>
      <c r="D1731" s="304"/>
      <c r="E1731" s="304"/>
      <c r="F1731" s="304"/>
      <c r="G1731" s="304"/>
      <c r="H1731" s="304"/>
      <c r="I1731" s="304"/>
      <c r="J1731" s="304"/>
      <c r="K1731" s="304"/>
      <c r="L1731" s="425">
        <f t="shared" si="52"/>
        <v>0</v>
      </c>
      <c r="M1731" s="304"/>
      <c r="N1731" s="304"/>
      <c r="O1731" s="425">
        <f t="shared" si="53"/>
        <v>0</v>
      </c>
      <c r="P1731" s="304"/>
      <c r="Q1731" s="304"/>
      <c r="R1731" s="275" t="str">
        <f>IF(ISBLANK($B1731),"",VLOOKUP($B1731,Listen!$A$2:$C$44,2,FALSE))</f>
        <v/>
      </c>
      <c r="S1731" s="275" t="str">
        <f>IF(ISBLANK($B1731),"",VLOOKUP($B1731,Listen!$A$2:$C$44,3,FALSE))</f>
        <v/>
      </c>
      <c r="T1731" s="260"/>
      <c r="U1731" s="260"/>
      <c r="V1731" s="260"/>
      <c r="W1731" s="260"/>
      <c r="X1731" s="260"/>
      <c r="Y1731" s="260"/>
      <c r="Z1731" s="260"/>
      <c r="AA1731" s="260"/>
      <c r="AB1731" s="260"/>
      <c r="AC1731" s="260"/>
      <c r="AD1731" s="260"/>
      <c r="AE1731" s="260"/>
    </row>
    <row r="1732" spans="1:31">
      <c r="A1732" s="186"/>
      <c r="B1732" s="186"/>
      <c r="C1732" s="226"/>
      <c r="D1732" s="304"/>
      <c r="E1732" s="304"/>
      <c r="F1732" s="304"/>
      <c r="G1732" s="304"/>
      <c r="H1732" s="304"/>
      <c r="I1732" s="304"/>
      <c r="J1732" s="304"/>
      <c r="K1732" s="304"/>
      <c r="L1732" s="425">
        <f t="shared" si="52"/>
        <v>0</v>
      </c>
      <c r="M1732" s="304"/>
      <c r="N1732" s="304"/>
      <c r="O1732" s="425">
        <f t="shared" si="53"/>
        <v>0</v>
      </c>
      <c r="P1732" s="304"/>
      <c r="Q1732" s="304"/>
      <c r="R1732" s="275" t="str">
        <f>IF(ISBLANK($B1732),"",VLOOKUP($B1732,Listen!$A$2:$C$44,2,FALSE))</f>
        <v/>
      </c>
      <c r="S1732" s="275" t="str">
        <f>IF(ISBLANK($B1732),"",VLOOKUP($B1732,Listen!$A$2:$C$44,3,FALSE))</f>
        <v/>
      </c>
      <c r="T1732" s="260"/>
      <c r="U1732" s="260"/>
      <c r="V1732" s="260"/>
      <c r="W1732" s="260"/>
      <c r="X1732" s="260"/>
      <c r="Y1732" s="260"/>
      <c r="Z1732" s="260"/>
      <c r="AA1732" s="260"/>
      <c r="AB1732" s="260"/>
      <c r="AC1732" s="260"/>
      <c r="AD1732" s="260"/>
      <c r="AE1732" s="260"/>
    </row>
    <row r="1733" spans="1:31">
      <c r="A1733" s="186"/>
      <c r="B1733" s="186"/>
      <c r="C1733" s="226"/>
      <c r="D1733" s="304"/>
      <c r="E1733" s="304"/>
      <c r="F1733" s="304"/>
      <c r="G1733" s="304"/>
      <c r="H1733" s="304"/>
      <c r="I1733" s="304"/>
      <c r="J1733" s="304"/>
      <c r="K1733" s="304"/>
      <c r="L1733" s="425">
        <f t="shared" ref="L1733:L1796" si="54">D1733+E1733+G1733+H1733+J1733-F1733-I1733-K1733</f>
        <v>0</v>
      </c>
      <c r="M1733" s="304"/>
      <c r="N1733" s="304"/>
      <c r="O1733" s="425">
        <f t="shared" ref="O1733:O1796" si="55">L1733-M1733-N1733</f>
        <v>0</v>
      </c>
      <c r="P1733" s="304"/>
      <c r="Q1733" s="304"/>
      <c r="R1733" s="275" t="str">
        <f>IF(ISBLANK($B1733),"",VLOOKUP($B1733,Listen!$A$2:$C$44,2,FALSE))</f>
        <v/>
      </c>
      <c r="S1733" s="275" t="str">
        <f>IF(ISBLANK($B1733),"",VLOOKUP($B1733,Listen!$A$2:$C$44,3,FALSE))</f>
        <v/>
      </c>
      <c r="T1733" s="260"/>
      <c r="U1733" s="260"/>
      <c r="V1733" s="260"/>
      <c r="W1733" s="260"/>
      <c r="X1733" s="260"/>
      <c r="Y1733" s="260"/>
      <c r="Z1733" s="260"/>
      <c r="AA1733" s="260"/>
      <c r="AB1733" s="260"/>
      <c r="AC1733" s="260"/>
      <c r="AD1733" s="260"/>
      <c r="AE1733" s="260"/>
    </row>
    <row r="1734" spans="1:31">
      <c r="A1734" s="186"/>
      <c r="B1734" s="186"/>
      <c r="C1734" s="226"/>
      <c r="D1734" s="304"/>
      <c r="E1734" s="304"/>
      <c r="F1734" s="304"/>
      <c r="G1734" s="304"/>
      <c r="H1734" s="304"/>
      <c r="I1734" s="304"/>
      <c r="J1734" s="304"/>
      <c r="K1734" s="304"/>
      <c r="L1734" s="425">
        <f t="shared" si="54"/>
        <v>0</v>
      </c>
      <c r="M1734" s="304"/>
      <c r="N1734" s="304"/>
      <c r="O1734" s="425">
        <f t="shared" si="55"/>
        <v>0</v>
      </c>
      <c r="P1734" s="304"/>
      <c r="Q1734" s="304"/>
      <c r="R1734" s="275" t="str">
        <f>IF(ISBLANK($B1734),"",VLOOKUP($B1734,Listen!$A$2:$C$44,2,FALSE))</f>
        <v/>
      </c>
      <c r="S1734" s="275" t="str">
        <f>IF(ISBLANK($B1734),"",VLOOKUP($B1734,Listen!$A$2:$C$44,3,FALSE))</f>
        <v/>
      </c>
      <c r="T1734" s="260"/>
      <c r="U1734" s="260"/>
      <c r="V1734" s="260"/>
      <c r="W1734" s="260"/>
      <c r="X1734" s="260"/>
      <c r="Y1734" s="260"/>
      <c r="Z1734" s="260"/>
      <c r="AA1734" s="260"/>
      <c r="AB1734" s="260"/>
      <c r="AC1734" s="260"/>
      <c r="AD1734" s="260"/>
      <c r="AE1734" s="260"/>
    </row>
    <row r="1735" spans="1:31">
      <c r="A1735" s="186"/>
      <c r="B1735" s="186"/>
      <c r="C1735" s="226"/>
      <c r="D1735" s="304"/>
      <c r="E1735" s="304"/>
      <c r="F1735" s="304"/>
      <c r="G1735" s="304"/>
      <c r="H1735" s="304"/>
      <c r="I1735" s="304"/>
      <c r="J1735" s="304"/>
      <c r="K1735" s="304"/>
      <c r="L1735" s="425">
        <f t="shared" si="54"/>
        <v>0</v>
      </c>
      <c r="M1735" s="304"/>
      <c r="N1735" s="304"/>
      <c r="O1735" s="425">
        <f t="shared" si="55"/>
        <v>0</v>
      </c>
      <c r="P1735" s="304"/>
      <c r="Q1735" s="304"/>
      <c r="R1735" s="275" t="str">
        <f>IF(ISBLANK($B1735),"",VLOOKUP($B1735,Listen!$A$2:$C$44,2,FALSE))</f>
        <v/>
      </c>
      <c r="S1735" s="275" t="str">
        <f>IF(ISBLANK($B1735),"",VLOOKUP($B1735,Listen!$A$2:$C$44,3,FALSE))</f>
        <v/>
      </c>
      <c r="T1735" s="260"/>
      <c r="U1735" s="260"/>
      <c r="V1735" s="260"/>
      <c r="W1735" s="260"/>
      <c r="X1735" s="260"/>
      <c r="Y1735" s="260"/>
      <c r="Z1735" s="260"/>
      <c r="AA1735" s="260"/>
      <c r="AB1735" s="260"/>
      <c r="AC1735" s="260"/>
      <c r="AD1735" s="260"/>
      <c r="AE1735" s="260"/>
    </row>
    <row r="1736" spans="1:31">
      <c r="A1736" s="186"/>
      <c r="B1736" s="186"/>
      <c r="C1736" s="226"/>
      <c r="D1736" s="304"/>
      <c r="E1736" s="304"/>
      <c r="F1736" s="304"/>
      <c r="G1736" s="304"/>
      <c r="H1736" s="304"/>
      <c r="I1736" s="304"/>
      <c r="J1736" s="304"/>
      <c r="K1736" s="304"/>
      <c r="L1736" s="425">
        <f t="shared" si="54"/>
        <v>0</v>
      </c>
      <c r="M1736" s="304"/>
      <c r="N1736" s="304"/>
      <c r="O1736" s="425">
        <f t="shared" si="55"/>
        <v>0</v>
      </c>
      <c r="P1736" s="304"/>
      <c r="Q1736" s="304"/>
      <c r="R1736" s="275" t="str">
        <f>IF(ISBLANK($B1736),"",VLOOKUP($B1736,Listen!$A$2:$C$44,2,FALSE))</f>
        <v/>
      </c>
      <c r="S1736" s="275" t="str">
        <f>IF(ISBLANK($B1736),"",VLOOKUP($B1736,Listen!$A$2:$C$44,3,FALSE))</f>
        <v/>
      </c>
      <c r="T1736" s="260"/>
      <c r="U1736" s="260"/>
      <c r="V1736" s="260"/>
      <c r="W1736" s="260"/>
      <c r="X1736" s="260"/>
      <c r="Y1736" s="260"/>
      <c r="Z1736" s="260"/>
      <c r="AA1736" s="260"/>
      <c r="AB1736" s="260"/>
      <c r="AC1736" s="260"/>
      <c r="AD1736" s="260"/>
      <c r="AE1736" s="260"/>
    </row>
    <row r="1737" spans="1:31">
      <c r="A1737" s="186"/>
      <c r="B1737" s="186"/>
      <c r="C1737" s="226"/>
      <c r="D1737" s="304"/>
      <c r="E1737" s="304"/>
      <c r="F1737" s="304"/>
      <c r="G1737" s="304"/>
      <c r="H1737" s="304"/>
      <c r="I1737" s="304"/>
      <c r="J1737" s="304"/>
      <c r="K1737" s="304"/>
      <c r="L1737" s="425">
        <f t="shared" si="54"/>
        <v>0</v>
      </c>
      <c r="M1737" s="304"/>
      <c r="N1737" s="304"/>
      <c r="O1737" s="425">
        <f t="shared" si="55"/>
        <v>0</v>
      </c>
      <c r="P1737" s="304"/>
      <c r="Q1737" s="304"/>
      <c r="R1737" s="275" t="str">
        <f>IF(ISBLANK($B1737),"",VLOOKUP($B1737,Listen!$A$2:$C$44,2,FALSE))</f>
        <v/>
      </c>
      <c r="S1737" s="275" t="str">
        <f>IF(ISBLANK($B1737),"",VLOOKUP($B1737,Listen!$A$2:$C$44,3,FALSE))</f>
        <v/>
      </c>
      <c r="T1737" s="260"/>
      <c r="U1737" s="260"/>
      <c r="V1737" s="260"/>
      <c r="W1737" s="260"/>
      <c r="X1737" s="260"/>
      <c r="Y1737" s="260"/>
      <c r="Z1737" s="260"/>
      <c r="AA1737" s="260"/>
      <c r="AB1737" s="260"/>
      <c r="AC1737" s="260"/>
      <c r="AD1737" s="260"/>
      <c r="AE1737" s="260"/>
    </row>
    <row r="1738" spans="1:31">
      <c r="A1738" s="186"/>
      <c r="B1738" s="186"/>
      <c r="C1738" s="226"/>
      <c r="D1738" s="304"/>
      <c r="E1738" s="304"/>
      <c r="F1738" s="304"/>
      <c r="G1738" s="304"/>
      <c r="H1738" s="304"/>
      <c r="I1738" s="304"/>
      <c r="J1738" s="304"/>
      <c r="K1738" s="304"/>
      <c r="L1738" s="425">
        <f t="shared" si="54"/>
        <v>0</v>
      </c>
      <c r="M1738" s="304"/>
      <c r="N1738" s="304"/>
      <c r="O1738" s="425">
        <f t="shared" si="55"/>
        <v>0</v>
      </c>
      <c r="P1738" s="304"/>
      <c r="Q1738" s="304"/>
      <c r="R1738" s="275" t="str">
        <f>IF(ISBLANK($B1738),"",VLOOKUP($B1738,Listen!$A$2:$C$44,2,FALSE))</f>
        <v/>
      </c>
      <c r="S1738" s="275" t="str">
        <f>IF(ISBLANK($B1738),"",VLOOKUP($B1738,Listen!$A$2:$C$44,3,FALSE))</f>
        <v/>
      </c>
      <c r="T1738" s="260"/>
      <c r="U1738" s="260"/>
      <c r="V1738" s="260"/>
      <c r="W1738" s="260"/>
      <c r="X1738" s="260"/>
      <c r="Y1738" s="260"/>
      <c r="Z1738" s="260"/>
      <c r="AA1738" s="260"/>
      <c r="AB1738" s="260"/>
      <c r="AC1738" s="260"/>
      <c r="AD1738" s="260"/>
      <c r="AE1738" s="260"/>
    </row>
    <row r="1739" spans="1:31">
      <c r="A1739" s="186"/>
      <c r="B1739" s="186"/>
      <c r="C1739" s="226"/>
      <c r="D1739" s="304"/>
      <c r="E1739" s="304"/>
      <c r="F1739" s="304"/>
      <c r="G1739" s="304"/>
      <c r="H1739" s="304"/>
      <c r="I1739" s="304"/>
      <c r="J1739" s="304"/>
      <c r="K1739" s="304"/>
      <c r="L1739" s="425">
        <f t="shared" si="54"/>
        <v>0</v>
      </c>
      <c r="M1739" s="304"/>
      <c r="N1739" s="304"/>
      <c r="O1739" s="425">
        <f t="shared" si="55"/>
        <v>0</v>
      </c>
      <c r="P1739" s="304"/>
      <c r="Q1739" s="304"/>
      <c r="R1739" s="275" t="str">
        <f>IF(ISBLANK($B1739),"",VLOOKUP($B1739,Listen!$A$2:$C$44,2,FALSE))</f>
        <v/>
      </c>
      <c r="S1739" s="275" t="str">
        <f>IF(ISBLANK($B1739),"",VLOOKUP($B1739,Listen!$A$2:$C$44,3,FALSE))</f>
        <v/>
      </c>
      <c r="T1739" s="260"/>
      <c r="U1739" s="260"/>
      <c r="V1739" s="260"/>
      <c r="W1739" s="260"/>
      <c r="X1739" s="260"/>
      <c r="Y1739" s="260"/>
      <c r="Z1739" s="260"/>
      <c r="AA1739" s="260"/>
      <c r="AB1739" s="260"/>
      <c r="AC1739" s="260"/>
      <c r="AD1739" s="260"/>
      <c r="AE1739" s="260"/>
    </row>
    <row r="1740" spans="1:31">
      <c r="A1740" s="186"/>
      <c r="B1740" s="186"/>
      <c r="C1740" s="226"/>
      <c r="D1740" s="304"/>
      <c r="E1740" s="304"/>
      <c r="F1740" s="304"/>
      <c r="G1740" s="304"/>
      <c r="H1740" s="304"/>
      <c r="I1740" s="304"/>
      <c r="J1740" s="304"/>
      <c r="K1740" s="304"/>
      <c r="L1740" s="425">
        <f t="shared" si="54"/>
        <v>0</v>
      </c>
      <c r="M1740" s="304"/>
      <c r="N1740" s="304"/>
      <c r="O1740" s="425">
        <f t="shared" si="55"/>
        <v>0</v>
      </c>
      <c r="P1740" s="304"/>
      <c r="Q1740" s="304"/>
      <c r="R1740" s="275" t="str">
        <f>IF(ISBLANK($B1740),"",VLOOKUP($B1740,Listen!$A$2:$C$44,2,FALSE))</f>
        <v/>
      </c>
      <c r="S1740" s="275" t="str">
        <f>IF(ISBLANK($B1740),"",VLOOKUP($B1740,Listen!$A$2:$C$44,3,FALSE))</f>
        <v/>
      </c>
      <c r="T1740" s="260"/>
      <c r="U1740" s="260"/>
      <c r="V1740" s="260"/>
      <c r="W1740" s="260"/>
      <c r="X1740" s="260"/>
      <c r="Y1740" s="260"/>
      <c r="Z1740" s="260"/>
      <c r="AA1740" s="260"/>
      <c r="AB1740" s="260"/>
      <c r="AC1740" s="260"/>
      <c r="AD1740" s="260"/>
      <c r="AE1740" s="260"/>
    </row>
    <row r="1741" spans="1:31">
      <c r="A1741" s="186"/>
      <c r="B1741" s="186"/>
      <c r="C1741" s="226"/>
      <c r="D1741" s="304"/>
      <c r="E1741" s="304"/>
      <c r="F1741" s="304"/>
      <c r="G1741" s="304"/>
      <c r="H1741" s="304"/>
      <c r="I1741" s="304"/>
      <c r="J1741" s="304"/>
      <c r="K1741" s="304"/>
      <c r="L1741" s="425">
        <f t="shared" si="54"/>
        <v>0</v>
      </c>
      <c r="M1741" s="304"/>
      <c r="N1741" s="304"/>
      <c r="O1741" s="425">
        <f t="shared" si="55"/>
        <v>0</v>
      </c>
      <c r="P1741" s="304"/>
      <c r="Q1741" s="304"/>
      <c r="R1741" s="275" t="str">
        <f>IF(ISBLANK($B1741),"",VLOOKUP($B1741,Listen!$A$2:$C$44,2,FALSE))</f>
        <v/>
      </c>
      <c r="S1741" s="275" t="str">
        <f>IF(ISBLANK($B1741),"",VLOOKUP($B1741,Listen!$A$2:$C$44,3,FALSE))</f>
        <v/>
      </c>
      <c r="T1741" s="260"/>
      <c r="U1741" s="260"/>
      <c r="V1741" s="260"/>
      <c r="W1741" s="260"/>
      <c r="X1741" s="260"/>
      <c r="Y1741" s="260"/>
      <c r="Z1741" s="260"/>
      <c r="AA1741" s="260"/>
      <c r="AB1741" s="260"/>
      <c r="AC1741" s="260"/>
      <c r="AD1741" s="260"/>
      <c r="AE1741" s="260"/>
    </row>
    <row r="1742" spans="1:31">
      <c r="A1742" s="186"/>
      <c r="B1742" s="186"/>
      <c r="C1742" s="226"/>
      <c r="D1742" s="304"/>
      <c r="E1742" s="304"/>
      <c r="F1742" s="304"/>
      <c r="G1742" s="304"/>
      <c r="H1742" s="304"/>
      <c r="I1742" s="304"/>
      <c r="J1742" s="304"/>
      <c r="K1742" s="304"/>
      <c r="L1742" s="425">
        <f t="shared" si="54"/>
        <v>0</v>
      </c>
      <c r="M1742" s="304"/>
      <c r="N1742" s="304"/>
      <c r="O1742" s="425">
        <f t="shared" si="55"/>
        <v>0</v>
      </c>
      <c r="P1742" s="304"/>
      <c r="Q1742" s="304"/>
      <c r="R1742" s="275" t="str">
        <f>IF(ISBLANK($B1742),"",VLOOKUP($B1742,Listen!$A$2:$C$44,2,FALSE))</f>
        <v/>
      </c>
      <c r="S1742" s="275" t="str">
        <f>IF(ISBLANK($B1742),"",VLOOKUP($B1742,Listen!$A$2:$C$44,3,FALSE))</f>
        <v/>
      </c>
      <c r="T1742" s="260"/>
      <c r="U1742" s="260"/>
      <c r="V1742" s="260"/>
      <c r="W1742" s="260"/>
      <c r="X1742" s="260"/>
      <c r="Y1742" s="260"/>
      <c r="Z1742" s="260"/>
      <c r="AA1742" s="260"/>
      <c r="AB1742" s="260"/>
      <c r="AC1742" s="260"/>
      <c r="AD1742" s="260"/>
      <c r="AE1742" s="260"/>
    </row>
    <row r="1743" spans="1:31">
      <c r="A1743" s="186"/>
      <c r="B1743" s="186"/>
      <c r="C1743" s="226"/>
      <c r="D1743" s="304"/>
      <c r="E1743" s="304"/>
      <c r="F1743" s="304"/>
      <c r="G1743" s="304"/>
      <c r="H1743" s="304"/>
      <c r="I1743" s="304"/>
      <c r="J1743" s="304"/>
      <c r="K1743" s="304"/>
      <c r="L1743" s="425">
        <f t="shared" si="54"/>
        <v>0</v>
      </c>
      <c r="M1743" s="304"/>
      <c r="N1743" s="304"/>
      <c r="O1743" s="425">
        <f t="shared" si="55"/>
        <v>0</v>
      </c>
      <c r="P1743" s="304"/>
      <c r="Q1743" s="304"/>
      <c r="R1743" s="275" t="str">
        <f>IF(ISBLANK($B1743),"",VLOOKUP($B1743,Listen!$A$2:$C$44,2,FALSE))</f>
        <v/>
      </c>
      <c r="S1743" s="275" t="str">
        <f>IF(ISBLANK($B1743),"",VLOOKUP($B1743,Listen!$A$2:$C$44,3,FALSE))</f>
        <v/>
      </c>
      <c r="T1743" s="260"/>
      <c r="U1743" s="260"/>
      <c r="V1743" s="260"/>
      <c r="W1743" s="260"/>
      <c r="X1743" s="260"/>
      <c r="Y1743" s="260"/>
      <c r="Z1743" s="260"/>
      <c r="AA1743" s="260"/>
      <c r="AB1743" s="260"/>
      <c r="AC1743" s="260"/>
      <c r="AD1743" s="260"/>
      <c r="AE1743" s="260"/>
    </row>
    <row r="1744" spans="1:31">
      <c r="A1744" s="186"/>
      <c r="B1744" s="186"/>
      <c r="C1744" s="226"/>
      <c r="D1744" s="304"/>
      <c r="E1744" s="304"/>
      <c r="F1744" s="304"/>
      <c r="G1744" s="304"/>
      <c r="H1744" s="304"/>
      <c r="I1744" s="304"/>
      <c r="J1744" s="304"/>
      <c r="K1744" s="304"/>
      <c r="L1744" s="425">
        <f t="shared" si="54"/>
        <v>0</v>
      </c>
      <c r="M1744" s="304"/>
      <c r="N1744" s="304"/>
      <c r="O1744" s="425">
        <f t="shared" si="55"/>
        <v>0</v>
      </c>
      <c r="P1744" s="304"/>
      <c r="Q1744" s="304"/>
      <c r="R1744" s="275" t="str">
        <f>IF(ISBLANK($B1744),"",VLOOKUP($B1744,Listen!$A$2:$C$44,2,FALSE))</f>
        <v/>
      </c>
      <c r="S1744" s="275" t="str">
        <f>IF(ISBLANK($B1744),"",VLOOKUP($B1744,Listen!$A$2:$C$44,3,FALSE))</f>
        <v/>
      </c>
      <c r="T1744" s="260"/>
      <c r="U1744" s="260"/>
      <c r="V1744" s="260"/>
      <c r="W1744" s="260"/>
      <c r="X1744" s="260"/>
      <c r="Y1744" s="260"/>
      <c r="Z1744" s="260"/>
      <c r="AA1744" s="260"/>
      <c r="AB1744" s="260"/>
      <c r="AC1744" s="260"/>
      <c r="AD1744" s="260"/>
      <c r="AE1744" s="260"/>
    </row>
    <row r="1745" spans="1:31">
      <c r="A1745" s="186"/>
      <c r="B1745" s="186"/>
      <c r="C1745" s="226"/>
      <c r="D1745" s="304"/>
      <c r="E1745" s="304"/>
      <c r="F1745" s="304"/>
      <c r="G1745" s="304"/>
      <c r="H1745" s="304"/>
      <c r="I1745" s="304"/>
      <c r="J1745" s="304"/>
      <c r="K1745" s="304"/>
      <c r="L1745" s="425">
        <f t="shared" si="54"/>
        <v>0</v>
      </c>
      <c r="M1745" s="304"/>
      <c r="N1745" s="304"/>
      <c r="O1745" s="425">
        <f t="shared" si="55"/>
        <v>0</v>
      </c>
      <c r="P1745" s="304"/>
      <c r="Q1745" s="304"/>
      <c r="R1745" s="275" t="str">
        <f>IF(ISBLANK($B1745),"",VLOOKUP($B1745,Listen!$A$2:$C$44,2,FALSE))</f>
        <v/>
      </c>
      <c r="S1745" s="275" t="str">
        <f>IF(ISBLANK($B1745),"",VLOOKUP($B1745,Listen!$A$2:$C$44,3,FALSE))</f>
        <v/>
      </c>
      <c r="T1745" s="260"/>
      <c r="U1745" s="260"/>
      <c r="V1745" s="260"/>
      <c r="W1745" s="260"/>
      <c r="X1745" s="260"/>
      <c r="Y1745" s="260"/>
      <c r="Z1745" s="260"/>
      <c r="AA1745" s="260"/>
      <c r="AB1745" s="260"/>
      <c r="AC1745" s="260"/>
      <c r="AD1745" s="260"/>
      <c r="AE1745" s="260"/>
    </row>
    <row r="1746" spans="1:31">
      <c r="A1746" s="186"/>
      <c r="B1746" s="186"/>
      <c r="C1746" s="226"/>
      <c r="D1746" s="304"/>
      <c r="E1746" s="304"/>
      <c r="F1746" s="304"/>
      <c r="G1746" s="304"/>
      <c r="H1746" s="304"/>
      <c r="I1746" s="304"/>
      <c r="J1746" s="304"/>
      <c r="K1746" s="304"/>
      <c r="L1746" s="425">
        <f t="shared" si="54"/>
        <v>0</v>
      </c>
      <c r="M1746" s="304"/>
      <c r="N1746" s="304"/>
      <c r="O1746" s="425">
        <f t="shared" si="55"/>
        <v>0</v>
      </c>
      <c r="P1746" s="304"/>
      <c r="Q1746" s="304"/>
      <c r="R1746" s="275" t="str">
        <f>IF(ISBLANK($B1746),"",VLOOKUP($B1746,Listen!$A$2:$C$44,2,FALSE))</f>
        <v/>
      </c>
      <c r="S1746" s="275" t="str">
        <f>IF(ISBLANK($B1746),"",VLOOKUP($B1746,Listen!$A$2:$C$44,3,FALSE))</f>
        <v/>
      </c>
      <c r="T1746" s="260"/>
      <c r="U1746" s="260"/>
      <c r="V1746" s="260"/>
      <c r="W1746" s="260"/>
      <c r="X1746" s="260"/>
      <c r="Y1746" s="260"/>
      <c r="Z1746" s="260"/>
      <c r="AA1746" s="260"/>
      <c r="AB1746" s="260"/>
      <c r="AC1746" s="260"/>
      <c r="AD1746" s="260"/>
      <c r="AE1746" s="260"/>
    </row>
    <row r="1747" spans="1:31">
      <c r="A1747" s="186"/>
      <c r="B1747" s="186"/>
      <c r="C1747" s="226"/>
      <c r="D1747" s="304"/>
      <c r="E1747" s="304"/>
      <c r="F1747" s="304"/>
      <c r="G1747" s="304"/>
      <c r="H1747" s="304"/>
      <c r="I1747" s="304"/>
      <c r="J1747" s="304"/>
      <c r="K1747" s="304"/>
      <c r="L1747" s="425">
        <f t="shared" si="54"/>
        <v>0</v>
      </c>
      <c r="M1747" s="304"/>
      <c r="N1747" s="304"/>
      <c r="O1747" s="425">
        <f t="shared" si="55"/>
        <v>0</v>
      </c>
      <c r="P1747" s="304"/>
      <c r="Q1747" s="304"/>
      <c r="R1747" s="275" t="str">
        <f>IF(ISBLANK($B1747),"",VLOOKUP($B1747,Listen!$A$2:$C$44,2,FALSE))</f>
        <v/>
      </c>
      <c r="S1747" s="275" t="str">
        <f>IF(ISBLANK($B1747),"",VLOOKUP($B1747,Listen!$A$2:$C$44,3,FALSE))</f>
        <v/>
      </c>
      <c r="T1747" s="260"/>
      <c r="U1747" s="260"/>
      <c r="V1747" s="260"/>
      <c r="W1747" s="260"/>
      <c r="X1747" s="260"/>
      <c r="Y1747" s="260"/>
      <c r="Z1747" s="260"/>
      <c r="AA1747" s="260"/>
      <c r="AB1747" s="260"/>
      <c r="AC1747" s="260"/>
      <c r="AD1747" s="260"/>
      <c r="AE1747" s="260"/>
    </row>
    <row r="1748" spans="1:31">
      <c r="A1748" s="186"/>
      <c r="B1748" s="186"/>
      <c r="C1748" s="226"/>
      <c r="D1748" s="304"/>
      <c r="E1748" s="304"/>
      <c r="F1748" s="304"/>
      <c r="G1748" s="304"/>
      <c r="H1748" s="304"/>
      <c r="I1748" s="304"/>
      <c r="J1748" s="304"/>
      <c r="K1748" s="304"/>
      <c r="L1748" s="425">
        <f t="shared" si="54"/>
        <v>0</v>
      </c>
      <c r="M1748" s="304"/>
      <c r="N1748" s="304"/>
      <c r="O1748" s="425">
        <f t="shared" si="55"/>
        <v>0</v>
      </c>
      <c r="P1748" s="304"/>
      <c r="Q1748" s="304"/>
      <c r="R1748" s="275" t="str">
        <f>IF(ISBLANK($B1748),"",VLOOKUP($B1748,Listen!$A$2:$C$44,2,FALSE))</f>
        <v/>
      </c>
      <c r="S1748" s="275" t="str">
        <f>IF(ISBLANK($B1748),"",VLOOKUP($B1748,Listen!$A$2:$C$44,3,FALSE))</f>
        <v/>
      </c>
      <c r="T1748" s="260"/>
      <c r="U1748" s="260"/>
      <c r="V1748" s="260"/>
      <c r="W1748" s="260"/>
      <c r="X1748" s="260"/>
      <c r="Y1748" s="260"/>
      <c r="Z1748" s="260"/>
      <c r="AA1748" s="260"/>
      <c r="AB1748" s="260"/>
      <c r="AC1748" s="260"/>
      <c r="AD1748" s="260"/>
      <c r="AE1748" s="260"/>
    </row>
    <row r="1749" spans="1:31">
      <c r="A1749" s="186"/>
      <c r="B1749" s="186"/>
      <c r="C1749" s="226"/>
      <c r="D1749" s="304"/>
      <c r="E1749" s="304"/>
      <c r="F1749" s="304"/>
      <c r="G1749" s="304"/>
      <c r="H1749" s="304"/>
      <c r="I1749" s="304"/>
      <c r="J1749" s="304"/>
      <c r="K1749" s="304"/>
      <c r="L1749" s="425">
        <f t="shared" si="54"/>
        <v>0</v>
      </c>
      <c r="M1749" s="304"/>
      <c r="N1749" s="304"/>
      <c r="O1749" s="425">
        <f t="shared" si="55"/>
        <v>0</v>
      </c>
      <c r="P1749" s="304"/>
      <c r="Q1749" s="304"/>
      <c r="R1749" s="275" t="str">
        <f>IF(ISBLANK($B1749),"",VLOOKUP($B1749,Listen!$A$2:$C$44,2,FALSE))</f>
        <v/>
      </c>
      <c r="S1749" s="275" t="str">
        <f>IF(ISBLANK($B1749),"",VLOOKUP($B1749,Listen!$A$2:$C$44,3,FALSE))</f>
        <v/>
      </c>
      <c r="T1749" s="260"/>
      <c r="U1749" s="260"/>
      <c r="V1749" s="260"/>
      <c r="W1749" s="260"/>
      <c r="X1749" s="260"/>
      <c r="Y1749" s="260"/>
      <c r="Z1749" s="260"/>
      <c r="AA1749" s="260"/>
      <c r="AB1749" s="260"/>
      <c r="AC1749" s="260"/>
      <c r="AD1749" s="260"/>
      <c r="AE1749" s="260"/>
    </row>
    <row r="1750" spans="1:31">
      <c r="A1750" s="186"/>
      <c r="B1750" s="186"/>
      <c r="C1750" s="226"/>
      <c r="D1750" s="304"/>
      <c r="E1750" s="304"/>
      <c r="F1750" s="304"/>
      <c r="G1750" s="304"/>
      <c r="H1750" s="304"/>
      <c r="I1750" s="304"/>
      <c r="J1750" s="304"/>
      <c r="K1750" s="304"/>
      <c r="L1750" s="425">
        <f t="shared" si="54"/>
        <v>0</v>
      </c>
      <c r="M1750" s="304"/>
      <c r="N1750" s="304"/>
      <c r="O1750" s="425">
        <f t="shared" si="55"/>
        <v>0</v>
      </c>
      <c r="P1750" s="304"/>
      <c r="Q1750" s="304"/>
      <c r="R1750" s="275" t="str">
        <f>IF(ISBLANK($B1750),"",VLOOKUP($B1750,Listen!$A$2:$C$44,2,FALSE))</f>
        <v/>
      </c>
      <c r="S1750" s="275" t="str">
        <f>IF(ISBLANK($B1750),"",VLOOKUP($B1750,Listen!$A$2:$C$44,3,FALSE))</f>
        <v/>
      </c>
      <c r="T1750" s="260"/>
      <c r="U1750" s="260"/>
      <c r="V1750" s="260"/>
      <c r="W1750" s="260"/>
      <c r="X1750" s="260"/>
      <c r="Y1750" s="260"/>
      <c r="Z1750" s="260"/>
      <c r="AA1750" s="260"/>
      <c r="AB1750" s="260"/>
      <c r="AC1750" s="260"/>
      <c r="AD1750" s="260"/>
      <c r="AE1750" s="260"/>
    </row>
    <row r="1751" spans="1:31">
      <c r="A1751" s="186"/>
      <c r="B1751" s="186"/>
      <c r="C1751" s="226"/>
      <c r="D1751" s="304"/>
      <c r="E1751" s="304"/>
      <c r="F1751" s="304"/>
      <c r="G1751" s="304"/>
      <c r="H1751" s="304"/>
      <c r="I1751" s="304"/>
      <c r="J1751" s="304"/>
      <c r="K1751" s="304"/>
      <c r="L1751" s="425">
        <f t="shared" si="54"/>
        <v>0</v>
      </c>
      <c r="M1751" s="304"/>
      <c r="N1751" s="304"/>
      <c r="O1751" s="425">
        <f t="shared" si="55"/>
        <v>0</v>
      </c>
      <c r="P1751" s="304"/>
      <c r="Q1751" s="304"/>
      <c r="R1751" s="275" t="str">
        <f>IF(ISBLANK($B1751),"",VLOOKUP($B1751,Listen!$A$2:$C$44,2,FALSE))</f>
        <v/>
      </c>
      <c r="S1751" s="275" t="str">
        <f>IF(ISBLANK($B1751),"",VLOOKUP($B1751,Listen!$A$2:$C$44,3,FALSE))</f>
        <v/>
      </c>
      <c r="T1751" s="260"/>
      <c r="U1751" s="260"/>
      <c r="V1751" s="260"/>
      <c r="W1751" s="260"/>
      <c r="X1751" s="260"/>
      <c r="Y1751" s="260"/>
      <c r="Z1751" s="260"/>
      <c r="AA1751" s="260"/>
      <c r="AB1751" s="260"/>
      <c r="AC1751" s="260"/>
      <c r="AD1751" s="260"/>
      <c r="AE1751" s="260"/>
    </row>
    <row r="1752" spans="1:31">
      <c r="A1752" s="186"/>
      <c r="B1752" s="186"/>
      <c r="C1752" s="226"/>
      <c r="D1752" s="304"/>
      <c r="E1752" s="304"/>
      <c r="F1752" s="304"/>
      <c r="G1752" s="304"/>
      <c r="H1752" s="304"/>
      <c r="I1752" s="304"/>
      <c r="J1752" s="304"/>
      <c r="K1752" s="304"/>
      <c r="L1752" s="425">
        <f t="shared" si="54"/>
        <v>0</v>
      </c>
      <c r="M1752" s="304"/>
      <c r="N1752" s="304"/>
      <c r="O1752" s="425">
        <f t="shared" si="55"/>
        <v>0</v>
      </c>
      <c r="P1752" s="304"/>
      <c r="Q1752" s="304"/>
      <c r="R1752" s="275" t="str">
        <f>IF(ISBLANK($B1752),"",VLOOKUP($B1752,Listen!$A$2:$C$44,2,FALSE))</f>
        <v/>
      </c>
      <c r="S1752" s="275" t="str">
        <f>IF(ISBLANK($B1752),"",VLOOKUP($B1752,Listen!$A$2:$C$44,3,FALSE))</f>
        <v/>
      </c>
      <c r="T1752" s="260"/>
      <c r="U1752" s="260"/>
      <c r="V1752" s="260"/>
      <c r="W1752" s="260"/>
      <c r="X1752" s="260"/>
      <c r="Y1752" s="260"/>
      <c r="Z1752" s="260"/>
      <c r="AA1752" s="260"/>
      <c r="AB1752" s="260"/>
      <c r="AC1752" s="260"/>
      <c r="AD1752" s="260"/>
      <c r="AE1752" s="260"/>
    </row>
    <row r="1753" spans="1:31">
      <c r="A1753" s="186"/>
      <c r="B1753" s="186"/>
      <c r="C1753" s="226"/>
      <c r="D1753" s="304"/>
      <c r="E1753" s="304"/>
      <c r="F1753" s="304"/>
      <c r="G1753" s="304"/>
      <c r="H1753" s="304"/>
      <c r="I1753" s="304"/>
      <c r="J1753" s="304"/>
      <c r="K1753" s="304"/>
      <c r="L1753" s="425">
        <f t="shared" si="54"/>
        <v>0</v>
      </c>
      <c r="M1753" s="304"/>
      <c r="N1753" s="304"/>
      <c r="O1753" s="425">
        <f t="shared" si="55"/>
        <v>0</v>
      </c>
      <c r="P1753" s="304"/>
      <c r="Q1753" s="304"/>
      <c r="R1753" s="275" t="str">
        <f>IF(ISBLANK($B1753),"",VLOOKUP($B1753,Listen!$A$2:$C$44,2,FALSE))</f>
        <v/>
      </c>
      <c r="S1753" s="275" t="str">
        <f>IF(ISBLANK($B1753),"",VLOOKUP($B1753,Listen!$A$2:$C$44,3,FALSE))</f>
        <v/>
      </c>
      <c r="T1753" s="260"/>
      <c r="U1753" s="260"/>
      <c r="V1753" s="260"/>
      <c r="W1753" s="260"/>
      <c r="X1753" s="260"/>
      <c r="Y1753" s="260"/>
      <c r="Z1753" s="260"/>
      <c r="AA1753" s="260"/>
      <c r="AB1753" s="260"/>
      <c r="AC1753" s="260"/>
      <c r="AD1753" s="260"/>
      <c r="AE1753" s="260"/>
    </row>
    <row r="1754" spans="1:31">
      <c r="A1754" s="186"/>
      <c r="B1754" s="186"/>
      <c r="C1754" s="226"/>
      <c r="D1754" s="304"/>
      <c r="E1754" s="304"/>
      <c r="F1754" s="304"/>
      <c r="G1754" s="304"/>
      <c r="H1754" s="304"/>
      <c r="I1754" s="304"/>
      <c r="J1754" s="304"/>
      <c r="K1754" s="304"/>
      <c r="L1754" s="425">
        <f t="shared" si="54"/>
        <v>0</v>
      </c>
      <c r="M1754" s="304"/>
      <c r="N1754" s="304"/>
      <c r="O1754" s="425">
        <f t="shared" si="55"/>
        <v>0</v>
      </c>
      <c r="P1754" s="304"/>
      <c r="Q1754" s="304"/>
      <c r="R1754" s="275" t="str">
        <f>IF(ISBLANK($B1754),"",VLOOKUP($B1754,Listen!$A$2:$C$44,2,FALSE))</f>
        <v/>
      </c>
      <c r="S1754" s="275" t="str">
        <f>IF(ISBLANK($B1754),"",VLOOKUP($B1754,Listen!$A$2:$C$44,3,FALSE))</f>
        <v/>
      </c>
      <c r="T1754" s="260"/>
      <c r="U1754" s="260"/>
      <c r="V1754" s="260"/>
      <c r="W1754" s="260"/>
      <c r="X1754" s="260"/>
      <c r="Y1754" s="260"/>
      <c r="Z1754" s="260"/>
      <c r="AA1754" s="260"/>
      <c r="AB1754" s="260"/>
      <c r="AC1754" s="260"/>
      <c r="AD1754" s="260"/>
      <c r="AE1754" s="260"/>
    </row>
    <row r="1755" spans="1:31">
      <c r="A1755" s="186"/>
      <c r="B1755" s="186"/>
      <c r="C1755" s="226"/>
      <c r="D1755" s="304"/>
      <c r="E1755" s="304"/>
      <c r="F1755" s="304"/>
      <c r="G1755" s="304"/>
      <c r="H1755" s="304"/>
      <c r="I1755" s="304"/>
      <c r="J1755" s="304"/>
      <c r="K1755" s="304"/>
      <c r="L1755" s="425">
        <f t="shared" si="54"/>
        <v>0</v>
      </c>
      <c r="M1755" s="304"/>
      <c r="N1755" s="304"/>
      <c r="O1755" s="425">
        <f t="shared" si="55"/>
        <v>0</v>
      </c>
      <c r="P1755" s="304"/>
      <c r="Q1755" s="304"/>
      <c r="R1755" s="275" t="str">
        <f>IF(ISBLANK($B1755),"",VLOOKUP($B1755,Listen!$A$2:$C$44,2,FALSE))</f>
        <v/>
      </c>
      <c r="S1755" s="275" t="str">
        <f>IF(ISBLANK($B1755),"",VLOOKUP($B1755,Listen!$A$2:$C$44,3,FALSE))</f>
        <v/>
      </c>
      <c r="T1755" s="260"/>
      <c r="U1755" s="260"/>
      <c r="V1755" s="260"/>
      <c r="W1755" s="260"/>
      <c r="X1755" s="260"/>
      <c r="Y1755" s="260"/>
      <c r="Z1755" s="260"/>
      <c r="AA1755" s="260"/>
      <c r="AB1755" s="260"/>
      <c r="AC1755" s="260"/>
      <c r="AD1755" s="260"/>
      <c r="AE1755" s="260"/>
    </row>
    <row r="1756" spans="1:31">
      <c r="A1756" s="186"/>
      <c r="B1756" s="186"/>
      <c r="C1756" s="226"/>
      <c r="D1756" s="304"/>
      <c r="E1756" s="304"/>
      <c r="F1756" s="304"/>
      <c r="G1756" s="304"/>
      <c r="H1756" s="304"/>
      <c r="I1756" s="304"/>
      <c r="J1756" s="304"/>
      <c r="K1756" s="304"/>
      <c r="L1756" s="425">
        <f t="shared" si="54"/>
        <v>0</v>
      </c>
      <c r="M1756" s="304"/>
      <c r="N1756" s="304"/>
      <c r="O1756" s="425">
        <f t="shared" si="55"/>
        <v>0</v>
      </c>
      <c r="P1756" s="304"/>
      <c r="Q1756" s="304"/>
      <c r="R1756" s="275" t="str">
        <f>IF(ISBLANK($B1756),"",VLOOKUP($B1756,Listen!$A$2:$C$44,2,FALSE))</f>
        <v/>
      </c>
      <c r="S1756" s="275" t="str">
        <f>IF(ISBLANK($B1756),"",VLOOKUP($B1756,Listen!$A$2:$C$44,3,FALSE))</f>
        <v/>
      </c>
      <c r="T1756" s="260"/>
      <c r="U1756" s="260"/>
      <c r="V1756" s="260"/>
      <c r="W1756" s="260"/>
      <c r="X1756" s="260"/>
      <c r="Y1756" s="260"/>
      <c r="Z1756" s="260"/>
      <c r="AA1756" s="260"/>
      <c r="AB1756" s="260"/>
      <c r="AC1756" s="260"/>
      <c r="AD1756" s="260"/>
      <c r="AE1756" s="260"/>
    </row>
    <row r="1757" spans="1:31">
      <c r="A1757" s="186"/>
      <c r="B1757" s="186"/>
      <c r="C1757" s="226"/>
      <c r="D1757" s="304"/>
      <c r="E1757" s="304"/>
      <c r="F1757" s="304"/>
      <c r="G1757" s="304"/>
      <c r="H1757" s="304"/>
      <c r="I1757" s="304"/>
      <c r="J1757" s="304"/>
      <c r="K1757" s="304"/>
      <c r="L1757" s="425">
        <f t="shared" si="54"/>
        <v>0</v>
      </c>
      <c r="M1757" s="304"/>
      <c r="N1757" s="304"/>
      <c r="O1757" s="425">
        <f t="shared" si="55"/>
        <v>0</v>
      </c>
      <c r="P1757" s="304"/>
      <c r="Q1757" s="304"/>
      <c r="R1757" s="275" t="str">
        <f>IF(ISBLANK($B1757),"",VLOOKUP($B1757,Listen!$A$2:$C$44,2,FALSE))</f>
        <v/>
      </c>
      <c r="S1757" s="275" t="str">
        <f>IF(ISBLANK($B1757),"",VLOOKUP($B1757,Listen!$A$2:$C$44,3,FALSE))</f>
        <v/>
      </c>
      <c r="T1757" s="260"/>
      <c r="U1757" s="260"/>
      <c r="V1757" s="260"/>
      <c r="W1757" s="260"/>
      <c r="X1757" s="260"/>
      <c r="Y1757" s="260"/>
      <c r="Z1757" s="260"/>
      <c r="AA1757" s="260"/>
      <c r="AB1757" s="260"/>
      <c r="AC1757" s="260"/>
      <c r="AD1757" s="260"/>
      <c r="AE1757" s="260"/>
    </row>
    <row r="1758" spans="1:31">
      <c r="A1758" s="186"/>
      <c r="B1758" s="186"/>
      <c r="C1758" s="226"/>
      <c r="D1758" s="304"/>
      <c r="E1758" s="304"/>
      <c r="F1758" s="304"/>
      <c r="G1758" s="304"/>
      <c r="H1758" s="304"/>
      <c r="I1758" s="304"/>
      <c r="J1758" s="304"/>
      <c r="K1758" s="304"/>
      <c r="L1758" s="425">
        <f t="shared" si="54"/>
        <v>0</v>
      </c>
      <c r="M1758" s="304"/>
      <c r="N1758" s="304"/>
      <c r="O1758" s="425">
        <f t="shared" si="55"/>
        <v>0</v>
      </c>
      <c r="P1758" s="304"/>
      <c r="Q1758" s="304"/>
      <c r="R1758" s="275" t="str">
        <f>IF(ISBLANK($B1758),"",VLOOKUP($B1758,Listen!$A$2:$C$44,2,FALSE))</f>
        <v/>
      </c>
      <c r="S1758" s="275" t="str">
        <f>IF(ISBLANK($B1758),"",VLOOKUP($B1758,Listen!$A$2:$C$44,3,FALSE))</f>
        <v/>
      </c>
      <c r="T1758" s="260"/>
      <c r="U1758" s="260"/>
      <c r="V1758" s="260"/>
      <c r="W1758" s="260"/>
      <c r="X1758" s="260"/>
      <c r="Y1758" s="260"/>
      <c r="Z1758" s="260"/>
      <c r="AA1758" s="260"/>
      <c r="AB1758" s="260"/>
      <c r="AC1758" s="260"/>
      <c r="AD1758" s="260"/>
      <c r="AE1758" s="260"/>
    </row>
    <row r="1759" spans="1:31">
      <c r="A1759" s="186"/>
      <c r="B1759" s="186"/>
      <c r="C1759" s="226"/>
      <c r="D1759" s="304"/>
      <c r="E1759" s="304"/>
      <c r="F1759" s="304"/>
      <c r="G1759" s="304"/>
      <c r="H1759" s="304"/>
      <c r="I1759" s="304"/>
      <c r="J1759" s="304"/>
      <c r="K1759" s="304"/>
      <c r="L1759" s="425">
        <f t="shared" si="54"/>
        <v>0</v>
      </c>
      <c r="M1759" s="304"/>
      <c r="N1759" s="304"/>
      <c r="O1759" s="425">
        <f t="shared" si="55"/>
        <v>0</v>
      </c>
      <c r="P1759" s="304"/>
      <c r="Q1759" s="304"/>
      <c r="R1759" s="275" t="str">
        <f>IF(ISBLANK($B1759),"",VLOOKUP($B1759,Listen!$A$2:$C$44,2,FALSE))</f>
        <v/>
      </c>
      <c r="S1759" s="275" t="str">
        <f>IF(ISBLANK($B1759),"",VLOOKUP($B1759,Listen!$A$2:$C$44,3,FALSE))</f>
        <v/>
      </c>
      <c r="T1759" s="260"/>
      <c r="U1759" s="260"/>
      <c r="V1759" s="260"/>
      <c r="W1759" s="260"/>
      <c r="X1759" s="260"/>
      <c r="Y1759" s="260"/>
      <c r="Z1759" s="260"/>
      <c r="AA1759" s="260"/>
      <c r="AB1759" s="260"/>
      <c r="AC1759" s="260"/>
      <c r="AD1759" s="260"/>
      <c r="AE1759" s="260"/>
    </row>
    <row r="1760" spans="1:31">
      <c r="A1760" s="186"/>
      <c r="B1760" s="186"/>
      <c r="C1760" s="226"/>
      <c r="D1760" s="304"/>
      <c r="E1760" s="304"/>
      <c r="F1760" s="304"/>
      <c r="G1760" s="304"/>
      <c r="H1760" s="304"/>
      <c r="I1760" s="304"/>
      <c r="J1760" s="304"/>
      <c r="K1760" s="304"/>
      <c r="L1760" s="425">
        <f t="shared" si="54"/>
        <v>0</v>
      </c>
      <c r="M1760" s="304"/>
      <c r="N1760" s="304"/>
      <c r="O1760" s="425">
        <f t="shared" si="55"/>
        <v>0</v>
      </c>
      <c r="P1760" s="304"/>
      <c r="Q1760" s="304"/>
      <c r="R1760" s="275" t="str">
        <f>IF(ISBLANK($B1760),"",VLOOKUP($B1760,Listen!$A$2:$C$44,2,FALSE))</f>
        <v/>
      </c>
      <c r="S1760" s="275" t="str">
        <f>IF(ISBLANK($B1760),"",VLOOKUP($B1760,Listen!$A$2:$C$44,3,FALSE))</f>
        <v/>
      </c>
      <c r="T1760" s="260"/>
      <c r="U1760" s="260"/>
      <c r="V1760" s="260"/>
      <c r="W1760" s="260"/>
      <c r="X1760" s="260"/>
      <c r="Y1760" s="260"/>
      <c r="Z1760" s="260"/>
      <c r="AA1760" s="260"/>
      <c r="AB1760" s="260"/>
      <c r="AC1760" s="260"/>
      <c r="AD1760" s="260"/>
      <c r="AE1760" s="260"/>
    </row>
    <row r="1761" spans="1:31">
      <c r="A1761" s="186"/>
      <c r="B1761" s="186"/>
      <c r="C1761" s="226"/>
      <c r="D1761" s="304"/>
      <c r="E1761" s="304"/>
      <c r="F1761" s="304"/>
      <c r="G1761" s="304"/>
      <c r="H1761" s="304"/>
      <c r="I1761" s="304"/>
      <c r="J1761" s="304"/>
      <c r="K1761" s="304"/>
      <c r="L1761" s="425">
        <f t="shared" si="54"/>
        <v>0</v>
      </c>
      <c r="M1761" s="304"/>
      <c r="N1761" s="304"/>
      <c r="O1761" s="425">
        <f t="shared" si="55"/>
        <v>0</v>
      </c>
      <c r="P1761" s="304"/>
      <c r="Q1761" s="304"/>
      <c r="R1761" s="275" t="str">
        <f>IF(ISBLANK($B1761),"",VLOOKUP($B1761,Listen!$A$2:$C$44,2,FALSE))</f>
        <v/>
      </c>
      <c r="S1761" s="275" t="str">
        <f>IF(ISBLANK($B1761),"",VLOOKUP($B1761,Listen!$A$2:$C$44,3,FALSE))</f>
        <v/>
      </c>
      <c r="T1761" s="260"/>
      <c r="U1761" s="260"/>
      <c r="V1761" s="260"/>
      <c r="W1761" s="260"/>
      <c r="X1761" s="260"/>
      <c r="Y1761" s="260"/>
      <c r="Z1761" s="260"/>
      <c r="AA1761" s="260"/>
      <c r="AB1761" s="260"/>
      <c r="AC1761" s="260"/>
      <c r="AD1761" s="260"/>
      <c r="AE1761" s="260"/>
    </row>
    <row r="1762" spans="1:31">
      <c r="A1762" s="186"/>
      <c r="B1762" s="186"/>
      <c r="C1762" s="226"/>
      <c r="D1762" s="304"/>
      <c r="E1762" s="304"/>
      <c r="F1762" s="304"/>
      <c r="G1762" s="304"/>
      <c r="H1762" s="304"/>
      <c r="I1762" s="304"/>
      <c r="J1762" s="304"/>
      <c r="K1762" s="304"/>
      <c r="L1762" s="425">
        <f t="shared" si="54"/>
        <v>0</v>
      </c>
      <c r="M1762" s="304"/>
      <c r="N1762" s="304"/>
      <c r="O1762" s="425">
        <f t="shared" si="55"/>
        <v>0</v>
      </c>
      <c r="P1762" s="304"/>
      <c r="Q1762" s="304"/>
      <c r="R1762" s="275" t="str">
        <f>IF(ISBLANK($B1762),"",VLOOKUP($B1762,Listen!$A$2:$C$44,2,FALSE))</f>
        <v/>
      </c>
      <c r="S1762" s="275" t="str">
        <f>IF(ISBLANK($B1762),"",VLOOKUP($B1762,Listen!$A$2:$C$44,3,FALSE))</f>
        <v/>
      </c>
      <c r="T1762" s="260"/>
      <c r="U1762" s="260"/>
      <c r="V1762" s="260"/>
      <c r="W1762" s="260"/>
      <c r="X1762" s="260"/>
      <c r="Y1762" s="260"/>
      <c r="Z1762" s="260"/>
      <c r="AA1762" s="260"/>
      <c r="AB1762" s="260"/>
      <c r="AC1762" s="260"/>
      <c r="AD1762" s="260"/>
      <c r="AE1762" s="260"/>
    </row>
    <row r="1763" spans="1:31">
      <c r="A1763" s="186"/>
      <c r="B1763" s="186"/>
      <c r="C1763" s="226"/>
      <c r="D1763" s="304"/>
      <c r="E1763" s="304"/>
      <c r="F1763" s="304"/>
      <c r="G1763" s="304"/>
      <c r="H1763" s="304"/>
      <c r="I1763" s="304"/>
      <c r="J1763" s="304"/>
      <c r="K1763" s="304"/>
      <c r="L1763" s="425">
        <f t="shared" si="54"/>
        <v>0</v>
      </c>
      <c r="M1763" s="304"/>
      <c r="N1763" s="304"/>
      <c r="O1763" s="425">
        <f t="shared" si="55"/>
        <v>0</v>
      </c>
      <c r="P1763" s="304"/>
      <c r="Q1763" s="304"/>
      <c r="R1763" s="275" t="str">
        <f>IF(ISBLANK($B1763),"",VLOOKUP($B1763,Listen!$A$2:$C$44,2,FALSE))</f>
        <v/>
      </c>
      <c r="S1763" s="275" t="str">
        <f>IF(ISBLANK($B1763),"",VLOOKUP($B1763,Listen!$A$2:$C$44,3,FALSE))</f>
        <v/>
      </c>
      <c r="T1763" s="260"/>
      <c r="U1763" s="260"/>
      <c r="V1763" s="260"/>
      <c r="W1763" s="260"/>
      <c r="X1763" s="260"/>
      <c r="Y1763" s="260"/>
      <c r="Z1763" s="260"/>
      <c r="AA1763" s="260"/>
      <c r="AB1763" s="260"/>
      <c r="AC1763" s="260"/>
      <c r="AD1763" s="260"/>
      <c r="AE1763" s="260"/>
    </row>
    <row r="1764" spans="1:31">
      <c r="A1764" s="186"/>
      <c r="B1764" s="186"/>
      <c r="C1764" s="226"/>
      <c r="D1764" s="304"/>
      <c r="E1764" s="304"/>
      <c r="F1764" s="304"/>
      <c r="G1764" s="304"/>
      <c r="H1764" s="304"/>
      <c r="I1764" s="304"/>
      <c r="J1764" s="304"/>
      <c r="K1764" s="304"/>
      <c r="L1764" s="425">
        <f t="shared" si="54"/>
        <v>0</v>
      </c>
      <c r="M1764" s="304"/>
      <c r="N1764" s="304"/>
      <c r="O1764" s="425">
        <f t="shared" si="55"/>
        <v>0</v>
      </c>
      <c r="P1764" s="304"/>
      <c r="Q1764" s="304"/>
      <c r="R1764" s="275" t="str">
        <f>IF(ISBLANK($B1764),"",VLOOKUP($B1764,Listen!$A$2:$C$44,2,FALSE))</f>
        <v/>
      </c>
      <c r="S1764" s="275" t="str">
        <f>IF(ISBLANK($B1764),"",VLOOKUP($B1764,Listen!$A$2:$C$44,3,FALSE))</f>
        <v/>
      </c>
      <c r="T1764" s="260"/>
      <c r="U1764" s="260"/>
      <c r="V1764" s="260"/>
      <c r="W1764" s="260"/>
      <c r="X1764" s="260"/>
      <c r="Y1764" s="260"/>
      <c r="Z1764" s="260"/>
      <c r="AA1764" s="260"/>
      <c r="AB1764" s="260"/>
      <c r="AC1764" s="260"/>
      <c r="AD1764" s="260"/>
      <c r="AE1764" s="260"/>
    </row>
    <row r="1765" spans="1:31">
      <c r="A1765" s="186"/>
      <c r="B1765" s="186"/>
      <c r="C1765" s="226"/>
      <c r="D1765" s="304"/>
      <c r="E1765" s="304"/>
      <c r="F1765" s="304"/>
      <c r="G1765" s="304"/>
      <c r="H1765" s="304"/>
      <c r="I1765" s="304"/>
      <c r="J1765" s="304"/>
      <c r="K1765" s="304"/>
      <c r="L1765" s="425">
        <f t="shared" si="54"/>
        <v>0</v>
      </c>
      <c r="M1765" s="304"/>
      <c r="N1765" s="304"/>
      <c r="O1765" s="425">
        <f t="shared" si="55"/>
        <v>0</v>
      </c>
      <c r="P1765" s="304"/>
      <c r="Q1765" s="304"/>
      <c r="R1765" s="275" t="str">
        <f>IF(ISBLANK($B1765),"",VLOOKUP($B1765,Listen!$A$2:$C$44,2,FALSE))</f>
        <v/>
      </c>
      <c r="S1765" s="275" t="str">
        <f>IF(ISBLANK($B1765),"",VLOOKUP($B1765,Listen!$A$2:$C$44,3,FALSE))</f>
        <v/>
      </c>
      <c r="T1765" s="260"/>
      <c r="U1765" s="260"/>
      <c r="V1765" s="260"/>
      <c r="W1765" s="260"/>
      <c r="X1765" s="260"/>
      <c r="Y1765" s="260"/>
      <c r="Z1765" s="260"/>
      <c r="AA1765" s="260"/>
      <c r="AB1765" s="260"/>
      <c r="AC1765" s="260"/>
      <c r="AD1765" s="260"/>
      <c r="AE1765" s="260"/>
    </row>
    <row r="1766" spans="1:31">
      <c r="A1766" s="186"/>
      <c r="B1766" s="186"/>
      <c r="C1766" s="226"/>
      <c r="D1766" s="304"/>
      <c r="E1766" s="304"/>
      <c r="F1766" s="304"/>
      <c r="G1766" s="304"/>
      <c r="H1766" s="304"/>
      <c r="I1766" s="304"/>
      <c r="J1766" s="304"/>
      <c r="K1766" s="304"/>
      <c r="L1766" s="425">
        <f t="shared" si="54"/>
        <v>0</v>
      </c>
      <c r="M1766" s="304"/>
      <c r="N1766" s="304"/>
      <c r="O1766" s="425">
        <f t="shared" si="55"/>
        <v>0</v>
      </c>
      <c r="P1766" s="304"/>
      <c r="Q1766" s="304"/>
      <c r="R1766" s="275" t="str">
        <f>IF(ISBLANK($B1766),"",VLOOKUP($B1766,Listen!$A$2:$C$44,2,FALSE))</f>
        <v/>
      </c>
      <c r="S1766" s="275" t="str">
        <f>IF(ISBLANK($B1766),"",VLOOKUP($B1766,Listen!$A$2:$C$44,3,FALSE))</f>
        <v/>
      </c>
      <c r="T1766" s="260"/>
      <c r="U1766" s="260"/>
      <c r="V1766" s="260"/>
      <c r="W1766" s="260"/>
      <c r="X1766" s="260"/>
      <c r="Y1766" s="260"/>
      <c r="Z1766" s="260"/>
      <c r="AA1766" s="260"/>
      <c r="AB1766" s="260"/>
      <c r="AC1766" s="260"/>
      <c r="AD1766" s="260"/>
      <c r="AE1766" s="260"/>
    </row>
    <row r="1767" spans="1:31">
      <c r="A1767" s="186"/>
      <c r="B1767" s="186"/>
      <c r="C1767" s="226"/>
      <c r="D1767" s="304"/>
      <c r="E1767" s="304"/>
      <c r="F1767" s="304"/>
      <c r="G1767" s="304"/>
      <c r="H1767" s="304"/>
      <c r="I1767" s="304"/>
      <c r="J1767" s="304"/>
      <c r="K1767" s="304"/>
      <c r="L1767" s="425">
        <f t="shared" si="54"/>
        <v>0</v>
      </c>
      <c r="M1767" s="304"/>
      <c r="N1767" s="304"/>
      <c r="O1767" s="425">
        <f t="shared" si="55"/>
        <v>0</v>
      </c>
      <c r="P1767" s="304"/>
      <c r="Q1767" s="304"/>
      <c r="R1767" s="275" t="str">
        <f>IF(ISBLANK($B1767),"",VLOOKUP($B1767,Listen!$A$2:$C$44,2,FALSE))</f>
        <v/>
      </c>
      <c r="S1767" s="275" t="str">
        <f>IF(ISBLANK($B1767),"",VLOOKUP($B1767,Listen!$A$2:$C$44,3,FALSE))</f>
        <v/>
      </c>
      <c r="T1767" s="260"/>
      <c r="U1767" s="260"/>
      <c r="V1767" s="260"/>
      <c r="W1767" s="260"/>
      <c r="X1767" s="260"/>
      <c r="Y1767" s="260"/>
      <c r="Z1767" s="260"/>
      <c r="AA1767" s="260"/>
      <c r="AB1767" s="260"/>
      <c r="AC1767" s="260"/>
      <c r="AD1767" s="260"/>
      <c r="AE1767" s="260"/>
    </row>
    <row r="1768" spans="1:31">
      <c r="A1768" s="186"/>
      <c r="B1768" s="186"/>
      <c r="C1768" s="226"/>
      <c r="D1768" s="304"/>
      <c r="E1768" s="304"/>
      <c r="F1768" s="304"/>
      <c r="G1768" s="304"/>
      <c r="H1768" s="304"/>
      <c r="I1768" s="304"/>
      <c r="J1768" s="304"/>
      <c r="K1768" s="304"/>
      <c r="L1768" s="425">
        <f t="shared" si="54"/>
        <v>0</v>
      </c>
      <c r="M1768" s="304"/>
      <c r="N1768" s="304"/>
      <c r="O1768" s="425">
        <f t="shared" si="55"/>
        <v>0</v>
      </c>
      <c r="P1768" s="304"/>
      <c r="Q1768" s="304"/>
      <c r="R1768" s="275" t="str">
        <f>IF(ISBLANK($B1768),"",VLOOKUP($B1768,Listen!$A$2:$C$44,2,FALSE))</f>
        <v/>
      </c>
      <c r="S1768" s="275" t="str">
        <f>IF(ISBLANK($B1768),"",VLOOKUP($B1768,Listen!$A$2:$C$44,3,FALSE))</f>
        <v/>
      </c>
      <c r="T1768" s="260"/>
      <c r="U1768" s="260"/>
      <c r="V1768" s="260"/>
      <c r="W1768" s="260"/>
      <c r="X1768" s="260"/>
      <c r="Y1768" s="260"/>
      <c r="Z1768" s="260"/>
      <c r="AA1768" s="260"/>
      <c r="AB1768" s="260"/>
      <c r="AC1768" s="260"/>
      <c r="AD1768" s="260"/>
      <c r="AE1768" s="260"/>
    </row>
    <row r="1769" spans="1:31">
      <c r="A1769" s="186"/>
      <c r="B1769" s="186"/>
      <c r="C1769" s="226"/>
      <c r="D1769" s="304"/>
      <c r="E1769" s="304"/>
      <c r="F1769" s="304"/>
      <c r="G1769" s="304"/>
      <c r="H1769" s="304"/>
      <c r="I1769" s="304"/>
      <c r="J1769" s="304"/>
      <c r="K1769" s="304"/>
      <c r="L1769" s="425">
        <f t="shared" si="54"/>
        <v>0</v>
      </c>
      <c r="M1769" s="304"/>
      <c r="N1769" s="304"/>
      <c r="O1769" s="425">
        <f t="shared" si="55"/>
        <v>0</v>
      </c>
      <c r="P1769" s="304"/>
      <c r="Q1769" s="304"/>
      <c r="R1769" s="275" t="str">
        <f>IF(ISBLANK($B1769),"",VLOOKUP($B1769,Listen!$A$2:$C$44,2,FALSE))</f>
        <v/>
      </c>
      <c r="S1769" s="275" t="str">
        <f>IF(ISBLANK($B1769),"",VLOOKUP($B1769,Listen!$A$2:$C$44,3,FALSE))</f>
        <v/>
      </c>
      <c r="T1769" s="260"/>
      <c r="U1769" s="260"/>
      <c r="V1769" s="260"/>
      <c r="W1769" s="260"/>
      <c r="X1769" s="260"/>
      <c r="Y1769" s="260"/>
      <c r="Z1769" s="260"/>
      <c r="AA1769" s="260"/>
      <c r="AB1769" s="260"/>
      <c r="AC1769" s="260"/>
      <c r="AD1769" s="260"/>
      <c r="AE1769" s="260"/>
    </row>
    <row r="1770" spans="1:31">
      <c r="A1770" s="186"/>
      <c r="B1770" s="186"/>
      <c r="C1770" s="226"/>
      <c r="D1770" s="304"/>
      <c r="E1770" s="304"/>
      <c r="F1770" s="304"/>
      <c r="G1770" s="304"/>
      <c r="H1770" s="304"/>
      <c r="I1770" s="304"/>
      <c r="J1770" s="304"/>
      <c r="K1770" s="304"/>
      <c r="L1770" s="425">
        <f t="shared" si="54"/>
        <v>0</v>
      </c>
      <c r="M1770" s="304"/>
      <c r="N1770" s="304"/>
      <c r="O1770" s="425">
        <f t="shared" si="55"/>
        <v>0</v>
      </c>
      <c r="P1770" s="304"/>
      <c r="Q1770" s="304"/>
      <c r="R1770" s="275" t="str">
        <f>IF(ISBLANK($B1770),"",VLOOKUP($B1770,Listen!$A$2:$C$44,2,FALSE))</f>
        <v/>
      </c>
      <c r="S1770" s="275" t="str">
        <f>IF(ISBLANK($B1770),"",VLOOKUP($B1770,Listen!$A$2:$C$44,3,FALSE))</f>
        <v/>
      </c>
      <c r="T1770" s="260"/>
      <c r="U1770" s="260"/>
      <c r="V1770" s="260"/>
      <c r="W1770" s="260"/>
      <c r="X1770" s="260"/>
      <c r="Y1770" s="260"/>
      <c r="Z1770" s="260"/>
      <c r="AA1770" s="260"/>
      <c r="AB1770" s="260"/>
      <c r="AC1770" s="260"/>
      <c r="AD1770" s="260"/>
      <c r="AE1770" s="260"/>
    </row>
    <row r="1771" spans="1:31">
      <c r="A1771" s="186"/>
      <c r="B1771" s="186"/>
      <c r="C1771" s="226"/>
      <c r="D1771" s="304"/>
      <c r="E1771" s="304"/>
      <c r="F1771" s="304"/>
      <c r="G1771" s="304"/>
      <c r="H1771" s="304"/>
      <c r="I1771" s="304"/>
      <c r="J1771" s="304"/>
      <c r="K1771" s="304"/>
      <c r="L1771" s="425">
        <f t="shared" si="54"/>
        <v>0</v>
      </c>
      <c r="M1771" s="304"/>
      <c r="N1771" s="304"/>
      <c r="O1771" s="425">
        <f t="shared" si="55"/>
        <v>0</v>
      </c>
      <c r="P1771" s="304"/>
      <c r="Q1771" s="304"/>
      <c r="R1771" s="275" t="str">
        <f>IF(ISBLANK($B1771),"",VLOOKUP($B1771,Listen!$A$2:$C$44,2,FALSE))</f>
        <v/>
      </c>
      <c r="S1771" s="275" t="str">
        <f>IF(ISBLANK($B1771),"",VLOOKUP($B1771,Listen!$A$2:$C$44,3,FALSE))</f>
        <v/>
      </c>
      <c r="T1771" s="260"/>
      <c r="U1771" s="260"/>
      <c r="V1771" s="260"/>
      <c r="W1771" s="260"/>
      <c r="X1771" s="260"/>
      <c r="Y1771" s="260"/>
      <c r="Z1771" s="260"/>
      <c r="AA1771" s="260"/>
      <c r="AB1771" s="260"/>
      <c r="AC1771" s="260"/>
      <c r="AD1771" s="260"/>
      <c r="AE1771" s="260"/>
    </row>
    <row r="1772" spans="1:31">
      <c r="A1772" s="186"/>
      <c r="B1772" s="186"/>
      <c r="C1772" s="226"/>
      <c r="D1772" s="304"/>
      <c r="E1772" s="304"/>
      <c r="F1772" s="304"/>
      <c r="G1772" s="304"/>
      <c r="H1772" s="304"/>
      <c r="I1772" s="304"/>
      <c r="J1772" s="304"/>
      <c r="K1772" s="304"/>
      <c r="L1772" s="425">
        <f t="shared" si="54"/>
        <v>0</v>
      </c>
      <c r="M1772" s="304"/>
      <c r="N1772" s="304"/>
      <c r="O1772" s="425">
        <f t="shared" si="55"/>
        <v>0</v>
      </c>
      <c r="P1772" s="304"/>
      <c r="Q1772" s="304"/>
      <c r="R1772" s="275" t="str">
        <f>IF(ISBLANK($B1772),"",VLOOKUP($B1772,Listen!$A$2:$C$44,2,FALSE))</f>
        <v/>
      </c>
      <c r="S1772" s="275" t="str">
        <f>IF(ISBLANK($B1772),"",VLOOKUP($B1772,Listen!$A$2:$C$44,3,FALSE))</f>
        <v/>
      </c>
      <c r="T1772" s="260"/>
      <c r="U1772" s="260"/>
      <c r="V1772" s="260"/>
      <c r="W1772" s="260"/>
      <c r="X1772" s="260"/>
      <c r="Y1772" s="260"/>
      <c r="Z1772" s="260"/>
      <c r="AA1772" s="260"/>
      <c r="AB1772" s="260"/>
      <c r="AC1772" s="260"/>
      <c r="AD1772" s="260"/>
      <c r="AE1772" s="260"/>
    </row>
    <row r="1773" spans="1:31">
      <c r="A1773" s="186"/>
      <c r="B1773" s="186"/>
      <c r="C1773" s="226"/>
      <c r="D1773" s="304"/>
      <c r="E1773" s="304"/>
      <c r="F1773" s="304"/>
      <c r="G1773" s="304"/>
      <c r="H1773" s="304"/>
      <c r="I1773" s="304"/>
      <c r="J1773" s="304"/>
      <c r="K1773" s="304"/>
      <c r="L1773" s="425">
        <f t="shared" si="54"/>
        <v>0</v>
      </c>
      <c r="M1773" s="304"/>
      <c r="N1773" s="304"/>
      <c r="O1773" s="425">
        <f t="shared" si="55"/>
        <v>0</v>
      </c>
      <c r="P1773" s="304"/>
      <c r="Q1773" s="304"/>
      <c r="R1773" s="275" t="str">
        <f>IF(ISBLANK($B1773),"",VLOOKUP($B1773,Listen!$A$2:$C$44,2,FALSE))</f>
        <v/>
      </c>
      <c r="S1773" s="275" t="str">
        <f>IF(ISBLANK($B1773),"",VLOOKUP($B1773,Listen!$A$2:$C$44,3,FALSE))</f>
        <v/>
      </c>
      <c r="T1773" s="260"/>
      <c r="U1773" s="260"/>
      <c r="V1773" s="260"/>
      <c r="W1773" s="260"/>
      <c r="X1773" s="260"/>
      <c r="Y1773" s="260"/>
      <c r="Z1773" s="260"/>
      <c r="AA1773" s="260"/>
      <c r="AB1773" s="260"/>
      <c r="AC1773" s="260"/>
      <c r="AD1773" s="260"/>
      <c r="AE1773" s="260"/>
    </row>
    <row r="1774" spans="1:31">
      <c r="A1774" s="186"/>
      <c r="B1774" s="186"/>
      <c r="C1774" s="226"/>
      <c r="D1774" s="304"/>
      <c r="E1774" s="304"/>
      <c r="F1774" s="304"/>
      <c r="G1774" s="304"/>
      <c r="H1774" s="304"/>
      <c r="I1774" s="304"/>
      <c r="J1774" s="304"/>
      <c r="K1774" s="304"/>
      <c r="L1774" s="425">
        <f t="shared" si="54"/>
        <v>0</v>
      </c>
      <c r="M1774" s="304"/>
      <c r="N1774" s="304"/>
      <c r="O1774" s="425">
        <f t="shared" si="55"/>
        <v>0</v>
      </c>
      <c r="P1774" s="304"/>
      <c r="Q1774" s="304"/>
      <c r="R1774" s="275" t="str">
        <f>IF(ISBLANK($B1774),"",VLOOKUP($B1774,Listen!$A$2:$C$44,2,FALSE))</f>
        <v/>
      </c>
      <c r="S1774" s="275" t="str">
        <f>IF(ISBLANK($B1774),"",VLOOKUP($B1774,Listen!$A$2:$C$44,3,FALSE))</f>
        <v/>
      </c>
      <c r="T1774" s="260"/>
      <c r="U1774" s="260"/>
      <c r="V1774" s="260"/>
      <c r="W1774" s="260"/>
      <c r="X1774" s="260"/>
      <c r="Y1774" s="260"/>
      <c r="Z1774" s="260"/>
      <c r="AA1774" s="260"/>
      <c r="AB1774" s="260"/>
      <c r="AC1774" s="260"/>
      <c r="AD1774" s="260"/>
      <c r="AE1774" s="260"/>
    </row>
    <row r="1775" spans="1:31">
      <c r="A1775" s="186"/>
      <c r="B1775" s="186"/>
      <c r="C1775" s="226"/>
      <c r="D1775" s="304"/>
      <c r="E1775" s="304"/>
      <c r="F1775" s="304"/>
      <c r="G1775" s="304"/>
      <c r="H1775" s="304"/>
      <c r="I1775" s="304"/>
      <c r="J1775" s="304"/>
      <c r="K1775" s="304"/>
      <c r="L1775" s="425">
        <f t="shared" si="54"/>
        <v>0</v>
      </c>
      <c r="M1775" s="304"/>
      <c r="N1775" s="304"/>
      <c r="O1775" s="425">
        <f t="shared" si="55"/>
        <v>0</v>
      </c>
      <c r="P1775" s="304"/>
      <c r="Q1775" s="304"/>
      <c r="R1775" s="275" t="str">
        <f>IF(ISBLANK($B1775),"",VLOOKUP($B1775,Listen!$A$2:$C$44,2,FALSE))</f>
        <v/>
      </c>
      <c r="S1775" s="275" t="str">
        <f>IF(ISBLANK($B1775),"",VLOOKUP($B1775,Listen!$A$2:$C$44,3,FALSE))</f>
        <v/>
      </c>
      <c r="T1775" s="260"/>
      <c r="U1775" s="260"/>
      <c r="V1775" s="260"/>
      <c r="W1775" s="260"/>
      <c r="X1775" s="260"/>
      <c r="Y1775" s="260"/>
      <c r="Z1775" s="260"/>
      <c r="AA1775" s="260"/>
      <c r="AB1775" s="260"/>
      <c r="AC1775" s="260"/>
      <c r="AD1775" s="260"/>
      <c r="AE1775" s="260"/>
    </row>
    <row r="1776" spans="1:31">
      <c r="A1776" s="186"/>
      <c r="B1776" s="186"/>
      <c r="C1776" s="226"/>
      <c r="D1776" s="304"/>
      <c r="E1776" s="304"/>
      <c r="F1776" s="304"/>
      <c r="G1776" s="304"/>
      <c r="H1776" s="304"/>
      <c r="I1776" s="304"/>
      <c r="J1776" s="304"/>
      <c r="K1776" s="304"/>
      <c r="L1776" s="425">
        <f t="shared" si="54"/>
        <v>0</v>
      </c>
      <c r="M1776" s="304"/>
      <c r="N1776" s="304"/>
      <c r="O1776" s="425">
        <f t="shared" si="55"/>
        <v>0</v>
      </c>
      <c r="P1776" s="304"/>
      <c r="Q1776" s="304"/>
      <c r="R1776" s="275" t="str">
        <f>IF(ISBLANK($B1776),"",VLOOKUP($B1776,Listen!$A$2:$C$44,2,FALSE))</f>
        <v/>
      </c>
      <c r="S1776" s="275" t="str">
        <f>IF(ISBLANK($B1776),"",VLOOKUP($B1776,Listen!$A$2:$C$44,3,FALSE))</f>
        <v/>
      </c>
      <c r="T1776" s="260"/>
      <c r="U1776" s="260"/>
      <c r="V1776" s="260"/>
      <c r="W1776" s="260"/>
      <c r="X1776" s="260"/>
      <c r="Y1776" s="260"/>
      <c r="Z1776" s="260"/>
      <c r="AA1776" s="260"/>
      <c r="AB1776" s="260"/>
      <c r="AC1776" s="260"/>
      <c r="AD1776" s="260"/>
      <c r="AE1776" s="260"/>
    </row>
    <row r="1777" spans="1:31">
      <c r="A1777" s="186"/>
      <c r="B1777" s="186"/>
      <c r="C1777" s="226"/>
      <c r="D1777" s="304"/>
      <c r="E1777" s="304"/>
      <c r="F1777" s="304"/>
      <c r="G1777" s="304"/>
      <c r="H1777" s="304"/>
      <c r="I1777" s="304"/>
      <c r="J1777" s="304"/>
      <c r="K1777" s="304"/>
      <c r="L1777" s="425">
        <f t="shared" si="54"/>
        <v>0</v>
      </c>
      <c r="M1777" s="304"/>
      <c r="N1777" s="304"/>
      <c r="O1777" s="425">
        <f t="shared" si="55"/>
        <v>0</v>
      </c>
      <c r="P1777" s="304"/>
      <c r="Q1777" s="304"/>
      <c r="R1777" s="275" t="str">
        <f>IF(ISBLANK($B1777),"",VLOOKUP($B1777,Listen!$A$2:$C$44,2,FALSE))</f>
        <v/>
      </c>
      <c r="S1777" s="275" t="str">
        <f>IF(ISBLANK($B1777),"",VLOOKUP($B1777,Listen!$A$2:$C$44,3,FALSE))</f>
        <v/>
      </c>
      <c r="T1777" s="260"/>
      <c r="U1777" s="260"/>
      <c r="V1777" s="260"/>
      <c r="W1777" s="260"/>
      <c r="X1777" s="260"/>
      <c r="Y1777" s="260"/>
      <c r="Z1777" s="260"/>
      <c r="AA1777" s="260"/>
      <c r="AB1777" s="260"/>
      <c r="AC1777" s="260"/>
      <c r="AD1777" s="260"/>
      <c r="AE1777" s="260"/>
    </row>
    <row r="1778" spans="1:31">
      <c r="A1778" s="186"/>
      <c r="B1778" s="186"/>
      <c r="C1778" s="226"/>
      <c r="D1778" s="304"/>
      <c r="E1778" s="304"/>
      <c r="F1778" s="304"/>
      <c r="G1778" s="304"/>
      <c r="H1778" s="304"/>
      <c r="I1778" s="304"/>
      <c r="J1778" s="304"/>
      <c r="K1778" s="304"/>
      <c r="L1778" s="425">
        <f t="shared" si="54"/>
        <v>0</v>
      </c>
      <c r="M1778" s="304"/>
      <c r="N1778" s="304"/>
      <c r="O1778" s="425">
        <f t="shared" si="55"/>
        <v>0</v>
      </c>
      <c r="P1778" s="304"/>
      <c r="Q1778" s="304"/>
      <c r="R1778" s="275" t="str">
        <f>IF(ISBLANK($B1778),"",VLOOKUP($B1778,Listen!$A$2:$C$44,2,FALSE))</f>
        <v/>
      </c>
      <c r="S1778" s="275" t="str">
        <f>IF(ISBLANK($B1778),"",VLOOKUP($B1778,Listen!$A$2:$C$44,3,FALSE))</f>
        <v/>
      </c>
      <c r="T1778" s="260"/>
      <c r="U1778" s="260"/>
      <c r="V1778" s="260"/>
      <c r="W1778" s="260"/>
      <c r="X1778" s="260"/>
      <c r="Y1778" s="260"/>
      <c r="Z1778" s="260"/>
      <c r="AA1778" s="260"/>
      <c r="AB1778" s="260"/>
      <c r="AC1778" s="260"/>
      <c r="AD1778" s="260"/>
      <c r="AE1778" s="260"/>
    </row>
    <row r="1779" spans="1:31">
      <c r="A1779" s="186"/>
      <c r="B1779" s="186"/>
      <c r="C1779" s="226"/>
      <c r="D1779" s="304"/>
      <c r="E1779" s="304"/>
      <c r="F1779" s="304"/>
      <c r="G1779" s="304"/>
      <c r="H1779" s="304"/>
      <c r="I1779" s="304"/>
      <c r="J1779" s="304"/>
      <c r="K1779" s="304"/>
      <c r="L1779" s="425">
        <f t="shared" si="54"/>
        <v>0</v>
      </c>
      <c r="M1779" s="304"/>
      <c r="N1779" s="304"/>
      <c r="O1779" s="425">
        <f t="shared" si="55"/>
        <v>0</v>
      </c>
      <c r="P1779" s="304"/>
      <c r="Q1779" s="304"/>
      <c r="R1779" s="275" t="str">
        <f>IF(ISBLANK($B1779),"",VLOOKUP($B1779,Listen!$A$2:$C$44,2,FALSE))</f>
        <v/>
      </c>
      <c r="S1779" s="275" t="str">
        <f>IF(ISBLANK($B1779),"",VLOOKUP($B1779,Listen!$A$2:$C$44,3,FALSE))</f>
        <v/>
      </c>
      <c r="T1779" s="260"/>
      <c r="U1779" s="260"/>
      <c r="V1779" s="260"/>
      <c r="W1779" s="260"/>
      <c r="X1779" s="260"/>
      <c r="Y1779" s="260"/>
      <c r="Z1779" s="260"/>
      <c r="AA1779" s="260"/>
      <c r="AB1779" s="260"/>
      <c r="AC1779" s="260"/>
      <c r="AD1779" s="260"/>
      <c r="AE1779" s="260"/>
    </row>
    <row r="1780" spans="1:31">
      <c r="A1780" s="186"/>
      <c r="B1780" s="186"/>
      <c r="C1780" s="226"/>
      <c r="D1780" s="304"/>
      <c r="E1780" s="304"/>
      <c r="F1780" s="304"/>
      <c r="G1780" s="304"/>
      <c r="H1780" s="304"/>
      <c r="I1780" s="304"/>
      <c r="J1780" s="304"/>
      <c r="K1780" s="304"/>
      <c r="L1780" s="425">
        <f t="shared" si="54"/>
        <v>0</v>
      </c>
      <c r="M1780" s="304"/>
      <c r="N1780" s="304"/>
      <c r="O1780" s="425">
        <f t="shared" si="55"/>
        <v>0</v>
      </c>
      <c r="P1780" s="304"/>
      <c r="Q1780" s="304"/>
      <c r="R1780" s="275" t="str">
        <f>IF(ISBLANK($B1780),"",VLOOKUP($B1780,Listen!$A$2:$C$44,2,FALSE))</f>
        <v/>
      </c>
      <c r="S1780" s="275" t="str">
        <f>IF(ISBLANK($B1780),"",VLOOKUP($B1780,Listen!$A$2:$C$44,3,FALSE))</f>
        <v/>
      </c>
      <c r="T1780" s="260"/>
      <c r="U1780" s="260"/>
      <c r="V1780" s="260"/>
      <c r="W1780" s="260"/>
      <c r="X1780" s="260"/>
      <c r="Y1780" s="260"/>
      <c r="Z1780" s="260"/>
      <c r="AA1780" s="260"/>
      <c r="AB1780" s="260"/>
      <c r="AC1780" s="260"/>
      <c r="AD1780" s="260"/>
      <c r="AE1780" s="260"/>
    </row>
    <row r="1781" spans="1:31">
      <c r="A1781" s="186"/>
      <c r="B1781" s="186"/>
      <c r="C1781" s="226"/>
      <c r="D1781" s="304"/>
      <c r="E1781" s="304"/>
      <c r="F1781" s="304"/>
      <c r="G1781" s="304"/>
      <c r="H1781" s="304"/>
      <c r="I1781" s="304"/>
      <c r="J1781" s="304"/>
      <c r="K1781" s="304"/>
      <c r="L1781" s="425">
        <f t="shared" si="54"/>
        <v>0</v>
      </c>
      <c r="M1781" s="304"/>
      <c r="N1781" s="304"/>
      <c r="O1781" s="425">
        <f t="shared" si="55"/>
        <v>0</v>
      </c>
      <c r="P1781" s="304"/>
      <c r="Q1781" s="304"/>
      <c r="R1781" s="275" t="str">
        <f>IF(ISBLANK($B1781),"",VLOOKUP($B1781,Listen!$A$2:$C$44,2,FALSE))</f>
        <v/>
      </c>
      <c r="S1781" s="275" t="str">
        <f>IF(ISBLANK($B1781),"",VLOOKUP($B1781,Listen!$A$2:$C$44,3,FALSE))</f>
        <v/>
      </c>
      <c r="T1781" s="260"/>
      <c r="U1781" s="260"/>
      <c r="V1781" s="260"/>
      <c r="W1781" s="260"/>
      <c r="X1781" s="260"/>
      <c r="Y1781" s="260"/>
      <c r="Z1781" s="260"/>
      <c r="AA1781" s="260"/>
      <c r="AB1781" s="260"/>
      <c r="AC1781" s="260"/>
      <c r="AD1781" s="260"/>
      <c r="AE1781" s="260"/>
    </row>
    <row r="1782" spans="1:31">
      <c r="A1782" s="186"/>
      <c r="B1782" s="186"/>
      <c r="C1782" s="226"/>
      <c r="D1782" s="304"/>
      <c r="E1782" s="304"/>
      <c r="F1782" s="304"/>
      <c r="G1782" s="304"/>
      <c r="H1782" s="304"/>
      <c r="I1782" s="304"/>
      <c r="J1782" s="304"/>
      <c r="K1782" s="304"/>
      <c r="L1782" s="425">
        <f t="shared" si="54"/>
        <v>0</v>
      </c>
      <c r="M1782" s="304"/>
      <c r="N1782" s="304"/>
      <c r="O1782" s="425">
        <f t="shared" si="55"/>
        <v>0</v>
      </c>
      <c r="P1782" s="304"/>
      <c r="Q1782" s="304"/>
      <c r="R1782" s="275" t="str">
        <f>IF(ISBLANK($B1782),"",VLOOKUP($B1782,Listen!$A$2:$C$44,2,FALSE))</f>
        <v/>
      </c>
      <c r="S1782" s="275" t="str">
        <f>IF(ISBLANK($B1782),"",VLOOKUP($B1782,Listen!$A$2:$C$44,3,FALSE))</f>
        <v/>
      </c>
      <c r="T1782" s="260"/>
      <c r="U1782" s="260"/>
      <c r="V1782" s="260"/>
      <c r="W1782" s="260"/>
      <c r="X1782" s="260"/>
      <c r="Y1782" s="260"/>
      <c r="Z1782" s="260"/>
      <c r="AA1782" s="260"/>
      <c r="AB1782" s="260"/>
      <c r="AC1782" s="260"/>
      <c r="AD1782" s="260"/>
      <c r="AE1782" s="260"/>
    </row>
    <row r="1783" spans="1:31">
      <c r="A1783" s="186"/>
      <c r="B1783" s="186"/>
      <c r="C1783" s="226"/>
      <c r="D1783" s="304"/>
      <c r="E1783" s="304"/>
      <c r="F1783" s="304"/>
      <c r="G1783" s="304"/>
      <c r="H1783" s="304"/>
      <c r="I1783" s="304"/>
      <c r="J1783" s="304"/>
      <c r="K1783" s="304"/>
      <c r="L1783" s="425">
        <f t="shared" si="54"/>
        <v>0</v>
      </c>
      <c r="M1783" s="304"/>
      <c r="N1783" s="304"/>
      <c r="O1783" s="425">
        <f t="shared" si="55"/>
        <v>0</v>
      </c>
      <c r="P1783" s="304"/>
      <c r="Q1783" s="304"/>
      <c r="R1783" s="275" t="str">
        <f>IF(ISBLANK($B1783),"",VLOOKUP($B1783,Listen!$A$2:$C$44,2,FALSE))</f>
        <v/>
      </c>
      <c r="S1783" s="275" t="str">
        <f>IF(ISBLANK($B1783),"",VLOOKUP($B1783,Listen!$A$2:$C$44,3,FALSE))</f>
        <v/>
      </c>
      <c r="T1783" s="260"/>
      <c r="U1783" s="260"/>
      <c r="V1783" s="260"/>
      <c r="W1783" s="260"/>
      <c r="X1783" s="260"/>
      <c r="Y1783" s="260"/>
      <c r="Z1783" s="260"/>
      <c r="AA1783" s="260"/>
      <c r="AB1783" s="260"/>
      <c r="AC1783" s="260"/>
      <c r="AD1783" s="260"/>
      <c r="AE1783" s="260"/>
    </row>
    <row r="1784" spans="1:31">
      <c r="A1784" s="186"/>
      <c r="B1784" s="186"/>
      <c r="C1784" s="226"/>
      <c r="D1784" s="304"/>
      <c r="E1784" s="304"/>
      <c r="F1784" s="304"/>
      <c r="G1784" s="304"/>
      <c r="H1784" s="304"/>
      <c r="I1784" s="304"/>
      <c r="J1784" s="304"/>
      <c r="K1784" s="304"/>
      <c r="L1784" s="425">
        <f t="shared" si="54"/>
        <v>0</v>
      </c>
      <c r="M1784" s="304"/>
      <c r="N1784" s="304"/>
      <c r="O1784" s="425">
        <f t="shared" si="55"/>
        <v>0</v>
      </c>
      <c r="P1784" s="304"/>
      <c r="Q1784" s="304"/>
      <c r="R1784" s="275" t="str">
        <f>IF(ISBLANK($B1784),"",VLOOKUP($B1784,Listen!$A$2:$C$44,2,FALSE))</f>
        <v/>
      </c>
      <c r="S1784" s="275" t="str">
        <f>IF(ISBLANK($B1784),"",VLOOKUP($B1784,Listen!$A$2:$C$44,3,FALSE))</f>
        <v/>
      </c>
      <c r="T1784" s="260"/>
      <c r="U1784" s="260"/>
      <c r="V1784" s="260"/>
      <c r="W1784" s="260"/>
      <c r="X1784" s="260"/>
      <c r="Y1784" s="260"/>
      <c r="Z1784" s="260"/>
      <c r="AA1784" s="260"/>
      <c r="AB1784" s="260"/>
      <c r="AC1784" s="260"/>
      <c r="AD1784" s="260"/>
      <c r="AE1784" s="260"/>
    </row>
    <row r="1785" spans="1:31">
      <c r="A1785" s="186"/>
      <c r="B1785" s="186"/>
      <c r="C1785" s="226"/>
      <c r="D1785" s="304"/>
      <c r="E1785" s="304"/>
      <c r="F1785" s="304"/>
      <c r="G1785" s="304"/>
      <c r="H1785" s="304"/>
      <c r="I1785" s="304"/>
      <c r="J1785" s="304"/>
      <c r="K1785" s="304"/>
      <c r="L1785" s="425">
        <f t="shared" si="54"/>
        <v>0</v>
      </c>
      <c r="M1785" s="304"/>
      <c r="N1785" s="304"/>
      <c r="O1785" s="425">
        <f t="shared" si="55"/>
        <v>0</v>
      </c>
      <c r="P1785" s="304"/>
      <c r="Q1785" s="304"/>
      <c r="R1785" s="275" t="str">
        <f>IF(ISBLANK($B1785),"",VLOOKUP($B1785,Listen!$A$2:$C$44,2,FALSE))</f>
        <v/>
      </c>
      <c r="S1785" s="275" t="str">
        <f>IF(ISBLANK($B1785),"",VLOOKUP($B1785,Listen!$A$2:$C$44,3,FALSE))</f>
        <v/>
      </c>
      <c r="T1785" s="260"/>
      <c r="U1785" s="260"/>
      <c r="V1785" s="260"/>
      <c r="W1785" s="260"/>
      <c r="X1785" s="260"/>
      <c r="Y1785" s="260"/>
      <c r="Z1785" s="260"/>
      <c r="AA1785" s="260"/>
      <c r="AB1785" s="260"/>
      <c r="AC1785" s="260"/>
      <c r="AD1785" s="260"/>
      <c r="AE1785" s="260"/>
    </row>
    <row r="1786" spans="1:31">
      <c r="A1786" s="186"/>
      <c r="B1786" s="186"/>
      <c r="C1786" s="226"/>
      <c r="D1786" s="304"/>
      <c r="E1786" s="304"/>
      <c r="F1786" s="304"/>
      <c r="G1786" s="304"/>
      <c r="H1786" s="304"/>
      <c r="I1786" s="304"/>
      <c r="J1786" s="304"/>
      <c r="K1786" s="304"/>
      <c r="L1786" s="425">
        <f t="shared" si="54"/>
        <v>0</v>
      </c>
      <c r="M1786" s="304"/>
      <c r="N1786" s="304"/>
      <c r="O1786" s="425">
        <f t="shared" si="55"/>
        <v>0</v>
      </c>
      <c r="P1786" s="304"/>
      <c r="Q1786" s="304"/>
      <c r="R1786" s="275" t="str">
        <f>IF(ISBLANK($B1786),"",VLOOKUP($B1786,Listen!$A$2:$C$44,2,FALSE))</f>
        <v/>
      </c>
      <c r="S1786" s="275" t="str">
        <f>IF(ISBLANK($B1786),"",VLOOKUP($B1786,Listen!$A$2:$C$44,3,FALSE))</f>
        <v/>
      </c>
      <c r="T1786" s="260"/>
      <c r="U1786" s="260"/>
      <c r="V1786" s="260"/>
      <c r="W1786" s="260"/>
      <c r="X1786" s="260"/>
      <c r="Y1786" s="260"/>
      <c r="Z1786" s="260"/>
      <c r="AA1786" s="260"/>
      <c r="AB1786" s="260"/>
      <c r="AC1786" s="260"/>
      <c r="AD1786" s="260"/>
      <c r="AE1786" s="260"/>
    </row>
    <row r="1787" spans="1:31">
      <c r="A1787" s="186"/>
      <c r="B1787" s="186"/>
      <c r="C1787" s="226"/>
      <c r="D1787" s="304"/>
      <c r="E1787" s="304"/>
      <c r="F1787" s="304"/>
      <c r="G1787" s="304"/>
      <c r="H1787" s="304"/>
      <c r="I1787" s="304"/>
      <c r="J1787" s="304"/>
      <c r="K1787" s="304"/>
      <c r="L1787" s="425">
        <f t="shared" si="54"/>
        <v>0</v>
      </c>
      <c r="M1787" s="304"/>
      <c r="N1787" s="304"/>
      <c r="O1787" s="425">
        <f t="shared" si="55"/>
        <v>0</v>
      </c>
      <c r="P1787" s="304"/>
      <c r="Q1787" s="304"/>
      <c r="R1787" s="275" t="str">
        <f>IF(ISBLANK($B1787),"",VLOOKUP($B1787,Listen!$A$2:$C$44,2,FALSE))</f>
        <v/>
      </c>
      <c r="S1787" s="275" t="str">
        <f>IF(ISBLANK($B1787),"",VLOOKUP($B1787,Listen!$A$2:$C$44,3,FALSE))</f>
        <v/>
      </c>
      <c r="T1787" s="260"/>
      <c r="U1787" s="260"/>
      <c r="V1787" s="260"/>
      <c r="W1787" s="260"/>
      <c r="X1787" s="260"/>
      <c r="Y1787" s="260"/>
      <c r="Z1787" s="260"/>
      <c r="AA1787" s="260"/>
      <c r="AB1787" s="260"/>
      <c r="AC1787" s="260"/>
      <c r="AD1787" s="260"/>
      <c r="AE1787" s="260"/>
    </row>
    <row r="1788" spans="1:31">
      <c r="A1788" s="186"/>
      <c r="B1788" s="186"/>
      <c r="C1788" s="226"/>
      <c r="D1788" s="304"/>
      <c r="E1788" s="304"/>
      <c r="F1788" s="304"/>
      <c r="G1788" s="304"/>
      <c r="H1788" s="304"/>
      <c r="I1788" s="304"/>
      <c r="J1788" s="304"/>
      <c r="K1788" s="304"/>
      <c r="L1788" s="425">
        <f t="shared" si="54"/>
        <v>0</v>
      </c>
      <c r="M1788" s="304"/>
      <c r="N1788" s="304"/>
      <c r="O1788" s="425">
        <f t="shared" si="55"/>
        <v>0</v>
      </c>
      <c r="P1788" s="304"/>
      <c r="Q1788" s="304"/>
      <c r="R1788" s="275" t="str">
        <f>IF(ISBLANK($B1788),"",VLOOKUP($B1788,Listen!$A$2:$C$44,2,FALSE))</f>
        <v/>
      </c>
      <c r="S1788" s="275" t="str">
        <f>IF(ISBLANK($B1788),"",VLOOKUP($B1788,Listen!$A$2:$C$44,3,FALSE))</f>
        <v/>
      </c>
      <c r="T1788" s="260"/>
      <c r="U1788" s="260"/>
      <c r="V1788" s="260"/>
      <c r="W1788" s="260"/>
      <c r="X1788" s="260"/>
      <c r="Y1788" s="260"/>
      <c r="Z1788" s="260"/>
      <c r="AA1788" s="260"/>
      <c r="AB1788" s="260"/>
      <c r="AC1788" s="260"/>
      <c r="AD1788" s="260"/>
      <c r="AE1788" s="260"/>
    </row>
    <row r="1789" spans="1:31">
      <c r="A1789" s="186"/>
      <c r="B1789" s="186"/>
      <c r="C1789" s="226"/>
      <c r="D1789" s="304"/>
      <c r="E1789" s="304"/>
      <c r="F1789" s="304"/>
      <c r="G1789" s="304"/>
      <c r="H1789" s="304"/>
      <c r="I1789" s="304"/>
      <c r="J1789" s="304"/>
      <c r="K1789" s="304"/>
      <c r="L1789" s="425">
        <f t="shared" si="54"/>
        <v>0</v>
      </c>
      <c r="M1789" s="304"/>
      <c r="N1789" s="304"/>
      <c r="O1789" s="425">
        <f t="shared" si="55"/>
        <v>0</v>
      </c>
      <c r="P1789" s="304"/>
      <c r="Q1789" s="304"/>
      <c r="R1789" s="275" t="str">
        <f>IF(ISBLANK($B1789),"",VLOOKUP($B1789,Listen!$A$2:$C$44,2,FALSE))</f>
        <v/>
      </c>
      <c r="S1789" s="275" t="str">
        <f>IF(ISBLANK($B1789),"",VLOOKUP($B1789,Listen!$A$2:$C$44,3,FALSE))</f>
        <v/>
      </c>
      <c r="T1789" s="260"/>
      <c r="U1789" s="260"/>
      <c r="V1789" s="260"/>
      <c r="W1789" s="260"/>
      <c r="X1789" s="260"/>
      <c r="Y1789" s="260"/>
      <c r="Z1789" s="260"/>
      <c r="AA1789" s="260"/>
      <c r="AB1789" s="260"/>
      <c r="AC1789" s="260"/>
      <c r="AD1789" s="260"/>
      <c r="AE1789" s="260"/>
    </row>
    <row r="1790" spans="1:31">
      <c r="A1790" s="186"/>
      <c r="B1790" s="186"/>
      <c r="C1790" s="226"/>
      <c r="D1790" s="304"/>
      <c r="E1790" s="304"/>
      <c r="F1790" s="304"/>
      <c r="G1790" s="304"/>
      <c r="H1790" s="304"/>
      <c r="I1790" s="304"/>
      <c r="J1790" s="304"/>
      <c r="K1790" s="304"/>
      <c r="L1790" s="425">
        <f t="shared" si="54"/>
        <v>0</v>
      </c>
      <c r="M1790" s="304"/>
      <c r="N1790" s="304"/>
      <c r="O1790" s="425">
        <f t="shared" si="55"/>
        <v>0</v>
      </c>
      <c r="P1790" s="304"/>
      <c r="Q1790" s="304"/>
      <c r="R1790" s="275" t="str">
        <f>IF(ISBLANK($B1790),"",VLOOKUP($B1790,Listen!$A$2:$C$44,2,FALSE))</f>
        <v/>
      </c>
      <c r="S1790" s="275" t="str">
        <f>IF(ISBLANK($B1790),"",VLOOKUP($B1790,Listen!$A$2:$C$44,3,FALSE))</f>
        <v/>
      </c>
      <c r="T1790" s="260"/>
      <c r="U1790" s="260"/>
      <c r="V1790" s="260"/>
      <c r="W1790" s="260"/>
      <c r="X1790" s="260"/>
      <c r="Y1790" s="260"/>
      <c r="Z1790" s="260"/>
      <c r="AA1790" s="260"/>
      <c r="AB1790" s="260"/>
      <c r="AC1790" s="260"/>
      <c r="AD1790" s="260"/>
      <c r="AE1790" s="260"/>
    </row>
    <row r="1791" spans="1:31">
      <c r="A1791" s="186"/>
      <c r="B1791" s="186"/>
      <c r="C1791" s="226"/>
      <c r="D1791" s="304"/>
      <c r="E1791" s="304"/>
      <c r="F1791" s="304"/>
      <c r="G1791" s="304"/>
      <c r="H1791" s="304"/>
      <c r="I1791" s="304"/>
      <c r="J1791" s="304"/>
      <c r="K1791" s="304"/>
      <c r="L1791" s="425">
        <f t="shared" si="54"/>
        <v>0</v>
      </c>
      <c r="M1791" s="304"/>
      <c r="N1791" s="304"/>
      <c r="O1791" s="425">
        <f t="shared" si="55"/>
        <v>0</v>
      </c>
      <c r="P1791" s="304"/>
      <c r="Q1791" s="304"/>
      <c r="R1791" s="275" t="str">
        <f>IF(ISBLANK($B1791),"",VLOOKUP($B1791,Listen!$A$2:$C$44,2,FALSE))</f>
        <v/>
      </c>
      <c r="S1791" s="275" t="str">
        <f>IF(ISBLANK($B1791),"",VLOOKUP($B1791,Listen!$A$2:$C$44,3,FALSE))</f>
        <v/>
      </c>
      <c r="T1791" s="260"/>
      <c r="U1791" s="260"/>
      <c r="V1791" s="260"/>
      <c r="W1791" s="260"/>
      <c r="X1791" s="260"/>
      <c r="Y1791" s="260"/>
      <c r="Z1791" s="260"/>
      <c r="AA1791" s="260"/>
      <c r="AB1791" s="260"/>
      <c r="AC1791" s="260"/>
      <c r="AD1791" s="260"/>
      <c r="AE1791" s="260"/>
    </row>
    <row r="1792" spans="1:31">
      <c r="A1792" s="186"/>
      <c r="B1792" s="186"/>
      <c r="C1792" s="226"/>
      <c r="D1792" s="304"/>
      <c r="E1792" s="304"/>
      <c r="F1792" s="304"/>
      <c r="G1792" s="304"/>
      <c r="H1792" s="304"/>
      <c r="I1792" s="304"/>
      <c r="J1792" s="304"/>
      <c r="K1792" s="304"/>
      <c r="L1792" s="425">
        <f t="shared" si="54"/>
        <v>0</v>
      </c>
      <c r="M1792" s="304"/>
      <c r="N1792" s="304"/>
      <c r="O1792" s="425">
        <f t="shared" si="55"/>
        <v>0</v>
      </c>
      <c r="P1792" s="304"/>
      <c r="Q1792" s="304"/>
      <c r="R1792" s="275" t="str">
        <f>IF(ISBLANK($B1792),"",VLOOKUP($B1792,Listen!$A$2:$C$44,2,FALSE))</f>
        <v/>
      </c>
      <c r="S1792" s="275" t="str">
        <f>IF(ISBLANK($B1792),"",VLOOKUP($B1792,Listen!$A$2:$C$44,3,FALSE))</f>
        <v/>
      </c>
      <c r="T1792" s="260"/>
      <c r="U1792" s="260"/>
      <c r="V1792" s="260"/>
      <c r="W1792" s="260"/>
      <c r="X1792" s="260"/>
      <c r="Y1792" s="260"/>
      <c r="Z1792" s="260"/>
      <c r="AA1792" s="260"/>
      <c r="AB1792" s="260"/>
      <c r="AC1792" s="260"/>
      <c r="AD1792" s="260"/>
      <c r="AE1792" s="260"/>
    </row>
    <row r="1793" spans="1:31">
      <c r="A1793" s="186"/>
      <c r="B1793" s="186"/>
      <c r="C1793" s="226"/>
      <c r="D1793" s="304"/>
      <c r="E1793" s="304"/>
      <c r="F1793" s="304"/>
      <c r="G1793" s="304"/>
      <c r="H1793" s="304"/>
      <c r="I1793" s="304"/>
      <c r="J1793" s="304"/>
      <c r="K1793" s="304"/>
      <c r="L1793" s="425">
        <f t="shared" si="54"/>
        <v>0</v>
      </c>
      <c r="M1793" s="304"/>
      <c r="N1793" s="304"/>
      <c r="O1793" s="425">
        <f t="shared" si="55"/>
        <v>0</v>
      </c>
      <c r="P1793" s="304"/>
      <c r="Q1793" s="304"/>
      <c r="R1793" s="275" t="str">
        <f>IF(ISBLANK($B1793),"",VLOOKUP($B1793,Listen!$A$2:$C$44,2,FALSE))</f>
        <v/>
      </c>
      <c r="S1793" s="275" t="str">
        <f>IF(ISBLANK($B1793),"",VLOOKUP($B1793,Listen!$A$2:$C$44,3,FALSE))</f>
        <v/>
      </c>
      <c r="T1793" s="260"/>
      <c r="U1793" s="260"/>
      <c r="V1793" s="260"/>
      <c r="W1793" s="260"/>
      <c r="X1793" s="260"/>
      <c r="Y1793" s="260"/>
      <c r="Z1793" s="260"/>
      <c r="AA1793" s="260"/>
      <c r="AB1793" s="260"/>
      <c r="AC1793" s="260"/>
      <c r="AD1793" s="260"/>
      <c r="AE1793" s="260"/>
    </row>
    <row r="1794" spans="1:31">
      <c r="A1794" s="186"/>
      <c r="B1794" s="186"/>
      <c r="C1794" s="226"/>
      <c r="D1794" s="304"/>
      <c r="E1794" s="304"/>
      <c r="F1794" s="304"/>
      <c r="G1794" s="304"/>
      <c r="H1794" s="304"/>
      <c r="I1794" s="304"/>
      <c r="J1794" s="304"/>
      <c r="K1794" s="304"/>
      <c r="L1794" s="425">
        <f t="shared" si="54"/>
        <v>0</v>
      </c>
      <c r="M1794" s="304"/>
      <c r="N1794" s="304"/>
      <c r="O1794" s="425">
        <f t="shared" si="55"/>
        <v>0</v>
      </c>
      <c r="P1794" s="304"/>
      <c r="Q1794" s="304"/>
      <c r="R1794" s="275" t="str">
        <f>IF(ISBLANK($B1794),"",VLOOKUP($B1794,Listen!$A$2:$C$44,2,FALSE))</f>
        <v/>
      </c>
      <c r="S1794" s="275" t="str">
        <f>IF(ISBLANK($B1794),"",VLOOKUP($B1794,Listen!$A$2:$C$44,3,FALSE))</f>
        <v/>
      </c>
      <c r="T1794" s="260"/>
      <c r="U1794" s="260"/>
      <c r="V1794" s="260"/>
      <c r="W1794" s="260"/>
      <c r="X1794" s="260"/>
      <c r="Y1794" s="260"/>
      <c r="Z1794" s="260"/>
      <c r="AA1794" s="260"/>
      <c r="AB1794" s="260"/>
      <c r="AC1794" s="260"/>
      <c r="AD1794" s="260"/>
      <c r="AE1794" s="260"/>
    </row>
    <row r="1795" spans="1:31">
      <c r="A1795" s="186"/>
      <c r="B1795" s="186"/>
      <c r="C1795" s="226"/>
      <c r="D1795" s="304"/>
      <c r="E1795" s="304"/>
      <c r="F1795" s="304"/>
      <c r="G1795" s="304"/>
      <c r="H1795" s="304"/>
      <c r="I1795" s="304"/>
      <c r="J1795" s="304"/>
      <c r="K1795" s="304"/>
      <c r="L1795" s="425">
        <f t="shared" si="54"/>
        <v>0</v>
      </c>
      <c r="M1795" s="304"/>
      <c r="N1795" s="304"/>
      <c r="O1795" s="425">
        <f t="shared" si="55"/>
        <v>0</v>
      </c>
      <c r="P1795" s="304"/>
      <c r="Q1795" s="304"/>
      <c r="R1795" s="275" t="str">
        <f>IF(ISBLANK($B1795),"",VLOOKUP($B1795,Listen!$A$2:$C$44,2,FALSE))</f>
        <v/>
      </c>
      <c r="S1795" s="275" t="str">
        <f>IF(ISBLANK($B1795),"",VLOOKUP($B1795,Listen!$A$2:$C$44,3,FALSE))</f>
        <v/>
      </c>
      <c r="T1795" s="260"/>
      <c r="U1795" s="260"/>
      <c r="V1795" s="260"/>
      <c r="W1795" s="260"/>
      <c r="X1795" s="260"/>
      <c r="Y1795" s="260"/>
      <c r="Z1795" s="260"/>
      <c r="AA1795" s="260"/>
      <c r="AB1795" s="260"/>
      <c r="AC1795" s="260"/>
      <c r="AD1795" s="260"/>
      <c r="AE1795" s="260"/>
    </row>
    <row r="1796" spans="1:31">
      <c r="A1796" s="186"/>
      <c r="B1796" s="186"/>
      <c r="C1796" s="226"/>
      <c r="D1796" s="304"/>
      <c r="E1796" s="304"/>
      <c r="F1796" s="304"/>
      <c r="G1796" s="304"/>
      <c r="H1796" s="304"/>
      <c r="I1796" s="304"/>
      <c r="J1796" s="304"/>
      <c r="K1796" s="304"/>
      <c r="L1796" s="425">
        <f t="shared" si="54"/>
        <v>0</v>
      </c>
      <c r="M1796" s="304"/>
      <c r="N1796" s="304"/>
      <c r="O1796" s="425">
        <f t="shared" si="55"/>
        <v>0</v>
      </c>
      <c r="P1796" s="304"/>
      <c r="Q1796" s="304"/>
      <c r="R1796" s="275" t="str">
        <f>IF(ISBLANK($B1796),"",VLOOKUP($B1796,Listen!$A$2:$C$44,2,FALSE))</f>
        <v/>
      </c>
      <c r="S1796" s="275" t="str">
        <f>IF(ISBLANK($B1796),"",VLOOKUP($B1796,Listen!$A$2:$C$44,3,FALSE))</f>
        <v/>
      </c>
      <c r="T1796" s="260"/>
      <c r="U1796" s="260"/>
      <c r="V1796" s="260"/>
      <c r="W1796" s="260"/>
      <c r="X1796" s="260"/>
      <c r="Y1796" s="260"/>
      <c r="Z1796" s="260"/>
      <c r="AA1796" s="260"/>
      <c r="AB1796" s="260"/>
      <c r="AC1796" s="260"/>
      <c r="AD1796" s="260"/>
      <c r="AE1796" s="260"/>
    </row>
    <row r="1797" spans="1:31">
      <c r="A1797" s="186"/>
      <c r="B1797" s="186"/>
      <c r="C1797" s="226"/>
      <c r="D1797" s="304"/>
      <c r="E1797" s="304"/>
      <c r="F1797" s="304"/>
      <c r="G1797" s="304"/>
      <c r="H1797" s="304"/>
      <c r="I1797" s="304"/>
      <c r="J1797" s="304"/>
      <c r="K1797" s="304"/>
      <c r="L1797" s="425">
        <f t="shared" ref="L1797:L1860" si="56">D1797+E1797+G1797+H1797+J1797-F1797-I1797-K1797</f>
        <v>0</v>
      </c>
      <c r="M1797" s="304"/>
      <c r="N1797" s="304"/>
      <c r="O1797" s="425">
        <f t="shared" ref="O1797:O1860" si="57">L1797-M1797-N1797</f>
        <v>0</v>
      </c>
      <c r="P1797" s="304"/>
      <c r="Q1797" s="304"/>
      <c r="R1797" s="275" t="str">
        <f>IF(ISBLANK($B1797),"",VLOOKUP($B1797,Listen!$A$2:$C$44,2,FALSE))</f>
        <v/>
      </c>
      <c r="S1797" s="275" t="str">
        <f>IF(ISBLANK($B1797),"",VLOOKUP($B1797,Listen!$A$2:$C$44,3,FALSE))</f>
        <v/>
      </c>
      <c r="T1797" s="260"/>
      <c r="U1797" s="260"/>
      <c r="V1797" s="260"/>
      <c r="W1797" s="260"/>
      <c r="X1797" s="260"/>
      <c r="Y1797" s="260"/>
      <c r="Z1797" s="260"/>
      <c r="AA1797" s="260"/>
      <c r="AB1797" s="260"/>
      <c r="AC1797" s="260"/>
      <c r="AD1797" s="260"/>
      <c r="AE1797" s="260"/>
    </row>
    <row r="1798" spans="1:31">
      <c r="A1798" s="186"/>
      <c r="B1798" s="186"/>
      <c r="C1798" s="226"/>
      <c r="D1798" s="304"/>
      <c r="E1798" s="304"/>
      <c r="F1798" s="304"/>
      <c r="G1798" s="304"/>
      <c r="H1798" s="304"/>
      <c r="I1798" s="304"/>
      <c r="J1798" s="304"/>
      <c r="K1798" s="304"/>
      <c r="L1798" s="425">
        <f t="shared" si="56"/>
        <v>0</v>
      </c>
      <c r="M1798" s="304"/>
      <c r="N1798" s="304"/>
      <c r="O1798" s="425">
        <f t="shared" si="57"/>
        <v>0</v>
      </c>
      <c r="P1798" s="304"/>
      <c r="Q1798" s="304"/>
      <c r="R1798" s="275" t="str">
        <f>IF(ISBLANK($B1798),"",VLOOKUP($B1798,Listen!$A$2:$C$44,2,FALSE))</f>
        <v/>
      </c>
      <c r="S1798" s="275" t="str">
        <f>IF(ISBLANK($B1798),"",VLOOKUP($B1798,Listen!$A$2:$C$44,3,FALSE))</f>
        <v/>
      </c>
      <c r="T1798" s="260"/>
      <c r="U1798" s="260"/>
      <c r="V1798" s="260"/>
      <c r="W1798" s="260"/>
      <c r="X1798" s="260"/>
      <c r="Y1798" s="260"/>
      <c r="Z1798" s="260"/>
      <c r="AA1798" s="260"/>
      <c r="AB1798" s="260"/>
      <c r="AC1798" s="260"/>
      <c r="AD1798" s="260"/>
      <c r="AE1798" s="260"/>
    </row>
    <row r="1799" spans="1:31">
      <c r="A1799" s="186"/>
      <c r="B1799" s="186"/>
      <c r="C1799" s="226"/>
      <c r="D1799" s="304"/>
      <c r="E1799" s="304"/>
      <c r="F1799" s="304"/>
      <c r="G1799" s="304"/>
      <c r="H1799" s="304"/>
      <c r="I1799" s="304"/>
      <c r="J1799" s="304"/>
      <c r="K1799" s="304"/>
      <c r="L1799" s="425">
        <f t="shared" si="56"/>
        <v>0</v>
      </c>
      <c r="M1799" s="304"/>
      <c r="N1799" s="304"/>
      <c r="O1799" s="425">
        <f t="shared" si="57"/>
        <v>0</v>
      </c>
      <c r="P1799" s="304"/>
      <c r="Q1799" s="304"/>
      <c r="R1799" s="275" t="str">
        <f>IF(ISBLANK($B1799),"",VLOOKUP($B1799,Listen!$A$2:$C$44,2,FALSE))</f>
        <v/>
      </c>
      <c r="S1799" s="275" t="str">
        <f>IF(ISBLANK($B1799),"",VLOOKUP($B1799,Listen!$A$2:$C$44,3,FALSE))</f>
        <v/>
      </c>
      <c r="T1799" s="260"/>
      <c r="U1799" s="260"/>
      <c r="V1799" s="260"/>
      <c r="W1799" s="260"/>
      <c r="X1799" s="260"/>
      <c r="Y1799" s="260"/>
      <c r="Z1799" s="260"/>
      <c r="AA1799" s="260"/>
      <c r="AB1799" s="260"/>
      <c r="AC1799" s="260"/>
      <c r="AD1799" s="260"/>
      <c r="AE1799" s="260"/>
    </row>
    <row r="1800" spans="1:31">
      <c r="A1800" s="186"/>
      <c r="B1800" s="186"/>
      <c r="C1800" s="226"/>
      <c r="D1800" s="304"/>
      <c r="E1800" s="304"/>
      <c r="F1800" s="304"/>
      <c r="G1800" s="304"/>
      <c r="H1800" s="304"/>
      <c r="I1800" s="304"/>
      <c r="J1800" s="304"/>
      <c r="K1800" s="304"/>
      <c r="L1800" s="425">
        <f t="shared" si="56"/>
        <v>0</v>
      </c>
      <c r="M1800" s="304"/>
      <c r="N1800" s="304"/>
      <c r="O1800" s="425">
        <f t="shared" si="57"/>
        <v>0</v>
      </c>
      <c r="P1800" s="304"/>
      <c r="Q1800" s="304"/>
      <c r="R1800" s="275" t="str">
        <f>IF(ISBLANK($B1800),"",VLOOKUP($B1800,Listen!$A$2:$C$44,2,FALSE))</f>
        <v/>
      </c>
      <c r="S1800" s="275" t="str">
        <f>IF(ISBLANK($B1800),"",VLOOKUP($B1800,Listen!$A$2:$C$44,3,FALSE))</f>
        <v/>
      </c>
      <c r="T1800" s="260"/>
      <c r="U1800" s="260"/>
      <c r="V1800" s="260"/>
      <c r="W1800" s="260"/>
      <c r="X1800" s="260"/>
      <c r="Y1800" s="260"/>
      <c r="Z1800" s="260"/>
      <c r="AA1800" s="260"/>
      <c r="AB1800" s="260"/>
      <c r="AC1800" s="260"/>
      <c r="AD1800" s="260"/>
      <c r="AE1800" s="260"/>
    </row>
    <row r="1801" spans="1:31">
      <c r="A1801" s="186"/>
      <c r="B1801" s="186"/>
      <c r="C1801" s="226"/>
      <c r="D1801" s="304"/>
      <c r="E1801" s="304"/>
      <c r="F1801" s="304"/>
      <c r="G1801" s="304"/>
      <c r="H1801" s="304"/>
      <c r="I1801" s="304"/>
      <c r="J1801" s="304"/>
      <c r="K1801" s="304"/>
      <c r="L1801" s="425">
        <f t="shared" si="56"/>
        <v>0</v>
      </c>
      <c r="M1801" s="304"/>
      <c r="N1801" s="304"/>
      <c r="O1801" s="425">
        <f t="shared" si="57"/>
        <v>0</v>
      </c>
      <c r="P1801" s="304"/>
      <c r="Q1801" s="304"/>
      <c r="R1801" s="275" t="str">
        <f>IF(ISBLANK($B1801),"",VLOOKUP($B1801,Listen!$A$2:$C$44,2,FALSE))</f>
        <v/>
      </c>
      <c r="S1801" s="275" t="str">
        <f>IF(ISBLANK($B1801),"",VLOOKUP($B1801,Listen!$A$2:$C$44,3,FALSE))</f>
        <v/>
      </c>
      <c r="T1801" s="260"/>
      <c r="U1801" s="260"/>
      <c r="V1801" s="260"/>
      <c r="W1801" s="260"/>
      <c r="X1801" s="260"/>
      <c r="Y1801" s="260"/>
      <c r="Z1801" s="260"/>
      <c r="AA1801" s="260"/>
      <c r="AB1801" s="260"/>
      <c r="AC1801" s="260"/>
      <c r="AD1801" s="260"/>
      <c r="AE1801" s="260"/>
    </row>
    <row r="1802" spans="1:31">
      <c r="A1802" s="186"/>
      <c r="B1802" s="186"/>
      <c r="C1802" s="226"/>
      <c r="D1802" s="304"/>
      <c r="E1802" s="304"/>
      <c r="F1802" s="304"/>
      <c r="G1802" s="304"/>
      <c r="H1802" s="304"/>
      <c r="I1802" s="304"/>
      <c r="J1802" s="304"/>
      <c r="K1802" s="304"/>
      <c r="L1802" s="425">
        <f t="shared" si="56"/>
        <v>0</v>
      </c>
      <c r="M1802" s="304"/>
      <c r="N1802" s="304"/>
      <c r="O1802" s="425">
        <f t="shared" si="57"/>
        <v>0</v>
      </c>
      <c r="P1802" s="304"/>
      <c r="Q1802" s="304"/>
      <c r="R1802" s="275" t="str">
        <f>IF(ISBLANK($B1802),"",VLOOKUP($B1802,Listen!$A$2:$C$44,2,FALSE))</f>
        <v/>
      </c>
      <c r="S1802" s="275" t="str">
        <f>IF(ISBLANK($B1802),"",VLOOKUP($B1802,Listen!$A$2:$C$44,3,FALSE))</f>
        <v/>
      </c>
      <c r="T1802" s="260"/>
      <c r="U1802" s="260"/>
      <c r="V1802" s="260"/>
      <c r="W1802" s="260"/>
      <c r="X1802" s="260"/>
      <c r="Y1802" s="260"/>
      <c r="Z1802" s="260"/>
      <c r="AA1802" s="260"/>
      <c r="AB1802" s="260"/>
      <c r="AC1802" s="260"/>
      <c r="AD1802" s="260"/>
      <c r="AE1802" s="260"/>
    </row>
    <row r="1803" spans="1:31">
      <c r="A1803" s="186"/>
      <c r="B1803" s="186"/>
      <c r="C1803" s="226"/>
      <c r="D1803" s="304"/>
      <c r="E1803" s="304"/>
      <c r="F1803" s="304"/>
      <c r="G1803" s="304"/>
      <c r="H1803" s="304"/>
      <c r="I1803" s="304"/>
      <c r="J1803" s="304"/>
      <c r="K1803" s="304"/>
      <c r="L1803" s="425">
        <f t="shared" si="56"/>
        <v>0</v>
      </c>
      <c r="M1803" s="304"/>
      <c r="N1803" s="304"/>
      <c r="O1803" s="425">
        <f t="shared" si="57"/>
        <v>0</v>
      </c>
      <c r="P1803" s="304"/>
      <c r="Q1803" s="304"/>
      <c r="R1803" s="275" t="str">
        <f>IF(ISBLANK($B1803),"",VLOOKUP($B1803,Listen!$A$2:$C$44,2,FALSE))</f>
        <v/>
      </c>
      <c r="S1803" s="275" t="str">
        <f>IF(ISBLANK($B1803),"",VLOOKUP($B1803,Listen!$A$2:$C$44,3,FALSE))</f>
        <v/>
      </c>
      <c r="T1803" s="260"/>
      <c r="U1803" s="260"/>
      <c r="V1803" s="260"/>
      <c r="W1803" s="260"/>
      <c r="X1803" s="260"/>
      <c r="Y1803" s="260"/>
      <c r="Z1803" s="260"/>
      <c r="AA1803" s="260"/>
      <c r="AB1803" s="260"/>
      <c r="AC1803" s="260"/>
      <c r="AD1803" s="260"/>
      <c r="AE1803" s="260"/>
    </row>
    <row r="1804" spans="1:31">
      <c r="A1804" s="186"/>
      <c r="B1804" s="186"/>
      <c r="C1804" s="226"/>
      <c r="D1804" s="304"/>
      <c r="E1804" s="304"/>
      <c r="F1804" s="304"/>
      <c r="G1804" s="304"/>
      <c r="H1804" s="304"/>
      <c r="I1804" s="304"/>
      <c r="J1804" s="304"/>
      <c r="K1804" s="304"/>
      <c r="L1804" s="425">
        <f t="shared" si="56"/>
        <v>0</v>
      </c>
      <c r="M1804" s="304"/>
      <c r="N1804" s="304"/>
      <c r="O1804" s="425">
        <f t="shared" si="57"/>
        <v>0</v>
      </c>
      <c r="P1804" s="304"/>
      <c r="Q1804" s="304"/>
      <c r="R1804" s="275" t="str">
        <f>IF(ISBLANK($B1804),"",VLOOKUP($B1804,Listen!$A$2:$C$44,2,FALSE))</f>
        <v/>
      </c>
      <c r="S1804" s="275" t="str">
        <f>IF(ISBLANK($B1804),"",VLOOKUP($B1804,Listen!$A$2:$C$44,3,FALSE))</f>
        <v/>
      </c>
      <c r="T1804" s="260"/>
      <c r="U1804" s="260"/>
      <c r="V1804" s="260"/>
      <c r="W1804" s="260"/>
      <c r="X1804" s="260"/>
      <c r="Y1804" s="260"/>
      <c r="Z1804" s="260"/>
      <c r="AA1804" s="260"/>
      <c r="AB1804" s="260"/>
      <c r="AC1804" s="260"/>
      <c r="AD1804" s="260"/>
      <c r="AE1804" s="260"/>
    </row>
    <row r="1805" spans="1:31">
      <c r="A1805" s="186"/>
      <c r="B1805" s="186"/>
      <c r="C1805" s="226"/>
      <c r="D1805" s="304"/>
      <c r="E1805" s="304"/>
      <c r="F1805" s="304"/>
      <c r="G1805" s="304"/>
      <c r="H1805" s="304"/>
      <c r="I1805" s="304"/>
      <c r="J1805" s="304"/>
      <c r="K1805" s="304"/>
      <c r="L1805" s="425">
        <f t="shared" si="56"/>
        <v>0</v>
      </c>
      <c r="M1805" s="304"/>
      <c r="N1805" s="304"/>
      <c r="O1805" s="425">
        <f t="shared" si="57"/>
        <v>0</v>
      </c>
      <c r="P1805" s="304"/>
      <c r="Q1805" s="304"/>
      <c r="R1805" s="275" t="str">
        <f>IF(ISBLANK($B1805),"",VLOOKUP($B1805,Listen!$A$2:$C$44,2,FALSE))</f>
        <v/>
      </c>
      <c r="S1805" s="275" t="str">
        <f>IF(ISBLANK($B1805),"",VLOOKUP($B1805,Listen!$A$2:$C$44,3,FALSE))</f>
        <v/>
      </c>
      <c r="T1805" s="260"/>
      <c r="U1805" s="260"/>
      <c r="V1805" s="260"/>
      <c r="W1805" s="260"/>
      <c r="X1805" s="260"/>
      <c r="Y1805" s="260"/>
      <c r="Z1805" s="260"/>
      <c r="AA1805" s="260"/>
      <c r="AB1805" s="260"/>
      <c r="AC1805" s="260"/>
      <c r="AD1805" s="260"/>
      <c r="AE1805" s="260"/>
    </row>
    <row r="1806" spans="1:31">
      <c r="A1806" s="186"/>
      <c r="B1806" s="186"/>
      <c r="C1806" s="226"/>
      <c r="D1806" s="304"/>
      <c r="E1806" s="304"/>
      <c r="F1806" s="304"/>
      <c r="G1806" s="304"/>
      <c r="H1806" s="304"/>
      <c r="I1806" s="304"/>
      <c r="J1806" s="304"/>
      <c r="K1806" s="304"/>
      <c r="L1806" s="425">
        <f t="shared" si="56"/>
        <v>0</v>
      </c>
      <c r="M1806" s="304"/>
      <c r="N1806" s="304"/>
      <c r="O1806" s="425">
        <f t="shared" si="57"/>
        <v>0</v>
      </c>
      <c r="P1806" s="304"/>
      <c r="Q1806" s="304"/>
      <c r="R1806" s="275" t="str">
        <f>IF(ISBLANK($B1806),"",VLOOKUP($B1806,Listen!$A$2:$C$44,2,FALSE))</f>
        <v/>
      </c>
      <c r="S1806" s="275" t="str">
        <f>IF(ISBLANK($B1806),"",VLOOKUP($B1806,Listen!$A$2:$C$44,3,FALSE))</f>
        <v/>
      </c>
      <c r="T1806" s="260"/>
      <c r="U1806" s="260"/>
      <c r="V1806" s="260"/>
      <c r="W1806" s="260"/>
      <c r="X1806" s="260"/>
      <c r="Y1806" s="260"/>
      <c r="Z1806" s="260"/>
      <c r="AA1806" s="260"/>
      <c r="AB1806" s="260"/>
      <c r="AC1806" s="260"/>
      <c r="AD1806" s="260"/>
      <c r="AE1806" s="260"/>
    </row>
    <row r="1807" spans="1:31">
      <c r="A1807" s="186"/>
      <c r="B1807" s="186"/>
      <c r="C1807" s="226"/>
      <c r="D1807" s="304"/>
      <c r="E1807" s="304"/>
      <c r="F1807" s="304"/>
      <c r="G1807" s="304"/>
      <c r="H1807" s="304"/>
      <c r="I1807" s="304"/>
      <c r="J1807" s="304"/>
      <c r="K1807" s="304"/>
      <c r="L1807" s="425">
        <f t="shared" si="56"/>
        <v>0</v>
      </c>
      <c r="M1807" s="304"/>
      <c r="N1807" s="304"/>
      <c r="O1807" s="425">
        <f t="shared" si="57"/>
        <v>0</v>
      </c>
      <c r="P1807" s="304"/>
      <c r="Q1807" s="304"/>
      <c r="R1807" s="275" t="str">
        <f>IF(ISBLANK($B1807),"",VLOOKUP($B1807,Listen!$A$2:$C$44,2,FALSE))</f>
        <v/>
      </c>
      <c r="S1807" s="275" t="str">
        <f>IF(ISBLANK($B1807),"",VLOOKUP($B1807,Listen!$A$2:$C$44,3,FALSE))</f>
        <v/>
      </c>
      <c r="T1807" s="260"/>
      <c r="U1807" s="260"/>
      <c r="V1807" s="260"/>
      <c r="W1807" s="260"/>
      <c r="X1807" s="260"/>
      <c r="Y1807" s="260"/>
      <c r="Z1807" s="260"/>
      <c r="AA1807" s="260"/>
      <c r="AB1807" s="260"/>
      <c r="AC1807" s="260"/>
      <c r="AD1807" s="260"/>
      <c r="AE1807" s="260"/>
    </row>
    <row r="1808" spans="1:31">
      <c r="A1808" s="186"/>
      <c r="B1808" s="186"/>
      <c r="C1808" s="226"/>
      <c r="D1808" s="304"/>
      <c r="E1808" s="304"/>
      <c r="F1808" s="304"/>
      <c r="G1808" s="304"/>
      <c r="H1808" s="304"/>
      <c r="I1808" s="304"/>
      <c r="J1808" s="304"/>
      <c r="K1808" s="304"/>
      <c r="L1808" s="425">
        <f t="shared" si="56"/>
        <v>0</v>
      </c>
      <c r="M1808" s="304"/>
      <c r="N1808" s="304"/>
      <c r="O1808" s="425">
        <f t="shared" si="57"/>
        <v>0</v>
      </c>
      <c r="P1808" s="304"/>
      <c r="Q1808" s="304"/>
      <c r="R1808" s="275" t="str">
        <f>IF(ISBLANK($B1808),"",VLOOKUP($B1808,Listen!$A$2:$C$44,2,FALSE))</f>
        <v/>
      </c>
      <c r="S1808" s="275" t="str">
        <f>IF(ISBLANK($B1808),"",VLOOKUP($B1808,Listen!$A$2:$C$44,3,FALSE))</f>
        <v/>
      </c>
      <c r="T1808" s="260"/>
      <c r="U1808" s="260"/>
      <c r="V1808" s="260"/>
      <c r="W1808" s="260"/>
      <c r="X1808" s="260"/>
      <c r="Y1808" s="260"/>
      <c r="Z1808" s="260"/>
      <c r="AA1808" s="260"/>
      <c r="AB1808" s="260"/>
      <c r="AC1808" s="260"/>
      <c r="AD1808" s="260"/>
      <c r="AE1808" s="260"/>
    </row>
    <row r="1809" spans="1:31">
      <c r="A1809" s="186"/>
      <c r="B1809" s="186"/>
      <c r="C1809" s="226"/>
      <c r="D1809" s="304"/>
      <c r="E1809" s="304"/>
      <c r="F1809" s="304"/>
      <c r="G1809" s="304"/>
      <c r="H1809" s="304"/>
      <c r="I1809" s="304"/>
      <c r="J1809" s="304"/>
      <c r="K1809" s="304"/>
      <c r="L1809" s="425">
        <f t="shared" si="56"/>
        <v>0</v>
      </c>
      <c r="M1809" s="304"/>
      <c r="N1809" s="304"/>
      <c r="O1809" s="425">
        <f t="shared" si="57"/>
        <v>0</v>
      </c>
      <c r="P1809" s="304"/>
      <c r="Q1809" s="304"/>
      <c r="R1809" s="275" t="str">
        <f>IF(ISBLANK($B1809),"",VLOOKUP($B1809,Listen!$A$2:$C$44,2,FALSE))</f>
        <v/>
      </c>
      <c r="S1809" s="275" t="str">
        <f>IF(ISBLANK($B1809),"",VLOOKUP($B1809,Listen!$A$2:$C$44,3,FALSE))</f>
        <v/>
      </c>
      <c r="T1809" s="260"/>
      <c r="U1809" s="260"/>
      <c r="V1809" s="260"/>
      <c r="W1809" s="260"/>
      <c r="X1809" s="260"/>
      <c r="Y1809" s="260"/>
      <c r="Z1809" s="260"/>
      <c r="AA1809" s="260"/>
      <c r="AB1809" s="260"/>
      <c r="AC1809" s="260"/>
      <c r="AD1809" s="260"/>
      <c r="AE1809" s="260"/>
    </row>
    <row r="1810" spans="1:31">
      <c r="A1810" s="186"/>
      <c r="B1810" s="186"/>
      <c r="C1810" s="226"/>
      <c r="D1810" s="304"/>
      <c r="E1810" s="304"/>
      <c r="F1810" s="304"/>
      <c r="G1810" s="304"/>
      <c r="H1810" s="304"/>
      <c r="I1810" s="304"/>
      <c r="J1810" s="304"/>
      <c r="K1810" s="304"/>
      <c r="L1810" s="425">
        <f t="shared" si="56"/>
        <v>0</v>
      </c>
      <c r="M1810" s="304"/>
      <c r="N1810" s="304"/>
      <c r="O1810" s="425">
        <f t="shared" si="57"/>
        <v>0</v>
      </c>
      <c r="P1810" s="304"/>
      <c r="Q1810" s="304"/>
      <c r="R1810" s="275" t="str">
        <f>IF(ISBLANK($B1810),"",VLOOKUP($B1810,Listen!$A$2:$C$44,2,FALSE))</f>
        <v/>
      </c>
      <c r="S1810" s="275" t="str">
        <f>IF(ISBLANK($B1810),"",VLOOKUP($B1810,Listen!$A$2:$C$44,3,FALSE))</f>
        <v/>
      </c>
      <c r="T1810" s="260"/>
      <c r="U1810" s="260"/>
      <c r="V1810" s="260"/>
      <c r="W1810" s="260"/>
      <c r="X1810" s="260"/>
      <c r="Y1810" s="260"/>
      <c r="Z1810" s="260"/>
      <c r="AA1810" s="260"/>
      <c r="AB1810" s="260"/>
      <c r="AC1810" s="260"/>
      <c r="AD1810" s="260"/>
      <c r="AE1810" s="260"/>
    </row>
    <row r="1811" spans="1:31">
      <c r="A1811" s="186"/>
      <c r="B1811" s="186"/>
      <c r="C1811" s="226"/>
      <c r="D1811" s="304"/>
      <c r="E1811" s="304"/>
      <c r="F1811" s="304"/>
      <c r="G1811" s="304"/>
      <c r="H1811" s="304"/>
      <c r="I1811" s="304"/>
      <c r="J1811" s="304"/>
      <c r="K1811" s="304"/>
      <c r="L1811" s="425">
        <f t="shared" si="56"/>
        <v>0</v>
      </c>
      <c r="M1811" s="304"/>
      <c r="N1811" s="304"/>
      <c r="O1811" s="425">
        <f t="shared" si="57"/>
        <v>0</v>
      </c>
      <c r="P1811" s="304"/>
      <c r="Q1811" s="304"/>
      <c r="R1811" s="275" t="str">
        <f>IF(ISBLANK($B1811),"",VLOOKUP($B1811,Listen!$A$2:$C$44,2,FALSE))</f>
        <v/>
      </c>
      <c r="S1811" s="275" t="str">
        <f>IF(ISBLANK($B1811),"",VLOOKUP($B1811,Listen!$A$2:$C$44,3,FALSE))</f>
        <v/>
      </c>
      <c r="T1811" s="260"/>
      <c r="U1811" s="260"/>
      <c r="V1811" s="260"/>
      <c r="W1811" s="260"/>
      <c r="X1811" s="260"/>
      <c r="Y1811" s="260"/>
      <c r="Z1811" s="260"/>
      <c r="AA1811" s="260"/>
      <c r="AB1811" s="260"/>
      <c r="AC1811" s="260"/>
      <c r="AD1811" s="260"/>
      <c r="AE1811" s="260"/>
    </row>
    <row r="1812" spans="1:31">
      <c r="A1812" s="186"/>
      <c r="B1812" s="186"/>
      <c r="C1812" s="226"/>
      <c r="D1812" s="304"/>
      <c r="E1812" s="304"/>
      <c r="F1812" s="304"/>
      <c r="G1812" s="304"/>
      <c r="H1812" s="304"/>
      <c r="I1812" s="304"/>
      <c r="J1812" s="304"/>
      <c r="K1812" s="304"/>
      <c r="L1812" s="425">
        <f t="shared" si="56"/>
        <v>0</v>
      </c>
      <c r="M1812" s="304"/>
      <c r="N1812" s="304"/>
      <c r="O1812" s="425">
        <f t="shared" si="57"/>
        <v>0</v>
      </c>
      <c r="P1812" s="304"/>
      <c r="Q1812" s="304"/>
      <c r="R1812" s="275" t="str">
        <f>IF(ISBLANK($B1812),"",VLOOKUP($B1812,Listen!$A$2:$C$44,2,FALSE))</f>
        <v/>
      </c>
      <c r="S1812" s="275" t="str">
        <f>IF(ISBLANK($B1812),"",VLOOKUP($B1812,Listen!$A$2:$C$44,3,FALSE))</f>
        <v/>
      </c>
      <c r="T1812" s="260"/>
      <c r="U1812" s="260"/>
      <c r="V1812" s="260"/>
      <c r="W1812" s="260"/>
      <c r="X1812" s="260"/>
      <c r="Y1812" s="260"/>
      <c r="Z1812" s="260"/>
      <c r="AA1812" s="260"/>
      <c r="AB1812" s="260"/>
      <c r="AC1812" s="260"/>
      <c r="AD1812" s="260"/>
      <c r="AE1812" s="260"/>
    </row>
    <row r="1813" spans="1:31">
      <c r="A1813" s="186"/>
      <c r="B1813" s="186"/>
      <c r="C1813" s="226"/>
      <c r="D1813" s="304"/>
      <c r="E1813" s="304"/>
      <c r="F1813" s="304"/>
      <c r="G1813" s="304"/>
      <c r="H1813" s="304"/>
      <c r="I1813" s="304"/>
      <c r="J1813" s="304"/>
      <c r="K1813" s="304"/>
      <c r="L1813" s="425">
        <f t="shared" si="56"/>
        <v>0</v>
      </c>
      <c r="M1813" s="304"/>
      <c r="N1813" s="304"/>
      <c r="O1813" s="425">
        <f t="shared" si="57"/>
        <v>0</v>
      </c>
      <c r="P1813" s="304"/>
      <c r="Q1813" s="304"/>
      <c r="R1813" s="275" t="str">
        <f>IF(ISBLANK($B1813),"",VLOOKUP($B1813,Listen!$A$2:$C$44,2,FALSE))</f>
        <v/>
      </c>
      <c r="S1813" s="275" t="str">
        <f>IF(ISBLANK($B1813),"",VLOOKUP($B1813,Listen!$A$2:$C$44,3,FALSE))</f>
        <v/>
      </c>
      <c r="T1813" s="260"/>
      <c r="U1813" s="260"/>
      <c r="V1813" s="260"/>
      <c r="W1813" s="260"/>
      <c r="X1813" s="260"/>
      <c r="Y1813" s="260"/>
      <c r="Z1813" s="260"/>
      <c r="AA1813" s="260"/>
      <c r="AB1813" s="260"/>
      <c r="AC1813" s="260"/>
      <c r="AD1813" s="260"/>
      <c r="AE1813" s="260"/>
    </row>
    <row r="1814" spans="1:31">
      <c r="A1814" s="186"/>
      <c r="B1814" s="186"/>
      <c r="C1814" s="226"/>
      <c r="D1814" s="304"/>
      <c r="E1814" s="304"/>
      <c r="F1814" s="304"/>
      <c r="G1814" s="304"/>
      <c r="H1814" s="304"/>
      <c r="I1814" s="304"/>
      <c r="J1814" s="304"/>
      <c r="K1814" s="304"/>
      <c r="L1814" s="425">
        <f t="shared" si="56"/>
        <v>0</v>
      </c>
      <c r="M1814" s="304"/>
      <c r="N1814" s="304"/>
      <c r="O1814" s="425">
        <f t="shared" si="57"/>
        <v>0</v>
      </c>
      <c r="P1814" s="304"/>
      <c r="Q1814" s="304"/>
      <c r="R1814" s="275" t="str">
        <f>IF(ISBLANK($B1814),"",VLOOKUP($B1814,Listen!$A$2:$C$44,2,FALSE))</f>
        <v/>
      </c>
      <c r="S1814" s="275" t="str">
        <f>IF(ISBLANK($B1814),"",VLOOKUP($B1814,Listen!$A$2:$C$44,3,FALSE))</f>
        <v/>
      </c>
      <c r="T1814" s="260"/>
      <c r="U1814" s="260"/>
      <c r="V1814" s="260"/>
      <c r="W1814" s="260"/>
      <c r="X1814" s="260"/>
      <c r="Y1814" s="260"/>
      <c r="Z1814" s="260"/>
      <c r="AA1814" s="260"/>
      <c r="AB1814" s="260"/>
      <c r="AC1814" s="260"/>
      <c r="AD1814" s="260"/>
      <c r="AE1814" s="260"/>
    </row>
    <row r="1815" spans="1:31">
      <c r="A1815" s="186"/>
      <c r="B1815" s="186"/>
      <c r="C1815" s="226"/>
      <c r="D1815" s="304"/>
      <c r="E1815" s="304"/>
      <c r="F1815" s="304"/>
      <c r="G1815" s="304"/>
      <c r="H1815" s="304"/>
      <c r="I1815" s="304"/>
      <c r="J1815" s="304"/>
      <c r="K1815" s="304"/>
      <c r="L1815" s="425">
        <f t="shared" si="56"/>
        <v>0</v>
      </c>
      <c r="M1815" s="304"/>
      <c r="N1815" s="304"/>
      <c r="O1815" s="425">
        <f t="shared" si="57"/>
        <v>0</v>
      </c>
      <c r="P1815" s="304"/>
      <c r="Q1815" s="304"/>
      <c r="R1815" s="275" t="str">
        <f>IF(ISBLANK($B1815),"",VLOOKUP($B1815,Listen!$A$2:$C$44,2,FALSE))</f>
        <v/>
      </c>
      <c r="S1815" s="275" t="str">
        <f>IF(ISBLANK($B1815),"",VLOOKUP($B1815,Listen!$A$2:$C$44,3,FALSE))</f>
        <v/>
      </c>
      <c r="T1815" s="260"/>
      <c r="U1815" s="260"/>
      <c r="V1815" s="260"/>
      <c r="W1815" s="260"/>
      <c r="X1815" s="260"/>
      <c r="Y1815" s="260"/>
      <c r="Z1815" s="260"/>
      <c r="AA1815" s="260"/>
      <c r="AB1815" s="260"/>
      <c r="AC1815" s="260"/>
      <c r="AD1815" s="260"/>
      <c r="AE1815" s="260"/>
    </row>
    <row r="1816" spans="1:31">
      <c r="A1816" s="186"/>
      <c r="B1816" s="186"/>
      <c r="C1816" s="226"/>
      <c r="D1816" s="304"/>
      <c r="E1816" s="304"/>
      <c r="F1816" s="304"/>
      <c r="G1816" s="304"/>
      <c r="H1816" s="304"/>
      <c r="I1816" s="304"/>
      <c r="J1816" s="304"/>
      <c r="K1816" s="304"/>
      <c r="L1816" s="425">
        <f t="shared" si="56"/>
        <v>0</v>
      </c>
      <c r="M1816" s="304"/>
      <c r="N1816" s="304"/>
      <c r="O1816" s="425">
        <f t="shared" si="57"/>
        <v>0</v>
      </c>
      <c r="P1816" s="304"/>
      <c r="Q1816" s="304"/>
      <c r="R1816" s="275" t="str">
        <f>IF(ISBLANK($B1816),"",VLOOKUP($B1816,Listen!$A$2:$C$44,2,FALSE))</f>
        <v/>
      </c>
      <c r="S1816" s="275" t="str">
        <f>IF(ISBLANK($B1816),"",VLOOKUP($B1816,Listen!$A$2:$C$44,3,FALSE))</f>
        <v/>
      </c>
      <c r="T1816" s="260"/>
      <c r="U1816" s="260"/>
      <c r="V1816" s="260"/>
      <c r="W1816" s="260"/>
      <c r="X1816" s="260"/>
      <c r="Y1816" s="260"/>
      <c r="Z1816" s="260"/>
      <c r="AA1816" s="260"/>
      <c r="AB1816" s="260"/>
      <c r="AC1816" s="260"/>
      <c r="AD1816" s="260"/>
      <c r="AE1816" s="260"/>
    </row>
    <row r="1817" spans="1:31">
      <c r="A1817" s="186"/>
      <c r="B1817" s="186"/>
      <c r="C1817" s="226"/>
      <c r="D1817" s="304"/>
      <c r="E1817" s="304"/>
      <c r="F1817" s="304"/>
      <c r="G1817" s="304"/>
      <c r="H1817" s="304"/>
      <c r="I1817" s="304"/>
      <c r="J1817" s="304"/>
      <c r="K1817" s="304"/>
      <c r="L1817" s="425">
        <f t="shared" si="56"/>
        <v>0</v>
      </c>
      <c r="M1817" s="304"/>
      <c r="N1817" s="304"/>
      <c r="O1817" s="425">
        <f t="shared" si="57"/>
        <v>0</v>
      </c>
      <c r="P1817" s="304"/>
      <c r="Q1817" s="304"/>
      <c r="R1817" s="275" t="str">
        <f>IF(ISBLANK($B1817),"",VLOOKUP($B1817,Listen!$A$2:$C$44,2,FALSE))</f>
        <v/>
      </c>
      <c r="S1817" s="275" t="str">
        <f>IF(ISBLANK($B1817),"",VLOOKUP($B1817,Listen!$A$2:$C$44,3,FALSE))</f>
        <v/>
      </c>
      <c r="T1817" s="260"/>
      <c r="U1817" s="260"/>
      <c r="V1817" s="260"/>
      <c r="W1817" s="260"/>
      <c r="X1817" s="260"/>
      <c r="Y1817" s="260"/>
      <c r="Z1817" s="260"/>
      <c r="AA1817" s="260"/>
      <c r="AB1817" s="260"/>
      <c r="AC1817" s="260"/>
      <c r="AD1817" s="260"/>
      <c r="AE1817" s="260"/>
    </row>
    <row r="1818" spans="1:31">
      <c r="A1818" s="186"/>
      <c r="B1818" s="186"/>
      <c r="C1818" s="226"/>
      <c r="D1818" s="304"/>
      <c r="E1818" s="304"/>
      <c r="F1818" s="304"/>
      <c r="G1818" s="304"/>
      <c r="H1818" s="304"/>
      <c r="I1818" s="304"/>
      <c r="J1818" s="304"/>
      <c r="K1818" s="304"/>
      <c r="L1818" s="425">
        <f t="shared" si="56"/>
        <v>0</v>
      </c>
      <c r="M1818" s="304"/>
      <c r="N1818" s="304"/>
      <c r="O1818" s="425">
        <f t="shared" si="57"/>
        <v>0</v>
      </c>
      <c r="P1818" s="304"/>
      <c r="Q1818" s="304"/>
      <c r="R1818" s="275" t="str">
        <f>IF(ISBLANK($B1818),"",VLOOKUP($B1818,Listen!$A$2:$C$44,2,FALSE))</f>
        <v/>
      </c>
      <c r="S1818" s="275" t="str">
        <f>IF(ISBLANK($B1818),"",VLOOKUP($B1818,Listen!$A$2:$C$44,3,FALSE))</f>
        <v/>
      </c>
      <c r="T1818" s="260"/>
      <c r="U1818" s="260"/>
      <c r="V1818" s="260"/>
      <c r="W1818" s="260"/>
      <c r="X1818" s="260"/>
      <c r="Y1818" s="260"/>
      <c r="Z1818" s="260"/>
      <c r="AA1818" s="260"/>
      <c r="AB1818" s="260"/>
      <c r="AC1818" s="260"/>
      <c r="AD1818" s="260"/>
      <c r="AE1818" s="260"/>
    </row>
    <row r="1819" spans="1:31">
      <c r="A1819" s="186"/>
      <c r="B1819" s="186"/>
      <c r="C1819" s="226"/>
      <c r="D1819" s="304"/>
      <c r="E1819" s="304"/>
      <c r="F1819" s="304"/>
      <c r="G1819" s="304"/>
      <c r="H1819" s="304"/>
      <c r="I1819" s="304"/>
      <c r="J1819" s="304"/>
      <c r="K1819" s="304"/>
      <c r="L1819" s="425">
        <f t="shared" si="56"/>
        <v>0</v>
      </c>
      <c r="M1819" s="304"/>
      <c r="N1819" s="304"/>
      <c r="O1819" s="425">
        <f t="shared" si="57"/>
        <v>0</v>
      </c>
      <c r="P1819" s="304"/>
      <c r="Q1819" s="304"/>
      <c r="R1819" s="275" t="str">
        <f>IF(ISBLANK($B1819),"",VLOOKUP($B1819,Listen!$A$2:$C$44,2,FALSE))</f>
        <v/>
      </c>
      <c r="S1819" s="275" t="str">
        <f>IF(ISBLANK($B1819),"",VLOOKUP($B1819,Listen!$A$2:$C$44,3,FALSE))</f>
        <v/>
      </c>
      <c r="T1819" s="260"/>
      <c r="U1819" s="260"/>
      <c r="V1819" s="260"/>
      <c r="W1819" s="260"/>
      <c r="X1819" s="260"/>
      <c r="Y1819" s="260"/>
      <c r="Z1819" s="260"/>
      <c r="AA1819" s="260"/>
      <c r="AB1819" s="260"/>
      <c r="AC1819" s="260"/>
      <c r="AD1819" s="260"/>
      <c r="AE1819" s="260"/>
    </row>
    <row r="1820" spans="1:31">
      <c r="A1820" s="186"/>
      <c r="B1820" s="186"/>
      <c r="C1820" s="226"/>
      <c r="D1820" s="304"/>
      <c r="E1820" s="304"/>
      <c r="F1820" s="304"/>
      <c r="G1820" s="304"/>
      <c r="H1820" s="304"/>
      <c r="I1820" s="304"/>
      <c r="J1820" s="304"/>
      <c r="K1820" s="304"/>
      <c r="L1820" s="425">
        <f t="shared" si="56"/>
        <v>0</v>
      </c>
      <c r="M1820" s="304"/>
      <c r="N1820" s="304"/>
      <c r="O1820" s="425">
        <f t="shared" si="57"/>
        <v>0</v>
      </c>
      <c r="P1820" s="304"/>
      <c r="Q1820" s="304"/>
      <c r="R1820" s="275" t="str">
        <f>IF(ISBLANK($B1820),"",VLOOKUP($B1820,Listen!$A$2:$C$44,2,FALSE))</f>
        <v/>
      </c>
      <c r="S1820" s="275" t="str">
        <f>IF(ISBLANK($B1820),"",VLOOKUP($B1820,Listen!$A$2:$C$44,3,FALSE))</f>
        <v/>
      </c>
      <c r="T1820" s="260"/>
      <c r="U1820" s="260"/>
      <c r="V1820" s="260"/>
      <c r="W1820" s="260"/>
      <c r="X1820" s="260"/>
      <c r="Y1820" s="260"/>
      <c r="Z1820" s="260"/>
      <c r="AA1820" s="260"/>
      <c r="AB1820" s="260"/>
      <c r="AC1820" s="260"/>
      <c r="AD1820" s="260"/>
      <c r="AE1820" s="260"/>
    </row>
    <row r="1821" spans="1:31">
      <c r="A1821" s="186"/>
      <c r="B1821" s="186"/>
      <c r="C1821" s="226"/>
      <c r="D1821" s="304"/>
      <c r="E1821" s="304"/>
      <c r="F1821" s="304"/>
      <c r="G1821" s="304"/>
      <c r="H1821" s="304"/>
      <c r="I1821" s="304"/>
      <c r="J1821" s="304"/>
      <c r="K1821" s="304"/>
      <c r="L1821" s="425">
        <f t="shared" si="56"/>
        <v>0</v>
      </c>
      <c r="M1821" s="304"/>
      <c r="N1821" s="304"/>
      <c r="O1821" s="425">
        <f t="shared" si="57"/>
        <v>0</v>
      </c>
      <c r="P1821" s="304"/>
      <c r="Q1821" s="304"/>
      <c r="R1821" s="275" t="str">
        <f>IF(ISBLANK($B1821),"",VLOOKUP($B1821,Listen!$A$2:$C$44,2,FALSE))</f>
        <v/>
      </c>
      <c r="S1821" s="275" t="str">
        <f>IF(ISBLANK($B1821),"",VLOOKUP($B1821,Listen!$A$2:$C$44,3,FALSE))</f>
        <v/>
      </c>
      <c r="T1821" s="260"/>
      <c r="U1821" s="260"/>
      <c r="V1821" s="260"/>
      <c r="W1821" s="260"/>
      <c r="X1821" s="260"/>
      <c r="Y1821" s="260"/>
      <c r="Z1821" s="260"/>
      <c r="AA1821" s="260"/>
      <c r="AB1821" s="260"/>
      <c r="AC1821" s="260"/>
      <c r="AD1821" s="260"/>
      <c r="AE1821" s="260"/>
    </row>
    <row r="1822" spans="1:31">
      <c r="A1822" s="186"/>
      <c r="B1822" s="186"/>
      <c r="C1822" s="226"/>
      <c r="D1822" s="304"/>
      <c r="E1822" s="304"/>
      <c r="F1822" s="304"/>
      <c r="G1822" s="304"/>
      <c r="H1822" s="304"/>
      <c r="I1822" s="304"/>
      <c r="J1822" s="304"/>
      <c r="K1822" s="304"/>
      <c r="L1822" s="425">
        <f t="shared" si="56"/>
        <v>0</v>
      </c>
      <c r="M1822" s="304"/>
      <c r="N1822" s="304"/>
      <c r="O1822" s="425">
        <f t="shared" si="57"/>
        <v>0</v>
      </c>
      <c r="P1822" s="304"/>
      <c r="Q1822" s="304"/>
      <c r="R1822" s="275" t="str">
        <f>IF(ISBLANK($B1822),"",VLOOKUP($B1822,Listen!$A$2:$C$44,2,FALSE))</f>
        <v/>
      </c>
      <c r="S1822" s="275" t="str">
        <f>IF(ISBLANK($B1822),"",VLOOKUP($B1822,Listen!$A$2:$C$44,3,FALSE))</f>
        <v/>
      </c>
      <c r="T1822" s="260"/>
      <c r="U1822" s="260"/>
      <c r="V1822" s="260"/>
      <c r="W1822" s="260"/>
      <c r="X1822" s="260"/>
      <c r="Y1822" s="260"/>
      <c r="Z1822" s="260"/>
      <c r="AA1822" s="260"/>
      <c r="AB1822" s="260"/>
      <c r="AC1822" s="260"/>
      <c r="AD1822" s="260"/>
      <c r="AE1822" s="260"/>
    </row>
    <row r="1823" spans="1:31">
      <c r="A1823" s="186"/>
      <c r="B1823" s="186"/>
      <c r="C1823" s="226"/>
      <c r="D1823" s="304"/>
      <c r="E1823" s="304"/>
      <c r="F1823" s="304"/>
      <c r="G1823" s="304"/>
      <c r="H1823" s="304"/>
      <c r="I1823" s="304"/>
      <c r="J1823" s="304"/>
      <c r="K1823" s="304"/>
      <c r="L1823" s="425">
        <f t="shared" si="56"/>
        <v>0</v>
      </c>
      <c r="M1823" s="304"/>
      <c r="N1823" s="304"/>
      <c r="O1823" s="425">
        <f t="shared" si="57"/>
        <v>0</v>
      </c>
      <c r="P1823" s="304"/>
      <c r="Q1823" s="304"/>
      <c r="R1823" s="275" t="str">
        <f>IF(ISBLANK($B1823),"",VLOOKUP($B1823,Listen!$A$2:$C$44,2,FALSE))</f>
        <v/>
      </c>
      <c r="S1823" s="275" t="str">
        <f>IF(ISBLANK($B1823),"",VLOOKUP($B1823,Listen!$A$2:$C$44,3,FALSE))</f>
        <v/>
      </c>
      <c r="T1823" s="260"/>
      <c r="U1823" s="260"/>
      <c r="V1823" s="260"/>
      <c r="W1823" s="260"/>
      <c r="X1823" s="260"/>
      <c r="Y1823" s="260"/>
      <c r="Z1823" s="260"/>
      <c r="AA1823" s="260"/>
      <c r="AB1823" s="260"/>
      <c r="AC1823" s="260"/>
      <c r="AD1823" s="260"/>
      <c r="AE1823" s="260"/>
    </row>
    <row r="1824" spans="1:31">
      <c r="A1824" s="186"/>
      <c r="B1824" s="186"/>
      <c r="C1824" s="226"/>
      <c r="D1824" s="304"/>
      <c r="E1824" s="304"/>
      <c r="F1824" s="304"/>
      <c r="G1824" s="304"/>
      <c r="H1824" s="304"/>
      <c r="I1824" s="304"/>
      <c r="J1824" s="304"/>
      <c r="K1824" s="304"/>
      <c r="L1824" s="425">
        <f t="shared" si="56"/>
        <v>0</v>
      </c>
      <c r="M1824" s="304"/>
      <c r="N1824" s="304"/>
      <c r="O1824" s="425">
        <f t="shared" si="57"/>
        <v>0</v>
      </c>
      <c r="P1824" s="304"/>
      <c r="Q1824" s="304"/>
      <c r="R1824" s="275" t="str">
        <f>IF(ISBLANK($B1824),"",VLOOKUP($B1824,Listen!$A$2:$C$44,2,FALSE))</f>
        <v/>
      </c>
      <c r="S1824" s="275" t="str">
        <f>IF(ISBLANK($B1824),"",VLOOKUP($B1824,Listen!$A$2:$C$44,3,FALSE))</f>
        <v/>
      </c>
      <c r="T1824" s="260"/>
      <c r="U1824" s="260"/>
      <c r="V1824" s="260"/>
      <c r="W1824" s="260"/>
      <c r="X1824" s="260"/>
      <c r="Y1824" s="260"/>
      <c r="Z1824" s="260"/>
      <c r="AA1824" s="260"/>
      <c r="AB1824" s="260"/>
      <c r="AC1824" s="260"/>
      <c r="AD1824" s="260"/>
      <c r="AE1824" s="260"/>
    </row>
    <row r="1825" spans="1:31">
      <c r="A1825" s="186"/>
      <c r="B1825" s="186"/>
      <c r="C1825" s="226"/>
      <c r="D1825" s="304"/>
      <c r="E1825" s="304"/>
      <c r="F1825" s="304"/>
      <c r="G1825" s="304"/>
      <c r="H1825" s="304"/>
      <c r="I1825" s="304"/>
      <c r="J1825" s="304"/>
      <c r="K1825" s="304"/>
      <c r="L1825" s="425">
        <f t="shared" si="56"/>
        <v>0</v>
      </c>
      <c r="M1825" s="304"/>
      <c r="N1825" s="304"/>
      <c r="O1825" s="425">
        <f t="shared" si="57"/>
        <v>0</v>
      </c>
      <c r="P1825" s="304"/>
      <c r="Q1825" s="304"/>
      <c r="R1825" s="275" t="str">
        <f>IF(ISBLANK($B1825),"",VLOOKUP($B1825,Listen!$A$2:$C$44,2,FALSE))</f>
        <v/>
      </c>
      <c r="S1825" s="275" t="str">
        <f>IF(ISBLANK($B1825),"",VLOOKUP($B1825,Listen!$A$2:$C$44,3,FALSE))</f>
        <v/>
      </c>
      <c r="T1825" s="260"/>
      <c r="U1825" s="260"/>
      <c r="V1825" s="260"/>
      <c r="W1825" s="260"/>
      <c r="X1825" s="260"/>
      <c r="Y1825" s="260"/>
      <c r="Z1825" s="260"/>
      <c r="AA1825" s="260"/>
      <c r="AB1825" s="260"/>
      <c r="AC1825" s="260"/>
      <c r="AD1825" s="260"/>
      <c r="AE1825" s="260"/>
    </row>
    <row r="1826" spans="1:31">
      <c r="A1826" s="186"/>
      <c r="B1826" s="186"/>
      <c r="C1826" s="226"/>
      <c r="D1826" s="304"/>
      <c r="E1826" s="304"/>
      <c r="F1826" s="304"/>
      <c r="G1826" s="304"/>
      <c r="H1826" s="304"/>
      <c r="I1826" s="304"/>
      <c r="J1826" s="304"/>
      <c r="K1826" s="304"/>
      <c r="L1826" s="425">
        <f t="shared" si="56"/>
        <v>0</v>
      </c>
      <c r="M1826" s="304"/>
      <c r="N1826" s="304"/>
      <c r="O1826" s="425">
        <f t="shared" si="57"/>
        <v>0</v>
      </c>
      <c r="P1826" s="304"/>
      <c r="Q1826" s="304"/>
      <c r="R1826" s="275" t="str">
        <f>IF(ISBLANK($B1826),"",VLOOKUP($B1826,Listen!$A$2:$C$44,2,FALSE))</f>
        <v/>
      </c>
      <c r="S1826" s="275" t="str">
        <f>IF(ISBLANK($B1826),"",VLOOKUP($B1826,Listen!$A$2:$C$44,3,FALSE))</f>
        <v/>
      </c>
      <c r="T1826" s="260"/>
      <c r="U1826" s="260"/>
      <c r="V1826" s="260"/>
      <c r="W1826" s="260"/>
      <c r="X1826" s="260"/>
      <c r="Y1826" s="260"/>
      <c r="Z1826" s="260"/>
      <c r="AA1826" s="260"/>
      <c r="AB1826" s="260"/>
      <c r="AC1826" s="260"/>
      <c r="AD1826" s="260"/>
      <c r="AE1826" s="260"/>
    </row>
    <row r="1827" spans="1:31">
      <c r="A1827" s="186"/>
      <c r="B1827" s="186"/>
      <c r="C1827" s="226"/>
      <c r="D1827" s="304"/>
      <c r="E1827" s="304"/>
      <c r="F1827" s="304"/>
      <c r="G1827" s="304"/>
      <c r="H1827" s="304"/>
      <c r="I1827" s="304"/>
      <c r="J1827" s="304"/>
      <c r="K1827" s="304"/>
      <c r="L1827" s="425">
        <f t="shared" si="56"/>
        <v>0</v>
      </c>
      <c r="M1827" s="304"/>
      <c r="N1827" s="304"/>
      <c r="O1827" s="425">
        <f t="shared" si="57"/>
        <v>0</v>
      </c>
      <c r="P1827" s="304"/>
      <c r="Q1827" s="304"/>
      <c r="R1827" s="275" t="str">
        <f>IF(ISBLANK($B1827),"",VLOOKUP($B1827,Listen!$A$2:$C$44,2,FALSE))</f>
        <v/>
      </c>
      <c r="S1827" s="275" t="str">
        <f>IF(ISBLANK($B1827),"",VLOOKUP($B1827,Listen!$A$2:$C$44,3,FALSE))</f>
        <v/>
      </c>
      <c r="T1827" s="260"/>
      <c r="U1827" s="260"/>
      <c r="V1827" s="260"/>
      <c r="W1827" s="260"/>
      <c r="X1827" s="260"/>
      <c r="Y1827" s="260"/>
      <c r="Z1827" s="260"/>
      <c r="AA1827" s="260"/>
      <c r="AB1827" s="260"/>
      <c r="AC1827" s="260"/>
      <c r="AD1827" s="260"/>
      <c r="AE1827" s="260"/>
    </row>
    <row r="1828" spans="1:31">
      <c r="A1828" s="186"/>
      <c r="B1828" s="186"/>
      <c r="C1828" s="226"/>
      <c r="D1828" s="304"/>
      <c r="E1828" s="304"/>
      <c r="F1828" s="304"/>
      <c r="G1828" s="304"/>
      <c r="H1828" s="304"/>
      <c r="I1828" s="304"/>
      <c r="J1828" s="304"/>
      <c r="K1828" s="304"/>
      <c r="L1828" s="425">
        <f t="shared" si="56"/>
        <v>0</v>
      </c>
      <c r="M1828" s="304"/>
      <c r="N1828" s="304"/>
      <c r="O1828" s="425">
        <f t="shared" si="57"/>
        <v>0</v>
      </c>
      <c r="P1828" s="304"/>
      <c r="Q1828" s="304"/>
      <c r="R1828" s="275" t="str">
        <f>IF(ISBLANK($B1828),"",VLOOKUP($B1828,Listen!$A$2:$C$44,2,FALSE))</f>
        <v/>
      </c>
      <c r="S1828" s="275" t="str">
        <f>IF(ISBLANK($B1828),"",VLOOKUP($B1828,Listen!$A$2:$C$44,3,FALSE))</f>
        <v/>
      </c>
      <c r="T1828" s="260"/>
      <c r="U1828" s="260"/>
      <c r="V1828" s="260"/>
      <c r="W1828" s="260"/>
      <c r="X1828" s="260"/>
      <c r="Y1828" s="260"/>
      <c r="Z1828" s="260"/>
      <c r="AA1828" s="260"/>
      <c r="AB1828" s="260"/>
      <c r="AC1828" s="260"/>
      <c r="AD1828" s="260"/>
      <c r="AE1828" s="260"/>
    </row>
    <row r="1829" spans="1:31">
      <c r="A1829" s="186"/>
      <c r="B1829" s="186"/>
      <c r="C1829" s="226"/>
      <c r="D1829" s="304"/>
      <c r="E1829" s="304"/>
      <c r="F1829" s="304"/>
      <c r="G1829" s="304"/>
      <c r="H1829" s="304"/>
      <c r="I1829" s="304"/>
      <c r="J1829" s="304"/>
      <c r="K1829" s="304"/>
      <c r="L1829" s="425">
        <f t="shared" si="56"/>
        <v>0</v>
      </c>
      <c r="M1829" s="304"/>
      <c r="N1829" s="304"/>
      <c r="O1829" s="425">
        <f t="shared" si="57"/>
        <v>0</v>
      </c>
      <c r="P1829" s="304"/>
      <c r="Q1829" s="304"/>
      <c r="R1829" s="275" t="str">
        <f>IF(ISBLANK($B1829),"",VLOOKUP($B1829,Listen!$A$2:$C$44,2,FALSE))</f>
        <v/>
      </c>
      <c r="S1829" s="275" t="str">
        <f>IF(ISBLANK($B1829),"",VLOOKUP($B1829,Listen!$A$2:$C$44,3,FALSE))</f>
        <v/>
      </c>
      <c r="T1829" s="260"/>
      <c r="U1829" s="260"/>
      <c r="V1829" s="260"/>
      <c r="W1829" s="260"/>
      <c r="X1829" s="260"/>
      <c r="Y1829" s="260"/>
      <c r="Z1829" s="260"/>
      <c r="AA1829" s="260"/>
      <c r="AB1829" s="260"/>
      <c r="AC1829" s="260"/>
      <c r="AD1829" s="260"/>
      <c r="AE1829" s="260"/>
    </row>
    <row r="1830" spans="1:31">
      <c r="A1830" s="186"/>
      <c r="B1830" s="186"/>
      <c r="C1830" s="226"/>
      <c r="D1830" s="304"/>
      <c r="E1830" s="304"/>
      <c r="F1830" s="304"/>
      <c r="G1830" s="304"/>
      <c r="H1830" s="304"/>
      <c r="I1830" s="304"/>
      <c r="J1830" s="304"/>
      <c r="K1830" s="304"/>
      <c r="L1830" s="425">
        <f t="shared" si="56"/>
        <v>0</v>
      </c>
      <c r="M1830" s="304"/>
      <c r="N1830" s="304"/>
      <c r="O1830" s="425">
        <f t="shared" si="57"/>
        <v>0</v>
      </c>
      <c r="P1830" s="304"/>
      <c r="Q1830" s="304"/>
      <c r="R1830" s="275" t="str">
        <f>IF(ISBLANK($B1830),"",VLOOKUP($B1830,Listen!$A$2:$C$44,2,FALSE))</f>
        <v/>
      </c>
      <c r="S1830" s="275" t="str">
        <f>IF(ISBLANK($B1830),"",VLOOKUP($B1830,Listen!$A$2:$C$44,3,FALSE))</f>
        <v/>
      </c>
      <c r="T1830" s="260"/>
      <c r="U1830" s="260"/>
      <c r="V1830" s="260"/>
      <c r="W1830" s="260"/>
      <c r="X1830" s="260"/>
      <c r="Y1830" s="260"/>
      <c r="Z1830" s="260"/>
      <c r="AA1830" s="260"/>
      <c r="AB1830" s="260"/>
      <c r="AC1830" s="260"/>
      <c r="AD1830" s="260"/>
      <c r="AE1830" s="260"/>
    </row>
    <row r="1831" spans="1:31">
      <c r="A1831" s="186"/>
      <c r="B1831" s="186"/>
      <c r="C1831" s="226"/>
      <c r="D1831" s="304"/>
      <c r="E1831" s="304"/>
      <c r="F1831" s="304"/>
      <c r="G1831" s="304"/>
      <c r="H1831" s="304"/>
      <c r="I1831" s="304"/>
      <c r="J1831" s="304"/>
      <c r="K1831" s="304"/>
      <c r="L1831" s="425">
        <f t="shared" si="56"/>
        <v>0</v>
      </c>
      <c r="M1831" s="304"/>
      <c r="N1831" s="304"/>
      <c r="O1831" s="425">
        <f t="shared" si="57"/>
        <v>0</v>
      </c>
      <c r="P1831" s="304"/>
      <c r="Q1831" s="304"/>
      <c r="R1831" s="275" t="str">
        <f>IF(ISBLANK($B1831),"",VLOOKUP($B1831,Listen!$A$2:$C$44,2,FALSE))</f>
        <v/>
      </c>
      <c r="S1831" s="275" t="str">
        <f>IF(ISBLANK($B1831),"",VLOOKUP($B1831,Listen!$A$2:$C$44,3,FALSE))</f>
        <v/>
      </c>
      <c r="T1831" s="260"/>
      <c r="U1831" s="260"/>
      <c r="V1831" s="260"/>
      <c r="W1831" s="260"/>
      <c r="X1831" s="260"/>
      <c r="Y1831" s="260"/>
      <c r="Z1831" s="260"/>
      <c r="AA1831" s="260"/>
      <c r="AB1831" s="260"/>
      <c r="AC1831" s="260"/>
      <c r="AD1831" s="260"/>
      <c r="AE1831" s="260"/>
    </row>
    <row r="1832" spans="1:31">
      <c r="A1832" s="186"/>
      <c r="B1832" s="186"/>
      <c r="C1832" s="226"/>
      <c r="D1832" s="304"/>
      <c r="E1832" s="304"/>
      <c r="F1832" s="304"/>
      <c r="G1832" s="304"/>
      <c r="H1832" s="304"/>
      <c r="I1832" s="304"/>
      <c r="J1832" s="304"/>
      <c r="K1832" s="304"/>
      <c r="L1832" s="425">
        <f t="shared" si="56"/>
        <v>0</v>
      </c>
      <c r="M1832" s="304"/>
      <c r="N1832" s="304"/>
      <c r="O1832" s="425">
        <f t="shared" si="57"/>
        <v>0</v>
      </c>
      <c r="P1832" s="304"/>
      <c r="Q1832" s="304"/>
      <c r="R1832" s="275" t="str">
        <f>IF(ISBLANK($B1832),"",VLOOKUP($B1832,Listen!$A$2:$C$44,2,FALSE))</f>
        <v/>
      </c>
      <c r="S1832" s="275" t="str">
        <f>IF(ISBLANK($B1832),"",VLOOKUP($B1832,Listen!$A$2:$C$44,3,FALSE))</f>
        <v/>
      </c>
      <c r="T1832" s="260"/>
      <c r="U1832" s="260"/>
      <c r="V1832" s="260"/>
      <c r="W1832" s="260"/>
      <c r="X1832" s="260"/>
      <c r="Y1832" s="260"/>
      <c r="Z1832" s="260"/>
      <c r="AA1832" s="260"/>
      <c r="AB1832" s="260"/>
      <c r="AC1832" s="260"/>
      <c r="AD1832" s="260"/>
      <c r="AE1832" s="260"/>
    </row>
    <row r="1833" spans="1:31">
      <c r="A1833" s="186"/>
      <c r="B1833" s="186"/>
      <c r="C1833" s="226"/>
      <c r="D1833" s="304"/>
      <c r="E1833" s="304"/>
      <c r="F1833" s="304"/>
      <c r="G1833" s="304"/>
      <c r="H1833" s="304"/>
      <c r="I1833" s="304"/>
      <c r="J1833" s="304"/>
      <c r="K1833" s="304"/>
      <c r="L1833" s="425">
        <f t="shared" si="56"/>
        <v>0</v>
      </c>
      <c r="M1833" s="304"/>
      <c r="N1833" s="304"/>
      <c r="O1833" s="425">
        <f t="shared" si="57"/>
        <v>0</v>
      </c>
      <c r="P1833" s="304"/>
      <c r="Q1833" s="304"/>
      <c r="R1833" s="275" t="str">
        <f>IF(ISBLANK($B1833),"",VLOOKUP($B1833,Listen!$A$2:$C$44,2,FALSE))</f>
        <v/>
      </c>
      <c r="S1833" s="275" t="str">
        <f>IF(ISBLANK($B1833),"",VLOOKUP($B1833,Listen!$A$2:$C$44,3,FALSE))</f>
        <v/>
      </c>
      <c r="T1833" s="260"/>
      <c r="U1833" s="260"/>
      <c r="V1833" s="260"/>
      <c r="W1833" s="260"/>
      <c r="X1833" s="260"/>
      <c r="Y1833" s="260"/>
      <c r="Z1833" s="260"/>
      <c r="AA1833" s="260"/>
      <c r="AB1833" s="260"/>
      <c r="AC1833" s="260"/>
      <c r="AD1833" s="260"/>
      <c r="AE1833" s="260"/>
    </row>
    <row r="1834" spans="1:31">
      <c r="A1834" s="186"/>
      <c r="B1834" s="186"/>
      <c r="C1834" s="226"/>
      <c r="D1834" s="304"/>
      <c r="E1834" s="304"/>
      <c r="F1834" s="304"/>
      <c r="G1834" s="304"/>
      <c r="H1834" s="304"/>
      <c r="I1834" s="304"/>
      <c r="J1834" s="304"/>
      <c r="K1834" s="304"/>
      <c r="L1834" s="425">
        <f t="shared" si="56"/>
        <v>0</v>
      </c>
      <c r="M1834" s="304"/>
      <c r="N1834" s="304"/>
      <c r="O1834" s="425">
        <f t="shared" si="57"/>
        <v>0</v>
      </c>
      <c r="P1834" s="304"/>
      <c r="Q1834" s="304"/>
      <c r="R1834" s="275" t="str">
        <f>IF(ISBLANK($B1834),"",VLOOKUP($B1834,Listen!$A$2:$C$44,2,FALSE))</f>
        <v/>
      </c>
      <c r="S1834" s="275" t="str">
        <f>IF(ISBLANK($B1834),"",VLOOKUP($B1834,Listen!$A$2:$C$44,3,FALSE))</f>
        <v/>
      </c>
      <c r="T1834" s="260"/>
      <c r="U1834" s="260"/>
      <c r="V1834" s="260"/>
      <c r="W1834" s="260"/>
      <c r="X1834" s="260"/>
      <c r="Y1834" s="260"/>
      <c r="Z1834" s="260"/>
      <c r="AA1834" s="260"/>
      <c r="AB1834" s="260"/>
      <c r="AC1834" s="260"/>
      <c r="AD1834" s="260"/>
      <c r="AE1834" s="260"/>
    </row>
    <row r="1835" spans="1:31">
      <c r="A1835" s="186"/>
      <c r="B1835" s="186"/>
      <c r="C1835" s="226"/>
      <c r="D1835" s="304"/>
      <c r="E1835" s="304"/>
      <c r="F1835" s="304"/>
      <c r="G1835" s="304"/>
      <c r="H1835" s="304"/>
      <c r="I1835" s="304"/>
      <c r="J1835" s="304"/>
      <c r="K1835" s="304"/>
      <c r="L1835" s="425">
        <f t="shared" si="56"/>
        <v>0</v>
      </c>
      <c r="M1835" s="304"/>
      <c r="N1835" s="304"/>
      <c r="O1835" s="425">
        <f t="shared" si="57"/>
        <v>0</v>
      </c>
      <c r="P1835" s="304"/>
      <c r="Q1835" s="304"/>
      <c r="R1835" s="275" t="str">
        <f>IF(ISBLANK($B1835),"",VLOOKUP($B1835,Listen!$A$2:$C$44,2,FALSE))</f>
        <v/>
      </c>
      <c r="S1835" s="275" t="str">
        <f>IF(ISBLANK($B1835),"",VLOOKUP($B1835,Listen!$A$2:$C$44,3,FALSE))</f>
        <v/>
      </c>
      <c r="T1835" s="260"/>
      <c r="U1835" s="260"/>
      <c r="V1835" s="260"/>
      <c r="W1835" s="260"/>
      <c r="X1835" s="260"/>
      <c r="Y1835" s="260"/>
      <c r="Z1835" s="260"/>
      <c r="AA1835" s="260"/>
      <c r="AB1835" s="260"/>
      <c r="AC1835" s="260"/>
      <c r="AD1835" s="260"/>
      <c r="AE1835" s="260"/>
    </row>
    <row r="1836" spans="1:31">
      <c r="A1836" s="186"/>
      <c r="B1836" s="186"/>
      <c r="C1836" s="226"/>
      <c r="D1836" s="304"/>
      <c r="E1836" s="304"/>
      <c r="F1836" s="304"/>
      <c r="G1836" s="304"/>
      <c r="H1836" s="304"/>
      <c r="I1836" s="304"/>
      <c r="J1836" s="304"/>
      <c r="K1836" s="304"/>
      <c r="L1836" s="425">
        <f t="shared" si="56"/>
        <v>0</v>
      </c>
      <c r="M1836" s="304"/>
      <c r="N1836" s="304"/>
      <c r="O1836" s="425">
        <f t="shared" si="57"/>
        <v>0</v>
      </c>
      <c r="P1836" s="304"/>
      <c r="Q1836" s="304"/>
      <c r="R1836" s="275" t="str">
        <f>IF(ISBLANK($B1836),"",VLOOKUP($B1836,Listen!$A$2:$C$44,2,FALSE))</f>
        <v/>
      </c>
      <c r="S1836" s="275" t="str">
        <f>IF(ISBLANK($B1836),"",VLOOKUP($B1836,Listen!$A$2:$C$44,3,FALSE))</f>
        <v/>
      </c>
      <c r="T1836" s="260"/>
      <c r="U1836" s="260"/>
      <c r="V1836" s="260"/>
      <c r="W1836" s="260"/>
      <c r="X1836" s="260"/>
      <c r="Y1836" s="260"/>
      <c r="Z1836" s="260"/>
      <c r="AA1836" s="260"/>
      <c r="AB1836" s="260"/>
      <c r="AC1836" s="260"/>
      <c r="AD1836" s="260"/>
      <c r="AE1836" s="260"/>
    </row>
    <row r="1837" spans="1:31">
      <c r="A1837" s="186"/>
      <c r="B1837" s="186"/>
      <c r="C1837" s="226"/>
      <c r="D1837" s="304"/>
      <c r="E1837" s="304"/>
      <c r="F1837" s="304"/>
      <c r="G1837" s="304"/>
      <c r="H1837" s="304"/>
      <c r="I1837" s="304"/>
      <c r="J1837" s="304"/>
      <c r="K1837" s="304"/>
      <c r="L1837" s="425">
        <f t="shared" si="56"/>
        <v>0</v>
      </c>
      <c r="M1837" s="304"/>
      <c r="N1837" s="304"/>
      <c r="O1837" s="425">
        <f t="shared" si="57"/>
        <v>0</v>
      </c>
      <c r="P1837" s="304"/>
      <c r="Q1837" s="304"/>
      <c r="R1837" s="275" t="str">
        <f>IF(ISBLANK($B1837),"",VLOOKUP($B1837,Listen!$A$2:$C$44,2,FALSE))</f>
        <v/>
      </c>
      <c r="S1837" s="275" t="str">
        <f>IF(ISBLANK($B1837),"",VLOOKUP($B1837,Listen!$A$2:$C$44,3,FALSE))</f>
        <v/>
      </c>
      <c r="T1837" s="260"/>
      <c r="U1837" s="260"/>
      <c r="V1837" s="260"/>
      <c r="W1837" s="260"/>
      <c r="X1837" s="260"/>
      <c r="Y1837" s="260"/>
      <c r="Z1837" s="260"/>
      <c r="AA1837" s="260"/>
      <c r="AB1837" s="260"/>
      <c r="AC1837" s="260"/>
      <c r="AD1837" s="260"/>
      <c r="AE1837" s="260"/>
    </row>
    <row r="1838" spans="1:31">
      <c r="A1838" s="186"/>
      <c r="B1838" s="186"/>
      <c r="C1838" s="226"/>
      <c r="D1838" s="304"/>
      <c r="E1838" s="304"/>
      <c r="F1838" s="304"/>
      <c r="G1838" s="304"/>
      <c r="H1838" s="304"/>
      <c r="I1838" s="304"/>
      <c r="J1838" s="304"/>
      <c r="K1838" s="304"/>
      <c r="L1838" s="425">
        <f t="shared" si="56"/>
        <v>0</v>
      </c>
      <c r="M1838" s="304"/>
      <c r="N1838" s="304"/>
      <c r="O1838" s="425">
        <f t="shared" si="57"/>
        <v>0</v>
      </c>
      <c r="P1838" s="304"/>
      <c r="Q1838" s="304"/>
      <c r="R1838" s="275" t="str">
        <f>IF(ISBLANK($B1838),"",VLOOKUP($B1838,Listen!$A$2:$C$44,2,FALSE))</f>
        <v/>
      </c>
      <c r="S1838" s="275" t="str">
        <f>IF(ISBLANK($B1838),"",VLOOKUP($B1838,Listen!$A$2:$C$44,3,FALSE))</f>
        <v/>
      </c>
      <c r="T1838" s="260"/>
      <c r="U1838" s="260"/>
      <c r="V1838" s="260"/>
      <c r="W1838" s="260"/>
      <c r="X1838" s="260"/>
      <c r="Y1838" s="260"/>
      <c r="Z1838" s="260"/>
      <c r="AA1838" s="260"/>
      <c r="AB1838" s="260"/>
      <c r="AC1838" s="260"/>
      <c r="AD1838" s="260"/>
      <c r="AE1838" s="260"/>
    </row>
    <row r="1839" spans="1:31">
      <c r="A1839" s="186"/>
      <c r="B1839" s="186"/>
      <c r="C1839" s="226"/>
      <c r="D1839" s="304"/>
      <c r="E1839" s="304"/>
      <c r="F1839" s="304"/>
      <c r="G1839" s="304"/>
      <c r="H1839" s="304"/>
      <c r="I1839" s="304"/>
      <c r="J1839" s="304"/>
      <c r="K1839" s="304"/>
      <c r="L1839" s="425">
        <f t="shared" si="56"/>
        <v>0</v>
      </c>
      <c r="M1839" s="304"/>
      <c r="N1839" s="304"/>
      <c r="O1839" s="425">
        <f t="shared" si="57"/>
        <v>0</v>
      </c>
      <c r="P1839" s="304"/>
      <c r="Q1839" s="304"/>
      <c r="R1839" s="275" t="str">
        <f>IF(ISBLANK($B1839),"",VLOOKUP($B1839,Listen!$A$2:$C$44,2,FALSE))</f>
        <v/>
      </c>
      <c r="S1839" s="275" t="str">
        <f>IF(ISBLANK($B1839),"",VLOOKUP($B1839,Listen!$A$2:$C$44,3,FALSE))</f>
        <v/>
      </c>
      <c r="T1839" s="260"/>
      <c r="U1839" s="260"/>
      <c r="V1839" s="260"/>
      <c r="W1839" s="260"/>
      <c r="X1839" s="260"/>
      <c r="Y1839" s="260"/>
      <c r="Z1839" s="260"/>
      <c r="AA1839" s="260"/>
      <c r="AB1839" s="260"/>
      <c r="AC1839" s="260"/>
      <c r="AD1839" s="260"/>
      <c r="AE1839" s="260"/>
    </row>
    <row r="1840" spans="1:31">
      <c r="A1840" s="186"/>
      <c r="B1840" s="186"/>
      <c r="C1840" s="226"/>
      <c r="D1840" s="304"/>
      <c r="E1840" s="304"/>
      <c r="F1840" s="304"/>
      <c r="G1840" s="304"/>
      <c r="H1840" s="304"/>
      <c r="I1840" s="304"/>
      <c r="J1840" s="304"/>
      <c r="K1840" s="304"/>
      <c r="L1840" s="425">
        <f t="shared" si="56"/>
        <v>0</v>
      </c>
      <c r="M1840" s="304"/>
      <c r="N1840" s="304"/>
      <c r="O1840" s="425">
        <f t="shared" si="57"/>
        <v>0</v>
      </c>
      <c r="P1840" s="304"/>
      <c r="Q1840" s="304"/>
      <c r="R1840" s="275" t="str">
        <f>IF(ISBLANK($B1840),"",VLOOKUP($B1840,Listen!$A$2:$C$44,2,FALSE))</f>
        <v/>
      </c>
      <c r="S1840" s="275" t="str">
        <f>IF(ISBLANK($B1840),"",VLOOKUP($B1840,Listen!$A$2:$C$44,3,FALSE))</f>
        <v/>
      </c>
      <c r="T1840" s="260"/>
      <c r="U1840" s="260"/>
      <c r="V1840" s="260"/>
      <c r="W1840" s="260"/>
      <c r="X1840" s="260"/>
      <c r="Y1840" s="260"/>
      <c r="Z1840" s="260"/>
      <c r="AA1840" s="260"/>
      <c r="AB1840" s="260"/>
      <c r="AC1840" s="260"/>
      <c r="AD1840" s="260"/>
      <c r="AE1840" s="260"/>
    </row>
    <row r="1841" spans="1:31">
      <c r="A1841" s="186"/>
      <c r="B1841" s="186"/>
      <c r="C1841" s="226"/>
      <c r="D1841" s="304"/>
      <c r="E1841" s="304"/>
      <c r="F1841" s="304"/>
      <c r="G1841" s="304"/>
      <c r="H1841" s="304"/>
      <c r="I1841" s="304"/>
      <c r="J1841" s="304"/>
      <c r="K1841" s="304"/>
      <c r="L1841" s="425">
        <f t="shared" si="56"/>
        <v>0</v>
      </c>
      <c r="M1841" s="304"/>
      <c r="N1841" s="304"/>
      <c r="O1841" s="425">
        <f t="shared" si="57"/>
        <v>0</v>
      </c>
      <c r="P1841" s="304"/>
      <c r="Q1841" s="304"/>
      <c r="R1841" s="275" t="str">
        <f>IF(ISBLANK($B1841),"",VLOOKUP($B1841,Listen!$A$2:$C$44,2,FALSE))</f>
        <v/>
      </c>
      <c r="S1841" s="275" t="str">
        <f>IF(ISBLANK($B1841),"",VLOOKUP($B1841,Listen!$A$2:$C$44,3,FALSE))</f>
        <v/>
      </c>
      <c r="T1841" s="260"/>
      <c r="U1841" s="260"/>
      <c r="V1841" s="260"/>
      <c r="W1841" s="260"/>
      <c r="X1841" s="260"/>
      <c r="Y1841" s="260"/>
      <c r="Z1841" s="260"/>
      <c r="AA1841" s="260"/>
      <c r="AB1841" s="260"/>
      <c r="AC1841" s="260"/>
      <c r="AD1841" s="260"/>
      <c r="AE1841" s="260"/>
    </row>
    <row r="1842" spans="1:31">
      <c r="A1842" s="186"/>
      <c r="B1842" s="186"/>
      <c r="C1842" s="226"/>
      <c r="D1842" s="304"/>
      <c r="E1842" s="304"/>
      <c r="F1842" s="304"/>
      <c r="G1842" s="304"/>
      <c r="H1842" s="304"/>
      <c r="I1842" s="304"/>
      <c r="J1842" s="304"/>
      <c r="K1842" s="304"/>
      <c r="L1842" s="425">
        <f t="shared" si="56"/>
        <v>0</v>
      </c>
      <c r="M1842" s="304"/>
      <c r="N1842" s="304"/>
      <c r="O1842" s="425">
        <f t="shared" si="57"/>
        <v>0</v>
      </c>
      <c r="P1842" s="304"/>
      <c r="Q1842" s="304"/>
      <c r="R1842" s="275" t="str">
        <f>IF(ISBLANK($B1842),"",VLOOKUP($B1842,Listen!$A$2:$C$44,2,FALSE))</f>
        <v/>
      </c>
      <c r="S1842" s="275" t="str">
        <f>IF(ISBLANK($B1842),"",VLOOKUP($B1842,Listen!$A$2:$C$44,3,FALSE))</f>
        <v/>
      </c>
      <c r="T1842" s="260"/>
      <c r="U1842" s="260"/>
      <c r="V1842" s="260"/>
      <c r="W1842" s="260"/>
      <c r="X1842" s="260"/>
      <c r="Y1842" s="260"/>
      <c r="Z1842" s="260"/>
      <c r="AA1842" s="260"/>
      <c r="AB1842" s="260"/>
      <c r="AC1842" s="260"/>
      <c r="AD1842" s="260"/>
      <c r="AE1842" s="260"/>
    </row>
    <row r="1843" spans="1:31">
      <c r="A1843" s="186"/>
      <c r="B1843" s="186"/>
      <c r="C1843" s="226"/>
      <c r="D1843" s="304"/>
      <c r="E1843" s="304"/>
      <c r="F1843" s="304"/>
      <c r="G1843" s="304"/>
      <c r="H1843" s="304"/>
      <c r="I1843" s="304"/>
      <c r="J1843" s="304"/>
      <c r="K1843" s="304"/>
      <c r="L1843" s="425">
        <f t="shared" si="56"/>
        <v>0</v>
      </c>
      <c r="M1843" s="304"/>
      <c r="N1843" s="304"/>
      <c r="O1843" s="425">
        <f t="shared" si="57"/>
        <v>0</v>
      </c>
      <c r="P1843" s="304"/>
      <c r="Q1843" s="304"/>
      <c r="R1843" s="275" t="str">
        <f>IF(ISBLANK($B1843),"",VLOOKUP($B1843,Listen!$A$2:$C$44,2,FALSE))</f>
        <v/>
      </c>
      <c r="S1843" s="275" t="str">
        <f>IF(ISBLANK($B1843),"",VLOOKUP($B1843,Listen!$A$2:$C$44,3,FALSE))</f>
        <v/>
      </c>
      <c r="T1843" s="260"/>
      <c r="U1843" s="260"/>
      <c r="V1843" s="260"/>
      <c r="W1843" s="260"/>
      <c r="X1843" s="260"/>
      <c r="Y1843" s="260"/>
      <c r="Z1843" s="260"/>
      <c r="AA1843" s="260"/>
      <c r="AB1843" s="260"/>
      <c r="AC1843" s="260"/>
      <c r="AD1843" s="260"/>
      <c r="AE1843" s="260"/>
    </row>
    <row r="1844" spans="1:31">
      <c r="A1844" s="186"/>
      <c r="B1844" s="186"/>
      <c r="C1844" s="226"/>
      <c r="D1844" s="304"/>
      <c r="E1844" s="304"/>
      <c r="F1844" s="304"/>
      <c r="G1844" s="304"/>
      <c r="H1844" s="304"/>
      <c r="I1844" s="304"/>
      <c r="J1844" s="304"/>
      <c r="K1844" s="304"/>
      <c r="L1844" s="425">
        <f t="shared" si="56"/>
        <v>0</v>
      </c>
      <c r="M1844" s="304"/>
      <c r="N1844" s="304"/>
      <c r="O1844" s="425">
        <f t="shared" si="57"/>
        <v>0</v>
      </c>
      <c r="P1844" s="304"/>
      <c r="Q1844" s="304"/>
      <c r="R1844" s="275" t="str">
        <f>IF(ISBLANK($B1844),"",VLOOKUP($B1844,Listen!$A$2:$C$44,2,FALSE))</f>
        <v/>
      </c>
      <c r="S1844" s="275" t="str">
        <f>IF(ISBLANK($B1844),"",VLOOKUP($B1844,Listen!$A$2:$C$44,3,FALSE))</f>
        <v/>
      </c>
      <c r="T1844" s="260"/>
      <c r="U1844" s="260"/>
      <c r="V1844" s="260"/>
      <c r="W1844" s="260"/>
      <c r="X1844" s="260"/>
      <c r="Y1844" s="260"/>
      <c r="Z1844" s="260"/>
      <c r="AA1844" s="260"/>
      <c r="AB1844" s="260"/>
      <c r="AC1844" s="260"/>
      <c r="AD1844" s="260"/>
      <c r="AE1844" s="260"/>
    </row>
    <row r="1845" spans="1:31">
      <c r="A1845" s="186"/>
      <c r="B1845" s="186"/>
      <c r="C1845" s="226"/>
      <c r="D1845" s="304"/>
      <c r="E1845" s="304"/>
      <c r="F1845" s="304"/>
      <c r="G1845" s="304"/>
      <c r="H1845" s="304"/>
      <c r="I1845" s="304"/>
      <c r="J1845" s="304"/>
      <c r="K1845" s="304"/>
      <c r="L1845" s="425">
        <f t="shared" si="56"/>
        <v>0</v>
      </c>
      <c r="M1845" s="304"/>
      <c r="N1845" s="304"/>
      <c r="O1845" s="425">
        <f t="shared" si="57"/>
        <v>0</v>
      </c>
      <c r="P1845" s="304"/>
      <c r="Q1845" s="304"/>
      <c r="R1845" s="275" t="str">
        <f>IF(ISBLANK($B1845),"",VLOOKUP($B1845,Listen!$A$2:$C$44,2,FALSE))</f>
        <v/>
      </c>
      <c r="S1845" s="275" t="str">
        <f>IF(ISBLANK($B1845),"",VLOOKUP($B1845,Listen!$A$2:$C$44,3,FALSE))</f>
        <v/>
      </c>
      <c r="T1845" s="260"/>
      <c r="U1845" s="260"/>
      <c r="V1845" s="260"/>
      <c r="W1845" s="260"/>
      <c r="X1845" s="260"/>
      <c r="Y1845" s="260"/>
      <c r="Z1845" s="260"/>
      <c r="AA1845" s="260"/>
      <c r="AB1845" s="260"/>
      <c r="AC1845" s="260"/>
      <c r="AD1845" s="260"/>
      <c r="AE1845" s="260"/>
    </row>
    <row r="1846" spans="1:31">
      <c r="A1846" s="186"/>
      <c r="B1846" s="186"/>
      <c r="C1846" s="226"/>
      <c r="D1846" s="304"/>
      <c r="E1846" s="304"/>
      <c r="F1846" s="304"/>
      <c r="G1846" s="304"/>
      <c r="H1846" s="304"/>
      <c r="I1846" s="304"/>
      <c r="J1846" s="304"/>
      <c r="K1846" s="304"/>
      <c r="L1846" s="425">
        <f t="shared" si="56"/>
        <v>0</v>
      </c>
      <c r="M1846" s="304"/>
      <c r="N1846" s="304"/>
      <c r="O1846" s="425">
        <f t="shared" si="57"/>
        <v>0</v>
      </c>
      <c r="P1846" s="304"/>
      <c r="Q1846" s="304"/>
      <c r="R1846" s="275" t="str">
        <f>IF(ISBLANK($B1846),"",VLOOKUP($B1846,Listen!$A$2:$C$44,2,FALSE))</f>
        <v/>
      </c>
      <c r="S1846" s="275" t="str">
        <f>IF(ISBLANK($B1846),"",VLOOKUP($B1846,Listen!$A$2:$C$44,3,FALSE))</f>
        <v/>
      </c>
      <c r="T1846" s="260"/>
      <c r="U1846" s="260"/>
      <c r="V1846" s="260"/>
      <c r="W1846" s="260"/>
      <c r="X1846" s="260"/>
      <c r="Y1846" s="260"/>
      <c r="Z1846" s="260"/>
      <c r="AA1846" s="260"/>
      <c r="AB1846" s="260"/>
      <c r="AC1846" s="260"/>
      <c r="AD1846" s="260"/>
      <c r="AE1846" s="260"/>
    </row>
    <row r="1847" spans="1:31">
      <c r="A1847" s="186"/>
      <c r="B1847" s="186"/>
      <c r="C1847" s="226"/>
      <c r="D1847" s="304"/>
      <c r="E1847" s="304"/>
      <c r="F1847" s="304"/>
      <c r="G1847" s="304"/>
      <c r="H1847" s="304"/>
      <c r="I1847" s="304"/>
      <c r="J1847" s="304"/>
      <c r="K1847" s="304"/>
      <c r="L1847" s="425">
        <f t="shared" si="56"/>
        <v>0</v>
      </c>
      <c r="M1847" s="304"/>
      <c r="N1847" s="304"/>
      <c r="O1847" s="425">
        <f t="shared" si="57"/>
        <v>0</v>
      </c>
      <c r="P1847" s="304"/>
      <c r="Q1847" s="304"/>
      <c r="R1847" s="275" t="str">
        <f>IF(ISBLANK($B1847),"",VLOOKUP($B1847,Listen!$A$2:$C$44,2,FALSE))</f>
        <v/>
      </c>
      <c r="S1847" s="275" t="str">
        <f>IF(ISBLANK($B1847),"",VLOOKUP($B1847,Listen!$A$2:$C$44,3,FALSE))</f>
        <v/>
      </c>
      <c r="T1847" s="260"/>
      <c r="U1847" s="260"/>
      <c r="V1847" s="260"/>
      <c r="W1847" s="260"/>
      <c r="X1847" s="260"/>
      <c r="Y1847" s="260"/>
      <c r="Z1847" s="260"/>
      <c r="AA1847" s="260"/>
      <c r="AB1847" s="260"/>
      <c r="AC1847" s="260"/>
      <c r="AD1847" s="260"/>
      <c r="AE1847" s="260"/>
    </row>
    <row r="1848" spans="1:31">
      <c r="A1848" s="186"/>
      <c r="B1848" s="186"/>
      <c r="C1848" s="226"/>
      <c r="D1848" s="304"/>
      <c r="E1848" s="304"/>
      <c r="F1848" s="304"/>
      <c r="G1848" s="304"/>
      <c r="H1848" s="304"/>
      <c r="I1848" s="304"/>
      <c r="J1848" s="304"/>
      <c r="K1848" s="304"/>
      <c r="L1848" s="425">
        <f t="shared" si="56"/>
        <v>0</v>
      </c>
      <c r="M1848" s="304"/>
      <c r="N1848" s="304"/>
      <c r="O1848" s="425">
        <f t="shared" si="57"/>
        <v>0</v>
      </c>
      <c r="P1848" s="304"/>
      <c r="Q1848" s="304"/>
      <c r="R1848" s="275" t="str">
        <f>IF(ISBLANK($B1848),"",VLOOKUP($B1848,Listen!$A$2:$C$44,2,FALSE))</f>
        <v/>
      </c>
      <c r="S1848" s="275" t="str">
        <f>IF(ISBLANK($B1848),"",VLOOKUP($B1848,Listen!$A$2:$C$44,3,FALSE))</f>
        <v/>
      </c>
      <c r="T1848" s="260"/>
      <c r="U1848" s="260"/>
      <c r="V1848" s="260"/>
      <c r="W1848" s="260"/>
      <c r="X1848" s="260"/>
      <c r="Y1848" s="260"/>
      <c r="Z1848" s="260"/>
      <c r="AA1848" s="260"/>
      <c r="AB1848" s="260"/>
      <c r="AC1848" s="260"/>
      <c r="AD1848" s="260"/>
      <c r="AE1848" s="260"/>
    </row>
    <row r="1849" spans="1:31">
      <c r="A1849" s="186"/>
      <c r="B1849" s="186"/>
      <c r="C1849" s="226"/>
      <c r="D1849" s="304"/>
      <c r="E1849" s="304"/>
      <c r="F1849" s="304"/>
      <c r="G1849" s="304"/>
      <c r="H1849" s="304"/>
      <c r="I1849" s="304"/>
      <c r="J1849" s="304"/>
      <c r="K1849" s="304"/>
      <c r="L1849" s="425">
        <f t="shared" si="56"/>
        <v>0</v>
      </c>
      <c r="M1849" s="304"/>
      <c r="N1849" s="304"/>
      <c r="O1849" s="425">
        <f t="shared" si="57"/>
        <v>0</v>
      </c>
      <c r="P1849" s="304"/>
      <c r="Q1849" s="304"/>
      <c r="R1849" s="275" t="str">
        <f>IF(ISBLANK($B1849),"",VLOOKUP($B1849,Listen!$A$2:$C$44,2,FALSE))</f>
        <v/>
      </c>
      <c r="S1849" s="275" t="str">
        <f>IF(ISBLANK($B1849),"",VLOOKUP($B1849,Listen!$A$2:$C$44,3,FALSE))</f>
        <v/>
      </c>
      <c r="T1849" s="260"/>
      <c r="U1849" s="260"/>
      <c r="V1849" s="260"/>
      <c r="W1849" s="260"/>
      <c r="X1849" s="260"/>
      <c r="Y1849" s="260"/>
      <c r="Z1849" s="260"/>
      <c r="AA1849" s="260"/>
      <c r="AB1849" s="260"/>
      <c r="AC1849" s="260"/>
      <c r="AD1849" s="260"/>
      <c r="AE1849" s="260"/>
    </row>
    <row r="1850" spans="1:31">
      <c r="A1850" s="186"/>
      <c r="B1850" s="186"/>
      <c r="C1850" s="226"/>
      <c r="D1850" s="304"/>
      <c r="E1850" s="304"/>
      <c r="F1850" s="304"/>
      <c r="G1850" s="304"/>
      <c r="H1850" s="304"/>
      <c r="I1850" s="304"/>
      <c r="J1850" s="304"/>
      <c r="K1850" s="304"/>
      <c r="L1850" s="425">
        <f t="shared" si="56"/>
        <v>0</v>
      </c>
      <c r="M1850" s="304"/>
      <c r="N1850" s="304"/>
      <c r="O1850" s="425">
        <f t="shared" si="57"/>
        <v>0</v>
      </c>
      <c r="P1850" s="304"/>
      <c r="Q1850" s="304"/>
      <c r="R1850" s="275" t="str">
        <f>IF(ISBLANK($B1850),"",VLOOKUP($B1850,Listen!$A$2:$C$44,2,FALSE))</f>
        <v/>
      </c>
      <c r="S1850" s="275" t="str">
        <f>IF(ISBLANK($B1850),"",VLOOKUP($B1850,Listen!$A$2:$C$44,3,FALSE))</f>
        <v/>
      </c>
      <c r="T1850" s="260"/>
      <c r="U1850" s="260"/>
      <c r="V1850" s="260"/>
      <c r="W1850" s="260"/>
      <c r="X1850" s="260"/>
      <c r="Y1850" s="260"/>
      <c r="Z1850" s="260"/>
      <c r="AA1850" s="260"/>
      <c r="AB1850" s="260"/>
      <c r="AC1850" s="260"/>
      <c r="AD1850" s="260"/>
      <c r="AE1850" s="260"/>
    </row>
    <row r="1851" spans="1:31">
      <c r="A1851" s="186"/>
      <c r="B1851" s="186"/>
      <c r="C1851" s="226"/>
      <c r="D1851" s="304"/>
      <c r="E1851" s="304"/>
      <c r="F1851" s="304"/>
      <c r="G1851" s="304"/>
      <c r="H1851" s="304"/>
      <c r="I1851" s="304"/>
      <c r="J1851" s="304"/>
      <c r="K1851" s="304"/>
      <c r="L1851" s="425">
        <f t="shared" si="56"/>
        <v>0</v>
      </c>
      <c r="M1851" s="304"/>
      <c r="N1851" s="304"/>
      <c r="O1851" s="425">
        <f t="shared" si="57"/>
        <v>0</v>
      </c>
      <c r="P1851" s="304"/>
      <c r="Q1851" s="304"/>
      <c r="R1851" s="275" t="str">
        <f>IF(ISBLANK($B1851),"",VLOOKUP($B1851,Listen!$A$2:$C$44,2,FALSE))</f>
        <v/>
      </c>
      <c r="S1851" s="275" t="str">
        <f>IF(ISBLANK($B1851),"",VLOOKUP($B1851,Listen!$A$2:$C$44,3,FALSE))</f>
        <v/>
      </c>
      <c r="T1851" s="260"/>
      <c r="U1851" s="260"/>
      <c r="V1851" s="260"/>
      <c r="W1851" s="260"/>
      <c r="X1851" s="260"/>
      <c r="Y1851" s="260"/>
      <c r="Z1851" s="260"/>
      <c r="AA1851" s="260"/>
      <c r="AB1851" s="260"/>
      <c r="AC1851" s="260"/>
      <c r="AD1851" s="260"/>
      <c r="AE1851" s="260"/>
    </row>
    <row r="1852" spans="1:31">
      <c r="A1852" s="186"/>
      <c r="B1852" s="186"/>
      <c r="C1852" s="226"/>
      <c r="D1852" s="304"/>
      <c r="E1852" s="304"/>
      <c r="F1852" s="304"/>
      <c r="G1852" s="304"/>
      <c r="H1852" s="304"/>
      <c r="I1852" s="304"/>
      <c r="J1852" s="304"/>
      <c r="K1852" s="304"/>
      <c r="L1852" s="425">
        <f t="shared" si="56"/>
        <v>0</v>
      </c>
      <c r="M1852" s="304"/>
      <c r="N1852" s="304"/>
      <c r="O1852" s="425">
        <f t="shared" si="57"/>
        <v>0</v>
      </c>
      <c r="P1852" s="304"/>
      <c r="Q1852" s="304"/>
      <c r="R1852" s="275" t="str">
        <f>IF(ISBLANK($B1852),"",VLOOKUP($B1852,Listen!$A$2:$C$44,2,FALSE))</f>
        <v/>
      </c>
      <c r="S1852" s="275" t="str">
        <f>IF(ISBLANK($B1852),"",VLOOKUP($B1852,Listen!$A$2:$C$44,3,FALSE))</f>
        <v/>
      </c>
      <c r="T1852" s="260"/>
      <c r="U1852" s="260"/>
      <c r="V1852" s="260"/>
      <c r="W1852" s="260"/>
      <c r="X1852" s="260"/>
      <c r="Y1852" s="260"/>
      <c r="Z1852" s="260"/>
      <c r="AA1852" s="260"/>
      <c r="AB1852" s="260"/>
      <c r="AC1852" s="260"/>
      <c r="AD1852" s="260"/>
      <c r="AE1852" s="260"/>
    </row>
    <row r="1853" spans="1:31">
      <c r="A1853" s="186"/>
      <c r="B1853" s="186"/>
      <c r="C1853" s="226"/>
      <c r="D1853" s="304"/>
      <c r="E1853" s="304"/>
      <c r="F1853" s="304"/>
      <c r="G1853" s="304"/>
      <c r="H1853" s="304"/>
      <c r="I1853" s="304"/>
      <c r="J1853" s="304"/>
      <c r="K1853" s="304"/>
      <c r="L1853" s="425">
        <f t="shared" si="56"/>
        <v>0</v>
      </c>
      <c r="M1853" s="304"/>
      <c r="N1853" s="304"/>
      <c r="O1853" s="425">
        <f t="shared" si="57"/>
        <v>0</v>
      </c>
      <c r="P1853" s="304"/>
      <c r="Q1853" s="304"/>
      <c r="R1853" s="275" t="str">
        <f>IF(ISBLANK($B1853),"",VLOOKUP($B1853,Listen!$A$2:$C$44,2,FALSE))</f>
        <v/>
      </c>
      <c r="S1853" s="275" t="str">
        <f>IF(ISBLANK($B1853),"",VLOOKUP($B1853,Listen!$A$2:$C$44,3,FALSE))</f>
        <v/>
      </c>
      <c r="T1853" s="260"/>
      <c r="U1853" s="260"/>
      <c r="V1853" s="260"/>
      <c r="W1853" s="260"/>
      <c r="X1853" s="260"/>
      <c r="Y1853" s="260"/>
      <c r="Z1853" s="260"/>
      <c r="AA1853" s="260"/>
      <c r="AB1853" s="260"/>
      <c r="AC1853" s="260"/>
      <c r="AD1853" s="260"/>
      <c r="AE1853" s="260"/>
    </row>
    <row r="1854" spans="1:31">
      <c r="A1854" s="186"/>
      <c r="B1854" s="186"/>
      <c r="C1854" s="226"/>
      <c r="D1854" s="304"/>
      <c r="E1854" s="304"/>
      <c r="F1854" s="304"/>
      <c r="G1854" s="304"/>
      <c r="H1854" s="304"/>
      <c r="I1854" s="304"/>
      <c r="J1854" s="304"/>
      <c r="K1854" s="304"/>
      <c r="L1854" s="425">
        <f t="shared" si="56"/>
        <v>0</v>
      </c>
      <c r="M1854" s="304"/>
      <c r="N1854" s="304"/>
      <c r="O1854" s="425">
        <f t="shared" si="57"/>
        <v>0</v>
      </c>
      <c r="P1854" s="304"/>
      <c r="Q1854" s="304"/>
      <c r="R1854" s="275" t="str">
        <f>IF(ISBLANK($B1854),"",VLOOKUP($B1854,Listen!$A$2:$C$44,2,FALSE))</f>
        <v/>
      </c>
      <c r="S1854" s="275" t="str">
        <f>IF(ISBLANK($B1854),"",VLOOKUP($B1854,Listen!$A$2:$C$44,3,FALSE))</f>
        <v/>
      </c>
      <c r="T1854" s="260"/>
      <c r="U1854" s="260"/>
      <c r="V1854" s="260"/>
      <c r="W1854" s="260"/>
      <c r="X1854" s="260"/>
      <c r="Y1854" s="260"/>
      <c r="Z1854" s="260"/>
      <c r="AA1854" s="260"/>
      <c r="AB1854" s="260"/>
      <c r="AC1854" s="260"/>
      <c r="AD1854" s="260"/>
      <c r="AE1854" s="260"/>
    </row>
    <row r="1855" spans="1:31">
      <c r="A1855" s="186"/>
      <c r="B1855" s="186"/>
      <c r="C1855" s="226"/>
      <c r="D1855" s="304"/>
      <c r="E1855" s="304"/>
      <c r="F1855" s="304"/>
      <c r="G1855" s="304"/>
      <c r="H1855" s="304"/>
      <c r="I1855" s="304"/>
      <c r="J1855" s="304"/>
      <c r="K1855" s="304"/>
      <c r="L1855" s="425">
        <f t="shared" si="56"/>
        <v>0</v>
      </c>
      <c r="M1855" s="304"/>
      <c r="N1855" s="304"/>
      <c r="O1855" s="425">
        <f t="shared" si="57"/>
        <v>0</v>
      </c>
      <c r="P1855" s="304"/>
      <c r="Q1855" s="304"/>
      <c r="R1855" s="275" t="str">
        <f>IF(ISBLANK($B1855),"",VLOOKUP($B1855,Listen!$A$2:$C$44,2,FALSE))</f>
        <v/>
      </c>
      <c r="S1855" s="275" t="str">
        <f>IF(ISBLANK($B1855),"",VLOOKUP($B1855,Listen!$A$2:$C$44,3,FALSE))</f>
        <v/>
      </c>
      <c r="T1855" s="260"/>
      <c r="U1855" s="260"/>
      <c r="V1855" s="260"/>
      <c r="W1855" s="260"/>
      <c r="X1855" s="260"/>
      <c r="Y1855" s="260"/>
      <c r="Z1855" s="260"/>
      <c r="AA1855" s="260"/>
      <c r="AB1855" s="260"/>
      <c r="AC1855" s="260"/>
      <c r="AD1855" s="260"/>
      <c r="AE1855" s="260"/>
    </row>
    <row r="1856" spans="1:31">
      <c r="A1856" s="186"/>
      <c r="B1856" s="186"/>
      <c r="C1856" s="226"/>
      <c r="D1856" s="304"/>
      <c r="E1856" s="304"/>
      <c r="F1856" s="304"/>
      <c r="G1856" s="304"/>
      <c r="H1856" s="304"/>
      <c r="I1856" s="304"/>
      <c r="J1856" s="304"/>
      <c r="K1856" s="304"/>
      <c r="L1856" s="425">
        <f t="shared" si="56"/>
        <v>0</v>
      </c>
      <c r="M1856" s="304"/>
      <c r="N1856" s="304"/>
      <c r="O1856" s="425">
        <f t="shared" si="57"/>
        <v>0</v>
      </c>
      <c r="P1856" s="304"/>
      <c r="Q1856" s="304"/>
      <c r="R1856" s="275" t="str">
        <f>IF(ISBLANK($B1856),"",VLOOKUP($B1856,Listen!$A$2:$C$44,2,FALSE))</f>
        <v/>
      </c>
      <c r="S1856" s="275" t="str">
        <f>IF(ISBLANK($B1856),"",VLOOKUP($B1856,Listen!$A$2:$C$44,3,FALSE))</f>
        <v/>
      </c>
      <c r="T1856" s="260"/>
      <c r="U1856" s="260"/>
      <c r="V1856" s="260"/>
      <c r="W1856" s="260"/>
      <c r="X1856" s="260"/>
      <c r="Y1856" s="260"/>
      <c r="Z1856" s="260"/>
      <c r="AA1856" s="260"/>
      <c r="AB1856" s="260"/>
      <c r="AC1856" s="260"/>
      <c r="AD1856" s="260"/>
      <c r="AE1856" s="260"/>
    </row>
    <row r="1857" spans="1:31">
      <c r="A1857" s="186"/>
      <c r="B1857" s="186"/>
      <c r="C1857" s="226"/>
      <c r="D1857" s="304"/>
      <c r="E1857" s="304"/>
      <c r="F1857" s="304"/>
      <c r="G1857" s="304"/>
      <c r="H1857" s="304"/>
      <c r="I1857" s="304"/>
      <c r="J1857" s="304"/>
      <c r="K1857" s="304"/>
      <c r="L1857" s="425">
        <f t="shared" si="56"/>
        <v>0</v>
      </c>
      <c r="M1857" s="304"/>
      <c r="N1857" s="304"/>
      <c r="O1857" s="425">
        <f t="shared" si="57"/>
        <v>0</v>
      </c>
      <c r="P1857" s="304"/>
      <c r="Q1857" s="304"/>
      <c r="R1857" s="275" t="str">
        <f>IF(ISBLANK($B1857),"",VLOOKUP($B1857,Listen!$A$2:$C$44,2,FALSE))</f>
        <v/>
      </c>
      <c r="S1857" s="275" t="str">
        <f>IF(ISBLANK($B1857),"",VLOOKUP($B1857,Listen!$A$2:$C$44,3,FALSE))</f>
        <v/>
      </c>
      <c r="T1857" s="260"/>
      <c r="U1857" s="260"/>
      <c r="V1857" s="260"/>
      <c r="W1857" s="260"/>
      <c r="X1857" s="260"/>
      <c r="Y1857" s="260"/>
      <c r="Z1857" s="260"/>
      <c r="AA1857" s="260"/>
      <c r="AB1857" s="260"/>
      <c r="AC1857" s="260"/>
      <c r="AD1857" s="260"/>
      <c r="AE1857" s="260"/>
    </row>
    <row r="1858" spans="1:31">
      <c r="A1858" s="186"/>
      <c r="B1858" s="186"/>
      <c r="C1858" s="226"/>
      <c r="D1858" s="304"/>
      <c r="E1858" s="304"/>
      <c r="F1858" s="304"/>
      <c r="G1858" s="304"/>
      <c r="H1858" s="304"/>
      <c r="I1858" s="304"/>
      <c r="J1858" s="304"/>
      <c r="K1858" s="304"/>
      <c r="L1858" s="425">
        <f t="shared" si="56"/>
        <v>0</v>
      </c>
      <c r="M1858" s="304"/>
      <c r="N1858" s="304"/>
      <c r="O1858" s="425">
        <f t="shared" si="57"/>
        <v>0</v>
      </c>
      <c r="P1858" s="304"/>
      <c r="Q1858" s="304"/>
      <c r="R1858" s="275" t="str">
        <f>IF(ISBLANK($B1858),"",VLOOKUP($B1858,Listen!$A$2:$C$44,2,FALSE))</f>
        <v/>
      </c>
      <c r="S1858" s="275" t="str">
        <f>IF(ISBLANK($B1858),"",VLOOKUP($B1858,Listen!$A$2:$C$44,3,FALSE))</f>
        <v/>
      </c>
      <c r="T1858" s="260"/>
      <c r="U1858" s="260"/>
      <c r="V1858" s="260"/>
      <c r="W1858" s="260"/>
      <c r="X1858" s="260"/>
      <c r="Y1858" s="260"/>
      <c r="Z1858" s="260"/>
      <c r="AA1858" s="260"/>
      <c r="AB1858" s="260"/>
      <c r="AC1858" s="260"/>
      <c r="AD1858" s="260"/>
      <c r="AE1858" s="260"/>
    </row>
    <row r="1859" spans="1:31">
      <c r="A1859" s="186"/>
      <c r="B1859" s="186"/>
      <c r="C1859" s="226"/>
      <c r="D1859" s="304"/>
      <c r="E1859" s="304"/>
      <c r="F1859" s="304"/>
      <c r="G1859" s="304"/>
      <c r="H1859" s="304"/>
      <c r="I1859" s="304"/>
      <c r="J1859" s="304"/>
      <c r="K1859" s="304"/>
      <c r="L1859" s="425">
        <f t="shared" si="56"/>
        <v>0</v>
      </c>
      <c r="M1859" s="304"/>
      <c r="N1859" s="304"/>
      <c r="O1859" s="425">
        <f t="shared" si="57"/>
        <v>0</v>
      </c>
      <c r="P1859" s="304"/>
      <c r="Q1859" s="304"/>
      <c r="R1859" s="275" t="str">
        <f>IF(ISBLANK($B1859),"",VLOOKUP($B1859,Listen!$A$2:$C$44,2,FALSE))</f>
        <v/>
      </c>
      <c r="S1859" s="275" t="str">
        <f>IF(ISBLANK($B1859),"",VLOOKUP($B1859,Listen!$A$2:$C$44,3,FALSE))</f>
        <v/>
      </c>
      <c r="T1859" s="260"/>
      <c r="U1859" s="260"/>
      <c r="V1859" s="260"/>
      <c r="W1859" s="260"/>
      <c r="X1859" s="260"/>
      <c r="Y1859" s="260"/>
      <c r="Z1859" s="260"/>
      <c r="AA1859" s="260"/>
      <c r="AB1859" s="260"/>
      <c r="AC1859" s="260"/>
      <c r="AD1859" s="260"/>
      <c r="AE1859" s="260"/>
    </row>
    <row r="1860" spans="1:31">
      <c r="A1860" s="186"/>
      <c r="B1860" s="186"/>
      <c r="C1860" s="226"/>
      <c r="D1860" s="304"/>
      <c r="E1860" s="304"/>
      <c r="F1860" s="304"/>
      <c r="G1860" s="304"/>
      <c r="H1860" s="304"/>
      <c r="I1860" s="304"/>
      <c r="J1860" s="304"/>
      <c r="K1860" s="304"/>
      <c r="L1860" s="425">
        <f t="shared" si="56"/>
        <v>0</v>
      </c>
      <c r="M1860" s="304"/>
      <c r="N1860" s="304"/>
      <c r="O1860" s="425">
        <f t="shared" si="57"/>
        <v>0</v>
      </c>
      <c r="P1860" s="304"/>
      <c r="Q1860" s="304"/>
      <c r="R1860" s="275" t="str">
        <f>IF(ISBLANK($B1860),"",VLOOKUP($B1860,Listen!$A$2:$C$44,2,FALSE))</f>
        <v/>
      </c>
      <c r="S1860" s="275" t="str">
        <f>IF(ISBLANK($B1860),"",VLOOKUP($B1860,Listen!$A$2:$C$44,3,FALSE))</f>
        <v/>
      </c>
      <c r="T1860" s="260"/>
      <c r="U1860" s="260"/>
      <c r="V1860" s="260"/>
      <c r="W1860" s="260"/>
      <c r="X1860" s="260"/>
      <c r="Y1860" s="260"/>
      <c r="Z1860" s="260"/>
      <c r="AA1860" s="260"/>
      <c r="AB1860" s="260"/>
      <c r="AC1860" s="260"/>
      <c r="AD1860" s="260"/>
      <c r="AE1860" s="260"/>
    </row>
    <row r="1861" spans="1:31">
      <c r="A1861" s="186"/>
      <c r="B1861" s="186"/>
      <c r="C1861" s="226"/>
      <c r="D1861" s="304"/>
      <c r="E1861" s="304"/>
      <c r="F1861" s="304"/>
      <c r="G1861" s="304"/>
      <c r="H1861" s="304"/>
      <c r="I1861" s="304"/>
      <c r="J1861" s="304"/>
      <c r="K1861" s="304"/>
      <c r="L1861" s="425">
        <f t="shared" ref="L1861:L1924" si="58">D1861+E1861+G1861+H1861+J1861-F1861-I1861-K1861</f>
        <v>0</v>
      </c>
      <c r="M1861" s="304"/>
      <c r="N1861" s="304"/>
      <c r="O1861" s="425">
        <f t="shared" ref="O1861:O1924" si="59">L1861-M1861-N1861</f>
        <v>0</v>
      </c>
      <c r="P1861" s="304"/>
      <c r="Q1861" s="304"/>
      <c r="R1861" s="275" t="str">
        <f>IF(ISBLANK($B1861),"",VLOOKUP($B1861,Listen!$A$2:$C$44,2,FALSE))</f>
        <v/>
      </c>
      <c r="S1861" s="275" t="str">
        <f>IF(ISBLANK($B1861),"",VLOOKUP($B1861,Listen!$A$2:$C$44,3,FALSE))</f>
        <v/>
      </c>
      <c r="T1861" s="260"/>
      <c r="U1861" s="260"/>
      <c r="V1861" s="260"/>
      <c r="W1861" s="260"/>
      <c r="X1861" s="260"/>
      <c r="Y1861" s="260"/>
      <c r="Z1861" s="260"/>
      <c r="AA1861" s="260"/>
      <c r="AB1861" s="260"/>
      <c r="AC1861" s="260"/>
      <c r="AD1861" s="260"/>
      <c r="AE1861" s="260"/>
    </row>
    <row r="1862" spans="1:31">
      <c r="A1862" s="186"/>
      <c r="B1862" s="186"/>
      <c r="C1862" s="226"/>
      <c r="D1862" s="304"/>
      <c r="E1862" s="304"/>
      <c r="F1862" s="304"/>
      <c r="G1862" s="304"/>
      <c r="H1862" s="304"/>
      <c r="I1862" s="304"/>
      <c r="J1862" s="304"/>
      <c r="K1862" s="304"/>
      <c r="L1862" s="425">
        <f t="shared" si="58"/>
        <v>0</v>
      </c>
      <c r="M1862" s="304"/>
      <c r="N1862" s="304"/>
      <c r="O1862" s="425">
        <f t="shared" si="59"/>
        <v>0</v>
      </c>
      <c r="P1862" s="304"/>
      <c r="Q1862" s="304"/>
      <c r="R1862" s="275" t="str">
        <f>IF(ISBLANK($B1862),"",VLOOKUP($B1862,Listen!$A$2:$C$44,2,FALSE))</f>
        <v/>
      </c>
      <c r="S1862" s="275" t="str">
        <f>IF(ISBLANK($B1862),"",VLOOKUP($B1862,Listen!$A$2:$C$44,3,FALSE))</f>
        <v/>
      </c>
      <c r="T1862" s="260"/>
      <c r="U1862" s="260"/>
      <c r="V1862" s="260"/>
      <c r="W1862" s="260"/>
      <c r="X1862" s="260"/>
      <c r="Y1862" s="260"/>
      <c r="Z1862" s="260"/>
      <c r="AA1862" s="260"/>
      <c r="AB1862" s="260"/>
      <c r="AC1862" s="260"/>
      <c r="AD1862" s="260"/>
      <c r="AE1862" s="260"/>
    </row>
    <row r="1863" spans="1:31">
      <c r="A1863" s="186"/>
      <c r="B1863" s="186"/>
      <c r="C1863" s="226"/>
      <c r="D1863" s="304"/>
      <c r="E1863" s="304"/>
      <c r="F1863" s="304"/>
      <c r="G1863" s="304"/>
      <c r="H1863" s="304"/>
      <c r="I1863" s="304"/>
      <c r="J1863" s="304"/>
      <c r="K1863" s="304"/>
      <c r="L1863" s="425">
        <f t="shared" si="58"/>
        <v>0</v>
      </c>
      <c r="M1863" s="304"/>
      <c r="N1863" s="304"/>
      <c r="O1863" s="425">
        <f t="shared" si="59"/>
        <v>0</v>
      </c>
      <c r="P1863" s="304"/>
      <c r="Q1863" s="304"/>
      <c r="R1863" s="275" t="str">
        <f>IF(ISBLANK($B1863),"",VLOOKUP($B1863,Listen!$A$2:$C$44,2,FALSE))</f>
        <v/>
      </c>
      <c r="S1863" s="275" t="str">
        <f>IF(ISBLANK($B1863),"",VLOOKUP($B1863,Listen!$A$2:$C$44,3,FALSE))</f>
        <v/>
      </c>
      <c r="T1863" s="260"/>
      <c r="U1863" s="260"/>
      <c r="V1863" s="260"/>
      <c r="W1863" s="260"/>
      <c r="X1863" s="260"/>
      <c r="Y1863" s="260"/>
      <c r="Z1863" s="260"/>
      <c r="AA1863" s="260"/>
      <c r="AB1863" s="260"/>
      <c r="AC1863" s="260"/>
      <c r="AD1863" s="260"/>
      <c r="AE1863" s="260"/>
    </row>
    <row r="1864" spans="1:31">
      <c r="A1864" s="186"/>
      <c r="B1864" s="186"/>
      <c r="C1864" s="226"/>
      <c r="D1864" s="304"/>
      <c r="E1864" s="304"/>
      <c r="F1864" s="304"/>
      <c r="G1864" s="304"/>
      <c r="H1864" s="304"/>
      <c r="I1864" s="304"/>
      <c r="J1864" s="304"/>
      <c r="K1864" s="304"/>
      <c r="L1864" s="425">
        <f t="shared" si="58"/>
        <v>0</v>
      </c>
      <c r="M1864" s="304"/>
      <c r="N1864" s="304"/>
      <c r="O1864" s="425">
        <f t="shared" si="59"/>
        <v>0</v>
      </c>
      <c r="P1864" s="304"/>
      <c r="Q1864" s="304"/>
      <c r="R1864" s="275" t="str">
        <f>IF(ISBLANK($B1864),"",VLOOKUP($B1864,Listen!$A$2:$C$44,2,FALSE))</f>
        <v/>
      </c>
      <c r="S1864" s="275" t="str">
        <f>IF(ISBLANK($B1864),"",VLOOKUP($B1864,Listen!$A$2:$C$44,3,FALSE))</f>
        <v/>
      </c>
      <c r="T1864" s="260"/>
      <c r="U1864" s="260"/>
      <c r="V1864" s="260"/>
      <c r="W1864" s="260"/>
      <c r="X1864" s="260"/>
      <c r="Y1864" s="260"/>
      <c r="Z1864" s="260"/>
      <c r="AA1864" s="260"/>
      <c r="AB1864" s="260"/>
      <c r="AC1864" s="260"/>
      <c r="AD1864" s="260"/>
      <c r="AE1864" s="260"/>
    </row>
    <row r="1865" spans="1:31">
      <c r="A1865" s="186"/>
      <c r="B1865" s="186"/>
      <c r="C1865" s="226"/>
      <c r="D1865" s="304"/>
      <c r="E1865" s="304"/>
      <c r="F1865" s="304"/>
      <c r="G1865" s="304"/>
      <c r="H1865" s="304"/>
      <c r="I1865" s="304"/>
      <c r="J1865" s="304"/>
      <c r="K1865" s="304"/>
      <c r="L1865" s="425">
        <f t="shared" si="58"/>
        <v>0</v>
      </c>
      <c r="M1865" s="304"/>
      <c r="N1865" s="304"/>
      <c r="O1865" s="425">
        <f t="shared" si="59"/>
        <v>0</v>
      </c>
      <c r="P1865" s="304"/>
      <c r="Q1865" s="304"/>
      <c r="R1865" s="275" t="str">
        <f>IF(ISBLANK($B1865),"",VLOOKUP($B1865,Listen!$A$2:$C$44,2,FALSE))</f>
        <v/>
      </c>
      <c r="S1865" s="275" t="str">
        <f>IF(ISBLANK($B1865),"",VLOOKUP($B1865,Listen!$A$2:$C$44,3,FALSE))</f>
        <v/>
      </c>
      <c r="T1865" s="260"/>
      <c r="U1865" s="260"/>
      <c r="V1865" s="260"/>
      <c r="W1865" s="260"/>
      <c r="X1865" s="260"/>
      <c r="Y1865" s="260"/>
      <c r="Z1865" s="260"/>
      <c r="AA1865" s="260"/>
      <c r="AB1865" s="260"/>
      <c r="AC1865" s="260"/>
      <c r="AD1865" s="260"/>
      <c r="AE1865" s="260"/>
    </row>
    <row r="1866" spans="1:31">
      <c r="A1866" s="186"/>
      <c r="B1866" s="186"/>
      <c r="C1866" s="226"/>
      <c r="D1866" s="304"/>
      <c r="E1866" s="304"/>
      <c r="F1866" s="304"/>
      <c r="G1866" s="304"/>
      <c r="H1866" s="304"/>
      <c r="I1866" s="304"/>
      <c r="J1866" s="304"/>
      <c r="K1866" s="304"/>
      <c r="L1866" s="425">
        <f t="shared" si="58"/>
        <v>0</v>
      </c>
      <c r="M1866" s="304"/>
      <c r="N1866" s="304"/>
      <c r="O1866" s="425">
        <f t="shared" si="59"/>
        <v>0</v>
      </c>
      <c r="P1866" s="304"/>
      <c r="Q1866" s="304"/>
      <c r="R1866" s="275" t="str">
        <f>IF(ISBLANK($B1866),"",VLOOKUP($B1866,Listen!$A$2:$C$44,2,FALSE))</f>
        <v/>
      </c>
      <c r="S1866" s="275" t="str">
        <f>IF(ISBLANK($B1866),"",VLOOKUP($B1866,Listen!$A$2:$C$44,3,FALSE))</f>
        <v/>
      </c>
      <c r="T1866" s="260"/>
      <c r="U1866" s="260"/>
      <c r="V1866" s="260"/>
      <c r="W1866" s="260"/>
      <c r="X1866" s="260"/>
      <c r="Y1866" s="260"/>
      <c r="Z1866" s="260"/>
      <c r="AA1866" s="260"/>
      <c r="AB1866" s="260"/>
      <c r="AC1866" s="260"/>
      <c r="AD1866" s="260"/>
      <c r="AE1866" s="260"/>
    </row>
    <row r="1867" spans="1:31">
      <c r="A1867" s="186"/>
      <c r="B1867" s="186"/>
      <c r="C1867" s="226"/>
      <c r="D1867" s="304"/>
      <c r="E1867" s="304"/>
      <c r="F1867" s="304"/>
      <c r="G1867" s="304"/>
      <c r="H1867" s="304"/>
      <c r="I1867" s="304"/>
      <c r="J1867" s="304"/>
      <c r="K1867" s="304"/>
      <c r="L1867" s="425">
        <f t="shared" si="58"/>
        <v>0</v>
      </c>
      <c r="M1867" s="304"/>
      <c r="N1867" s="304"/>
      <c r="O1867" s="425">
        <f t="shared" si="59"/>
        <v>0</v>
      </c>
      <c r="P1867" s="304"/>
      <c r="Q1867" s="304"/>
      <c r="R1867" s="275" t="str">
        <f>IF(ISBLANK($B1867),"",VLOOKUP($B1867,Listen!$A$2:$C$44,2,FALSE))</f>
        <v/>
      </c>
      <c r="S1867" s="275" t="str">
        <f>IF(ISBLANK($B1867),"",VLOOKUP($B1867,Listen!$A$2:$C$44,3,FALSE))</f>
        <v/>
      </c>
      <c r="T1867" s="260"/>
      <c r="U1867" s="260"/>
      <c r="V1867" s="260"/>
      <c r="W1867" s="260"/>
      <c r="X1867" s="260"/>
      <c r="Y1867" s="260"/>
      <c r="Z1867" s="260"/>
      <c r="AA1867" s="260"/>
      <c r="AB1867" s="260"/>
      <c r="AC1867" s="260"/>
      <c r="AD1867" s="260"/>
      <c r="AE1867" s="260"/>
    </row>
    <row r="1868" spans="1:31">
      <c r="A1868" s="186"/>
      <c r="B1868" s="186"/>
      <c r="C1868" s="226"/>
      <c r="D1868" s="304"/>
      <c r="E1868" s="304"/>
      <c r="F1868" s="304"/>
      <c r="G1868" s="304"/>
      <c r="H1868" s="304"/>
      <c r="I1868" s="304"/>
      <c r="J1868" s="304"/>
      <c r="K1868" s="304"/>
      <c r="L1868" s="425">
        <f t="shared" si="58"/>
        <v>0</v>
      </c>
      <c r="M1868" s="304"/>
      <c r="N1868" s="304"/>
      <c r="O1868" s="425">
        <f t="shared" si="59"/>
        <v>0</v>
      </c>
      <c r="P1868" s="304"/>
      <c r="Q1868" s="304"/>
      <c r="R1868" s="275" t="str">
        <f>IF(ISBLANK($B1868),"",VLOOKUP($B1868,Listen!$A$2:$C$44,2,FALSE))</f>
        <v/>
      </c>
      <c r="S1868" s="275" t="str">
        <f>IF(ISBLANK($B1868),"",VLOOKUP($B1868,Listen!$A$2:$C$44,3,FALSE))</f>
        <v/>
      </c>
      <c r="T1868" s="260"/>
      <c r="U1868" s="260"/>
      <c r="V1868" s="260"/>
      <c r="W1868" s="260"/>
      <c r="X1868" s="260"/>
      <c r="Y1868" s="260"/>
      <c r="Z1868" s="260"/>
      <c r="AA1868" s="260"/>
      <c r="AB1868" s="260"/>
      <c r="AC1868" s="260"/>
      <c r="AD1868" s="260"/>
      <c r="AE1868" s="260"/>
    </row>
    <row r="1869" spans="1:31">
      <c r="A1869" s="186"/>
      <c r="B1869" s="186"/>
      <c r="C1869" s="226"/>
      <c r="D1869" s="304"/>
      <c r="E1869" s="304"/>
      <c r="F1869" s="304"/>
      <c r="G1869" s="304"/>
      <c r="H1869" s="304"/>
      <c r="I1869" s="304"/>
      <c r="J1869" s="304"/>
      <c r="K1869" s="304"/>
      <c r="L1869" s="425">
        <f t="shared" si="58"/>
        <v>0</v>
      </c>
      <c r="M1869" s="304"/>
      <c r="N1869" s="304"/>
      <c r="O1869" s="425">
        <f t="shared" si="59"/>
        <v>0</v>
      </c>
      <c r="P1869" s="304"/>
      <c r="Q1869" s="304"/>
      <c r="R1869" s="275" t="str">
        <f>IF(ISBLANK($B1869),"",VLOOKUP($B1869,Listen!$A$2:$C$44,2,FALSE))</f>
        <v/>
      </c>
      <c r="S1869" s="275" t="str">
        <f>IF(ISBLANK($B1869),"",VLOOKUP($B1869,Listen!$A$2:$C$44,3,FALSE))</f>
        <v/>
      </c>
      <c r="T1869" s="260"/>
      <c r="U1869" s="260"/>
      <c r="V1869" s="260"/>
      <c r="W1869" s="260"/>
      <c r="X1869" s="260"/>
      <c r="Y1869" s="260"/>
      <c r="Z1869" s="260"/>
      <c r="AA1869" s="260"/>
      <c r="AB1869" s="260"/>
      <c r="AC1869" s="260"/>
      <c r="AD1869" s="260"/>
      <c r="AE1869" s="260"/>
    </row>
    <row r="1870" spans="1:31">
      <c r="A1870" s="186"/>
      <c r="B1870" s="186"/>
      <c r="C1870" s="226"/>
      <c r="D1870" s="304"/>
      <c r="E1870" s="304"/>
      <c r="F1870" s="304"/>
      <c r="G1870" s="304"/>
      <c r="H1870" s="304"/>
      <c r="I1870" s="304"/>
      <c r="J1870" s="304"/>
      <c r="K1870" s="304"/>
      <c r="L1870" s="425">
        <f t="shared" si="58"/>
        <v>0</v>
      </c>
      <c r="M1870" s="304"/>
      <c r="N1870" s="304"/>
      <c r="O1870" s="425">
        <f t="shared" si="59"/>
        <v>0</v>
      </c>
      <c r="P1870" s="304"/>
      <c r="Q1870" s="304"/>
      <c r="R1870" s="275" t="str">
        <f>IF(ISBLANK($B1870),"",VLOOKUP($B1870,Listen!$A$2:$C$44,2,FALSE))</f>
        <v/>
      </c>
      <c r="S1870" s="275" t="str">
        <f>IF(ISBLANK($B1870),"",VLOOKUP($B1870,Listen!$A$2:$C$44,3,FALSE))</f>
        <v/>
      </c>
      <c r="T1870" s="260"/>
      <c r="U1870" s="260"/>
      <c r="V1870" s="260"/>
      <c r="W1870" s="260"/>
      <c r="X1870" s="260"/>
      <c r="Y1870" s="260"/>
      <c r="Z1870" s="260"/>
      <c r="AA1870" s="260"/>
      <c r="AB1870" s="260"/>
      <c r="AC1870" s="260"/>
      <c r="AD1870" s="260"/>
      <c r="AE1870" s="260"/>
    </row>
    <row r="1871" spans="1:31">
      <c r="A1871" s="186"/>
      <c r="B1871" s="186"/>
      <c r="C1871" s="226"/>
      <c r="D1871" s="304"/>
      <c r="E1871" s="304"/>
      <c r="F1871" s="304"/>
      <c r="G1871" s="304"/>
      <c r="H1871" s="304"/>
      <c r="I1871" s="304"/>
      <c r="J1871" s="304"/>
      <c r="K1871" s="304"/>
      <c r="L1871" s="425">
        <f t="shared" si="58"/>
        <v>0</v>
      </c>
      <c r="M1871" s="304"/>
      <c r="N1871" s="304"/>
      <c r="O1871" s="425">
        <f t="shared" si="59"/>
        <v>0</v>
      </c>
      <c r="P1871" s="304"/>
      <c r="Q1871" s="304"/>
      <c r="R1871" s="275" t="str">
        <f>IF(ISBLANK($B1871),"",VLOOKUP($B1871,Listen!$A$2:$C$44,2,FALSE))</f>
        <v/>
      </c>
      <c r="S1871" s="275" t="str">
        <f>IF(ISBLANK($B1871),"",VLOOKUP($B1871,Listen!$A$2:$C$44,3,FALSE))</f>
        <v/>
      </c>
      <c r="T1871" s="260"/>
      <c r="U1871" s="260"/>
      <c r="V1871" s="260"/>
      <c r="W1871" s="260"/>
      <c r="X1871" s="260"/>
      <c r="Y1871" s="260"/>
      <c r="Z1871" s="260"/>
      <c r="AA1871" s="260"/>
      <c r="AB1871" s="260"/>
      <c r="AC1871" s="260"/>
      <c r="AD1871" s="260"/>
      <c r="AE1871" s="260"/>
    </row>
    <row r="1872" spans="1:31">
      <c r="A1872" s="186"/>
      <c r="B1872" s="186"/>
      <c r="C1872" s="226"/>
      <c r="D1872" s="304"/>
      <c r="E1872" s="304"/>
      <c r="F1872" s="304"/>
      <c r="G1872" s="304"/>
      <c r="H1872" s="304"/>
      <c r="I1872" s="304"/>
      <c r="J1872" s="304"/>
      <c r="K1872" s="304"/>
      <c r="L1872" s="425">
        <f t="shared" si="58"/>
        <v>0</v>
      </c>
      <c r="M1872" s="304"/>
      <c r="N1872" s="304"/>
      <c r="O1872" s="425">
        <f t="shared" si="59"/>
        <v>0</v>
      </c>
      <c r="P1872" s="304"/>
      <c r="Q1872" s="304"/>
      <c r="R1872" s="275" t="str">
        <f>IF(ISBLANK($B1872),"",VLOOKUP($B1872,Listen!$A$2:$C$44,2,FALSE))</f>
        <v/>
      </c>
      <c r="S1872" s="275" t="str">
        <f>IF(ISBLANK($B1872),"",VLOOKUP($B1872,Listen!$A$2:$C$44,3,FALSE))</f>
        <v/>
      </c>
      <c r="T1872" s="260"/>
      <c r="U1872" s="260"/>
      <c r="V1872" s="260"/>
      <c r="W1872" s="260"/>
      <c r="X1872" s="260"/>
      <c r="Y1872" s="260"/>
      <c r="Z1872" s="260"/>
      <c r="AA1872" s="260"/>
      <c r="AB1872" s="260"/>
      <c r="AC1872" s="260"/>
      <c r="AD1872" s="260"/>
      <c r="AE1872" s="260"/>
    </row>
    <row r="1873" spans="1:31">
      <c r="A1873" s="186"/>
      <c r="B1873" s="186"/>
      <c r="C1873" s="226"/>
      <c r="D1873" s="304"/>
      <c r="E1873" s="304"/>
      <c r="F1873" s="304"/>
      <c r="G1873" s="304"/>
      <c r="H1873" s="304"/>
      <c r="I1873" s="304"/>
      <c r="J1873" s="304"/>
      <c r="K1873" s="304"/>
      <c r="L1873" s="425">
        <f t="shared" si="58"/>
        <v>0</v>
      </c>
      <c r="M1873" s="304"/>
      <c r="N1873" s="304"/>
      <c r="O1873" s="425">
        <f t="shared" si="59"/>
        <v>0</v>
      </c>
      <c r="P1873" s="304"/>
      <c r="Q1873" s="304"/>
      <c r="R1873" s="275" t="str">
        <f>IF(ISBLANK($B1873),"",VLOOKUP($B1873,Listen!$A$2:$C$44,2,FALSE))</f>
        <v/>
      </c>
      <c r="S1873" s="275" t="str">
        <f>IF(ISBLANK($B1873),"",VLOOKUP($B1873,Listen!$A$2:$C$44,3,FALSE))</f>
        <v/>
      </c>
      <c r="T1873" s="260"/>
      <c r="U1873" s="260"/>
      <c r="V1873" s="260"/>
      <c r="W1873" s="260"/>
      <c r="X1873" s="260"/>
      <c r="Y1873" s="260"/>
      <c r="Z1873" s="260"/>
      <c r="AA1873" s="260"/>
      <c r="AB1873" s="260"/>
      <c r="AC1873" s="260"/>
      <c r="AD1873" s="260"/>
      <c r="AE1873" s="260"/>
    </row>
    <row r="1874" spans="1:31">
      <c r="A1874" s="186"/>
      <c r="B1874" s="186"/>
      <c r="C1874" s="226"/>
      <c r="D1874" s="304"/>
      <c r="E1874" s="304"/>
      <c r="F1874" s="304"/>
      <c r="G1874" s="304"/>
      <c r="H1874" s="304"/>
      <c r="I1874" s="304"/>
      <c r="J1874" s="304"/>
      <c r="K1874" s="304"/>
      <c r="L1874" s="425">
        <f t="shared" si="58"/>
        <v>0</v>
      </c>
      <c r="M1874" s="304"/>
      <c r="N1874" s="304"/>
      <c r="O1874" s="425">
        <f t="shared" si="59"/>
        <v>0</v>
      </c>
      <c r="P1874" s="304"/>
      <c r="Q1874" s="304"/>
      <c r="R1874" s="275" t="str">
        <f>IF(ISBLANK($B1874),"",VLOOKUP($B1874,Listen!$A$2:$C$44,2,FALSE))</f>
        <v/>
      </c>
      <c r="S1874" s="275" t="str">
        <f>IF(ISBLANK($B1874),"",VLOOKUP($B1874,Listen!$A$2:$C$44,3,FALSE))</f>
        <v/>
      </c>
      <c r="T1874" s="260"/>
      <c r="U1874" s="260"/>
      <c r="V1874" s="260"/>
      <c r="W1874" s="260"/>
      <c r="X1874" s="260"/>
      <c r="Y1874" s="260"/>
      <c r="Z1874" s="260"/>
      <c r="AA1874" s="260"/>
      <c r="AB1874" s="260"/>
      <c r="AC1874" s="260"/>
      <c r="AD1874" s="260"/>
      <c r="AE1874" s="260"/>
    </row>
    <row r="1875" spans="1:31">
      <c r="A1875" s="186"/>
      <c r="B1875" s="186"/>
      <c r="C1875" s="226"/>
      <c r="D1875" s="304"/>
      <c r="E1875" s="304"/>
      <c r="F1875" s="304"/>
      <c r="G1875" s="304"/>
      <c r="H1875" s="304"/>
      <c r="I1875" s="304"/>
      <c r="J1875" s="304"/>
      <c r="K1875" s="304"/>
      <c r="L1875" s="425">
        <f t="shared" si="58"/>
        <v>0</v>
      </c>
      <c r="M1875" s="304"/>
      <c r="N1875" s="304"/>
      <c r="O1875" s="425">
        <f t="shared" si="59"/>
        <v>0</v>
      </c>
      <c r="P1875" s="304"/>
      <c r="Q1875" s="304"/>
      <c r="R1875" s="275" t="str">
        <f>IF(ISBLANK($B1875),"",VLOOKUP($B1875,Listen!$A$2:$C$44,2,FALSE))</f>
        <v/>
      </c>
      <c r="S1875" s="275" t="str">
        <f>IF(ISBLANK($B1875),"",VLOOKUP($B1875,Listen!$A$2:$C$44,3,FALSE))</f>
        <v/>
      </c>
      <c r="T1875" s="260"/>
      <c r="U1875" s="260"/>
      <c r="V1875" s="260"/>
      <c r="W1875" s="260"/>
      <c r="X1875" s="260"/>
      <c r="Y1875" s="260"/>
      <c r="Z1875" s="260"/>
      <c r="AA1875" s="260"/>
      <c r="AB1875" s="260"/>
      <c r="AC1875" s="260"/>
      <c r="AD1875" s="260"/>
      <c r="AE1875" s="260"/>
    </row>
    <row r="1876" spans="1:31">
      <c r="A1876" s="186"/>
      <c r="B1876" s="186"/>
      <c r="C1876" s="226"/>
      <c r="D1876" s="304"/>
      <c r="E1876" s="304"/>
      <c r="F1876" s="304"/>
      <c r="G1876" s="304"/>
      <c r="H1876" s="304"/>
      <c r="I1876" s="304"/>
      <c r="J1876" s="304"/>
      <c r="K1876" s="304"/>
      <c r="L1876" s="425">
        <f t="shared" si="58"/>
        <v>0</v>
      </c>
      <c r="M1876" s="304"/>
      <c r="N1876" s="304"/>
      <c r="O1876" s="425">
        <f t="shared" si="59"/>
        <v>0</v>
      </c>
      <c r="P1876" s="304"/>
      <c r="Q1876" s="304"/>
      <c r="R1876" s="275" t="str">
        <f>IF(ISBLANK($B1876),"",VLOOKUP($B1876,Listen!$A$2:$C$44,2,FALSE))</f>
        <v/>
      </c>
      <c r="S1876" s="275" t="str">
        <f>IF(ISBLANK($B1876),"",VLOOKUP($B1876,Listen!$A$2:$C$44,3,FALSE))</f>
        <v/>
      </c>
      <c r="T1876" s="260"/>
      <c r="U1876" s="260"/>
      <c r="V1876" s="260"/>
      <c r="W1876" s="260"/>
      <c r="X1876" s="260"/>
      <c r="Y1876" s="260"/>
      <c r="Z1876" s="260"/>
      <c r="AA1876" s="260"/>
      <c r="AB1876" s="260"/>
      <c r="AC1876" s="260"/>
      <c r="AD1876" s="260"/>
      <c r="AE1876" s="260"/>
    </row>
    <row r="1877" spans="1:31">
      <c r="A1877" s="186"/>
      <c r="B1877" s="186"/>
      <c r="C1877" s="226"/>
      <c r="D1877" s="304"/>
      <c r="E1877" s="304"/>
      <c r="F1877" s="304"/>
      <c r="G1877" s="304"/>
      <c r="H1877" s="304"/>
      <c r="I1877" s="304"/>
      <c r="J1877" s="304"/>
      <c r="K1877" s="304"/>
      <c r="L1877" s="425">
        <f t="shared" si="58"/>
        <v>0</v>
      </c>
      <c r="M1877" s="304"/>
      <c r="N1877" s="304"/>
      <c r="O1877" s="425">
        <f t="shared" si="59"/>
        <v>0</v>
      </c>
      <c r="P1877" s="304"/>
      <c r="Q1877" s="304"/>
      <c r="R1877" s="275" t="str">
        <f>IF(ISBLANK($B1877),"",VLOOKUP($B1877,Listen!$A$2:$C$44,2,FALSE))</f>
        <v/>
      </c>
      <c r="S1877" s="275" t="str">
        <f>IF(ISBLANK($B1877),"",VLOOKUP($B1877,Listen!$A$2:$C$44,3,FALSE))</f>
        <v/>
      </c>
      <c r="T1877" s="260"/>
      <c r="U1877" s="260"/>
      <c r="V1877" s="260"/>
      <c r="W1877" s="260"/>
      <c r="X1877" s="260"/>
      <c r="Y1877" s="260"/>
      <c r="Z1877" s="260"/>
      <c r="AA1877" s="260"/>
      <c r="AB1877" s="260"/>
      <c r="AC1877" s="260"/>
      <c r="AD1877" s="260"/>
      <c r="AE1877" s="260"/>
    </row>
    <row r="1878" spans="1:31">
      <c r="A1878" s="186"/>
      <c r="B1878" s="186"/>
      <c r="C1878" s="226"/>
      <c r="D1878" s="304"/>
      <c r="E1878" s="304"/>
      <c r="F1878" s="304"/>
      <c r="G1878" s="304"/>
      <c r="H1878" s="304"/>
      <c r="I1878" s="304"/>
      <c r="J1878" s="304"/>
      <c r="K1878" s="304"/>
      <c r="L1878" s="425">
        <f t="shared" si="58"/>
        <v>0</v>
      </c>
      <c r="M1878" s="304"/>
      <c r="N1878" s="304"/>
      <c r="O1878" s="425">
        <f t="shared" si="59"/>
        <v>0</v>
      </c>
      <c r="P1878" s="304"/>
      <c r="Q1878" s="304"/>
      <c r="R1878" s="275" t="str">
        <f>IF(ISBLANK($B1878),"",VLOOKUP($B1878,Listen!$A$2:$C$44,2,FALSE))</f>
        <v/>
      </c>
      <c r="S1878" s="275" t="str">
        <f>IF(ISBLANK($B1878),"",VLOOKUP($B1878,Listen!$A$2:$C$44,3,FALSE))</f>
        <v/>
      </c>
      <c r="T1878" s="260"/>
      <c r="U1878" s="260"/>
      <c r="V1878" s="260"/>
      <c r="W1878" s="260"/>
      <c r="X1878" s="260"/>
      <c r="Y1878" s="260"/>
      <c r="Z1878" s="260"/>
      <c r="AA1878" s="260"/>
      <c r="AB1878" s="260"/>
      <c r="AC1878" s="260"/>
      <c r="AD1878" s="260"/>
      <c r="AE1878" s="260"/>
    </row>
    <row r="1879" spans="1:31">
      <c r="A1879" s="186"/>
      <c r="B1879" s="186"/>
      <c r="C1879" s="226"/>
      <c r="D1879" s="304"/>
      <c r="E1879" s="304"/>
      <c r="F1879" s="304"/>
      <c r="G1879" s="304"/>
      <c r="H1879" s="304"/>
      <c r="I1879" s="304"/>
      <c r="J1879" s="304"/>
      <c r="K1879" s="304"/>
      <c r="L1879" s="425">
        <f t="shared" si="58"/>
        <v>0</v>
      </c>
      <c r="M1879" s="304"/>
      <c r="N1879" s="304"/>
      <c r="O1879" s="425">
        <f t="shared" si="59"/>
        <v>0</v>
      </c>
      <c r="P1879" s="304"/>
      <c r="Q1879" s="304"/>
      <c r="R1879" s="275" t="str">
        <f>IF(ISBLANK($B1879),"",VLOOKUP($B1879,Listen!$A$2:$C$44,2,FALSE))</f>
        <v/>
      </c>
      <c r="S1879" s="275" t="str">
        <f>IF(ISBLANK($B1879),"",VLOOKUP($B1879,Listen!$A$2:$C$44,3,FALSE))</f>
        <v/>
      </c>
      <c r="T1879" s="260"/>
      <c r="U1879" s="260"/>
      <c r="V1879" s="260"/>
      <c r="W1879" s="260"/>
      <c r="X1879" s="260"/>
      <c r="Y1879" s="260"/>
      <c r="Z1879" s="260"/>
      <c r="AA1879" s="260"/>
      <c r="AB1879" s="260"/>
      <c r="AC1879" s="260"/>
      <c r="AD1879" s="260"/>
      <c r="AE1879" s="260"/>
    </row>
    <row r="1880" spans="1:31">
      <c r="A1880" s="186"/>
      <c r="B1880" s="186"/>
      <c r="C1880" s="226"/>
      <c r="D1880" s="304"/>
      <c r="E1880" s="304"/>
      <c r="F1880" s="304"/>
      <c r="G1880" s="304"/>
      <c r="H1880" s="304"/>
      <c r="I1880" s="304"/>
      <c r="J1880" s="304"/>
      <c r="K1880" s="304"/>
      <c r="L1880" s="425">
        <f t="shared" si="58"/>
        <v>0</v>
      </c>
      <c r="M1880" s="304"/>
      <c r="N1880" s="304"/>
      <c r="O1880" s="425">
        <f t="shared" si="59"/>
        <v>0</v>
      </c>
      <c r="P1880" s="304"/>
      <c r="Q1880" s="304"/>
      <c r="R1880" s="275" t="str">
        <f>IF(ISBLANK($B1880),"",VLOOKUP($B1880,Listen!$A$2:$C$44,2,FALSE))</f>
        <v/>
      </c>
      <c r="S1880" s="275" t="str">
        <f>IF(ISBLANK($B1880),"",VLOOKUP($B1880,Listen!$A$2:$C$44,3,FALSE))</f>
        <v/>
      </c>
      <c r="T1880" s="260"/>
      <c r="U1880" s="260"/>
      <c r="V1880" s="260"/>
      <c r="W1880" s="260"/>
      <c r="X1880" s="260"/>
      <c r="Y1880" s="260"/>
      <c r="Z1880" s="260"/>
      <c r="AA1880" s="260"/>
      <c r="AB1880" s="260"/>
      <c r="AC1880" s="260"/>
      <c r="AD1880" s="260"/>
      <c r="AE1880" s="260"/>
    </row>
    <row r="1881" spans="1:31">
      <c r="A1881" s="186"/>
      <c r="B1881" s="186"/>
      <c r="C1881" s="226"/>
      <c r="D1881" s="304"/>
      <c r="E1881" s="304"/>
      <c r="F1881" s="304"/>
      <c r="G1881" s="304"/>
      <c r="H1881" s="304"/>
      <c r="I1881" s="304"/>
      <c r="J1881" s="304"/>
      <c r="K1881" s="304"/>
      <c r="L1881" s="425">
        <f t="shared" si="58"/>
        <v>0</v>
      </c>
      <c r="M1881" s="304"/>
      <c r="N1881" s="304"/>
      <c r="O1881" s="425">
        <f t="shared" si="59"/>
        <v>0</v>
      </c>
      <c r="P1881" s="304"/>
      <c r="Q1881" s="304"/>
      <c r="R1881" s="275" t="str">
        <f>IF(ISBLANK($B1881),"",VLOOKUP($B1881,Listen!$A$2:$C$44,2,FALSE))</f>
        <v/>
      </c>
      <c r="S1881" s="275" t="str">
        <f>IF(ISBLANK($B1881),"",VLOOKUP($B1881,Listen!$A$2:$C$44,3,FALSE))</f>
        <v/>
      </c>
      <c r="T1881" s="260"/>
      <c r="U1881" s="260"/>
      <c r="V1881" s="260"/>
      <c r="W1881" s="260"/>
      <c r="X1881" s="260"/>
      <c r="Y1881" s="260"/>
      <c r="Z1881" s="260"/>
      <c r="AA1881" s="260"/>
      <c r="AB1881" s="260"/>
      <c r="AC1881" s="260"/>
      <c r="AD1881" s="260"/>
      <c r="AE1881" s="260"/>
    </row>
    <row r="1882" spans="1:31">
      <c r="A1882" s="186"/>
      <c r="B1882" s="186"/>
      <c r="C1882" s="226"/>
      <c r="D1882" s="304"/>
      <c r="E1882" s="304"/>
      <c r="F1882" s="304"/>
      <c r="G1882" s="304"/>
      <c r="H1882" s="304"/>
      <c r="I1882" s="304"/>
      <c r="J1882" s="304"/>
      <c r="K1882" s="304"/>
      <c r="L1882" s="425">
        <f t="shared" si="58"/>
        <v>0</v>
      </c>
      <c r="M1882" s="304"/>
      <c r="N1882" s="304"/>
      <c r="O1882" s="425">
        <f t="shared" si="59"/>
        <v>0</v>
      </c>
      <c r="P1882" s="304"/>
      <c r="Q1882" s="304"/>
      <c r="R1882" s="275" t="str">
        <f>IF(ISBLANK($B1882),"",VLOOKUP($B1882,Listen!$A$2:$C$44,2,FALSE))</f>
        <v/>
      </c>
      <c r="S1882" s="275" t="str">
        <f>IF(ISBLANK($B1882),"",VLOOKUP($B1882,Listen!$A$2:$C$44,3,FALSE))</f>
        <v/>
      </c>
      <c r="T1882" s="260"/>
      <c r="U1882" s="260"/>
      <c r="V1882" s="260"/>
      <c r="W1882" s="260"/>
      <c r="X1882" s="260"/>
      <c r="Y1882" s="260"/>
      <c r="Z1882" s="260"/>
      <c r="AA1882" s="260"/>
      <c r="AB1882" s="260"/>
      <c r="AC1882" s="260"/>
      <c r="AD1882" s="260"/>
      <c r="AE1882" s="260"/>
    </row>
    <row r="1883" spans="1:31">
      <c r="A1883" s="186"/>
      <c r="B1883" s="186"/>
      <c r="C1883" s="226"/>
      <c r="D1883" s="304"/>
      <c r="E1883" s="304"/>
      <c r="F1883" s="304"/>
      <c r="G1883" s="304"/>
      <c r="H1883" s="304"/>
      <c r="I1883" s="304"/>
      <c r="J1883" s="304"/>
      <c r="K1883" s="304"/>
      <c r="L1883" s="425">
        <f t="shared" si="58"/>
        <v>0</v>
      </c>
      <c r="M1883" s="304"/>
      <c r="N1883" s="304"/>
      <c r="O1883" s="425">
        <f t="shared" si="59"/>
        <v>0</v>
      </c>
      <c r="P1883" s="304"/>
      <c r="Q1883" s="304"/>
      <c r="R1883" s="275" t="str">
        <f>IF(ISBLANK($B1883),"",VLOOKUP($B1883,Listen!$A$2:$C$44,2,FALSE))</f>
        <v/>
      </c>
      <c r="S1883" s="275" t="str">
        <f>IF(ISBLANK($B1883),"",VLOOKUP($B1883,Listen!$A$2:$C$44,3,FALSE))</f>
        <v/>
      </c>
      <c r="T1883" s="260"/>
      <c r="U1883" s="260"/>
      <c r="V1883" s="260"/>
      <c r="W1883" s="260"/>
      <c r="X1883" s="260"/>
      <c r="Y1883" s="260"/>
      <c r="Z1883" s="260"/>
      <c r="AA1883" s="260"/>
      <c r="AB1883" s="260"/>
      <c r="AC1883" s="260"/>
      <c r="AD1883" s="260"/>
      <c r="AE1883" s="260"/>
    </row>
    <row r="1884" spans="1:31">
      <c r="A1884" s="186"/>
      <c r="B1884" s="186"/>
      <c r="C1884" s="226"/>
      <c r="D1884" s="304"/>
      <c r="E1884" s="304"/>
      <c r="F1884" s="304"/>
      <c r="G1884" s="304"/>
      <c r="H1884" s="304"/>
      <c r="I1884" s="304"/>
      <c r="J1884" s="304"/>
      <c r="K1884" s="304"/>
      <c r="L1884" s="425">
        <f t="shared" si="58"/>
        <v>0</v>
      </c>
      <c r="M1884" s="304"/>
      <c r="N1884" s="304"/>
      <c r="O1884" s="425">
        <f t="shared" si="59"/>
        <v>0</v>
      </c>
      <c r="P1884" s="304"/>
      <c r="Q1884" s="304"/>
      <c r="R1884" s="275" t="str">
        <f>IF(ISBLANK($B1884),"",VLOOKUP($B1884,Listen!$A$2:$C$44,2,FALSE))</f>
        <v/>
      </c>
      <c r="S1884" s="275" t="str">
        <f>IF(ISBLANK($B1884),"",VLOOKUP($B1884,Listen!$A$2:$C$44,3,FALSE))</f>
        <v/>
      </c>
      <c r="T1884" s="260"/>
      <c r="U1884" s="260"/>
      <c r="V1884" s="260"/>
      <c r="W1884" s="260"/>
      <c r="X1884" s="260"/>
      <c r="Y1884" s="260"/>
      <c r="Z1884" s="260"/>
      <c r="AA1884" s="260"/>
      <c r="AB1884" s="260"/>
      <c r="AC1884" s="260"/>
      <c r="AD1884" s="260"/>
      <c r="AE1884" s="260"/>
    </row>
    <row r="1885" spans="1:31">
      <c r="A1885" s="186"/>
      <c r="B1885" s="186"/>
      <c r="C1885" s="226"/>
      <c r="D1885" s="304"/>
      <c r="E1885" s="304"/>
      <c r="F1885" s="304"/>
      <c r="G1885" s="304"/>
      <c r="H1885" s="304"/>
      <c r="I1885" s="304"/>
      <c r="J1885" s="304"/>
      <c r="K1885" s="304"/>
      <c r="L1885" s="425">
        <f t="shared" si="58"/>
        <v>0</v>
      </c>
      <c r="M1885" s="304"/>
      <c r="N1885" s="304"/>
      <c r="O1885" s="425">
        <f t="shared" si="59"/>
        <v>0</v>
      </c>
      <c r="P1885" s="304"/>
      <c r="Q1885" s="304"/>
      <c r="R1885" s="275" t="str">
        <f>IF(ISBLANK($B1885),"",VLOOKUP($B1885,Listen!$A$2:$C$44,2,FALSE))</f>
        <v/>
      </c>
      <c r="S1885" s="275" t="str">
        <f>IF(ISBLANK($B1885),"",VLOOKUP($B1885,Listen!$A$2:$C$44,3,FALSE))</f>
        <v/>
      </c>
      <c r="T1885" s="260"/>
      <c r="U1885" s="260"/>
      <c r="V1885" s="260"/>
      <c r="W1885" s="260"/>
      <c r="X1885" s="260"/>
      <c r="Y1885" s="260"/>
      <c r="Z1885" s="260"/>
      <c r="AA1885" s="260"/>
      <c r="AB1885" s="260"/>
      <c r="AC1885" s="260"/>
      <c r="AD1885" s="260"/>
      <c r="AE1885" s="260"/>
    </row>
    <row r="1886" spans="1:31">
      <c r="A1886" s="186"/>
      <c r="B1886" s="186"/>
      <c r="C1886" s="226"/>
      <c r="D1886" s="304"/>
      <c r="E1886" s="304"/>
      <c r="F1886" s="304"/>
      <c r="G1886" s="304"/>
      <c r="H1886" s="304"/>
      <c r="I1886" s="304"/>
      <c r="J1886" s="304"/>
      <c r="K1886" s="304"/>
      <c r="L1886" s="425">
        <f t="shared" si="58"/>
        <v>0</v>
      </c>
      <c r="M1886" s="304"/>
      <c r="N1886" s="304"/>
      <c r="O1886" s="425">
        <f t="shared" si="59"/>
        <v>0</v>
      </c>
      <c r="P1886" s="304"/>
      <c r="Q1886" s="304"/>
      <c r="R1886" s="275" t="str">
        <f>IF(ISBLANK($B1886),"",VLOOKUP($B1886,Listen!$A$2:$C$44,2,FALSE))</f>
        <v/>
      </c>
      <c r="S1886" s="275" t="str">
        <f>IF(ISBLANK($B1886),"",VLOOKUP($B1886,Listen!$A$2:$C$44,3,FALSE))</f>
        <v/>
      </c>
      <c r="T1886" s="260"/>
      <c r="U1886" s="260"/>
      <c r="V1886" s="260"/>
      <c r="W1886" s="260"/>
      <c r="X1886" s="260"/>
      <c r="Y1886" s="260"/>
      <c r="Z1886" s="260"/>
      <c r="AA1886" s="260"/>
      <c r="AB1886" s="260"/>
      <c r="AC1886" s="260"/>
      <c r="AD1886" s="260"/>
      <c r="AE1886" s="260"/>
    </row>
    <row r="1887" spans="1:31">
      <c r="A1887" s="186"/>
      <c r="B1887" s="186"/>
      <c r="C1887" s="226"/>
      <c r="D1887" s="304"/>
      <c r="E1887" s="304"/>
      <c r="F1887" s="304"/>
      <c r="G1887" s="304"/>
      <c r="H1887" s="304"/>
      <c r="I1887" s="304"/>
      <c r="J1887" s="304"/>
      <c r="K1887" s="304"/>
      <c r="L1887" s="425">
        <f t="shared" si="58"/>
        <v>0</v>
      </c>
      <c r="M1887" s="304"/>
      <c r="N1887" s="304"/>
      <c r="O1887" s="425">
        <f t="shared" si="59"/>
        <v>0</v>
      </c>
      <c r="P1887" s="304"/>
      <c r="Q1887" s="304"/>
      <c r="R1887" s="275" t="str">
        <f>IF(ISBLANK($B1887),"",VLOOKUP($B1887,Listen!$A$2:$C$44,2,FALSE))</f>
        <v/>
      </c>
      <c r="S1887" s="275" t="str">
        <f>IF(ISBLANK($B1887),"",VLOOKUP($B1887,Listen!$A$2:$C$44,3,FALSE))</f>
        <v/>
      </c>
      <c r="T1887" s="260"/>
      <c r="U1887" s="260"/>
      <c r="V1887" s="260"/>
      <c r="W1887" s="260"/>
      <c r="X1887" s="260"/>
      <c r="Y1887" s="260"/>
      <c r="Z1887" s="260"/>
      <c r="AA1887" s="260"/>
      <c r="AB1887" s="260"/>
      <c r="AC1887" s="260"/>
      <c r="AD1887" s="260"/>
      <c r="AE1887" s="260"/>
    </row>
    <row r="1888" spans="1:31">
      <c r="A1888" s="186"/>
      <c r="B1888" s="186"/>
      <c r="C1888" s="226"/>
      <c r="D1888" s="304"/>
      <c r="E1888" s="304"/>
      <c r="F1888" s="304"/>
      <c r="G1888" s="304"/>
      <c r="H1888" s="304"/>
      <c r="I1888" s="304"/>
      <c r="J1888" s="304"/>
      <c r="K1888" s="304"/>
      <c r="L1888" s="425">
        <f t="shared" si="58"/>
        <v>0</v>
      </c>
      <c r="M1888" s="304"/>
      <c r="N1888" s="304"/>
      <c r="O1888" s="425">
        <f t="shared" si="59"/>
        <v>0</v>
      </c>
      <c r="P1888" s="304"/>
      <c r="Q1888" s="304"/>
      <c r="R1888" s="275" t="str">
        <f>IF(ISBLANK($B1888),"",VLOOKUP($B1888,Listen!$A$2:$C$44,2,FALSE))</f>
        <v/>
      </c>
      <c r="S1888" s="275" t="str">
        <f>IF(ISBLANK($B1888),"",VLOOKUP($B1888,Listen!$A$2:$C$44,3,FALSE))</f>
        <v/>
      </c>
      <c r="T1888" s="260"/>
      <c r="U1888" s="260"/>
      <c r="V1888" s="260"/>
      <c r="W1888" s="260"/>
      <c r="X1888" s="260"/>
      <c r="Y1888" s="260"/>
      <c r="Z1888" s="260"/>
      <c r="AA1888" s="260"/>
      <c r="AB1888" s="260"/>
      <c r="AC1888" s="260"/>
      <c r="AD1888" s="260"/>
      <c r="AE1888" s="260"/>
    </row>
    <row r="1889" spans="1:31">
      <c r="A1889" s="186"/>
      <c r="B1889" s="186"/>
      <c r="C1889" s="226"/>
      <c r="D1889" s="304"/>
      <c r="E1889" s="304"/>
      <c r="F1889" s="304"/>
      <c r="G1889" s="304"/>
      <c r="H1889" s="304"/>
      <c r="I1889" s="304"/>
      <c r="J1889" s="304"/>
      <c r="K1889" s="304"/>
      <c r="L1889" s="425">
        <f t="shared" si="58"/>
        <v>0</v>
      </c>
      <c r="M1889" s="304"/>
      <c r="N1889" s="304"/>
      <c r="O1889" s="425">
        <f t="shared" si="59"/>
        <v>0</v>
      </c>
      <c r="P1889" s="304"/>
      <c r="Q1889" s="304"/>
      <c r="R1889" s="275" t="str">
        <f>IF(ISBLANK($B1889),"",VLOOKUP($B1889,Listen!$A$2:$C$44,2,FALSE))</f>
        <v/>
      </c>
      <c r="S1889" s="275" t="str">
        <f>IF(ISBLANK($B1889),"",VLOOKUP($B1889,Listen!$A$2:$C$44,3,FALSE))</f>
        <v/>
      </c>
      <c r="T1889" s="260"/>
      <c r="U1889" s="260"/>
      <c r="V1889" s="260"/>
      <c r="W1889" s="260"/>
      <c r="X1889" s="260"/>
      <c r="Y1889" s="260"/>
      <c r="Z1889" s="260"/>
      <c r="AA1889" s="260"/>
      <c r="AB1889" s="260"/>
      <c r="AC1889" s="260"/>
      <c r="AD1889" s="260"/>
      <c r="AE1889" s="260"/>
    </row>
    <row r="1890" spans="1:31">
      <c r="A1890" s="186"/>
      <c r="B1890" s="186"/>
      <c r="C1890" s="226"/>
      <c r="D1890" s="304"/>
      <c r="E1890" s="304"/>
      <c r="F1890" s="304"/>
      <c r="G1890" s="304"/>
      <c r="H1890" s="304"/>
      <c r="I1890" s="304"/>
      <c r="J1890" s="304"/>
      <c r="K1890" s="304"/>
      <c r="L1890" s="425">
        <f t="shared" si="58"/>
        <v>0</v>
      </c>
      <c r="M1890" s="304"/>
      <c r="N1890" s="304"/>
      <c r="O1890" s="425">
        <f t="shared" si="59"/>
        <v>0</v>
      </c>
      <c r="P1890" s="304"/>
      <c r="Q1890" s="304"/>
      <c r="R1890" s="275" t="str">
        <f>IF(ISBLANK($B1890),"",VLOOKUP($B1890,Listen!$A$2:$C$44,2,FALSE))</f>
        <v/>
      </c>
      <c r="S1890" s="275" t="str">
        <f>IF(ISBLANK($B1890),"",VLOOKUP($B1890,Listen!$A$2:$C$44,3,FALSE))</f>
        <v/>
      </c>
      <c r="T1890" s="260"/>
      <c r="U1890" s="260"/>
      <c r="V1890" s="260"/>
      <c r="W1890" s="260"/>
      <c r="X1890" s="260"/>
      <c r="Y1890" s="260"/>
      <c r="Z1890" s="260"/>
      <c r="AA1890" s="260"/>
      <c r="AB1890" s="260"/>
      <c r="AC1890" s="260"/>
      <c r="AD1890" s="260"/>
      <c r="AE1890" s="260"/>
    </row>
    <row r="1891" spans="1:31">
      <c r="A1891" s="186"/>
      <c r="B1891" s="186"/>
      <c r="C1891" s="226"/>
      <c r="D1891" s="304"/>
      <c r="E1891" s="304"/>
      <c r="F1891" s="304"/>
      <c r="G1891" s="304"/>
      <c r="H1891" s="304"/>
      <c r="I1891" s="304"/>
      <c r="J1891" s="304"/>
      <c r="K1891" s="304"/>
      <c r="L1891" s="425">
        <f t="shared" si="58"/>
        <v>0</v>
      </c>
      <c r="M1891" s="304"/>
      <c r="N1891" s="304"/>
      <c r="O1891" s="425">
        <f t="shared" si="59"/>
        <v>0</v>
      </c>
      <c r="P1891" s="304"/>
      <c r="Q1891" s="304"/>
      <c r="R1891" s="275" t="str">
        <f>IF(ISBLANK($B1891),"",VLOOKUP($B1891,Listen!$A$2:$C$44,2,FALSE))</f>
        <v/>
      </c>
      <c r="S1891" s="275" t="str">
        <f>IF(ISBLANK($B1891),"",VLOOKUP($B1891,Listen!$A$2:$C$44,3,FALSE))</f>
        <v/>
      </c>
      <c r="T1891" s="260"/>
      <c r="U1891" s="260"/>
      <c r="V1891" s="260"/>
      <c r="W1891" s="260"/>
      <c r="X1891" s="260"/>
      <c r="Y1891" s="260"/>
      <c r="Z1891" s="260"/>
      <c r="AA1891" s="260"/>
      <c r="AB1891" s="260"/>
      <c r="AC1891" s="260"/>
      <c r="AD1891" s="260"/>
      <c r="AE1891" s="260"/>
    </row>
    <row r="1892" spans="1:31">
      <c r="A1892" s="186"/>
      <c r="B1892" s="186"/>
      <c r="C1892" s="226"/>
      <c r="D1892" s="304"/>
      <c r="E1892" s="304"/>
      <c r="F1892" s="304"/>
      <c r="G1892" s="304"/>
      <c r="H1892" s="304"/>
      <c r="I1892" s="304"/>
      <c r="J1892" s="304"/>
      <c r="K1892" s="304"/>
      <c r="L1892" s="425">
        <f t="shared" si="58"/>
        <v>0</v>
      </c>
      <c r="M1892" s="304"/>
      <c r="N1892" s="304"/>
      <c r="O1892" s="425">
        <f t="shared" si="59"/>
        <v>0</v>
      </c>
      <c r="P1892" s="304"/>
      <c r="Q1892" s="304"/>
      <c r="R1892" s="275" t="str">
        <f>IF(ISBLANK($B1892),"",VLOOKUP($B1892,Listen!$A$2:$C$44,2,FALSE))</f>
        <v/>
      </c>
      <c r="S1892" s="275" t="str">
        <f>IF(ISBLANK($B1892),"",VLOOKUP($B1892,Listen!$A$2:$C$44,3,FALSE))</f>
        <v/>
      </c>
      <c r="T1892" s="260"/>
      <c r="U1892" s="260"/>
      <c r="V1892" s="260"/>
      <c r="W1892" s="260"/>
      <c r="X1892" s="260"/>
      <c r="Y1892" s="260"/>
      <c r="Z1892" s="260"/>
      <c r="AA1892" s="260"/>
      <c r="AB1892" s="260"/>
      <c r="AC1892" s="260"/>
      <c r="AD1892" s="260"/>
      <c r="AE1892" s="260"/>
    </row>
    <row r="1893" spans="1:31">
      <c r="A1893" s="186"/>
      <c r="B1893" s="186"/>
      <c r="C1893" s="226"/>
      <c r="D1893" s="304"/>
      <c r="E1893" s="304"/>
      <c r="F1893" s="304"/>
      <c r="G1893" s="304"/>
      <c r="H1893" s="304"/>
      <c r="I1893" s="304"/>
      <c r="J1893" s="304"/>
      <c r="K1893" s="304"/>
      <c r="L1893" s="425">
        <f t="shared" si="58"/>
        <v>0</v>
      </c>
      <c r="M1893" s="304"/>
      <c r="N1893" s="304"/>
      <c r="O1893" s="425">
        <f t="shared" si="59"/>
        <v>0</v>
      </c>
      <c r="P1893" s="304"/>
      <c r="Q1893" s="304"/>
      <c r="R1893" s="275" t="str">
        <f>IF(ISBLANK($B1893),"",VLOOKUP($B1893,Listen!$A$2:$C$44,2,FALSE))</f>
        <v/>
      </c>
      <c r="S1893" s="275" t="str">
        <f>IF(ISBLANK($B1893),"",VLOOKUP($B1893,Listen!$A$2:$C$44,3,FALSE))</f>
        <v/>
      </c>
      <c r="T1893" s="260"/>
      <c r="U1893" s="260"/>
      <c r="V1893" s="260"/>
      <c r="W1893" s="260"/>
      <c r="X1893" s="260"/>
      <c r="Y1893" s="260"/>
      <c r="Z1893" s="260"/>
      <c r="AA1893" s="260"/>
      <c r="AB1893" s="260"/>
      <c r="AC1893" s="260"/>
      <c r="AD1893" s="260"/>
      <c r="AE1893" s="260"/>
    </row>
    <row r="1894" spans="1:31">
      <c r="A1894" s="186"/>
      <c r="B1894" s="186"/>
      <c r="C1894" s="226"/>
      <c r="D1894" s="304"/>
      <c r="E1894" s="304"/>
      <c r="F1894" s="304"/>
      <c r="G1894" s="304"/>
      <c r="H1894" s="304"/>
      <c r="I1894" s="304"/>
      <c r="J1894" s="304"/>
      <c r="K1894" s="304"/>
      <c r="L1894" s="425">
        <f t="shared" si="58"/>
        <v>0</v>
      </c>
      <c r="M1894" s="304"/>
      <c r="N1894" s="304"/>
      <c r="O1894" s="425">
        <f t="shared" si="59"/>
        <v>0</v>
      </c>
      <c r="P1894" s="304"/>
      <c r="Q1894" s="304"/>
      <c r="R1894" s="275" t="str">
        <f>IF(ISBLANK($B1894),"",VLOOKUP($B1894,Listen!$A$2:$C$44,2,FALSE))</f>
        <v/>
      </c>
      <c r="S1894" s="275" t="str">
        <f>IF(ISBLANK($B1894),"",VLOOKUP($B1894,Listen!$A$2:$C$44,3,FALSE))</f>
        <v/>
      </c>
      <c r="T1894" s="260"/>
      <c r="U1894" s="260"/>
      <c r="V1894" s="260"/>
      <c r="W1894" s="260"/>
      <c r="X1894" s="260"/>
      <c r="Y1894" s="260"/>
      <c r="Z1894" s="260"/>
      <c r="AA1894" s="260"/>
      <c r="AB1894" s="260"/>
      <c r="AC1894" s="260"/>
      <c r="AD1894" s="260"/>
      <c r="AE1894" s="260"/>
    </row>
    <row r="1895" spans="1:31">
      <c r="A1895" s="186"/>
      <c r="B1895" s="186"/>
      <c r="C1895" s="226"/>
      <c r="D1895" s="304"/>
      <c r="E1895" s="304"/>
      <c r="F1895" s="304"/>
      <c r="G1895" s="304"/>
      <c r="H1895" s="304"/>
      <c r="I1895" s="304"/>
      <c r="J1895" s="304"/>
      <c r="K1895" s="304"/>
      <c r="L1895" s="425">
        <f t="shared" si="58"/>
        <v>0</v>
      </c>
      <c r="M1895" s="304"/>
      <c r="N1895" s="304"/>
      <c r="O1895" s="425">
        <f t="shared" si="59"/>
        <v>0</v>
      </c>
      <c r="P1895" s="304"/>
      <c r="Q1895" s="304"/>
      <c r="R1895" s="275" t="str">
        <f>IF(ISBLANK($B1895),"",VLOOKUP($B1895,Listen!$A$2:$C$44,2,FALSE))</f>
        <v/>
      </c>
      <c r="S1895" s="275" t="str">
        <f>IF(ISBLANK($B1895),"",VLOOKUP($B1895,Listen!$A$2:$C$44,3,FALSE))</f>
        <v/>
      </c>
      <c r="T1895" s="260"/>
      <c r="U1895" s="260"/>
      <c r="V1895" s="260"/>
      <c r="W1895" s="260"/>
      <c r="X1895" s="260"/>
      <c r="Y1895" s="260"/>
      <c r="Z1895" s="260"/>
      <c r="AA1895" s="260"/>
      <c r="AB1895" s="260"/>
      <c r="AC1895" s="260"/>
      <c r="AD1895" s="260"/>
      <c r="AE1895" s="260"/>
    </row>
    <row r="1896" spans="1:31">
      <c r="A1896" s="186"/>
      <c r="B1896" s="186"/>
      <c r="C1896" s="226"/>
      <c r="D1896" s="304"/>
      <c r="E1896" s="304"/>
      <c r="F1896" s="304"/>
      <c r="G1896" s="304"/>
      <c r="H1896" s="304"/>
      <c r="I1896" s="304"/>
      <c r="J1896" s="304"/>
      <c r="K1896" s="304"/>
      <c r="L1896" s="425">
        <f t="shared" si="58"/>
        <v>0</v>
      </c>
      <c r="M1896" s="304"/>
      <c r="N1896" s="304"/>
      <c r="O1896" s="425">
        <f t="shared" si="59"/>
        <v>0</v>
      </c>
      <c r="P1896" s="304"/>
      <c r="Q1896" s="304"/>
      <c r="R1896" s="275" t="str">
        <f>IF(ISBLANK($B1896),"",VLOOKUP($B1896,Listen!$A$2:$C$44,2,FALSE))</f>
        <v/>
      </c>
      <c r="S1896" s="275" t="str">
        <f>IF(ISBLANK($B1896),"",VLOOKUP($B1896,Listen!$A$2:$C$44,3,FALSE))</f>
        <v/>
      </c>
      <c r="T1896" s="260"/>
      <c r="U1896" s="260"/>
      <c r="V1896" s="260"/>
      <c r="W1896" s="260"/>
      <c r="X1896" s="260"/>
      <c r="Y1896" s="260"/>
      <c r="Z1896" s="260"/>
      <c r="AA1896" s="260"/>
      <c r="AB1896" s="260"/>
      <c r="AC1896" s="260"/>
      <c r="AD1896" s="260"/>
      <c r="AE1896" s="260"/>
    </row>
    <row r="1897" spans="1:31">
      <c r="A1897" s="186"/>
      <c r="B1897" s="186"/>
      <c r="C1897" s="226"/>
      <c r="D1897" s="304"/>
      <c r="E1897" s="304"/>
      <c r="F1897" s="304"/>
      <c r="G1897" s="304"/>
      <c r="H1897" s="304"/>
      <c r="I1897" s="304"/>
      <c r="J1897" s="304"/>
      <c r="K1897" s="304"/>
      <c r="L1897" s="425">
        <f t="shared" si="58"/>
        <v>0</v>
      </c>
      <c r="M1897" s="304"/>
      <c r="N1897" s="304"/>
      <c r="O1897" s="425">
        <f t="shared" si="59"/>
        <v>0</v>
      </c>
      <c r="P1897" s="304"/>
      <c r="Q1897" s="304"/>
      <c r="R1897" s="275" t="str">
        <f>IF(ISBLANK($B1897),"",VLOOKUP($B1897,Listen!$A$2:$C$44,2,FALSE))</f>
        <v/>
      </c>
      <c r="S1897" s="275" t="str">
        <f>IF(ISBLANK($B1897),"",VLOOKUP($B1897,Listen!$A$2:$C$44,3,FALSE))</f>
        <v/>
      </c>
      <c r="T1897" s="260"/>
      <c r="U1897" s="260"/>
      <c r="V1897" s="260"/>
      <c r="W1897" s="260"/>
      <c r="X1897" s="260"/>
      <c r="Y1897" s="260"/>
      <c r="Z1897" s="260"/>
      <c r="AA1897" s="260"/>
      <c r="AB1897" s="260"/>
      <c r="AC1897" s="260"/>
      <c r="AD1897" s="260"/>
      <c r="AE1897" s="260"/>
    </row>
    <row r="1898" spans="1:31">
      <c r="A1898" s="186"/>
      <c r="B1898" s="186"/>
      <c r="C1898" s="226"/>
      <c r="D1898" s="304"/>
      <c r="E1898" s="304"/>
      <c r="F1898" s="304"/>
      <c r="G1898" s="304"/>
      <c r="H1898" s="304"/>
      <c r="I1898" s="304"/>
      <c r="J1898" s="304"/>
      <c r="K1898" s="304"/>
      <c r="L1898" s="425">
        <f t="shared" si="58"/>
        <v>0</v>
      </c>
      <c r="M1898" s="304"/>
      <c r="N1898" s="304"/>
      <c r="O1898" s="425">
        <f t="shared" si="59"/>
        <v>0</v>
      </c>
      <c r="P1898" s="304"/>
      <c r="Q1898" s="304"/>
      <c r="R1898" s="275" t="str">
        <f>IF(ISBLANK($B1898),"",VLOOKUP($B1898,Listen!$A$2:$C$44,2,FALSE))</f>
        <v/>
      </c>
      <c r="S1898" s="275" t="str">
        <f>IF(ISBLANK($B1898),"",VLOOKUP($B1898,Listen!$A$2:$C$44,3,FALSE))</f>
        <v/>
      </c>
      <c r="T1898" s="260"/>
      <c r="U1898" s="260"/>
      <c r="V1898" s="260"/>
      <c r="W1898" s="260"/>
      <c r="X1898" s="260"/>
      <c r="Y1898" s="260"/>
      <c r="Z1898" s="260"/>
      <c r="AA1898" s="260"/>
      <c r="AB1898" s="260"/>
      <c r="AC1898" s="260"/>
      <c r="AD1898" s="260"/>
      <c r="AE1898" s="260"/>
    </row>
    <row r="1899" spans="1:31">
      <c r="A1899" s="186"/>
      <c r="B1899" s="186"/>
      <c r="C1899" s="226"/>
      <c r="D1899" s="304"/>
      <c r="E1899" s="304"/>
      <c r="F1899" s="304"/>
      <c r="G1899" s="304"/>
      <c r="H1899" s="304"/>
      <c r="I1899" s="304"/>
      <c r="J1899" s="304"/>
      <c r="K1899" s="304"/>
      <c r="L1899" s="425">
        <f t="shared" si="58"/>
        <v>0</v>
      </c>
      <c r="M1899" s="304"/>
      <c r="N1899" s="304"/>
      <c r="O1899" s="425">
        <f t="shared" si="59"/>
        <v>0</v>
      </c>
      <c r="P1899" s="304"/>
      <c r="Q1899" s="304"/>
      <c r="R1899" s="275" t="str">
        <f>IF(ISBLANK($B1899),"",VLOOKUP($B1899,Listen!$A$2:$C$44,2,FALSE))</f>
        <v/>
      </c>
      <c r="S1899" s="275" t="str">
        <f>IF(ISBLANK($B1899),"",VLOOKUP($B1899,Listen!$A$2:$C$44,3,FALSE))</f>
        <v/>
      </c>
      <c r="T1899" s="260"/>
      <c r="U1899" s="260"/>
      <c r="V1899" s="260"/>
      <c r="W1899" s="260"/>
      <c r="X1899" s="260"/>
      <c r="Y1899" s="260"/>
      <c r="Z1899" s="260"/>
      <c r="AA1899" s="260"/>
      <c r="AB1899" s="260"/>
      <c r="AC1899" s="260"/>
      <c r="AD1899" s="260"/>
      <c r="AE1899" s="260"/>
    </row>
    <row r="1900" spans="1:31">
      <c r="A1900" s="186"/>
      <c r="B1900" s="186"/>
      <c r="C1900" s="226"/>
      <c r="D1900" s="304"/>
      <c r="E1900" s="304"/>
      <c r="F1900" s="304"/>
      <c r="G1900" s="304"/>
      <c r="H1900" s="304"/>
      <c r="I1900" s="304"/>
      <c r="J1900" s="304"/>
      <c r="K1900" s="304"/>
      <c r="L1900" s="425">
        <f t="shared" si="58"/>
        <v>0</v>
      </c>
      <c r="M1900" s="304"/>
      <c r="N1900" s="304"/>
      <c r="O1900" s="425">
        <f t="shared" si="59"/>
        <v>0</v>
      </c>
      <c r="P1900" s="304"/>
      <c r="Q1900" s="304"/>
      <c r="R1900" s="275" t="str">
        <f>IF(ISBLANK($B1900),"",VLOOKUP($B1900,Listen!$A$2:$C$44,2,FALSE))</f>
        <v/>
      </c>
      <c r="S1900" s="275" t="str">
        <f>IF(ISBLANK($B1900),"",VLOOKUP($B1900,Listen!$A$2:$C$44,3,FALSE))</f>
        <v/>
      </c>
      <c r="T1900" s="260"/>
      <c r="U1900" s="260"/>
      <c r="V1900" s="260"/>
      <c r="W1900" s="260"/>
      <c r="X1900" s="260"/>
      <c r="Y1900" s="260"/>
      <c r="Z1900" s="260"/>
      <c r="AA1900" s="260"/>
      <c r="AB1900" s="260"/>
      <c r="AC1900" s="260"/>
      <c r="AD1900" s="260"/>
      <c r="AE1900" s="260"/>
    </row>
    <row r="1901" spans="1:31">
      <c r="A1901" s="186"/>
      <c r="B1901" s="186"/>
      <c r="C1901" s="226"/>
      <c r="D1901" s="304"/>
      <c r="E1901" s="304"/>
      <c r="F1901" s="304"/>
      <c r="G1901" s="304"/>
      <c r="H1901" s="304"/>
      <c r="I1901" s="304"/>
      <c r="J1901" s="304"/>
      <c r="K1901" s="304"/>
      <c r="L1901" s="425">
        <f t="shared" si="58"/>
        <v>0</v>
      </c>
      <c r="M1901" s="304"/>
      <c r="N1901" s="304"/>
      <c r="O1901" s="425">
        <f t="shared" si="59"/>
        <v>0</v>
      </c>
      <c r="P1901" s="304"/>
      <c r="Q1901" s="304"/>
      <c r="R1901" s="275" t="str">
        <f>IF(ISBLANK($B1901),"",VLOOKUP($B1901,Listen!$A$2:$C$44,2,FALSE))</f>
        <v/>
      </c>
      <c r="S1901" s="275" t="str">
        <f>IF(ISBLANK($B1901),"",VLOOKUP($B1901,Listen!$A$2:$C$44,3,FALSE))</f>
        <v/>
      </c>
      <c r="T1901" s="260"/>
      <c r="U1901" s="260"/>
      <c r="V1901" s="260"/>
      <c r="W1901" s="260"/>
      <c r="X1901" s="260"/>
      <c r="Y1901" s="260"/>
      <c r="Z1901" s="260"/>
      <c r="AA1901" s="260"/>
      <c r="AB1901" s="260"/>
      <c r="AC1901" s="260"/>
      <c r="AD1901" s="260"/>
      <c r="AE1901" s="260"/>
    </row>
    <row r="1902" spans="1:31">
      <c r="A1902" s="186"/>
      <c r="B1902" s="186"/>
      <c r="C1902" s="226"/>
      <c r="D1902" s="304"/>
      <c r="E1902" s="304"/>
      <c r="F1902" s="304"/>
      <c r="G1902" s="304"/>
      <c r="H1902" s="304"/>
      <c r="I1902" s="304"/>
      <c r="J1902" s="304"/>
      <c r="K1902" s="304"/>
      <c r="L1902" s="425">
        <f t="shared" si="58"/>
        <v>0</v>
      </c>
      <c r="M1902" s="304"/>
      <c r="N1902" s="304"/>
      <c r="O1902" s="425">
        <f t="shared" si="59"/>
        <v>0</v>
      </c>
      <c r="P1902" s="304"/>
      <c r="Q1902" s="304"/>
      <c r="R1902" s="275" t="str">
        <f>IF(ISBLANK($B1902),"",VLOOKUP($B1902,Listen!$A$2:$C$44,2,FALSE))</f>
        <v/>
      </c>
      <c r="S1902" s="275" t="str">
        <f>IF(ISBLANK($B1902),"",VLOOKUP($B1902,Listen!$A$2:$C$44,3,FALSE))</f>
        <v/>
      </c>
      <c r="T1902" s="260"/>
      <c r="U1902" s="260"/>
      <c r="V1902" s="260"/>
      <c r="W1902" s="260"/>
      <c r="X1902" s="260"/>
      <c r="Y1902" s="260"/>
      <c r="Z1902" s="260"/>
      <c r="AA1902" s="260"/>
      <c r="AB1902" s="260"/>
      <c r="AC1902" s="260"/>
      <c r="AD1902" s="260"/>
      <c r="AE1902" s="260"/>
    </row>
    <row r="1903" spans="1:31">
      <c r="A1903" s="186"/>
      <c r="B1903" s="186"/>
      <c r="C1903" s="226"/>
      <c r="D1903" s="304"/>
      <c r="E1903" s="304"/>
      <c r="F1903" s="304"/>
      <c r="G1903" s="304"/>
      <c r="H1903" s="304"/>
      <c r="I1903" s="304"/>
      <c r="J1903" s="304"/>
      <c r="K1903" s="304"/>
      <c r="L1903" s="425">
        <f t="shared" si="58"/>
        <v>0</v>
      </c>
      <c r="M1903" s="304"/>
      <c r="N1903" s="304"/>
      <c r="O1903" s="425">
        <f t="shared" si="59"/>
        <v>0</v>
      </c>
      <c r="P1903" s="304"/>
      <c r="Q1903" s="304"/>
      <c r="R1903" s="275" t="str">
        <f>IF(ISBLANK($B1903),"",VLOOKUP($B1903,Listen!$A$2:$C$44,2,FALSE))</f>
        <v/>
      </c>
      <c r="S1903" s="275" t="str">
        <f>IF(ISBLANK($B1903),"",VLOOKUP($B1903,Listen!$A$2:$C$44,3,FALSE))</f>
        <v/>
      </c>
      <c r="T1903" s="260"/>
      <c r="U1903" s="260"/>
      <c r="V1903" s="260"/>
      <c r="W1903" s="260"/>
      <c r="X1903" s="260"/>
      <c r="Y1903" s="260"/>
      <c r="Z1903" s="260"/>
      <c r="AA1903" s="260"/>
      <c r="AB1903" s="260"/>
      <c r="AC1903" s="260"/>
      <c r="AD1903" s="260"/>
      <c r="AE1903" s="260"/>
    </row>
    <row r="1904" spans="1:31">
      <c r="A1904" s="186"/>
      <c r="B1904" s="186"/>
      <c r="C1904" s="226"/>
      <c r="D1904" s="304"/>
      <c r="E1904" s="304"/>
      <c r="F1904" s="304"/>
      <c r="G1904" s="304"/>
      <c r="H1904" s="304"/>
      <c r="I1904" s="304"/>
      <c r="J1904" s="304"/>
      <c r="K1904" s="304"/>
      <c r="L1904" s="425">
        <f t="shared" si="58"/>
        <v>0</v>
      </c>
      <c r="M1904" s="304"/>
      <c r="N1904" s="304"/>
      <c r="O1904" s="425">
        <f t="shared" si="59"/>
        <v>0</v>
      </c>
      <c r="P1904" s="304"/>
      <c r="Q1904" s="304"/>
      <c r="R1904" s="275" t="str">
        <f>IF(ISBLANK($B1904),"",VLOOKUP($B1904,Listen!$A$2:$C$44,2,FALSE))</f>
        <v/>
      </c>
      <c r="S1904" s="275" t="str">
        <f>IF(ISBLANK($B1904),"",VLOOKUP($B1904,Listen!$A$2:$C$44,3,FALSE))</f>
        <v/>
      </c>
      <c r="T1904" s="260"/>
      <c r="U1904" s="260"/>
      <c r="V1904" s="260"/>
      <c r="W1904" s="260"/>
      <c r="X1904" s="260"/>
      <c r="Y1904" s="260"/>
      <c r="Z1904" s="260"/>
      <c r="AA1904" s="260"/>
      <c r="AB1904" s="260"/>
      <c r="AC1904" s="260"/>
      <c r="AD1904" s="260"/>
      <c r="AE1904" s="260"/>
    </row>
    <row r="1905" spans="1:31">
      <c r="A1905" s="186"/>
      <c r="B1905" s="186"/>
      <c r="C1905" s="226"/>
      <c r="D1905" s="304"/>
      <c r="E1905" s="304"/>
      <c r="F1905" s="304"/>
      <c r="G1905" s="304"/>
      <c r="H1905" s="304"/>
      <c r="I1905" s="304"/>
      <c r="J1905" s="304"/>
      <c r="K1905" s="304"/>
      <c r="L1905" s="425">
        <f t="shared" si="58"/>
        <v>0</v>
      </c>
      <c r="M1905" s="304"/>
      <c r="N1905" s="304"/>
      <c r="O1905" s="425">
        <f t="shared" si="59"/>
        <v>0</v>
      </c>
      <c r="P1905" s="304"/>
      <c r="Q1905" s="304"/>
      <c r="R1905" s="275" t="str">
        <f>IF(ISBLANK($B1905),"",VLOOKUP($B1905,Listen!$A$2:$C$44,2,FALSE))</f>
        <v/>
      </c>
      <c r="S1905" s="275" t="str">
        <f>IF(ISBLANK($B1905),"",VLOOKUP($B1905,Listen!$A$2:$C$44,3,FALSE))</f>
        <v/>
      </c>
      <c r="T1905" s="260"/>
      <c r="U1905" s="260"/>
      <c r="V1905" s="260"/>
      <c r="W1905" s="260"/>
      <c r="X1905" s="260"/>
      <c r="Y1905" s="260"/>
      <c r="Z1905" s="260"/>
      <c r="AA1905" s="260"/>
      <c r="AB1905" s="260"/>
      <c r="AC1905" s="260"/>
      <c r="AD1905" s="260"/>
      <c r="AE1905" s="260"/>
    </row>
    <row r="1906" spans="1:31">
      <c r="A1906" s="186"/>
      <c r="B1906" s="186"/>
      <c r="C1906" s="226"/>
      <c r="D1906" s="304"/>
      <c r="E1906" s="304"/>
      <c r="F1906" s="304"/>
      <c r="G1906" s="304"/>
      <c r="H1906" s="304"/>
      <c r="I1906" s="304"/>
      <c r="J1906" s="304"/>
      <c r="K1906" s="304"/>
      <c r="L1906" s="425">
        <f t="shared" si="58"/>
        <v>0</v>
      </c>
      <c r="M1906" s="304"/>
      <c r="N1906" s="304"/>
      <c r="O1906" s="425">
        <f t="shared" si="59"/>
        <v>0</v>
      </c>
      <c r="P1906" s="304"/>
      <c r="Q1906" s="304"/>
      <c r="R1906" s="275" t="str">
        <f>IF(ISBLANK($B1906),"",VLOOKUP($B1906,Listen!$A$2:$C$44,2,FALSE))</f>
        <v/>
      </c>
      <c r="S1906" s="275" t="str">
        <f>IF(ISBLANK($B1906),"",VLOOKUP($B1906,Listen!$A$2:$C$44,3,FALSE))</f>
        <v/>
      </c>
      <c r="T1906" s="260"/>
      <c r="U1906" s="260"/>
      <c r="V1906" s="260"/>
      <c r="W1906" s="260"/>
      <c r="X1906" s="260"/>
      <c r="Y1906" s="260"/>
      <c r="Z1906" s="260"/>
      <c r="AA1906" s="260"/>
      <c r="AB1906" s="260"/>
      <c r="AC1906" s="260"/>
      <c r="AD1906" s="260"/>
      <c r="AE1906" s="260"/>
    </row>
    <row r="1907" spans="1:31">
      <c r="A1907" s="186"/>
      <c r="B1907" s="186"/>
      <c r="C1907" s="226"/>
      <c r="D1907" s="304"/>
      <c r="E1907" s="304"/>
      <c r="F1907" s="304"/>
      <c r="G1907" s="304"/>
      <c r="H1907" s="304"/>
      <c r="I1907" s="304"/>
      <c r="J1907" s="304"/>
      <c r="K1907" s="304"/>
      <c r="L1907" s="425">
        <f t="shared" si="58"/>
        <v>0</v>
      </c>
      <c r="M1907" s="304"/>
      <c r="N1907" s="304"/>
      <c r="O1907" s="425">
        <f t="shared" si="59"/>
        <v>0</v>
      </c>
      <c r="P1907" s="304"/>
      <c r="Q1907" s="304"/>
      <c r="R1907" s="275" t="str">
        <f>IF(ISBLANK($B1907),"",VLOOKUP($B1907,Listen!$A$2:$C$44,2,FALSE))</f>
        <v/>
      </c>
      <c r="S1907" s="275" t="str">
        <f>IF(ISBLANK($B1907),"",VLOOKUP($B1907,Listen!$A$2:$C$44,3,FALSE))</f>
        <v/>
      </c>
      <c r="T1907" s="260"/>
      <c r="U1907" s="260"/>
      <c r="V1907" s="260"/>
      <c r="W1907" s="260"/>
      <c r="X1907" s="260"/>
      <c r="Y1907" s="260"/>
      <c r="Z1907" s="260"/>
      <c r="AA1907" s="260"/>
      <c r="AB1907" s="260"/>
      <c r="AC1907" s="260"/>
      <c r="AD1907" s="260"/>
      <c r="AE1907" s="260"/>
    </row>
    <row r="1908" spans="1:31">
      <c r="A1908" s="186"/>
      <c r="B1908" s="186"/>
      <c r="C1908" s="226"/>
      <c r="D1908" s="304"/>
      <c r="E1908" s="304"/>
      <c r="F1908" s="304"/>
      <c r="G1908" s="304"/>
      <c r="H1908" s="304"/>
      <c r="I1908" s="304"/>
      <c r="J1908" s="304"/>
      <c r="K1908" s="304"/>
      <c r="L1908" s="425">
        <f t="shared" si="58"/>
        <v>0</v>
      </c>
      <c r="M1908" s="304"/>
      <c r="N1908" s="304"/>
      <c r="O1908" s="425">
        <f t="shared" si="59"/>
        <v>0</v>
      </c>
      <c r="P1908" s="304"/>
      <c r="Q1908" s="304"/>
      <c r="R1908" s="275" t="str">
        <f>IF(ISBLANK($B1908),"",VLOOKUP($B1908,Listen!$A$2:$C$44,2,FALSE))</f>
        <v/>
      </c>
      <c r="S1908" s="275" t="str">
        <f>IF(ISBLANK($B1908),"",VLOOKUP($B1908,Listen!$A$2:$C$44,3,FALSE))</f>
        <v/>
      </c>
      <c r="T1908" s="260"/>
      <c r="U1908" s="260"/>
      <c r="V1908" s="260"/>
      <c r="W1908" s="260"/>
      <c r="X1908" s="260"/>
      <c r="Y1908" s="260"/>
      <c r="Z1908" s="260"/>
      <c r="AA1908" s="260"/>
      <c r="AB1908" s="260"/>
      <c r="AC1908" s="260"/>
      <c r="AD1908" s="260"/>
      <c r="AE1908" s="260"/>
    </row>
    <row r="1909" spans="1:31">
      <c r="A1909" s="186"/>
      <c r="B1909" s="186"/>
      <c r="C1909" s="226"/>
      <c r="D1909" s="304"/>
      <c r="E1909" s="304"/>
      <c r="F1909" s="304"/>
      <c r="G1909" s="304"/>
      <c r="H1909" s="304"/>
      <c r="I1909" s="304"/>
      <c r="J1909" s="304"/>
      <c r="K1909" s="304"/>
      <c r="L1909" s="425">
        <f t="shared" si="58"/>
        <v>0</v>
      </c>
      <c r="M1909" s="304"/>
      <c r="N1909" s="304"/>
      <c r="O1909" s="425">
        <f t="shared" si="59"/>
        <v>0</v>
      </c>
      <c r="P1909" s="304"/>
      <c r="Q1909" s="304"/>
      <c r="R1909" s="275" t="str">
        <f>IF(ISBLANK($B1909),"",VLOOKUP($B1909,Listen!$A$2:$C$44,2,FALSE))</f>
        <v/>
      </c>
      <c r="S1909" s="275" t="str">
        <f>IF(ISBLANK($B1909),"",VLOOKUP($B1909,Listen!$A$2:$C$44,3,FALSE))</f>
        <v/>
      </c>
      <c r="T1909" s="260"/>
      <c r="U1909" s="260"/>
      <c r="V1909" s="260"/>
      <c r="W1909" s="260"/>
      <c r="X1909" s="260"/>
      <c r="Y1909" s="260"/>
      <c r="Z1909" s="260"/>
      <c r="AA1909" s="260"/>
      <c r="AB1909" s="260"/>
      <c r="AC1909" s="260"/>
      <c r="AD1909" s="260"/>
      <c r="AE1909" s="260"/>
    </row>
    <row r="1910" spans="1:31">
      <c r="A1910" s="186"/>
      <c r="B1910" s="186"/>
      <c r="C1910" s="226"/>
      <c r="D1910" s="304"/>
      <c r="E1910" s="304"/>
      <c r="F1910" s="304"/>
      <c r="G1910" s="304"/>
      <c r="H1910" s="304"/>
      <c r="I1910" s="304"/>
      <c r="J1910" s="304"/>
      <c r="K1910" s="304"/>
      <c r="L1910" s="425">
        <f t="shared" si="58"/>
        <v>0</v>
      </c>
      <c r="M1910" s="304"/>
      <c r="N1910" s="304"/>
      <c r="O1910" s="425">
        <f t="shared" si="59"/>
        <v>0</v>
      </c>
      <c r="P1910" s="304"/>
      <c r="Q1910" s="304"/>
      <c r="R1910" s="275" t="str">
        <f>IF(ISBLANK($B1910),"",VLOOKUP($B1910,Listen!$A$2:$C$44,2,FALSE))</f>
        <v/>
      </c>
      <c r="S1910" s="275" t="str">
        <f>IF(ISBLANK($B1910),"",VLOOKUP($B1910,Listen!$A$2:$C$44,3,FALSE))</f>
        <v/>
      </c>
      <c r="T1910" s="260"/>
      <c r="U1910" s="260"/>
      <c r="V1910" s="260"/>
      <c r="W1910" s="260"/>
      <c r="X1910" s="260"/>
      <c r="Y1910" s="260"/>
      <c r="Z1910" s="260"/>
      <c r="AA1910" s="260"/>
      <c r="AB1910" s="260"/>
      <c r="AC1910" s="260"/>
      <c r="AD1910" s="260"/>
      <c r="AE1910" s="260"/>
    </row>
    <row r="1911" spans="1:31">
      <c r="A1911" s="186"/>
      <c r="B1911" s="186"/>
      <c r="C1911" s="226"/>
      <c r="D1911" s="304"/>
      <c r="E1911" s="304"/>
      <c r="F1911" s="304"/>
      <c r="G1911" s="304"/>
      <c r="H1911" s="304"/>
      <c r="I1911" s="304"/>
      <c r="J1911" s="304"/>
      <c r="K1911" s="304"/>
      <c r="L1911" s="425">
        <f t="shared" si="58"/>
        <v>0</v>
      </c>
      <c r="M1911" s="304"/>
      <c r="N1911" s="304"/>
      <c r="O1911" s="425">
        <f t="shared" si="59"/>
        <v>0</v>
      </c>
      <c r="P1911" s="304"/>
      <c r="Q1911" s="304"/>
      <c r="R1911" s="275" t="str">
        <f>IF(ISBLANK($B1911),"",VLOOKUP($B1911,Listen!$A$2:$C$44,2,FALSE))</f>
        <v/>
      </c>
      <c r="S1911" s="275" t="str">
        <f>IF(ISBLANK($B1911),"",VLOOKUP($B1911,Listen!$A$2:$C$44,3,FALSE))</f>
        <v/>
      </c>
      <c r="T1911" s="260"/>
      <c r="U1911" s="260"/>
      <c r="V1911" s="260"/>
      <c r="W1911" s="260"/>
      <c r="X1911" s="260"/>
      <c r="Y1911" s="260"/>
      <c r="Z1911" s="260"/>
      <c r="AA1911" s="260"/>
      <c r="AB1911" s="260"/>
      <c r="AC1911" s="260"/>
      <c r="AD1911" s="260"/>
      <c r="AE1911" s="260"/>
    </row>
    <row r="1912" spans="1:31">
      <c r="A1912" s="186"/>
      <c r="B1912" s="186"/>
      <c r="C1912" s="226"/>
      <c r="D1912" s="304"/>
      <c r="E1912" s="304"/>
      <c r="F1912" s="304"/>
      <c r="G1912" s="304"/>
      <c r="H1912" s="304"/>
      <c r="I1912" s="304"/>
      <c r="J1912" s="304"/>
      <c r="K1912" s="304"/>
      <c r="L1912" s="425">
        <f t="shared" si="58"/>
        <v>0</v>
      </c>
      <c r="M1912" s="304"/>
      <c r="N1912" s="304"/>
      <c r="O1912" s="425">
        <f t="shared" si="59"/>
        <v>0</v>
      </c>
      <c r="P1912" s="304"/>
      <c r="Q1912" s="304"/>
      <c r="R1912" s="275" t="str">
        <f>IF(ISBLANK($B1912),"",VLOOKUP($B1912,Listen!$A$2:$C$44,2,FALSE))</f>
        <v/>
      </c>
      <c r="S1912" s="275" t="str">
        <f>IF(ISBLANK($B1912),"",VLOOKUP($B1912,Listen!$A$2:$C$44,3,FALSE))</f>
        <v/>
      </c>
      <c r="T1912" s="260"/>
      <c r="U1912" s="260"/>
      <c r="V1912" s="260"/>
      <c r="W1912" s="260"/>
      <c r="X1912" s="260"/>
      <c r="Y1912" s="260"/>
      <c r="Z1912" s="260"/>
      <c r="AA1912" s="260"/>
      <c r="AB1912" s="260"/>
      <c r="AC1912" s="260"/>
      <c r="AD1912" s="260"/>
      <c r="AE1912" s="260"/>
    </row>
    <row r="1913" spans="1:31">
      <c r="A1913" s="186"/>
      <c r="B1913" s="186"/>
      <c r="C1913" s="226"/>
      <c r="D1913" s="304"/>
      <c r="E1913" s="304"/>
      <c r="F1913" s="304"/>
      <c r="G1913" s="304"/>
      <c r="H1913" s="304"/>
      <c r="I1913" s="304"/>
      <c r="J1913" s="304"/>
      <c r="K1913" s="304"/>
      <c r="L1913" s="425">
        <f t="shared" si="58"/>
        <v>0</v>
      </c>
      <c r="M1913" s="304"/>
      <c r="N1913" s="304"/>
      <c r="O1913" s="425">
        <f t="shared" si="59"/>
        <v>0</v>
      </c>
      <c r="P1913" s="304"/>
      <c r="Q1913" s="304"/>
      <c r="R1913" s="275" t="str">
        <f>IF(ISBLANK($B1913),"",VLOOKUP($B1913,Listen!$A$2:$C$44,2,FALSE))</f>
        <v/>
      </c>
      <c r="S1913" s="275" t="str">
        <f>IF(ISBLANK($B1913),"",VLOOKUP($B1913,Listen!$A$2:$C$44,3,FALSE))</f>
        <v/>
      </c>
      <c r="T1913" s="260"/>
      <c r="U1913" s="260"/>
      <c r="V1913" s="260"/>
      <c r="W1913" s="260"/>
      <c r="X1913" s="260"/>
      <c r="Y1913" s="260"/>
      <c r="Z1913" s="260"/>
      <c r="AA1913" s="260"/>
      <c r="AB1913" s="260"/>
      <c r="AC1913" s="260"/>
      <c r="AD1913" s="260"/>
      <c r="AE1913" s="260"/>
    </row>
    <row r="1914" spans="1:31">
      <c r="A1914" s="186"/>
      <c r="B1914" s="186"/>
      <c r="C1914" s="226"/>
      <c r="D1914" s="304"/>
      <c r="E1914" s="304"/>
      <c r="F1914" s="304"/>
      <c r="G1914" s="304"/>
      <c r="H1914" s="304"/>
      <c r="I1914" s="304"/>
      <c r="J1914" s="304"/>
      <c r="K1914" s="304"/>
      <c r="L1914" s="425">
        <f t="shared" si="58"/>
        <v>0</v>
      </c>
      <c r="M1914" s="304"/>
      <c r="N1914" s="304"/>
      <c r="O1914" s="425">
        <f t="shared" si="59"/>
        <v>0</v>
      </c>
      <c r="P1914" s="304"/>
      <c r="Q1914" s="304"/>
      <c r="R1914" s="275" t="str">
        <f>IF(ISBLANK($B1914),"",VLOOKUP($B1914,Listen!$A$2:$C$44,2,FALSE))</f>
        <v/>
      </c>
      <c r="S1914" s="275" t="str">
        <f>IF(ISBLANK($B1914),"",VLOOKUP($B1914,Listen!$A$2:$C$44,3,FALSE))</f>
        <v/>
      </c>
      <c r="T1914" s="260"/>
      <c r="U1914" s="260"/>
      <c r="V1914" s="260"/>
      <c r="W1914" s="260"/>
      <c r="X1914" s="260"/>
      <c r="Y1914" s="260"/>
      <c r="Z1914" s="260"/>
      <c r="AA1914" s="260"/>
      <c r="AB1914" s="260"/>
      <c r="AC1914" s="260"/>
      <c r="AD1914" s="260"/>
      <c r="AE1914" s="260"/>
    </row>
    <row r="1915" spans="1:31">
      <c r="A1915" s="186"/>
      <c r="B1915" s="186"/>
      <c r="C1915" s="226"/>
      <c r="D1915" s="304"/>
      <c r="E1915" s="304"/>
      <c r="F1915" s="304"/>
      <c r="G1915" s="304"/>
      <c r="H1915" s="304"/>
      <c r="I1915" s="304"/>
      <c r="J1915" s="304"/>
      <c r="K1915" s="304"/>
      <c r="L1915" s="425">
        <f t="shared" si="58"/>
        <v>0</v>
      </c>
      <c r="M1915" s="304"/>
      <c r="N1915" s="304"/>
      <c r="O1915" s="425">
        <f t="shared" si="59"/>
        <v>0</v>
      </c>
      <c r="P1915" s="304"/>
      <c r="Q1915" s="304"/>
      <c r="R1915" s="275" t="str">
        <f>IF(ISBLANK($B1915),"",VLOOKUP($B1915,Listen!$A$2:$C$44,2,FALSE))</f>
        <v/>
      </c>
      <c r="S1915" s="275" t="str">
        <f>IF(ISBLANK($B1915),"",VLOOKUP($B1915,Listen!$A$2:$C$44,3,FALSE))</f>
        <v/>
      </c>
      <c r="T1915" s="260"/>
      <c r="U1915" s="260"/>
      <c r="V1915" s="260"/>
      <c r="W1915" s="260"/>
      <c r="X1915" s="260"/>
      <c r="Y1915" s="260"/>
      <c r="Z1915" s="260"/>
      <c r="AA1915" s="260"/>
      <c r="AB1915" s="260"/>
      <c r="AC1915" s="260"/>
      <c r="AD1915" s="260"/>
      <c r="AE1915" s="260"/>
    </row>
    <row r="1916" spans="1:31">
      <c r="A1916" s="186"/>
      <c r="B1916" s="186"/>
      <c r="C1916" s="226"/>
      <c r="D1916" s="304"/>
      <c r="E1916" s="304"/>
      <c r="F1916" s="304"/>
      <c r="G1916" s="304"/>
      <c r="H1916" s="304"/>
      <c r="I1916" s="304"/>
      <c r="J1916" s="304"/>
      <c r="K1916" s="304"/>
      <c r="L1916" s="425">
        <f t="shared" si="58"/>
        <v>0</v>
      </c>
      <c r="M1916" s="304"/>
      <c r="N1916" s="304"/>
      <c r="O1916" s="425">
        <f t="shared" si="59"/>
        <v>0</v>
      </c>
      <c r="P1916" s="304"/>
      <c r="Q1916" s="304"/>
      <c r="R1916" s="275" t="str">
        <f>IF(ISBLANK($B1916),"",VLOOKUP($B1916,Listen!$A$2:$C$44,2,FALSE))</f>
        <v/>
      </c>
      <c r="S1916" s="275" t="str">
        <f>IF(ISBLANK($B1916),"",VLOOKUP($B1916,Listen!$A$2:$C$44,3,FALSE))</f>
        <v/>
      </c>
      <c r="T1916" s="260"/>
      <c r="U1916" s="260"/>
      <c r="V1916" s="260"/>
      <c r="W1916" s="260"/>
      <c r="X1916" s="260"/>
      <c r="Y1916" s="260"/>
      <c r="Z1916" s="260"/>
      <c r="AA1916" s="260"/>
      <c r="AB1916" s="260"/>
      <c r="AC1916" s="260"/>
      <c r="AD1916" s="260"/>
      <c r="AE1916" s="260"/>
    </row>
    <row r="1917" spans="1:31">
      <c r="A1917" s="186"/>
      <c r="B1917" s="186"/>
      <c r="C1917" s="226"/>
      <c r="D1917" s="304"/>
      <c r="E1917" s="304"/>
      <c r="F1917" s="304"/>
      <c r="G1917" s="304"/>
      <c r="H1917" s="304"/>
      <c r="I1917" s="304"/>
      <c r="J1917" s="304"/>
      <c r="K1917" s="304"/>
      <c r="L1917" s="425">
        <f t="shared" si="58"/>
        <v>0</v>
      </c>
      <c r="M1917" s="304"/>
      <c r="N1917" s="304"/>
      <c r="O1917" s="425">
        <f t="shared" si="59"/>
        <v>0</v>
      </c>
      <c r="P1917" s="304"/>
      <c r="Q1917" s="304"/>
      <c r="R1917" s="275" t="str">
        <f>IF(ISBLANK($B1917),"",VLOOKUP($B1917,Listen!$A$2:$C$44,2,FALSE))</f>
        <v/>
      </c>
      <c r="S1917" s="275" t="str">
        <f>IF(ISBLANK($B1917),"",VLOOKUP($B1917,Listen!$A$2:$C$44,3,FALSE))</f>
        <v/>
      </c>
      <c r="T1917" s="260"/>
      <c r="U1917" s="260"/>
      <c r="V1917" s="260"/>
      <c r="W1917" s="260"/>
      <c r="X1917" s="260"/>
      <c r="Y1917" s="260"/>
      <c r="Z1917" s="260"/>
      <c r="AA1917" s="260"/>
      <c r="AB1917" s="260"/>
      <c r="AC1917" s="260"/>
      <c r="AD1917" s="260"/>
      <c r="AE1917" s="260"/>
    </row>
    <row r="1918" spans="1:31">
      <c r="A1918" s="186"/>
      <c r="B1918" s="186"/>
      <c r="C1918" s="226"/>
      <c r="D1918" s="304"/>
      <c r="E1918" s="304"/>
      <c r="F1918" s="304"/>
      <c r="G1918" s="304"/>
      <c r="H1918" s="304"/>
      <c r="I1918" s="304"/>
      <c r="J1918" s="304"/>
      <c r="K1918" s="304"/>
      <c r="L1918" s="425">
        <f t="shared" si="58"/>
        <v>0</v>
      </c>
      <c r="M1918" s="304"/>
      <c r="N1918" s="304"/>
      <c r="O1918" s="425">
        <f t="shared" si="59"/>
        <v>0</v>
      </c>
      <c r="P1918" s="304"/>
      <c r="Q1918" s="304"/>
      <c r="R1918" s="275" t="str">
        <f>IF(ISBLANK($B1918),"",VLOOKUP($B1918,Listen!$A$2:$C$44,2,FALSE))</f>
        <v/>
      </c>
      <c r="S1918" s="275" t="str">
        <f>IF(ISBLANK($B1918),"",VLOOKUP($B1918,Listen!$A$2:$C$44,3,FALSE))</f>
        <v/>
      </c>
      <c r="T1918" s="260"/>
      <c r="U1918" s="260"/>
      <c r="V1918" s="260"/>
      <c r="W1918" s="260"/>
      <c r="X1918" s="260"/>
      <c r="Y1918" s="260"/>
      <c r="Z1918" s="260"/>
      <c r="AA1918" s="260"/>
      <c r="AB1918" s="260"/>
      <c r="AC1918" s="260"/>
      <c r="AD1918" s="260"/>
      <c r="AE1918" s="260"/>
    </row>
    <row r="1919" spans="1:31">
      <c r="A1919" s="186"/>
      <c r="B1919" s="186"/>
      <c r="C1919" s="226"/>
      <c r="D1919" s="304"/>
      <c r="E1919" s="304"/>
      <c r="F1919" s="304"/>
      <c r="G1919" s="304"/>
      <c r="H1919" s="304"/>
      <c r="I1919" s="304"/>
      <c r="J1919" s="304"/>
      <c r="K1919" s="304"/>
      <c r="L1919" s="425">
        <f t="shared" si="58"/>
        <v>0</v>
      </c>
      <c r="M1919" s="304"/>
      <c r="N1919" s="304"/>
      <c r="O1919" s="425">
        <f t="shared" si="59"/>
        <v>0</v>
      </c>
      <c r="P1919" s="304"/>
      <c r="Q1919" s="304"/>
      <c r="R1919" s="275" t="str">
        <f>IF(ISBLANK($B1919),"",VLOOKUP($B1919,Listen!$A$2:$C$44,2,FALSE))</f>
        <v/>
      </c>
      <c r="S1919" s="275" t="str">
        <f>IF(ISBLANK($B1919),"",VLOOKUP($B1919,Listen!$A$2:$C$44,3,FALSE))</f>
        <v/>
      </c>
      <c r="T1919" s="260"/>
      <c r="U1919" s="260"/>
      <c r="V1919" s="260"/>
      <c r="W1919" s="260"/>
      <c r="X1919" s="260"/>
      <c r="Y1919" s="260"/>
      <c r="Z1919" s="260"/>
      <c r="AA1919" s="260"/>
      <c r="AB1919" s="260"/>
      <c r="AC1919" s="260"/>
      <c r="AD1919" s="260"/>
      <c r="AE1919" s="260"/>
    </row>
    <row r="1920" spans="1:31">
      <c r="A1920" s="186"/>
      <c r="B1920" s="186"/>
      <c r="C1920" s="226"/>
      <c r="D1920" s="304"/>
      <c r="E1920" s="304"/>
      <c r="F1920" s="304"/>
      <c r="G1920" s="304"/>
      <c r="H1920" s="304"/>
      <c r="I1920" s="304"/>
      <c r="J1920" s="304"/>
      <c r="K1920" s="304"/>
      <c r="L1920" s="425">
        <f t="shared" si="58"/>
        <v>0</v>
      </c>
      <c r="M1920" s="304"/>
      <c r="N1920" s="304"/>
      <c r="O1920" s="425">
        <f t="shared" si="59"/>
        <v>0</v>
      </c>
      <c r="P1920" s="304"/>
      <c r="Q1920" s="304"/>
      <c r="R1920" s="275" t="str">
        <f>IF(ISBLANK($B1920),"",VLOOKUP($B1920,Listen!$A$2:$C$44,2,FALSE))</f>
        <v/>
      </c>
      <c r="S1920" s="275" t="str">
        <f>IF(ISBLANK($B1920),"",VLOOKUP($B1920,Listen!$A$2:$C$44,3,FALSE))</f>
        <v/>
      </c>
      <c r="T1920" s="260"/>
      <c r="U1920" s="260"/>
      <c r="V1920" s="260"/>
      <c r="W1920" s="260"/>
      <c r="X1920" s="260"/>
      <c r="Y1920" s="260"/>
      <c r="Z1920" s="260"/>
      <c r="AA1920" s="260"/>
      <c r="AB1920" s="260"/>
      <c r="AC1920" s="260"/>
      <c r="AD1920" s="260"/>
      <c r="AE1920" s="260"/>
    </row>
    <row r="1921" spans="1:31">
      <c r="A1921" s="186"/>
      <c r="B1921" s="186"/>
      <c r="C1921" s="226"/>
      <c r="D1921" s="304"/>
      <c r="E1921" s="304"/>
      <c r="F1921" s="304"/>
      <c r="G1921" s="304"/>
      <c r="H1921" s="304"/>
      <c r="I1921" s="304"/>
      <c r="J1921" s="304"/>
      <c r="K1921" s="304"/>
      <c r="L1921" s="425">
        <f t="shared" si="58"/>
        <v>0</v>
      </c>
      <c r="M1921" s="304"/>
      <c r="N1921" s="304"/>
      <c r="O1921" s="425">
        <f t="shared" si="59"/>
        <v>0</v>
      </c>
      <c r="P1921" s="304"/>
      <c r="Q1921" s="304"/>
      <c r="R1921" s="275" t="str">
        <f>IF(ISBLANK($B1921),"",VLOOKUP($B1921,Listen!$A$2:$C$44,2,FALSE))</f>
        <v/>
      </c>
      <c r="S1921" s="275" t="str">
        <f>IF(ISBLANK($B1921),"",VLOOKUP($B1921,Listen!$A$2:$C$44,3,FALSE))</f>
        <v/>
      </c>
      <c r="T1921" s="260"/>
      <c r="U1921" s="260"/>
      <c r="V1921" s="260"/>
      <c r="W1921" s="260"/>
      <c r="X1921" s="260"/>
      <c r="Y1921" s="260"/>
      <c r="Z1921" s="260"/>
      <c r="AA1921" s="260"/>
      <c r="AB1921" s="260"/>
      <c r="AC1921" s="260"/>
      <c r="AD1921" s="260"/>
      <c r="AE1921" s="260"/>
    </row>
    <row r="1922" spans="1:31">
      <c r="A1922" s="186"/>
      <c r="B1922" s="186"/>
      <c r="C1922" s="226"/>
      <c r="D1922" s="304"/>
      <c r="E1922" s="304"/>
      <c r="F1922" s="304"/>
      <c r="G1922" s="304"/>
      <c r="H1922" s="304"/>
      <c r="I1922" s="304"/>
      <c r="J1922" s="304"/>
      <c r="K1922" s="304"/>
      <c r="L1922" s="425">
        <f t="shared" si="58"/>
        <v>0</v>
      </c>
      <c r="M1922" s="304"/>
      <c r="N1922" s="304"/>
      <c r="O1922" s="425">
        <f t="shared" si="59"/>
        <v>0</v>
      </c>
      <c r="P1922" s="304"/>
      <c r="Q1922" s="304"/>
      <c r="R1922" s="275" t="str">
        <f>IF(ISBLANK($B1922),"",VLOOKUP($B1922,Listen!$A$2:$C$44,2,FALSE))</f>
        <v/>
      </c>
      <c r="S1922" s="275" t="str">
        <f>IF(ISBLANK($B1922),"",VLOOKUP($B1922,Listen!$A$2:$C$44,3,FALSE))</f>
        <v/>
      </c>
      <c r="T1922" s="260"/>
      <c r="U1922" s="260"/>
      <c r="V1922" s="260"/>
      <c r="W1922" s="260"/>
      <c r="X1922" s="260"/>
      <c r="Y1922" s="260"/>
      <c r="Z1922" s="260"/>
      <c r="AA1922" s="260"/>
      <c r="AB1922" s="260"/>
      <c r="AC1922" s="260"/>
      <c r="AD1922" s="260"/>
      <c r="AE1922" s="260"/>
    </row>
    <row r="1923" spans="1:31">
      <c r="A1923" s="186"/>
      <c r="B1923" s="186"/>
      <c r="C1923" s="226"/>
      <c r="D1923" s="304"/>
      <c r="E1923" s="304"/>
      <c r="F1923" s="304"/>
      <c r="G1923" s="304"/>
      <c r="H1923" s="304"/>
      <c r="I1923" s="304"/>
      <c r="J1923" s="304"/>
      <c r="K1923" s="304"/>
      <c r="L1923" s="425">
        <f t="shared" si="58"/>
        <v>0</v>
      </c>
      <c r="M1923" s="304"/>
      <c r="N1923" s="304"/>
      <c r="O1923" s="425">
        <f t="shared" si="59"/>
        <v>0</v>
      </c>
      <c r="P1923" s="304"/>
      <c r="Q1923" s="304"/>
      <c r="R1923" s="275" t="str">
        <f>IF(ISBLANK($B1923),"",VLOOKUP($B1923,Listen!$A$2:$C$44,2,FALSE))</f>
        <v/>
      </c>
      <c r="S1923" s="275" t="str">
        <f>IF(ISBLANK($B1923),"",VLOOKUP($B1923,Listen!$A$2:$C$44,3,FALSE))</f>
        <v/>
      </c>
      <c r="T1923" s="260"/>
      <c r="U1923" s="260"/>
      <c r="V1923" s="260"/>
      <c r="W1923" s="260"/>
      <c r="X1923" s="260"/>
      <c r="Y1923" s="260"/>
      <c r="Z1923" s="260"/>
      <c r="AA1923" s="260"/>
      <c r="AB1923" s="260"/>
      <c r="AC1923" s="260"/>
      <c r="AD1923" s="260"/>
      <c r="AE1923" s="260"/>
    </row>
    <row r="1924" spans="1:31">
      <c r="A1924" s="186"/>
      <c r="B1924" s="186"/>
      <c r="C1924" s="226"/>
      <c r="D1924" s="304"/>
      <c r="E1924" s="304"/>
      <c r="F1924" s="304"/>
      <c r="G1924" s="304"/>
      <c r="H1924" s="304"/>
      <c r="I1924" s="304"/>
      <c r="J1924" s="304"/>
      <c r="K1924" s="304"/>
      <c r="L1924" s="425">
        <f t="shared" si="58"/>
        <v>0</v>
      </c>
      <c r="M1924" s="304"/>
      <c r="N1924" s="304"/>
      <c r="O1924" s="425">
        <f t="shared" si="59"/>
        <v>0</v>
      </c>
      <c r="P1924" s="304"/>
      <c r="Q1924" s="304"/>
      <c r="R1924" s="275" t="str">
        <f>IF(ISBLANK($B1924),"",VLOOKUP($B1924,Listen!$A$2:$C$44,2,FALSE))</f>
        <v/>
      </c>
      <c r="S1924" s="275" t="str">
        <f>IF(ISBLANK($B1924),"",VLOOKUP($B1924,Listen!$A$2:$C$44,3,FALSE))</f>
        <v/>
      </c>
      <c r="T1924" s="260"/>
      <c r="U1924" s="260"/>
      <c r="V1924" s="260"/>
      <c r="W1924" s="260"/>
      <c r="X1924" s="260"/>
      <c r="Y1924" s="260"/>
      <c r="Z1924" s="260"/>
      <c r="AA1924" s="260"/>
      <c r="AB1924" s="260"/>
      <c r="AC1924" s="260"/>
      <c r="AD1924" s="260"/>
      <c r="AE1924" s="260"/>
    </row>
    <row r="1925" spans="1:31">
      <c r="A1925" s="186"/>
      <c r="B1925" s="186"/>
      <c r="C1925" s="226"/>
      <c r="D1925" s="304"/>
      <c r="E1925" s="304"/>
      <c r="F1925" s="304"/>
      <c r="G1925" s="304"/>
      <c r="H1925" s="304"/>
      <c r="I1925" s="304"/>
      <c r="J1925" s="304"/>
      <c r="K1925" s="304"/>
      <c r="L1925" s="425">
        <f t="shared" ref="L1925:L1988" si="60">D1925+E1925+G1925+H1925+J1925-F1925-I1925-K1925</f>
        <v>0</v>
      </c>
      <c r="M1925" s="304"/>
      <c r="N1925" s="304"/>
      <c r="O1925" s="425">
        <f t="shared" ref="O1925:O1988" si="61">L1925-M1925-N1925</f>
        <v>0</v>
      </c>
      <c r="P1925" s="304"/>
      <c r="Q1925" s="304"/>
      <c r="R1925" s="275" t="str">
        <f>IF(ISBLANK($B1925),"",VLOOKUP($B1925,Listen!$A$2:$C$44,2,FALSE))</f>
        <v/>
      </c>
      <c r="S1925" s="275" t="str">
        <f>IF(ISBLANK($B1925),"",VLOOKUP($B1925,Listen!$A$2:$C$44,3,FALSE))</f>
        <v/>
      </c>
      <c r="T1925" s="260"/>
      <c r="U1925" s="260"/>
      <c r="V1925" s="260"/>
      <c r="W1925" s="260"/>
      <c r="X1925" s="260"/>
      <c r="Y1925" s="260"/>
      <c r="Z1925" s="260"/>
      <c r="AA1925" s="260"/>
      <c r="AB1925" s="260"/>
      <c r="AC1925" s="260"/>
      <c r="AD1925" s="260"/>
      <c r="AE1925" s="260"/>
    </row>
    <row r="1926" spans="1:31">
      <c r="A1926" s="186"/>
      <c r="B1926" s="186"/>
      <c r="C1926" s="226"/>
      <c r="D1926" s="304"/>
      <c r="E1926" s="304"/>
      <c r="F1926" s="304"/>
      <c r="G1926" s="304"/>
      <c r="H1926" s="304"/>
      <c r="I1926" s="304"/>
      <c r="J1926" s="304"/>
      <c r="K1926" s="304"/>
      <c r="L1926" s="425">
        <f t="shared" si="60"/>
        <v>0</v>
      </c>
      <c r="M1926" s="304"/>
      <c r="N1926" s="304"/>
      <c r="O1926" s="425">
        <f t="shared" si="61"/>
        <v>0</v>
      </c>
      <c r="P1926" s="304"/>
      <c r="Q1926" s="304"/>
      <c r="R1926" s="275" t="str">
        <f>IF(ISBLANK($B1926),"",VLOOKUP($B1926,Listen!$A$2:$C$44,2,FALSE))</f>
        <v/>
      </c>
      <c r="S1926" s="275" t="str">
        <f>IF(ISBLANK($B1926),"",VLOOKUP($B1926,Listen!$A$2:$C$44,3,FALSE))</f>
        <v/>
      </c>
      <c r="T1926" s="260"/>
      <c r="U1926" s="260"/>
      <c r="V1926" s="260"/>
      <c r="W1926" s="260"/>
      <c r="X1926" s="260"/>
      <c r="Y1926" s="260"/>
      <c r="Z1926" s="260"/>
      <c r="AA1926" s="260"/>
      <c r="AB1926" s="260"/>
      <c r="AC1926" s="260"/>
      <c r="AD1926" s="260"/>
      <c r="AE1926" s="260"/>
    </row>
    <row r="1927" spans="1:31">
      <c r="A1927" s="186"/>
      <c r="B1927" s="186"/>
      <c r="C1927" s="226"/>
      <c r="D1927" s="304"/>
      <c r="E1927" s="304"/>
      <c r="F1927" s="304"/>
      <c r="G1927" s="304"/>
      <c r="H1927" s="304"/>
      <c r="I1927" s="304"/>
      <c r="J1927" s="304"/>
      <c r="K1927" s="304"/>
      <c r="L1927" s="425">
        <f t="shared" si="60"/>
        <v>0</v>
      </c>
      <c r="M1927" s="304"/>
      <c r="N1927" s="304"/>
      <c r="O1927" s="425">
        <f t="shared" si="61"/>
        <v>0</v>
      </c>
      <c r="P1927" s="304"/>
      <c r="Q1927" s="304"/>
      <c r="R1927" s="275" t="str">
        <f>IF(ISBLANK($B1927),"",VLOOKUP($B1927,Listen!$A$2:$C$44,2,FALSE))</f>
        <v/>
      </c>
      <c r="S1927" s="275" t="str">
        <f>IF(ISBLANK($B1927),"",VLOOKUP($B1927,Listen!$A$2:$C$44,3,FALSE))</f>
        <v/>
      </c>
      <c r="T1927" s="260"/>
      <c r="U1927" s="260"/>
      <c r="V1927" s="260"/>
      <c r="W1927" s="260"/>
      <c r="X1927" s="260"/>
      <c r="Y1927" s="260"/>
      <c r="Z1927" s="260"/>
      <c r="AA1927" s="260"/>
      <c r="AB1927" s="260"/>
      <c r="AC1927" s="260"/>
      <c r="AD1927" s="260"/>
      <c r="AE1927" s="260"/>
    </row>
    <row r="1928" spans="1:31">
      <c r="A1928" s="186"/>
      <c r="B1928" s="186"/>
      <c r="C1928" s="226"/>
      <c r="D1928" s="304"/>
      <c r="E1928" s="304"/>
      <c r="F1928" s="304"/>
      <c r="G1928" s="304"/>
      <c r="H1928" s="304"/>
      <c r="I1928" s="304"/>
      <c r="J1928" s="304"/>
      <c r="K1928" s="304"/>
      <c r="L1928" s="425">
        <f t="shared" si="60"/>
        <v>0</v>
      </c>
      <c r="M1928" s="304"/>
      <c r="N1928" s="304"/>
      <c r="O1928" s="425">
        <f t="shared" si="61"/>
        <v>0</v>
      </c>
      <c r="P1928" s="304"/>
      <c r="Q1928" s="304"/>
      <c r="R1928" s="275" t="str">
        <f>IF(ISBLANK($B1928),"",VLOOKUP($B1928,Listen!$A$2:$C$44,2,FALSE))</f>
        <v/>
      </c>
      <c r="S1928" s="275" t="str">
        <f>IF(ISBLANK($B1928),"",VLOOKUP($B1928,Listen!$A$2:$C$44,3,FALSE))</f>
        <v/>
      </c>
      <c r="T1928" s="260"/>
      <c r="U1928" s="260"/>
      <c r="V1928" s="260"/>
      <c r="W1928" s="260"/>
      <c r="X1928" s="260"/>
      <c r="Y1928" s="260"/>
      <c r="Z1928" s="260"/>
      <c r="AA1928" s="260"/>
      <c r="AB1928" s="260"/>
      <c r="AC1928" s="260"/>
      <c r="AD1928" s="260"/>
      <c r="AE1928" s="260"/>
    </row>
    <row r="1929" spans="1:31">
      <c r="A1929" s="186"/>
      <c r="B1929" s="186"/>
      <c r="C1929" s="226"/>
      <c r="D1929" s="304"/>
      <c r="E1929" s="304"/>
      <c r="F1929" s="304"/>
      <c r="G1929" s="304"/>
      <c r="H1929" s="304"/>
      <c r="I1929" s="304"/>
      <c r="J1929" s="304"/>
      <c r="K1929" s="304"/>
      <c r="L1929" s="425">
        <f t="shared" si="60"/>
        <v>0</v>
      </c>
      <c r="M1929" s="304"/>
      <c r="N1929" s="304"/>
      <c r="O1929" s="425">
        <f t="shared" si="61"/>
        <v>0</v>
      </c>
      <c r="P1929" s="304"/>
      <c r="Q1929" s="304"/>
      <c r="R1929" s="275" t="str">
        <f>IF(ISBLANK($B1929),"",VLOOKUP($B1929,Listen!$A$2:$C$44,2,FALSE))</f>
        <v/>
      </c>
      <c r="S1929" s="275" t="str">
        <f>IF(ISBLANK($B1929),"",VLOOKUP($B1929,Listen!$A$2:$C$44,3,FALSE))</f>
        <v/>
      </c>
      <c r="T1929" s="260"/>
      <c r="U1929" s="260"/>
      <c r="V1929" s="260"/>
      <c r="W1929" s="260"/>
      <c r="X1929" s="260"/>
      <c r="Y1929" s="260"/>
      <c r="Z1929" s="260"/>
      <c r="AA1929" s="260"/>
      <c r="AB1929" s="260"/>
      <c r="AC1929" s="260"/>
      <c r="AD1929" s="260"/>
      <c r="AE1929" s="260"/>
    </row>
    <row r="1930" spans="1:31">
      <c r="A1930" s="186"/>
      <c r="B1930" s="186"/>
      <c r="C1930" s="226"/>
      <c r="D1930" s="304"/>
      <c r="E1930" s="304"/>
      <c r="F1930" s="304"/>
      <c r="G1930" s="304"/>
      <c r="H1930" s="304"/>
      <c r="I1930" s="304"/>
      <c r="J1930" s="304"/>
      <c r="K1930" s="304"/>
      <c r="L1930" s="425">
        <f t="shared" si="60"/>
        <v>0</v>
      </c>
      <c r="M1930" s="304"/>
      <c r="N1930" s="304"/>
      <c r="O1930" s="425">
        <f t="shared" si="61"/>
        <v>0</v>
      </c>
      <c r="P1930" s="304"/>
      <c r="Q1930" s="304"/>
      <c r="R1930" s="275" t="str">
        <f>IF(ISBLANK($B1930),"",VLOOKUP($B1930,Listen!$A$2:$C$44,2,FALSE))</f>
        <v/>
      </c>
      <c r="S1930" s="275" t="str">
        <f>IF(ISBLANK($B1930),"",VLOOKUP($B1930,Listen!$A$2:$C$44,3,FALSE))</f>
        <v/>
      </c>
      <c r="T1930" s="260"/>
      <c r="U1930" s="260"/>
      <c r="V1930" s="260"/>
      <c r="W1930" s="260"/>
      <c r="X1930" s="260"/>
      <c r="Y1930" s="260"/>
      <c r="Z1930" s="260"/>
      <c r="AA1930" s="260"/>
      <c r="AB1930" s="260"/>
      <c r="AC1930" s="260"/>
      <c r="AD1930" s="260"/>
      <c r="AE1930" s="260"/>
    </row>
    <row r="1931" spans="1:31">
      <c r="A1931" s="186"/>
      <c r="B1931" s="186"/>
      <c r="C1931" s="226"/>
      <c r="D1931" s="304"/>
      <c r="E1931" s="304"/>
      <c r="F1931" s="304"/>
      <c r="G1931" s="304"/>
      <c r="H1931" s="304"/>
      <c r="I1931" s="304"/>
      <c r="J1931" s="304"/>
      <c r="K1931" s="304"/>
      <c r="L1931" s="425">
        <f t="shared" si="60"/>
        <v>0</v>
      </c>
      <c r="M1931" s="304"/>
      <c r="N1931" s="304"/>
      <c r="O1931" s="425">
        <f t="shared" si="61"/>
        <v>0</v>
      </c>
      <c r="P1931" s="304"/>
      <c r="Q1931" s="304"/>
      <c r="R1931" s="275" t="str">
        <f>IF(ISBLANK($B1931),"",VLOOKUP($B1931,Listen!$A$2:$C$44,2,FALSE))</f>
        <v/>
      </c>
      <c r="S1931" s="275" t="str">
        <f>IF(ISBLANK($B1931),"",VLOOKUP($B1931,Listen!$A$2:$C$44,3,FALSE))</f>
        <v/>
      </c>
      <c r="T1931" s="260"/>
      <c r="U1931" s="260"/>
      <c r="V1931" s="260"/>
      <c r="W1931" s="260"/>
      <c r="X1931" s="260"/>
      <c r="Y1931" s="260"/>
      <c r="Z1931" s="260"/>
      <c r="AA1931" s="260"/>
      <c r="AB1931" s="260"/>
      <c r="AC1931" s="260"/>
      <c r="AD1931" s="260"/>
      <c r="AE1931" s="260"/>
    </row>
    <row r="1932" spans="1:31">
      <c r="A1932" s="186"/>
      <c r="B1932" s="186"/>
      <c r="C1932" s="226"/>
      <c r="D1932" s="304"/>
      <c r="E1932" s="304"/>
      <c r="F1932" s="304"/>
      <c r="G1932" s="304"/>
      <c r="H1932" s="304"/>
      <c r="I1932" s="304"/>
      <c r="J1932" s="304"/>
      <c r="K1932" s="304"/>
      <c r="L1932" s="425">
        <f t="shared" si="60"/>
        <v>0</v>
      </c>
      <c r="M1932" s="304"/>
      <c r="N1932" s="304"/>
      <c r="O1932" s="425">
        <f t="shared" si="61"/>
        <v>0</v>
      </c>
      <c r="P1932" s="304"/>
      <c r="Q1932" s="304"/>
      <c r="R1932" s="275" t="str">
        <f>IF(ISBLANK($B1932),"",VLOOKUP($B1932,Listen!$A$2:$C$44,2,FALSE))</f>
        <v/>
      </c>
      <c r="S1932" s="275" t="str">
        <f>IF(ISBLANK($B1932),"",VLOOKUP($B1932,Listen!$A$2:$C$44,3,FALSE))</f>
        <v/>
      </c>
      <c r="T1932" s="260"/>
      <c r="U1932" s="260"/>
      <c r="V1932" s="260"/>
      <c r="W1932" s="260"/>
      <c r="X1932" s="260"/>
      <c r="Y1932" s="260"/>
      <c r="Z1932" s="260"/>
      <c r="AA1932" s="260"/>
      <c r="AB1932" s="260"/>
      <c r="AC1932" s="260"/>
      <c r="AD1932" s="260"/>
      <c r="AE1932" s="260"/>
    </row>
    <row r="1933" spans="1:31">
      <c r="A1933" s="186"/>
      <c r="B1933" s="186"/>
      <c r="C1933" s="226"/>
      <c r="D1933" s="304"/>
      <c r="E1933" s="304"/>
      <c r="F1933" s="304"/>
      <c r="G1933" s="304"/>
      <c r="H1933" s="304"/>
      <c r="I1933" s="304"/>
      <c r="J1933" s="304"/>
      <c r="K1933" s="304"/>
      <c r="L1933" s="425">
        <f t="shared" si="60"/>
        <v>0</v>
      </c>
      <c r="M1933" s="304"/>
      <c r="N1933" s="304"/>
      <c r="O1933" s="425">
        <f t="shared" si="61"/>
        <v>0</v>
      </c>
      <c r="P1933" s="304"/>
      <c r="Q1933" s="304"/>
      <c r="R1933" s="275" t="str">
        <f>IF(ISBLANK($B1933),"",VLOOKUP($B1933,Listen!$A$2:$C$44,2,FALSE))</f>
        <v/>
      </c>
      <c r="S1933" s="275" t="str">
        <f>IF(ISBLANK($B1933),"",VLOOKUP($B1933,Listen!$A$2:$C$44,3,FALSE))</f>
        <v/>
      </c>
      <c r="T1933" s="260"/>
      <c r="U1933" s="260"/>
      <c r="V1933" s="260"/>
      <c r="W1933" s="260"/>
      <c r="X1933" s="260"/>
      <c r="Y1933" s="260"/>
      <c r="Z1933" s="260"/>
      <c r="AA1933" s="260"/>
      <c r="AB1933" s="260"/>
      <c r="AC1933" s="260"/>
      <c r="AD1933" s="260"/>
      <c r="AE1933" s="260"/>
    </row>
    <row r="1934" spans="1:31">
      <c r="A1934" s="186"/>
      <c r="B1934" s="186"/>
      <c r="C1934" s="226"/>
      <c r="D1934" s="304"/>
      <c r="E1934" s="304"/>
      <c r="F1934" s="304"/>
      <c r="G1934" s="304"/>
      <c r="H1934" s="304"/>
      <c r="I1934" s="304"/>
      <c r="J1934" s="304"/>
      <c r="K1934" s="304"/>
      <c r="L1934" s="425">
        <f t="shared" si="60"/>
        <v>0</v>
      </c>
      <c r="M1934" s="304"/>
      <c r="N1934" s="304"/>
      <c r="O1934" s="425">
        <f t="shared" si="61"/>
        <v>0</v>
      </c>
      <c r="P1934" s="304"/>
      <c r="Q1934" s="304"/>
      <c r="R1934" s="275" t="str">
        <f>IF(ISBLANK($B1934),"",VLOOKUP($B1934,Listen!$A$2:$C$44,2,FALSE))</f>
        <v/>
      </c>
      <c r="S1934" s="275" t="str">
        <f>IF(ISBLANK($B1934),"",VLOOKUP($B1934,Listen!$A$2:$C$44,3,FALSE))</f>
        <v/>
      </c>
      <c r="T1934" s="260"/>
      <c r="U1934" s="260"/>
      <c r="V1934" s="260"/>
      <c r="W1934" s="260"/>
      <c r="X1934" s="260"/>
      <c r="Y1934" s="260"/>
      <c r="Z1934" s="260"/>
      <c r="AA1934" s="260"/>
      <c r="AB1934" s="260"/>
      <c r="AC1934" s="260"/>
      <c r="AD1934" s="260"/>
      <c r="AE1934" s="260"/>
    </row>
    <row r="1935" spans="1:31">
      <c r="A1935" s="186"/>
      <c r="B1935" s="186"/>
      <c r="C1935" s="226"/>
      <c r="D1935" s="304"/>
      <c r="E1935" s="304"/>
      <c r="F1935" s="304"/>
      <c r="G1935" s="304"/>
      <c r="H1935" s="304"/>
      <c r="I1935" s="304"/>
      <c r="J1935" s="304"/>
      <c r="K1935" s="304"/>
      <c r="L1935" s="425">
        <f t="shared" si="60"/>
        <v>0</v>
      </c>
      <c r="M1935" s="304"/>
      <c r="N1935" s="304"/>
      <c r="O1935" s="425">
        <f t="shared" si="61"/>
        <v>0</v>
      </c>
      <c r="P1935" s="304"/>
      <c r="Q1935" s="304"/>
      <c r="R1935" s="275" t="str">
        <f>IF(ISBLANK($B1935),"",VLOOKUP($B1935,Listen!$A$2:$C$44,2,FALSE))</f>
        <v/>
      </c>
      <c r="S1935" s="275" t="str">
        <f>IF(ISBLANK($B1935),"",VLOOKUP($B1935,Listen!$A$2:$C$44,3,FALSE))</f>
        <v/>
      </c>
      <c r="T1935" s="260"/>
      <c r="U1935" s="260"/>
      <c r="V1935" s="260"/>
      <c r="W1935" s="260"/>
      <c r="X1935" s="260"/>
      <c r="Y1935" s="260"/>
      <c r="Z1935" s="260"/>
      <c r="AA1935" s="260"/>
      <c r="AB1935" s="260"/>
      <c r="AC1935" s="260"/>
      <c r="AD1935" s="260"/>
      <c r="AE1935" s="260"/>
    </row>
    <row r="1936" spans="1:31">
      <c r="A1936" s="186"/>
      <c r="B1936" s="186"/>
      <c r="C1936" s="226"/>
      <c r="D1936" s="304"/>
      <c r="E1936" s="304"/>
      <c r="F1936" s="304"/>
      <c r="G1936" s="304"/>
      <c r="H1936" s="304"/>
      <c r="I1936" s="304"/>
      <c r="J1936" s="304"/>
      <c r="K1936" s="304"/>
      <c r="L1936" s="425">
        <f t="shared" si="60"/>
        <v>0</v>
      </c>
      <c r="M1936" s="304"/>
      <c r="N1936" s="304"/>
      <c r="O1936" s="425">
        <f t="shared" si="61"/>
        <v>0</v>
      </c>
      <c r="P1936" s="304"/>
      <c r="Q1936" s="304"/>
      <c r="R1936" s="275" t="str">
        <f>IF(ISBLANK($B1936),"",VLOOKUP($B1936,Listen!$A$2:$C$44,2,FALSE))</f>
        <v/>
      </c>
      <c r="S1936" s="275" t="str">
        <f>IF(ISBLANK($B1936),"",VLOOKUP($B1936,Listen!$A$2:$C$44,3,FALSE))</f>
        <v/>
      </c>
      <c r="T1936" s="260"/>
      <c r="U1936" s="260"/>
      <c r="V1936" s="260"/>
      <c r="W1936" s="260"/>
      <c r="X1936" s="260"/>
      <c r="Y1936" s="260"/>
      <c r="Z1936" s="260"/>
      <c r="AA1936" s="260"/>
      <c r="AB1936" s="260"/>
      <c r="AC1936" s="260"/>
      <c r="AD1936" s="260"/>
      <c r="AE1936" s="260"/>
    </row>
    <row r="1937" spans="1:31">
      <c r="A1937" s="186"/>
      <c r="B1937" s="186"/>
      <c r="C1937" s="226"/>
      <c r="D1937" s="304"/>
      <c r="E1937" s="304"/>
      <c r="F1937" s="304"/>
      <c r="G1937" s="304"/>
      <c r="H1937" s="304"/>
      <c r="I1937" s="304"/>
      <c r="J1937" s="304"/>
      <c r="K1937" s="304"/>
      <c r="L1937" s="425">
        <f t="shared" si="60"/>
        <v>0</v>
      </c>
      <c r="M1937" s="304"/>
      <c r="N1937" s="304"/>
      <c r="O1937" s="425">
        <f t="shared" si="61"/>
        <v>0</v>
      </c>
      <c r="P1937" s="304"/>
      <c r="Q1937" s="304"/>
      <c r="R1937" s="275" t="str">
        <f>IF(ISBLANK($B1937),"",VLOOKUP($B1937,Listen!$A$2:$C$44,2,FALSE))</f>
        <v/>
      </c>
      <c r="S1937" s="275" t="str">
        <f>IF(ISBLANK($B1937),"",VLOOKUP($B1937,Listen!$A$2:$C$44,3,FALSE))</f>
        <v/>
      </c>
      <c r="T1937" s="260"/>
      <c r="U1937" s="260"/>
      <c r="V1937" s="260"/>
      <c r="W1937" s="260"/>
      <c r="X1937" s="260"/>
      <c r="Y1937" s="260"/>
      <c r="Z1937" s="260"/>
      <c r="AA1937" s="260"/>
      <c r="AB1937" s="260"/>
      <c r="AC1937" s="260"/>
      <c r="AD1937" s="260"/>
      <c r="AE1937" s="260"/>
    </row>
    <row r="1938" spans="1:31">
      <c r="A1938" s="186"/>
      <c r="B1938" s="186"/>
      <c r="C1938" s="226"/>
      <c r="D1938" s="304"/>
      <c r="E1938" s="304"/>
      <c r="F1938" s="304"/>
      <c r="G1938" s="304"/>
      <c r="H1938" s="304"/>
      <c r="I1938" s="304"/>
      <c r="J1938" s="304"/>
      <c r="K1938" s="304"/>
      <c r="L1938" s="425">
        <f t="shared" si="60"/>
        <v>0</v>
      </c>
      <c r="M1938" s="304"/>
      <c r="N1938" s="304"/>
      <c r="O1938" s="425">
        <f t="shared" si="61"/>
        <v>0</v>
      </c>
      <c r="P1938" s="304"/>
      <c r="Q1938" s="304"/>
      <c r="R1938" s="275" t="str">
        <f>IF(ISBLANK($B1938),"",VLOOKUP($B1938,Listen!$A$2:$C$44,2,FALSE))</f>
        <v/>
      </c>
      <c r="S1938" s="275" t="str">
        <f>IF(ISBLANK($B1938),"",VLOOKUP($B1938,Listen!$A$2:$C$44,3,FALSE))</f>
        <v/>
      </c>
      <c r="T1938" s="260"/>
      <c r="U1938" s="260"/>
      <c r="V1938" s="260"/>
      <c r="W1938" s="260"/>
      <c r="X1938" s="260"/>
      <c r="Y1938" s="260"/>
      <c r="Z1938" s="260"/>
      <c r="AA1938" s="260"/>
      <c r="AB1938" s="260"/>
      <c r="AC1938" s="260"/>
      <c r="AD1938" s="260"/>
      <c r="AE1938" s="260"/>
    </row>
    <row r="1939" spans="1:31">
      <c r="A1939" s="186"/>
      <c r="B1939" s="186"/>
      <c r="C1939" s="226"/>
      <c r="D1939" s="304"/>
      <c r="E1939" s="304"/>
      <c r="F1939" s="304"/>
      <c r="G1939" s="304"/>
      <c r="H1939" s="304"/>
      <c r="I1939" s="304"/>
      <c r="J1939" s="304"/>
      <c r="K1939" s="304"/>
      <c r="L1939" s="425">
        <f t="shared" si="60"/>
        <v>0</v>
      </c>
      <c r="M1939" s="304"/>
      <c r="N1939" s="304"/>
      <c r="O1939" s="425">
        <f t="shared" si="61"/>
        <v>0</v>
      </c>
      <c r="P1939" s="304"/>
      <c r="Q1939" s="304"/>
      <c r="R1939" s="275" t="str">
        <f>IF(ISBLANK($B1939),"",VLOOKUP($B1939,Listen!$A$2:$C$44,2,FALSE))</f>
        <v/>
      </c>
      <c r="S1939" s="275" t="str">
        <f>IF(ISBLANK($B1939),"",VLOOKUP($B1939,Listen!$A$2:$C$44,3,FALSE))</f>
        <v/>
      </c>
      <c r="T1939" s="260"/>
      <c r="U1939" s="260"/>
      <c r="V1939" s="260"/>
      <c r="W1939" s="260"/>
      <c r="X1939" s="260"/>
      <c r="Y1939" s="260"/>
      <c r="Z1939" s="260"/>
      <c r="AA1939" s="260"/>
      <c r="AB1939" s="260"/>
      <c r="AC1939" s="260"/>
      <c r="AD1939" s="260"/>
      <c r="AE1939" s="260"/>
    </row>
    <row r="1940" spans="1:31">
      <c r="A1940" s="186"/>
      <c r="B1940" s="186"/>
      <c r="C1940" s="226"/>
      <c r="D1940" s="304"/>
      <c r="E1940" s="304"/>
      <c r="F1940" s="304"/>
      <c r="G1940" s="304"/>
      <c r="H1940" s="304"/>
      <c r="I1940" s="304"/>
      <c r="J1940" s="304"/>
      <c r="K1940" s="304"/>
      <c r="L1940" s="425">
        <f t="shared" si="60"/>
        <v>0</v>
      </c>
      <c r="M1940" s="304"/>
      <c r="N1940" s="304"/>
      <c r="O1940" s="425">
        <f t="shared" si="61"/>
        <v>0</v>
      </c>
      <c r="P1940" s="304"/>
      <c r="Q1940" s="304"/>
      <c r="R1940" s="275" t="str">
        <f>IF(ISBLANK($B1940),"",VLOOKUP($B1940,Listen!$A$2:$C$44,2,FALSE))</f>
        <v/>
      </c>
      <c r="S1940" s="275" t="str">
        <f>IF(ISBLANK($B1940),"",VLOOKUP($B1940,Listen!$A$2:$C$44,3,FALSE))</f>
        <v/>
      </c>
      <c r="T1940" s="260"/>
      <c r="U1940" s="260"/>
      <c r="V1940" s="260"/>
      <c r="W1940" s="260"/>
      <c r="X1940" s="260"/>
      <c r="Y1940" s="260"/>
      <c r="Z1940" s="260"/>
      <c r="AA1940" s="260"/>
      <c r="AB1940" s="260"/>
      <c r="AC1940" s="260"/>
      <c r="AD1940" s="260"/>
      <c r="AE1940" s="260"/>
    </row>
    <row r="1941" spans="1:31">
      <c r="A1941" s="186"/>
      <c r="B1941" s="186"/>
      <c r="C1941" s="226"/>
      <c r="D1941" s="304"/>
      <c r="E1941" s="304"/>
      <c r="F1941" s="304"/>
      <c r="G1941" s="304"/>
      <c r="H1941" s="304"/>
      <c r="I1941" s="304"/>
      <c r="J1941" s="304"/>
      <c r="K1941" s="304"/>
      <c r="L1941" s="425">
        <f t="shared" si="60"/>
        <v>0</v>
      </c>
      <c r="M1941" s="304"/>
      <c r="N1941" s="304"/>
      <c r="O1941" s="425">
        <f t="shared" si="61"/>
        <v>0</v>
      </c>
      <c r="P1941" s="304"/>
      <c r="Q1941" s="304"/>
      <c r="R1941" s="275" t="str">
        <f>IF(ISBLANK($B1941),"",VLOOKUP($B1941,Listen!$A$2:$C$44,2,FALSE))</f>
        <v/>
      </c>
      <c r="S1941" s="275" t="str">
        <f>IF(ISBLANK($B1941),"",VLOOKUP($B1941,Listen!$A$2:$C$44,3,FALSE))</f>
        <v/>
      </c>
      <c r="T1941" s="260"/>
      <c r="U1941" s="260"/>
      <c r="V1941" s="260"/>
      <c r="W1941" s="260"/>
      <c r="X1941" s="260"/>
      <c r="Y1941" s="260"/>
      <c r="Z1941" s="260"/>
      <c r="AA1941" s="260"/>
      <c r="AB1941" s="260"/>
      <c r="AC1941" s="260"/>
      <c r="AD1941" s="260"/>
      <c r="AE1941" s="260"/>
    </row>
    <row r="1942" spans="1:31">
      <c r="A1942" s="186"/>
      <c r="B1942" s="186"/>
      <c r="C1942" s="226"/>
      <c r="D1942" s="304"/>
      <c r="E1942" s="304"/>
      <c r="F1942" s="304"/>
      <c r="G1942" s="304"/>
      <c r="H1942" s="304"/>
      <c r="I1942" s="304"/>
      <c r="J1942" s="304"/>
      <c r="K1942" s="304"/>
      <c r="L1942" s="425">
        <f t="shared" si="60"/>
        <v>0</v>
      </c>
      <c r="M1942" s="304"/>
      <c r="N1942" s="304"/>
      <c r="O1942" s="425">
        <f t="shared" si="61"/>
        <v>0</v>
      </c>
      <c r="P1942" s="304"/>
      <c r="Q1942" s="304"/>
      <c r="R1942" s="275" t="str">
        <f>IF(ISBLANK($B1942),"",VLOOKUP($B1942,Listen!$A$2:$C$44,2,FALSE))</f>
        <v/>
      </c>
      <c r="S1942" s="275" t="str">
        <f>IF(ISBLANK($B1942),"",VLOOKUP($B1942,Listen!$A$2:$C$44,3,FALSE))</f>
        <v/>
      </c>
      <c r="T1942" s="260"/>
      <c r="U1942" s="260"/>
      <c r="V1942" s="260"/>
      <c r="W1942" s="260"/>
      <c r="X1942" s="260"/>
      <c r="Y1942" s="260"/>
      <c r="Z1942" s="260"/>
      <c r="AA1942" s="260"/>
      <c r="AB1942" s="260"/>
      <c r="AC1942" s="260"/>
      <c r="AD1942" s="260"/>
      <c r="AE1942" s="260"/>
    </row>
    <row r="1943" spans="1:31">
      <c r="A1943" s="186"/>
      <c r="B1943" s="186"/>
      <c r="C1943" s="226"/>
      <c r="D1943" s="304"/>
      <c r="E1943" s="304"/>
      <c r="F1943" s="304"/>
      <c r="G1943" s="304"/>
      <c r="H1943" s="304"/>
      <c r="I1943" s="304"/>
      <c r="J1943" s="304"/>
      <c r="K1943" s="304"/>
      <c r="L1943" s="425">
        <f t="shared" si="60"/>
        <v>0</v>
      </c>
      <c r="M1943" s="304"/>
      <c r="N1943" s="304"/>
      <c r="O1943" s="425">
        <f t="shared" si="61"/>
        <v>0</v>
      </c>
      <c r="P1943" s="304"/>
      <c r="Q1943" s="304"/>
      <c r="R1943" s="275" t="str">
        <f>IF(ISBLANK($B1943),"",VLOOKUP($B1943,Listen!$A$2:$C$44,2,FALSE))</f>
        <v/>
      </c>
      <c r="S1943" s="275" t="str">
        <f>IF(ISBLANK($B1943),"",VLOOKUP($B1943,Listen!$A$2:$C$44,3,FALSE))</f>
        <v/>
      </c>
      <c r="T1943" s="260"/>
      <c r="U1943" s="260"/>
      <c r="V1943" s="260"/>
      <c r="W1943" s="260"/>
      <c r="X1943" s="260"/>
      <c r="Y1943" s="260"/>
      <c r="Z1943" s="260"/>
      <c r="AA1943" s="260"/>
      <c r="AB1943" s="260"/>
      <c r="AC1943" s="260"/>
      <c r="AD1943" s="260"/>
      <c r="AE1943" s="260"/>
    </row>
    <row r="1944" spans="1:31">
      <c r="A1944" s="186"/>
      <c r="B1944" s="186"/>
      <c r="C1944" s="226"/>
      <c r="D1944" s="304"/>
      <c r="E1944" s="304"/>
      <c r="F1944" s="304"/>
      <c r="G1944" s="304"/>
      <c r="H1944" s="304"/>
      <c r="I1944" s="304"/>
      <c r="J1944" s="304"/>
      <c r="K1944" s="304"/>
      <c r="L1944" s="425">
        <f t="shared" si="60"/>
        <v>0</v>
      </c>
      <c r="M1944" s="304"/>
      <c r="N1944" s="304"/>
      <c r="O1944" s="425">
        <f t="shared" si="61"/>
        <v>0</v>
      </c>
      <c r="P1944" s="304"/>
      <c r="Q1944" s="304"/>
      <c r="R1944" s="275" t="str">
        <f>IF(ISBLANK($B1944),"",VLOOKUP($B1944,Listen!$A$2:$C$44,2,FALSE))</f>
        <v/>
      </c>
      <c r="S1944" s="275" t="str">
        <f>IF(ISBLANK($B1944),"",VLOOKUP($B1944,Listen!$A$2:$C$44,3,FALSE))</f>
        <v/>
      </c>
      <c r="T1944" s="260"/>
      <c r="U1944" s="260"/>
      <c r="V1944" s="260"/>
      <c r="W1944" s="260"/>
      <c r="X1944" s="260"/>
      <c r="Y1944" s="260"/>
      <c r="Z1944" s="260"/>
      <c r="AA1944" s="260"/>
      <c r="AB1944" s="260"/>
      <c r="AC1944" s="260"/>
      <c r="AD1944" s="260"/>
      <c r="AE1944" s="260"/>
    </row>
    <row r="1945" spans="1:31">
      <c r="A1945" s="186"/>
      <c r="B1945" s="186"/>
      <c r="C1945" s="226"/>
      <c r="D1945" s="304"/>
      <c r="E1945" s="304"/>
      <c r="F1945" s="304"/>
      <c r="G1945" s="304"/>
      <c r="H1945" s="304"/>
      <c r="I1945" s="304"/>
      <c r="J1945" s="304"/>
      <c r="K1945" s="304"/>
      <c r="L1945" s="425">
        <f t="shared" si="60"/>
        <v>0</v>
      </c>
      <c r="M1945" s="304"/>
      <c r="N1945" s="304"/>
      <c r="O1945" s="425">
        <f t="shared" si="61"/>
        <v>0</v>
      </c>
      <c r="P1945" s="304"/>
      <c r="Q1945" s="304"/>
      <c r="R1945" s="275" t="str">
        <f>IF(ISBLANK($B1945),"",VLOOKUP($B1945,Listen!$A$2:$C$44,2,FALSE))</f>
        <v/>
      </c>
      <c r="S1945" s="275" t="str">
        <f>IF(ISBLANK($B1945),"",VLOOKUP($B1945,Listen!$A$2:$C$44,3,FALSE))</f>
        <v/>
      </c>
      <c r="T1945" s="260"/>
      <c r="U1945" s="260"/>
      <c r="V1945" s="260"/>
      <c r="W1945" s="260"/>
      <c r="X1945" s="260"/>
      <c r="Y1945" s="260"/>
      <c r="Z1945" s="260"/>
      <c r="AA1945" s="260"/>
      <c r="AB1945" s="260"/>
      <c r="AC1945" s="260"/>
      <c r="AD1945" s="260"/>
      <c r="AE1945" s="260"/>
    </row>
    <row r="1946" spans="1:31">
      <c r="A1946" s="186"/>
      <c r="B1946" s="186"/>
      <c r="C1946" s="226"/>
      <c r="D1946" s="304"/>
      <c r="E1946" s="304"/>
      <c r="F1946" s="304"/>
      <c r="G1946" s="304"/>
      <c r="H1946" s="304"/>
      <c r="I1946" s="304"/>
      <c r="J1946" s="304"/>
      <c r="K1946" s="304"/>
      <c r="L1946" s="425">
        <f t="shared" si="60"/>
        <v>0</v>
      </c>
      <c r="M1946" s="304"/>
      <c r="N1946" s="304"/>
      <c r="O1946" s="425">
        <f t="shared" si="61"/>
        <v>0</v>
      </c>
      <c r="P1946" s="304"/>
      <c r="Q1946" s="304"/>
      <c r="R1946" s="275" t="str">
        <f>IF(ISBLANK($B1946),"",VLOOKUP($B1946,Listen!$A$2:$C$44,2,FALSE))</f>
        <v/>
      </c>
      <c r="S1946" s="275" t="str">
        <f>IF(ISBLANK($B1946),"",VLOOKUP($B1946,Listen!$A$2:$C$44,3,FALSE))</f>
        <v/>
      </c>
      <c r="T1946" s="260"/>
      <c r="U1946" s="260"/>
      <c r="V1946" s="260"/>
      <c r="W1946" s="260"/>
      <c r="X1946" s="260"/>
      <c r="Y1946" s="260"/>
      <c r="Z1946" s="260"/>
      <c r="AA1946" s="260"/>
      <c r="AB1946" s="260"/>
      <c r="AC1946" s="260"/>
      <c r="AD1946" s="260"/>
      <c r="AE1946" s="260"/>
    </row>
    <row r="1947" spans="1:31">
      <c r="A1947" s="186"/>
      <c r="B1947" s="186"/>
      <c r="C1947" s="226"/>
      <c r="D1947" s="304"/>
      <c r="E1947" s="304"/>
      <c r="F1947" s="304"/>
      <c r="G1947" s="304"/>
      <c r="H1947" s="304"/>
      <c r="I1947" s="304"/>
      <c r="J1947" s="304"/>
      <c r="K1947" s="304"/>
      <c r="L1947" s="425">
        <f t="shared" si="60"/>
        <v>0</v>
      </c>
      <c r="M1947" s="304"/>
      <c r="N1947" s="304"/>
      <c r="O1947" s="425">
        <f t="shared" si="61"/>
        <v>0</v>
      </c>
      <c r="P1947" s="304"/>
      <c r="Q1947" s="304"/>
      <c r="R1947" s="275" t="str">
        <f>IF(ISBLANK($B1947),"",VLOOKUP($B1947,Listen!$A$2:$C$44,2,FALSE))</f>
        <v/>
      </c>
      <c r="S1947" s="275" t="str">
        <f>IF(ISBLANK($B1947),"",VLOOKUP($B1947,Listen!$A$2:$C$44,3,FALSE))</f>
        <v/>
      </c>
      <c r="T1947" s="260"/>
      <c r="U1947" s="260"/>
      <c r="V1947" s="260"/>
      <c r="W1947" s="260"/>
      <c r="X1947" s="260"/>
      <c r="Y1947" s="260"/>
      <c r="Z1947" s="260"/>
      <c r="AA1947" s="260"/>
      <c r="AB1947" s="260"/>
      <c r="AC1947" s="260"/>
      <c r="AD1947" s="260"/>
      <c r="AE1947" s="260"/>
    </row>
    <row r="1948" spans="1:31">
      <c r="A1948" s="186"/>
      <c r="B1948" s="186"/>
      <c r="C1948" s="226"/>
      <c r="D1948" s="304"/>
      <c r="E1948" s="304"/>
      <c r="F1948" s="304"/>
      <c r="G1948" s="304"/>
      <c r="H1948" s="304"/>
      <c r="I1948" s="304"/>
      <c r="J1948" s="304"/>
      <c r="K1948" s="304"/>
      <c r="L1948" s="425">
        <f t="shared" si="60"/>
        <v>0</v>
      </c>
      <c r="M1948" s="304"/>
      <c r="N1948" s="304"/>
      <c r="O1948" s="425">
        <f t="shared" si="61"/>
        <v>0</v>
      </c>
      <c r="P1948" s="304"/>
      <c r="Q1948" s="304"/>
      <c r="R1948" s="275" t="str">
        <f>IF(ISBLANK($B1948),"",VLOOKUP($B1948,Listen!$A$2:$C$44,2,FALSE))</f>
        <v/>
      </c>
      <c r="S1948" s="275" t="str">
        <f>IF(ISBLANK($B1948),"",VLOOKUP($B1948,Listen!$A$2:$C$44,3,FALSE))</f>
        <v/>
      </c>
      <c r="T1948" s="260"/>
      <c r="U1948" s="260"/>
      <c r="V1948" s="260"/>
      <c r="W1948" s="260"/>
      <c r="X1948" s="260"/>
      <c r="Y1948" s="260"/>
      <c r="Z1948" s="260"/>
      <c r="AA1948" s="260"/>
      <c r="AB1948" s="260"/>
      <c r="AC1948" s="260"/>
      <c r="AD1948" s="260"/>
      <c r="AE1948" s="260"/>
    </row>
    <row r="1949" spans="1:31">
      <c r="A1949" s="186"/>
      <c r="B1949" s="186"/>
      <c r="C1949" s="226"/>
      <c r="D1949" s="304"/>
      <c r="E1949" s="304"/>
      <c r="F1949" s="304"/>
      <c r="G1949" s="304"/>
      <c r="H1949" s="304"/>
      <c r="I1949" s="304"/>
      <c r="J1949" s="304"/>
      <c r="K1949" s="304"/>
      <c r="L1949" s="425">
        <f t="shared" si="60"/>
        <v>0</v>
      </c>
      <c r="M1949" s="304"/>
      <c r="N1949" s="304"/>
      <c r="O1949" s="425">
        <f t="shared" si="61"/>
        <v>0</v>
      </c>
      <c r="P1949" s="304"/>
      <c r="Q1949" s="304"/>
      <c r="R1949" s="275" t="str">
        <f>IF(ISBLANK($B1949),"",VLOOKUP($B1949,Listen!$A$2:$C$44,2,FALSE))</f>
        <v/>
      </c>
      <c r="S1949" s="275" t="str">
        <f>IF(ISBLANK($B1949),"",VLOOKUP($B1949,Listen!$A$2:$C$44,3,FALSE))</f>
        <v/>
      </c>
      <c r="T1949" s="260"/>
      <c r="U1949" s="260"/>
      <c r="V1949" s="260"/>
      <c r="W1949" s="260"/>
      <c r="X1949" s="260"/>
      <c r="Y1949" s="260"/>
      <c r="Z1949" s="260"/>
      <c r="AA1949" s="260"/>
      <c r="AB1949" s="260"/>
      <c r="AC1949" s="260"/>
      <c r="AD1949" s="260"/>
      <c r="AE1949" s="260"/>
    </row>
    <row r="1950" spans="1:31">
      <c r="A1950" s="186"/>
      <c r="B1950" s="186"/>
      <c r="C1950" s="226"/>
      <c r="D1950" s="304"/>
      <c r="E1950" s="304"/>
      <c r="F1950" s="304"/>
      <c r="G1950" s="304"/>
      <c r="H1950" s="304"/>
      <c r="I1950" s="304"/>
      <c r="J1950" s="304"/>
      <c r="K1950" s="304"/>
      <c r="L1950" s="425">
        <f t="shared" si="60"/>
        <v>0</v>
      </c>
      <c r="M1950" s="304"/>
      <c r="N1950" s="304"/>
      <c r="O1950" s="425">
        <f t="shared" si="61"/>
        <v>0</v>
      </c>
      <c r="P1950" s="304"/>
      <c r="Q1950" s="304"/>
      <c r="R1950" s="275" t="str">
        <f>IF(ISBLANK($B1950),"",VLOOKUP($B1950,Listen!$A$2:$C$44,2,FALSE))</f>
        <v/>
      </c>
      <c r="S1950" s="275" t="str">
        <f>IF(ISBLANK($B1950),"",VLOOKUP($B1950,Listen!$A$2:$C$44,3,FALSE))</f>
        <v/>
      </c>
      <c r="T1950" s="260"/>
      <c r="U1950" s="260"/>
      <c r="V1950" s="260"/>
      <c r="W1950" s="260"/>
      <c r="X1950" s="260"/>
      <c r="Y1950" s="260"/>
      <c r="Z1950" s="260"/>
      <c r="AA1950" s="260"/>
      <c r="AB1950" s="260"/>
      <c r="AC1950" s="260"/>
      <c r="AD1950" s="260"/>
      <c r="AE1950" s="260"/>
    </row>
    <row r="1951" spans="1:31">
      <c r="A1951" s="186"/>
      <c r="B1951" s="186"/>
      <c r="C1951" s="226"/>
      <c r="D1951" s="304"/>
      <c r="E1951" s="304"/>
      <c r="F1951" s="304"/>
      <c r="G1951" s="304"/>
      <c r="H1951" s="304"/>
      <c r="I1951" s="304"/>
      <c r="J1951" s="304"/>
      <c r="K1951" s="304"/>
      <c r="L1951" s="425">
        <f t="shared" si="60"/>
        <v>0</v>
      </c>
      <c r="M1951" s="304"/>
      <c r="N1951" s="304"/>
      <c r="O1951" s="425">
        <f t="shared" si="61"/>
        <v>0</v>
      </c>
      <c r="P1951" s="304"/>
      <c r="Q1951" s="304"/>
      <c r="R1951" s="275" t="str">
        <f>IF(ISBLANK($B1951),"",VLOOKUP($B1951,Listen!$A$2:$C$44,2,FALSE))</f>
        <v/>
      </c>
      <c r="S1951" s="275" t="str">
        <f>IF(ISBLANK($B1951),"",VLOOKUP($B1951,Listen!$A$2:$C$44,3,FALSE))</f>
        <v/>
      </c>
      <c r="T1951" s="260"/>
      <c r="U1951" s="260"/>
      <c r="V1951" s="260"/>
      <c r="W1951" s="260"/>
      <c r="X1951" s="260"/>
      <c r="Y1951" s="260"/>
      <c r="Z1951" s="260"/>
      <c r="AA1951" s="260"/>
      <c r="AB1951" s="260"/>
      <c r="AC1951" s="260"/>
      <c r="AD1951" s="260"/>
      <c r="AE1951" s="260"/>
    </row>
    <row r="1952" spans="1:31">
      <c r="A1952" s="186"/>
      <c r="B1952" s="186"/>
      <c r="C1952" s="226"/>
      <c r="D1952" s="304"/>
      <c r="E1952" s="304"/>
      <c r="F1952" s="304"/>
      <c r="G1952" s="304"/>
      <c r="H1952" s="304"/>
      <c r="I1952" s="304"/>
      <c r="J1952" s="304"/>
      <c r="K1952" s="304"/>
      <c r="L1952" s="425">
        <f t="shared" si="60"/>
        <v>0</v>
      </c>
      <c r="M1952" s="304"/>
      <c r="N1952" s="304"/>
      <c r="O1952" s="425">
        <f t="shared" si="61"/>
        <v>0</v>
      </c>
      <c r="P1952" s="304"/>
      <c r="Q1952" s="304"/>
      <c r="R1952" s="275" t="str">
        <f>IF(ISBLANK($B1952),"",VLOOKUP($B1952,Listen!$A$2:$C$44,2,FALSE))</f>
        <v/>
      </c>
      <c r="S1952" s="275" t="str">
        <f>IF(ISBLANK($B1952),"",VLOOKUP($B1952,Listen!$A$2:$C$44,3,FALSE))</f>
        <v/>
      </c>
      <c r="T1952" s="260"/>
      <c r="U1952" s="260"/>
      <c r="V1952" s="260"/>
      <c r="W1952" s="260"/>
      <c r="X1952" s="260"/>
      <c r="Y1952" s="260"/>
      <c r="Z1952" s="260"/>
      <c r="AA1952" s="260"/>
      <c r="AB1952" s="260"/>
      <c r="AC1952" s="260"/>
      <c r="AD1952" s="260"/>
      <c r="AE1952" s="260"/>
    </row>
    <row r="1953" spans="1:31">
      <c r="A1953" s="186"/>
      <c r="B1953" s="186"/>
      <c r="C1953" s="226"/>
      <c r="D1953" s="304"/>
      <c r="E1953" s="304"/>
      <c r="F1953" s="304"/>
      <c r="G1953" s="304"/>
      <c r="H1953" s="304"/>
      <c r="I1953" s="304"/>
      <c r="J1953" s="304"/>
      <c r="K1953" s="304"/>
      <c r="L1953" s="425">
        <f t="shared" si="60"/>
        <v>0</v>
      </c>
      <c r="M1953" s="304"/>
      <c r="N1953" s="304"/>
      <c r="O1953" s="425">
        <f t="shared" si="61"/>
        <v>0</v>
      </c>
      <c r="P1953" s="304"/>
      <c r="Q1953" s="304"/>
      <c r="R1953" s="275" t="str">
        <f>IF(ISBLANK($B1953),"",VLOOKUP($B1953,Listen!$A$2:$C$44,2,FALSE))</f>
        <v/>
      </c>
      <c r="S1953" s="275" t="str">
        <f>IF(ISBLANK($B1953),"",VLOOKUP($B1953,Listen!$A$2:$C$44,3,FALSE))</f>
        <v/>
      </c>
      <c r="T1953" s="260"/>
      <c r="U1953" s="260"/>
      <c r="V1953" s="260"/>
      <c r="W1953" s="260"/>
      <c r="X1953" s="260"/>
      <c r="Y1953" s="260"/>
      <c r="Z1953" s="260"/>
      <c r="AA1953" s="260"/>
      <c r="AB1953" s="260"/>
      <c r="AC1953" s="260"/>
      <c r="AD1953" s="260"/>
      <c r="AE1953" s="260"/>
    </row>
    <row r="1954" spans="1:31">
      <c r="A1954" s="186"/>
      <c r="B1954" s="186"/>
      <c r="C1954" s="226"/>
      <c r="D1954" s="304"/>
      <c r="E1954" s="304"/>
      <c r="F1954" s="304"/>
      <c r="G1954" s="304"/>
      <c r="H1954" s="304"/>
      <c r="I1954" s="304"/>
      <c r="J1954" s="304"/>
      <c r="K1954" s="304"/>
      <c r="L1954" s="425">
        <f t="shared" si="60"/>
        <v>0</v>
      </c>
      <c r="M1954" s="304"/>
      <c r="N1954" s="304"/>
      <c r="O1954" s="425">
        <f t="shared" si="61"/>
        <v>0</v>
      </c>
      <c r="P1954" s="304"/>
      <c r="Q1954" s="304"/>
      <c r="R1954" s="275" t="str">
        <f>IF(ISBLANK($B1954),"",VLOOKUP($B1954,Listen!$A$2:$C$44,2,FALSE))</f>
        <v/>
      </c>
      <c r="S1954" s="275" t="str">
        <f>IF(ISBLANK($B1954),"",VLOOKUP($B1954,Listen!$A$2:$C$44,3,FALSE))</f>
        <v/>
      </c>
      <c r="T1954" s="260"/>
      <c r="U1954" s="260"/>
      <c r="V1954" s="260"/>
      <c r="W1954" s="260"/>
      <c r="X1954" s="260"/>
      <c r="Y1954" s="260"/>
      <c r="Z1954" s="260"/>
      <c r="AA1954" s="260"/>
      <c r="AB1954" s="260"/>
      <c r="AC1954" s="260"/>
      <c r="AD1954" s="260"/>
      <c r="AE1954" s="260"/>
    </row>
    <row r="1955" spans="1:31">
      <c r="A1955" s="186"/>
      <c r="B1955" s="186"/>
      <c r="C1955" s="226"/>
      <c r="D1955" s="304"/>
      <c r="E1955" s="304"/>
      <c r="F1955" s="304"/>
      <c r="G1955" s="304"/>
      <c r="H1955" s="304"/>
      <c r="I1955" s="304"/>
      <c r="J1955" s="304"/>
      <c r="K1955" s="304"/>
      <c r="L1955" s="425">
        <f t="shared" si="60"/>
        <v>0</v>
      </c>
      <c r="M1955" s="304"/>
      <c r="N1955" s="304"/>
      <c r="O1955" s="425">
        <f t="shared" si="61"/>
        <v>0</v>
      </c>
      <c r="P1955" s="304"/>
      <c r="Q1955" s="304"/>
      <c r="R1955" s="275" t="str">
        <f>IF(ISBLANK($B1955),"",VLOOKUP($B1955,Listen!$A$2:$C$44,2,FALSE))</f>
        <v/>
      </c>
      <c r="S1955" s="275" t="str">
        <f>IF(ISBLANK($B1955),"",VLOOKUP($B1955,Listen!$A$2:$C$44,3,FALSE))</f>
        <v/>
      </c>
      <c r="T1955" s="260"/>
      <c r="U1955" s="260"/>
      <c r="V1955" s="260"/>
      <c r="W1955" s="260"/>
      <c r="X1955" s="260"/>
      <c r="Y1955" s="260"/>
      <c r="Z1955" s="260"/>
      <c r="AA1955" s="260"/>
      <c r="AB1955" s="260"/>
      <c r="AC1955" s="260"/>
      <c r="AD1955" s="260"/>
      <c r="AE1955" s="260"/>
    </row>
    <row r="1956" spans="1:31">
      <c r="A1956" s="186"/>
      <c r="B1956" s="186"/>
      <c r="C1956" s="226"/>
      <c r="D1956" s="304"/>
      <c r="E1956" s="304"/>
      <c r="F1956" s="304"/>
      <c r="G1956" s="304"/>
      <c r="H1956" s="304"/>
      <c r="I1956" s="304"/>
      <c r="J1956" s="304"/>
      <c r="K1956" s="304"/>
      <c r="L1956" s="425">
        <f t="shared" si="60"/>
        <v>0</v>
      </c>
      <c r="M1956" s="304"/>
      <c r="N1956" s="304"/>
      <c r="O1956" s="425">
        <f t="shared" si="61"/>
        <v>0</v>
      </c>
      <c r="P1956" s="304"/>
      <c r="Q1956" s="304"/>
      <c r="R1956" s="275" t="str">
        <f>IF(ISBLANK($B1956),"",VLOOKUP($B1956,Listen!$A$2:$C$44,2,FALSE))</f>
        <v/>
      </c>
      <c r="S1956" s="275" t="str">
        <f>IF(ISBLANK($B1956),"",VLOOKUP($B1956,Listen!$A$2:$C$44,3,FALSE))</f>
        <v/>
      </c>
      <c r="T1956" s="260"/>
      <c r="U1956" s="260"/>
      <c r="V1956" s="260"/>
      <c r="W1956" s="260"/>
      <c r="X1956" s="260"/>
      <c r="Y1956" s="260"/>
      <c r="Z1956" s="260"/>
      <c r="AA1956" s="260"/>
      <c r="AB1956" s="260"/>
      <c r="AC1956" s="260"/>
      <c r="AD1956" s="260"/>
      <c r="AE1956" s="260"/>
    </row>
    <row r="1957" spans="1:31">
      <c r="A1957" s="186"/>
      <c r="B1957" s="186"/>
      <c r="C1957" s="226"/>
      <c r="D1957" s="304"/>
      <c r="E1957" s="304"/>
      <c r="F1957" s="304"/>
      <c r="G1957" s="304"/>
      <c r="H1957" s="304"/>
      <c r="I1957" s="304"/>
      <c r="J1957" s="304"/>
      <c r="K1957" s="304"/>
      <c r="L1957" s="425">
        <f t="shared" si="60"/>
        <v>0</v>
      </c>
      <c r="M1957" s="304"/>
      <c r="N1957" s="304"/>
      <c r="O1957" s="425">
        <f t="shared" si="61"/>
        <v>0</v>
      </c>
      <c r="P1957" s="304"/>
      <c r="Q1957" s="304"/>
      <c r="R1957" s="275" t="str">
        <f>IF(ISBLANK($B1957),"",VLOOKUP($B1957,Listen!$A$2:$C$44,2,FALSE))</f>
        <v/>
      </c>
      <c r="S1957" s="275" t="str">
        <f>IF(ISBLANK($B1957),"",VLOOKUP($B1957,Listen!$A$2:$C$44,3,FALSE))</f>
        <v/>
      </c>
      <c r="T1957" s="260"/>
      <c r="U1957" s="260"/>
      <c r="V1957" s="260"/>
      <c r="W1957" s="260"/>
      <c r="X1957" s="260"/>
      <c r="Y1957" s="260"/>
      <c r="Z1957" s="260"/>
      <c r="AA1957" s="260"/>
      <c r="AB1957" s="260"/>
      <c r="AC1957" s="260"/>
      <c r="AD1957" s="260"/>
      <c r="AE1957" s="260"/>
    </row>
    <row r="1958" spans="1:31">
      <c r="A1958" s="186"/>
      <c r="B1958" s="186"/>
      <c r="C1958" s="226"/>
      <c r="D1958" s="304"/>
      <c r="E1958" s="304"/>
      <c r="F1958" s="304"/>
      <c r="G1958" s="304"/>
      <c r="H1958" s="304"/>
      <c r="I1958" s="304"/>
      <c r="J1958" s="304"/>
      <c r="K1958" s="304"/>
      <c r="L1958" s="425">
        <f t="shared" si="60"/>
        <v>0</v>
      </c>
      <c r="M1958" s="304"/>
      <c r="N1958" s="304"/>
      <c r="O1958" s="425">
        <f t="shared" si="61"/>
        <v>0</v>
      </c>
      <c r="P1958" s="304"/>
      <c r="Q1958" s="304"/>
      <c r="R1958" s="275" t="str">
        <f>IF(ISBLANK($B1958),"",VLOOKUP($B1958,Listen!$A$2:$C$44,2,FALSE))</f>
        <v/>
      </c>
      <c r="S1958" s="275" t="str">
        <f>IF(ISBLANK($B1958),"",VLOOKUP($B1958,Listen!$A$2:$C$44,3,FALSE))</f>
        <v/>
      </c>
      <c r="T1958" s="260"/>
      <c r="U1958" s="260"/>
      <c r="V1958" s="260"/>
      <c r="W1958" s="260"/>
      <c r="X1958" s="260"/>
      <c r="Y1958" s="260"/>
      <c r="Z1958" s="260"/>
      <c r="AA1958" s="260"/>
      <c r="AB1958" s="260"/>
      <c r="AC1958" s="260"/>
      <c r="AD1958" s="260"/>
      <c r="AE1958" s="260"/>
    </row>
    <row r="1959" spans="1:31">
      <c r="A1959" s="186"/>
      <c r="B1959" s="186"/>
      <c r="C1959" s="226"/>
      <c r="D1959" s="304"/>
      <c r="E1959" s="304"/>
      <c r="F1959" s="304"/>
      <c r="G1959" s="304"/>
      <c r="H1959" s="304"/>
      <c r="I1959" s="304"/>
      <c r="J1959" s="304"/>
      <c r="K1959" s="304"/>
      <c r="L1959" s="425">
        <f t="shared" si="60"/>
        <v>0</v>
      </c>
      <c r="M1959" s="304"/>
      <c r="N1959" s="304"/>
      <c r="O1959" s="425">
        <f t="shared" si="61"/>
        <v>0</v>
      </c>
      <c r="P1959" s="304"/>
      <c r="Q1959" s="304"/>
      <c r="R1959" s="275" t="str">
        <f>IF(ISBLANK($B1959),"",VLOOKUP($B1959,Listen!$A$2:$C$44,2,FALSE))</f>
        <v/>
      </c>
      <c r="S1959" s="275" t="str">
        <f>IF(ISBLANK($B1959),"",VLOOKUP($B1959,Listen!$A$2:$C$44,3,FALSE))</f>
        <v/>
      </c>
      <c r="T1959" s="260"/>
      <c r="U1959" s="260"/>
      <c r="V1959" s="260"/>
      <c r="W1959" s="260"/>
      <c r="X1959" s="260"/>
      <c r="Y1959" s="260"/>
      <c r="Z1959" s="260"/>
      <c r="AA1959" s="260"/>
      <c r="AB1959" s="260"/>
      <c r="AC1959" s="260"/>
      <c r="AD1959" s="260"/>
      <c r="AE1959" s="260"/>
    </row>
    <row r="1960" spans="1:31">
      <c r="A1960" s="186"/>
      <c r="B1960" s="186"/>
      <c r="C1960" s="226"/>
      <c r="D1960" s="304"/>
      <c r="E1960" s="304"/>
      <c r="F1960" s="304"/>
      <c r="G1960" s="304"/>
      <c r="H1960" s="304"/>
      <c r="I1960" s="304"/>
      <c r="J1960" s="304"/>
      <c r="K1960" s="304"/>
      <c r="L1960" s="425">
        <f t="shared" si="60"/>
        <v>0</v>
      </c>
      <c r="M1960" s="304"/>
      <c r="N1960" s="304"/>
      <c r="O1960" s="425">
        <f t="shared" si="61"/>
        <v>0</v>
      </c>
      <c r="P1960" s="304"/>
      <c r="Q1960" s="304"/>
      <c r="R1960" s="275" t="str">
        <f>IF(ISBLANK($B1960),"",VLOOKUP($B1960,Listen!$A$2:$C$44,2,FALSE))</f>
        <v/>
      </c>
      <c r="S1960" s="275" t="str">
        <f>IF(ISBLANK($B1960),"",VLOOKUP($B1960,Listen!$A$2:$C$44,3,FALSE))</f>
        <v/>
      </c>
      <c r="T1960" s="260"/>
      <c r="U1960" s="260"/>
      <c r="V1960" s="260"/>
      <c r="W1960" s="260"/>
      <c r="X1960" s="260"/>
      <c r="Y1960" s="260"/>
      <c r="Z1960" s="260"/>
      <c r="AA1960" s="260"/>
      <c r="AB1960" s="260"/>
      <c r="AC1960" s="260"/>
      <c r="AD1960" s="260"/>
      <c r="AE1960" s="260"/>
    </row>
    <row r="1961" spans="1:31">
      <c r="A1961" s="186"/>
      <c r="B1961" s="186"/>
      <c r="C1961" s="226"/>
      <c r="D1961" s="304"/>
      <c r="E1961" s="304"/>
      <c r="F1961" s="304"/>
      <c r="G1961" s="304"/>
      <c r="H1961" s="304"/>
      <c r="I1961" s="304"/>
      <c r="J1961" s="304"/>
      <c r="K1961" s="304"/>
      <c r="L1961" s="425">
        <f t="shared" si="60"/>
        <v>0</v>
      </c>
      <c r="M1961" s="304"/>
      <c r="N1961" s="304"/>
      <c r="O1961" s="425">
        <f t="shared" si="61"/>
        <v>0</v>
      </c>
      <c r="P1961" s="304"/>
      <c r="Q1961" s="304"/>
      <c r="R1961" s="275" t="str">
        <f>IF(ISBLANK($B1961),"",VLOOKUP($B1961,Listen!$A$2:$C$44,2,FALSE))</f>
        <v/>
      </c>
      <c r="S1961" s="275" t="str">
        <f>IF(ISBLANK($B1961),"",VLOOKUP($B1961,Listen!$A$2:$C$44,3,FALSE))</f>
        <v/>
      </c>
      <c r="T1961" s="260"/>
      <c r="U1961" s="260"/>
      <c r="V1961" s="260"/>
      <c r="W1961" s="260"/>
      <c r="X1961" s="260"/>
      <c r="Y1961" s="260"/>
      <c r="Z1961" s="260"/>
      <c r="AA1961" s="260"/>
      <c r="AB1961" s="260"/>
      <c r="AC1961" s="260"/>
      <c r="AD1961" s="260"/>
      <c r="AE1961" s="260"/>
    </row>
    <row r="1962" spans="1:31">
      <c r="A1962" s="186"/>
      <c r="B1962" s="186"/>
      <c r="C1962" s="226"/>
      <c r="D1962" s="304"/>
      <c r="E1962" s="304"/>
      <c r="F1962" s="304"/>
      <c r="G1962" s="304"/>
      <c r="H1962" s="304"/>
      <c r="I1962" s="304"/>
      <c r="J1962" s="304"/>
      <c r="K1962" s="304"/>
      <c r="L1962" s="425">
        <f t="shared" si="60"/>
        <v>0</v>
      </c>
      <c r="M1962" s="304"/>
      <c r="N1962" s="304"/>
      <c r="O1962" s="425">
        <f t="shared" si="61"/>
        <v>0</v>
      </c>
      <c r="P1962" s="304"/>
      <c r="Q1962" s="304"/>
      <c r="R1962" s="275" t="str">
        <f>IF(ISBLANK($B1962),"",VLOOKUP($B1962,Listen!$A$2:$C$44,2,FALSE))</f>
        <v/>
      </c>
      <c r="S1962" s="275" t="str">
        <f>IF(ISBLANK($B1962),"",VLOOKUP($B1962,Listen!$A$2:$C$44,3,FALSE))</f>
        <v/>
      </c>
      <c r="T1962" s="260"/>
      <c r="U1962" s="260"/>
      <c r="V1962" s="260"/>
      <c r="W1962" s="260"/>
      <c r="X1962" s="260"/>
      <c r="Y1962" s="260"/>
      <c r="Z1962" s="260"/>
      <c r="AA1962" s="260"/>
      <c r="AB1962" s="260"/>
      <c r="AC1962" s="260"/>
      <c r="AD1962" s="260"/>
      <c r="AE1962" s="260"/>
    </row>
    <row r="1963" spans="1:31">
      <c r="A1963" s="186"/>
      <c r="B1963" s="186"/>
      <c r="C1963" s="226"/>
      <c r="D1963" s="304"/>
      <c r="E1963" s="304"/>
      <c r="F1963" s="304"/>
      <c r="G1963" s="304"/>
      <c r="H1963" s="304"/>
      <c r="I1963" s="304"/>
      <c r="J1963" s="304"/>
      <c r="K1963" s="304"/>
      <c r="L1963" s="425">
        <f t="shared" si="60"/>
        <v>0</v>
      </c>
      <c r="M1963" s="304"/>
      <c r="N1963" s="304"/>
      <c r="O1963" s="425">
        <f t="shared" si="61"/>
        <v>0</v>
      </c>
      <c r="P1963" s="304"/>
      <c r="Q1963" s="304"/>
      <c r="R1963" s="275" t="str">
        <f>IF(ISBLANK($B1963),"",VLOOKUP($B1963,Listen!$A$2:$C$44,2,FALSE))</f>
        <v/>
      </c>
      <c r="S1963" s="275" t="str">
        <f>IF(ISBLANK($B1963),"",VLOOKUP($B1963,Listen!$A$2:$C$44,3,FALSE))</f>
        <v/>
      </c>
      <c r="T1963" s="260"/>
      <c r="U1963" s="260"/>
      <c r="V1963" s="260"/>
      <c r="W1963" s="260"/>
      <c r="X1963" s="260"/>
      <c r="Y1963" s="260"/>
      <c r="Z1963" s="260"/>
      <c r="AA1963" s="260"/>
      <c r="AB1963" s="260"/>
      <c r="AC1963" s="260"/>
      <c r="AD1963" s="260"/>
      <c r="AE1963" s="260"/>
    </row>
    <row r="1964" spans="1:31">
      <c r="A1964" s="186"/>
      <c r="B1964" s="186"/>
      <c r="C1964" s="226"/>
      <c r="D1964" s="304"/>
      <c r="E1964" s="304"/>
      <c r="F1964" s="304"/>
      <c r="G1964" s="304"/>
      <c r="H1964" s="304"/>
      <c r="I1964" s="304"/>
      <c r="J1964" s="304"/>
      <c r="K1964" s="304"/>
      <c r="L1964" s="425">
        <f t="shared" si="60"/>
        <v>0</v>
      </c>
      <c r="M1964" s="304"/>
      <c r="N1964" s="304"/>
      <c r="O1964" s="425">
        <f t="shared" si="61"/>
        <v>0</v>
      </c>
      <c r="P1964" s="304"/>
      <c r="Q1964" s="304"/>
      <c r="R1964" s="275" t="str">
        <f>IF(ISBLANK($B1964),"",VLOOKUP($B1964,Listen!$A$2:$C$44,2,FALSE))</f>
        <v/>
      </c>
      <c r="S1964" s="275" t="str">
        <f>IF(ISBLANK($B1964),"",VLOOKUP($B1964,Listen!$A$2:$C$44,3,FALSE))</f>
        <v/>
      </c>
      <c r="T1964" s="260"/>
      <c r="U1964" s="260"/>
      <c r="V1964" s="260"/>
      <c r="W1964" s="260"/>
      <c r="X1964" s="260"/>
      <c r="Y1964" s="260"/>
      <c r="Z1964" s="260"/>
      <c r="AA1964" s="260"/>
      <c r="AB1964" s="260"/>
      <c r="AC1964" s="260"/>
      <c r="AD1964" s="260"/>
      <c r="AE1964" s="260"/>
    </row>
    <row r="1965" spans="1:31">
      <c r="A1965" s="186"/>
      <c r="B1965" s="186"/>
      <c r="C1965" s="226"/>
      <c r="D1965" s="304"/>
      <c r="E1965" s="304"/>
      <c r="F1965" s="304"/>
      <c r="G1965" s="304"/>
      <c r="H1965" s="304"/>
      <c r="I1965" s="304"/>
      <c r="J1965" s="304"/>
      <c r="K1965" s="304"/>
      <c r="L1965" s="425">
        <f t="shared" si="60"/>
        <v>0</v>
      </c>
      <c r="M1965" s="304"/>
      <c r="N1965" s="304"/>
      <c r="O1965" s="425">
        <f t="shared" si="61"/>
        <v>0</v>
      </c>
      <c r="P1965" s="304"/>
      <c r="Q1965" s="304"/>
      <c r="R1965" s="275" t="str">
        <f>IF(ISBLANK($B1965),"",VLOOKUP($B1965,Listen!$A$2:$C$44,2,FALSE))</f>
        <v/>
      </c>
      <c r="S1965" s="275" t="str">
        <f>IF(ISBLANK($B1965),"",VLOOKUP($B1965,Listen!$A$2:$C$44,3,FALSE))</f>
        <v/>
      </c>
      <c r="T1965" s="260"/>
      <c r="U1965" s="260"/>
      <c r="V1965" s="260"/>
      <c r="W1965" s="260"/>
      <c r="X1965" s="260"/>
      <c r="Y1965" s="260"/>
      <c r="Z1965" s="260"/>
      <c r="AA1965" s="260"/>
      <c r="AB1965" s="260"/>
      <c r="AC1965" s="260"/>
      <c r="AD1965" s="260"/>
      <c r="AE1965" s="260"/>
    </row>
    <row r="1966" spans="1:31">
      <c r="A1966" s="186"/>
      <c r="B1966" s="186"/>
      <c r="C1966" s="226"/>
      <c r="D1966" s="304"/>
      <c r="E1966" s="304"/>
      <c r="F1966" s="304"/>
      <c r="G1966" s="304"/>
      <c r="H1966" s="304"/>
      <c r="I1966" s="304"/>
      <c r="J1966" s="304"/>
      <c r="K1966" s="304"/>
      <c r="L1966" s="425">
        <f t="shared" si="60"/>
        <v>0</v>
      </c>
      <c r="M1966" s="304"/>
      <c r="N1966" s="304"/>
      <c r="O1966" s="425">
        <f t="shared" si="61"/>
        <v>0</v>
      </c>
      <c r="P1966" s="304"/>
      <c r="Q1966" s="304"/>
      <c r="R1966" s="275" t="str">
        <f>IF(ISBLANK($B1966),"",VLOOKUP($B1966,Listen!$A$2:$C$44,2,FALSE))</f>
        <v/>
      </c>
      <c r="S1966" s="275" t="str">
        <f>IF(ISBLANK($B1966),"",VLOOKUP($B1966,Listen!$A$2:$C$44,3,FALSE))</f>
        <v/>
      </c>
      <c r="T1966" s="260"/>
      <c r="U1966" s="260"/>
      <c r="V1966" s="260"/>
      <c r="W1966" s="260"/>
      <c r="X1966" s="260"/>
      <c r="Y1966" s="260"/>
      <c r="Z1966" s="260"/>
      <c r="AA1966" s="260"/>
      <c r="AB1966" s="260"/>
      <c r="AC1966" s="260"/>
      <c r="AD1966" s="260"/>
      <c r="AE1966" s="260"/>
    </row>
    <row r="1967" spans="1:31">
      <c r="A1967" s="186"/>
      <c r="B1967" s="186"/>
      <c r="C1967" s="226"/>
      <c r="D1967" s="304"/>
      <c r="E1967" s="304"/>
      <c r="F1967" s="304"/>
      <c r="G1967" s="304"/>
      <c r="H1967" s="304"/>
      <c r="I1967" s="304"/>
      <c r="J1967" s="304"/>
      <c r="K1967" s="304"/>
      <c r="L1967" s="425">
        <f t="shared" si="60"/>
        <v>0</v>
      </c>
      <c r="M1967" s="304"/>
      <c r="N1967" s="304"/>
      <c r="O1967" s="425">
        <f t="shared" si="61"/>
        <v>0</v>
      </c>
      <c r="P1967" s="304"/>
      <c r="Q1967" s="304"/>
      <c r="R1967" s="275" t="str">
        <f>IF(ISBLANK($B1967),"",VLOOKUP($B1967,Listen!$A$2:$C$44,2,FALSE))</f>
        <v/>
      </c>
      <c r="S1967" s="275" t="str">
        <f>IF(ISBLANK($B1967),"",VLOOKUP($B1967,Listen!$A$2:$C$44,3,FALSE))</f>
        <v/>
      </c>
      <c r="T1967" s="260"/>
      <c r="U1967" s="260"/>
      <c r="V1967" s="260"/>
      <c r="W1967" s="260"/>
      <c r="X1967" s="260"/>
      <c r="Y1967" s="260"/>
      <c r="Z1967" s="260"/>
      <c r="AA1967" s="260"/>
      <c r="AB1967" s="260"/>
      <c r="AC1967" s="260"/>
      <c r="AD1967" s="260"/>
      <c r="AE1967" s="260"/>
    </row>
    <row r="1968" spans="1:31">
      <c r="A1968" s="186"/>
      <c r="B1968" s="186"/>
      <c r="C1968" s="226"/>
      <c r="D1968" s="304"/>
      <c r="E1968" s="304"/>
      <c r="F1968" s="304"/>
      <c r="G1968" s="304"/>
      <c r="H1968" s="304"/>
      <c r="I1968" s="304"/>
      <c r="J1968" s="304"/>
      <c r="K1968" s="304"/>
      <c r="L1968" s="425">
        <f t="shared" si="60"/>
        <v>0</v>
      </c>
      <c r="M1968" s="304"/>
      <c r="N1968" s="304"/>
      <c r="O1968" s="425">
        <f t="shared" si="61"/>
        <v>0</v>
      </c>
      <c r="P1968" s="304"/>
      <c r="Q1968" s="304"/>
      <c r="R1968" s="275" t="str">
        <f>IF(ISBLANK($B1968),"",VLOOKUP($B1968,Listen!$A$2:$C$44,2,FALSE))</f>
        <v/>
      </c>
      <c r="S1968" s="275" t="str">
        <f>IF(ISBLANK($B1968),"",VLOOKUP($B1968,Listen!$A$2:$C$44,3,FALSE))</f>
        <v/>
      </c>
      <c r="T1968" s="260"/>
      <c r="U1968" s="260"/>
      <c r="V1968" s="260"/>
      <c r="W1968" s="260"/>
      <c r="X1968" s="260"/>
      <c r="Y1968" s="260"/>
      <c r="Z1968" s="260"/>
      <c r="AA1968" s="260"/>
      <c r="AB1968" s="260"/>
      <c r="AC1968" s="260"/>
      <c r="AD1968" s="260"/>
      <c r="AE1968" s="260"/>
    </row>
    <row r="1969" spans="1:31">
      <c r="A1969" s="186"/>
      <c r="B1969" s="186"/>
      <c r="C1969" s="226"/>
      <c r="D1969" s="304"/>
      <c r="E1969" s="304"/>
      <c r="F1969" s="304"/>
      <c r="G1969" s="304"/>
      <c r="H1969" s="304"/>
      <c r="I1969" s="304"/>
      <c r="J1969" s="304"/>
      <c r="K1969" s="304"/>
      <c r="L1969" s="425">
        <f t="shared" si="60"/>
        <v>0</v>
      </c>
      <c r="M1969" s="304"/>
      <c r="N1969" s="304"/>
      <c r="O1969" s="425">
        <f t="shared" si="61"/>
        <v>0</v>
      </c>
      <c r="P1969" s="304"/>
      <c r="Q1969" s="304"/>
      <c r="R1969" s="275" t="str">
        <f>IF(ISBLANK($B1969),"",VLOOKUP($B1969,Listen!$A$2:$C$44,2,FALSE))</f>
        <v/>
      </c>
      <c r="S1969" s="275" t="str">
        <f>IF(ISBLANK($B1969),"",VLOOKUP($B1969,Listen!$A$2:$C$44,3,FALSE))</f>
        <v/>
      </c>
      <c r="T1969" s="260"/>
      <c r="U1969" s="260"/>
      <c r="V1969" s="260"/>
      <c r="W1969" s="260"/>
      <c r="X1969" s="260"/>
      <c r="Y1969" s="260"/>
      <c r="Z1969" s="260"/>
      <c r="AA1969" s="260"/>
      <c r="AB1969" s="260"/>
      <c r="AC1969" s="260"/>
      <c r="AD1969" s="260"/>
      <c r="AE1969" s="260"/>
    </row>
    <row r="1970" spans="1:31">
      <c r="A1970" s="186"/>
      <c r="B1970" s="186"/>
      <c r="C1970" s="226"/>
      <c r="D1970" s="304"/>
      <c r="E1970" s="304"/>
      <c r="F1970" s="304"/>
      <c r="G1970" s="304"/>
      <c r="H1970" s="304"/>
      <c r="I1970" s="304"/>
      <c r="J1970" s="304"/>
      <c r="K1970" s="304"/>
      <c r="L1970" s="425">
        <f t="shared" si="60"/>
        <v>0</v>
      </c>
      <c r="M1970" s="304"/>
      <c r="N1970" s="304"/>
      <c r="O1970" s="425">
        <f t="shared" si="61"/>
        <v>0</v>
      </c>
      <c r="P1970" s="304"/>
      <c r="Q1970" s="304"/>
      <c r="R1970" s="275" t="str">
        <f>IF(ISBLANK($B1970),"",VLOOKUP($B1970,Listen!$A$2:$C$44,2,FALSE))</f>
        <v/>
      </c>
      <c r="S1970" s="275" t="str">
        <f>IF(ISBLANK($B1970),"",VLOOKUP($B1970,Listen!$A$2:$C$44,3,FALSE))</f>
        <v/>
      </c>
      <c r="T1970" s="260"/>
      <c r="U1970" s="260"/>
      <c r="V1970" s="260"/>
      <c r="W1970" s="260"/>
      <c r="X1970" s="260"/>
      <c r="Y1970" s="260"/>
      <c r="Z1970" s="260"/>
      <c r="AA1970" s="260"/>
      <c r="AB1970" s="260"/>
      <c r="AC1970" s="260"/>
      <c r="AD1970" s="260"/>
      <c r="AE1970" s="260"/>
    </row>
    <row r="1971" spans="1:31">
      <c r="A1971" s="186"/>
      <c r="B1971" s="186"/>
      <c r="C1971" s="226"/>
      <c r="D1971" s="304"/>
      <c r="E1971" s="304"/>
      <c r="F1971" s="304"/>
      <c r="G1971" s="304"/>
      <c r="H1971" s="304"/>
      <c r="I1971" s="304"/>
      <c r="J1971" s="304"/>
      <c r="K1971" s="304"/>
      <c r="L1971" s="425">
        <f t="shared" si="60"/>
        <v>0</v>
      </c>
      <c r="M1971" s="304"/>
      <c r="N1971" s="304"/>
      <c r="O1971" s="425">
        <f t="shared" si="61"/>
        <v>0</v>
      </c>
      <c r="P1971" s="304"/>
      <c r="Q1971" s="304"/>
      <c r="R1971" s="275" t="str">
        <f>IF(ISBLANK($B1971),"",VLOOKUP($B1971,Listen!$A$2:$C$44,2,FALSE))</f>
        <v/>
      </c>
      <c r="S1971" s="275" t="str">
        <f>IF(ISBLANK($B1971),"",VLOOKUP($B1971,Listen!$A$2:$C$44,3,FALSE))</f>
        <v/>
      </c>
      <c r="T1971" s="260"/>
      <c r="U1971" s="260"/>
      <c r="V1971" s="260"/>
      <c r="W1971" s="260"/>
      <c r="X1971" s="260"/>
      <c r="Y1971" s="260"/>
      <c r="Z1971" s="260"/>
      <c r="AA1971" s="260"/>
      <c r="AB1971" s="260"/>
      <c r="AC1971" s="260"/>
      <c r="AD1971" s="260"/>
      <c r="AE1971" s="260"/>
    </row>
    <row r="1972" spans="1:31">
      <c r="A1972" s="186"/>
      <c r="B1972" s="186"/>
      <c r="C1972" s="226"/>
      <c r="D1972" s="304"/>
      <c r="E1972" s="304"/>
      <c r="F1972" s="304"/>
      <c r="G1972" s="304"/>
      <c r="H1972" s="304"/>
      <c r="I1972" s="304"/>
      <c r="J1972" s="304"/>
      <c r="K1972" s="304"/>
      <c r="L1972" s="425">
        <f t="shared" si="60"/>
        <v>0</v>
      </c>
      <c r="M1972" s="304"/>
      <c r="N1972" s="304"/>
      <c r="O1972" s="425">
        <f t="shared" si="61"/>
        <v>0</v>
      </c>
      <c r="P1972" s="304"/>
      <c r="Q1972" s="304"/>
      <c r="R1972" s="275" t="str">
        <f>IF(ISBLANK($B1972),"",VLOOKUP($B1972,Listen!$A$2:$C$44,2,FALSE))</f>
        <v/>
      </c>
      <c r="S1972" s="275" t="str">
        <f>IF(ISBLANK($B1972),"",VLOOKUP($B1972,Listen!$A$2:$C$44,3,FALSE))</f>
        <v/>
      </c>
      <c r="T1972" s="260"/>
      <c r="U1972" s="260"/>
      <c r="V1972" s="260"/>
      <c r="W1972" s="260"/>
      <c r="X1972" s="260"/>
      <c r="Y1972" s="260"/>
      <c r="Z1972" s="260"/>
      <c r="AA1972" s="260"/>
      <c r="AB1972" s="260"/>
      <c r="AC1972" s="260"/>
      <c r="AD1972" s="260"/>
      <c r="AE1972" s="260"/>
    </row>
    <row r="1973" spans="1:31">
      <c r="A1973" s="186"/>
      <c r="B1973" s="186"/>
      <c r="C1973" s="226"/>
      <c r="D1973" s="304"/>
      <c r="E1973" s="304"/>
      <c r="F1973" s="304"/>
      <c r="G1973" s="304"/>
      <c r="H1973" s="304"/>
      <c r="I1973" s="304"/>
      <c r="J1973" s="304"/>
      <c r="K1973" s="304"/>
      <c r="L1973" s="425">
        <f t="shared" si="60"/>
        <v>0</v>
      </c>
      <c r="M1973" s="304"/>
      <c r="N1973" s="304"/>
      <c r="O1973" s="425">
        <f t="shared" si="61"/>
        <v>0</v>
      </c>
      <c r="P1973" s="304"/>
      <c r="Q1973" s="304"/>
      <c r="R1973" s="275" t="str">
        <f>IF(ISBLANK($B1973),"",VLOOKUP($B1973,Listen!$A$2:$C$44,2,FALSE))</f>
        <v/>
      </c>
      <c r="S1973" s="275" t="str">
        <f>IF(ISBLANK($B1973),"",VLOOKUP($B1973,Listen!$A$2:$C$44,3,FALSE))</f>
        <v/>
      </c>
      <c r="T1973" s="260"/>
      <c r="U1973" s="260"/>
      <c r="V1973" s="260"/>
      <c r="W1973" s="260"/>
      <c r="X1973" s="260"/>
      <c r="Y1973" s="260"/>
      <c r="Z1973" s="260"/>
      <c r="AA1973" s="260"/>
      <c r="AB1973" s="260"/>
      <c r="AC1973" s="260"/>
      <c r="AD1973" s="260"/>
      <c r="AE1973" s="260"/>
    </row>
    <row r="1974" spans="1:31">
      <c r="A1974" s="186"/>
      <c r="B1974" s="186"/>
      <c r="C1974" s="226"/>
      <c r="D1974" s="304"/>
      <c r="E1974" s="304"/>
      <c r="F1974" s="304"/>
      <c r="G1974" s="304"/>
      <c r="H1974" s="304"/>
      <c r="I1974" s="304"/>
      <c r="J1974" s="304"/>
      <c r="K1974" s="304"/>
      <c r="L1974" s="425">
        <f t="shared" si="60"/>
        <v>0</v>
      </c>
      <c r="M1974" s="304"/>
      <c r="N1974" s="304"/>
      <c r="O1974" s="425">
        <f t="shared" si="61"/>
        <v>0</v>
      </c>
      <c r="P1974" s="304"/>
      <c r="Q1974" s="304"/>
      <c r="R1974" s="275" t="str">
        <f>IF(ISBLANK($B1974),"",VLOOKUP($B1974,Listen!$A$2:$C$44,2,FALSE))</f>
        <v/>
      </c>
      <c r="S1974" s="275" t="str">
        <f>IF(ISBLANK($B1974),"",VLOOKUP($B1974,Listen!$A$2:$C$44,3,FALSE))</f>
        <v/>
      </c>
      <c r="T1974" s="260"/>
      <c r="U1974" s="260"/>
      <c r="V1974" s="260"/>
      <c r="W1974" s="260"/>
      <c r="X1974" s="260"/>
      <c r="Y1974" s="260"/>
      <c r="Z1974" s="260"/>
      <c r="AA1974" s="260"/>
      <c r="AB1974" s="260"/>
      <c r="AC1974" s="260"/>
      <c r="AD1974" s="260"/>
      <c r="AE1974" s="260"/>
    </row>
    <row r="1975" spans="1:31">
      <c r="A1975" s="186"/>
      <c r="B1975" s="186"/>
      <c r="C1975" s="226"/>
      <c r="D1975" s="304"/>
      <c r="E1975" s="304"/>
      <c r="F1975" s="304"/>
      <c r="G1975" s="304"/>
      <c r="H1975" s="304"/>
      <c r="I1975" s="304"/>
      <c r="J1975" s="304"/>
      <c r="K1975" s="304"/>
      <c r="L1975" s="425">
        <f t="shared" si="60"/>
        <v>0</v>
      </c>
      <c r="M1975" s="304"/>
      <c r="N1975" s="304"/>
      <c r="O1975" s="425">
        <f t="shared" si="61"/>
        <v>0</v>
      </c>
      <c r="P1975" s="304"/>
      <c r="Q1975" s="304"/>
      <c r="R1975" s="275" t="str">
        <f>IF(ISBLANK($B1975),"",VLOOKUP($B1975,Listen!$A$2:$C$44,2,FALSE))</f>
        <v/>
      </c>
      <c r="S1975" s="275" t="str">
        <f>IF(ISBLANK($B1975),"",VLOOKUP($B1975,Listen!$A$2:$C$44,3,FALSE))</f>
        <v/>
      </c>
      <c r="T1975" s="260"/>
      <c r="U1975" s="260"/>
      <c r="V1975" s="260"/>
      <c r="W1975" s="260"/>
      <c r="X1975" s="260"/>
      <c r="Y1975" s="260"/>
      <c r="Z1975" s="260"/>
      <c r="AA1975" s="260"/>
      <c r="AB1975" s="260"/>
      <c r="AC1975" s="260"/>
      <c r="AD1975" s="260"/>
      <c r="AE1975" s="260"/>
    </row>
    <row r="1976" spans="1:31">
      <c r="A1976" s="186"/>
      <c r="B1976" s="186"/>
      <c r="C1976" s="226"/>
      <c r="D1976" s="304"/>
      <c r="E1976" s="304"/>
      <c r="F1976" s="304"/>
      <c r="G1976" s="304"/>
      <c r="H1976" s="304"/>
      <c r="I1976" s="304"/>
      <c r="J1976" s="304"/>
      <c r="K1976" s="304"/>
      <c r="L1976" s="425">
        <f t="shared" si="60"/>
        <v>0</v>
      </c>
      <c r="M1976" s="304"/>
      <c r="N1976" s="304"/>
      <c r="O1976" s="425">
        <f t="shared" si="61"/>
        <v>0</v>
      </c>
      <c r="P1976" s="304"/>
      <c r="Q1976" s="304"/>
      <c r="R1976" s="275" t="str">
        <f>IF(ISBLANK($B1976),"",VLOOKUP($B1976,Listen!$A$2:$C$44,2,FALSE))</f>
        <v/>
      </c>
      <c r="S1976" s="275" t="str">
        <f>IF(ISBLANK($B1976),"",VLOOKUP($B1976,Listen!$A$2:$C$44,3,FALSE))</f>
        <v/>
      </c>
      <c r="T1976" s="260"/>
      <c r="U1976" s="260"/>
      <c r="V1976" s="260"/>
      <c r="W1976" s="260"/>
      <c r="X1976" s="260"/>
      <c r="Y1976" s="260"/>
      <c r="Z1976" s="260"/>
      <c r="AA1976" s="260"/>
      <c r="AB1976" s="260"/>
      <c r="AC1976" s="260"/>
      <c r="AD1976" s="260"/>
      <c r="AE1976" s="260"/>
    </row>
    <row r="1977" spans="1:31">
      <c r="A1977" s="186"/>
      <c r="B1977" s="186"/>
      <c r="C1977" s="226"/>
      <c r="D1977" s="304"/>
      <c r="E1977" s="304"/>
      <c r="F1977" s="304"/>
      <c r="G1977" s="304"/>
      <c r="H1977" s="304"/>
      <c r="I1977" s="304"/>
      <c r="J1977" s="304"/>
      <c r="K1977" s="304"/>
      <c r="L1977" s="425">
        <f t="shared" si="60"/>
        <v>0</v>
      </c>
      <c r="M1977" s="304"/>
      <c r="N1977" s="304"/>
      <c r="O1977" s="425">
        <f t="shared" si="61"/>
        <v>0</v>
      </c>
      <c r="P1977" s="304"/>
      <c r="Q1977" s="304"/>
      <c r="R1977" s="275" t="str">
        <f>IF(ISBLANK($B1977),"",VLOOKUP($B1977,Listen!$A$2:$C$44,2,FALSE))</f>
        <v/>
      </c>
      <c r="S1977" s="275" t="str">
        <f>IF(ISBLANK($B1977),"",VLOOKUP($B1977,Listen!$A$2:$C$44,3,FALSE))</f>
        <v/>
      </c>
      <c r="T1977" s="260"/>
      <c r="U1977" s="260"/>
      <c r="V1977" s="260"/>
      <c r="W1977" s="260"/>
      <c r="X1977" s="260"/>
      <c r="Y1977" s="260"/>
      <c r="Z1977" s="260"/>
      <c r="AA1977" s="260"/>
      <c r="AB1977" s="260"/>
      <c r="AC1977" s="260"/>
      <c r="AD1977" s="260"/>
      <c r="AE1977" s="260"/>
    </row>
    <row r="1978" spans="1:31">
      <c r="A1978" s="186"/>
      <c r="B1978" s="186"/>
      <c r="C1978" s="226"/>
      <c r="D1978" s="304"/>
      <c r="E1978" s="304"/>
      <c r="F1978" s="304"/>
      <c r="G1978" s="304"/>
      <c r="H1978" s="304"/>
      <c r="I1978" s="304"/>
      <c r="J1978" s="304"/>
      <c r="K1978" s="304"/>
      <c r="L1978" s="425">
        <f t="shared" si="60"/>
        <v>0</v>
      </c>
      <c r="M1978" s="304"/>
      <c r="N1978" s="304"/>
      <c r="O1978" s="425">
        <f t="shared" si="61"/>
        <v>0</v>
      </c>
      <c r="P1978" s="304"/>
      <c r="Q1978" s="304"/>
      <c r="R1978" s="275" t="str">
        <f>IF(ISBLANK($B1978),"",VLOOKUP($B1978,Listen!$A$2:$C$44,2,FALSE))</f>
        <v/>
      </c>
      <c r="S1978" s="275" t="str">
        <f>IF(ISBLANK($B1978),"",VLOOKUP($B1978,Listen!$A$2:$C$44,3,FALSE))</f>
        <v/>
      </c>
      <c r="T1978" s="260"/>
      <c r="U1978" s="260"/>
      <c r="V1978" s="260"/>
      <c r="W1978" s="260"/>
      <c r="X1978" s="260"/>
      <c r="Y1978" s="260"/>
      <c r="Z1978" s="260"/>
      <c r="AA1978" s="260"/>
      <c r="AB1978" s="260"/>
      <c r="AC1978" s="260"/>
      <c r="AD1978" s="260"/>
      <c r="AE1978" s="260"/>
    </row>
    <row r="1979" spans="1:31">
      <c r="A1979" s="186"/>
      <c r="B1979" s="186"/>
      <c r="C1979" s="226"/>
      <c r="D1979" s="304"/>
      <c r="E1979" s="304"/>
      <c r="F1979" s="304"/>
      <c r="G1979" s="304"/>
      <c r="H1979" s="304"/>
      <c r="I1979" s="304"/>
      <c r="J1979" s="304"/>
      <c r="K1979" s="304"/>
      <c r="L1979" s="425">
        <f t="shared" si="60"/>
        <v>0</v>
      </c>
      <c r="M1979" s="304"/>
      <c r="N1979" s="304"/>
      <c r="O1979" s="425">
        <f t="shared" si="61"/>
        <v>0</v>
      </c>
      <c r="P1979" s="304"/>
      <c r="Q1979" s="304"/>
      <c r="R1979" s="275" t="str">
        <f>IF(ISBLANK($B1979),"",VLOOKUP($B1979,Listen!$A$2:$C$44,2,FALSE))</f>
        <v/>
      </c>
      <c r="S1979" s="275" t="str">
        <f>IF(ISBLANK($B1979),"",VLOOKUP($B1979,Listen!$A$2:$C$44,3,FALSE))</f>
        <v/>
      </c>
      <c r="T1979" s="260"/>
      <c r="U1979" s="260"/>
      <c r="V1979" s="260"/>
      <c r="W1979" s="260"/>
      <c r="X1979" s="260"/>
      <c r="Y1979" s="260"/>
      <c r="Z1979" s="260"/>
      <c r="AA1979" s="260"/>
      <c r="AB1979" s="260"/>
      <c r="AC1979" s="260"/>
      <c r="AD1979" s="260"/>
      <c r="AE1979" s="260"/>
    </row>
    <row r="1980" spans="1:31">
      <c r="A1980" s="186"/>
      <c r="B1980" s="186"/>
      <c r="C1980" s="226"/>
      <c r="D1980" s="304"/>
      <c r="E1980" s="304"/>
      <c r="F1980" s="304"/>
      <c r="G1980" s="304"/>
      <c r="H1980" s="304"/>
      <c r="I1980" s="304"/>
      <c r="J1980" s="304"/>
      <c r="K1980" s="304"/>
      <c r="L1980" s="425">
        <f t="shared" si="60"/>
        <v>0</v>
      </c>
      <c r="M1980" s="304"/>
      <c r="N1980" s="304"/>
      <c r="O1980" s="425">
        <f t="shared" si="61"/>
        <v>0</v>
      </c>
      <c r="P1980" s="304"/>
      <c r="Q1980" s="304"/>
      <c r="R1980" s="275" t="str">
        <f>IF(ISBLANK($B1980),"",VLOOKUP($B1980,Listen!$A$2:$C$44,2,FALSE))</f>
        <v/>
      </c>
      <c r="S1980" s="275" t="str">
        <f>IF(ISBLANK($B1980),"",VLOOKUP($B1980,Listen!$A$2:$C$44,3,FALSE))</f>
        <v/>
      </c>
      <c r="T1980" s="260"/>
      <c r="U1980" s="260"/>
      <c r="V1980" s="260"/>
      <c r="W1980" s="260"/>
      <c r="X1980" s="260"/>
      <c r="Y1980" s="260"/>
      <c r="Z1980" s="260"/>
      <c r="AA1980" s="260"/>
      <c r="AB1980" s="260"/>
      <c r="AC1980" s="260"/>
      <c r="AD1980" s="260"/>
      <c r="AE1980" s="260"/>
    </row>
    <row r="1981" spans="1:31">
      <c r="A1981" s="186"/>
      <c r="B1981" s="186"/>
      <c r="C1981" s="226"/>
      <c r="D1981" s="304"/>
      <c r="E1981" s="304"/>
      <c r="F1981" s="304"/>
      <c r="G1981" s="304"/>
      <c r="H1981" s="304"/>
      <c r="I1981" s="304"/>
      <c r="J1981" s="304"/>
      <c r="K1981" s="304"/>
      <c r="L1981" s="425">
        <f t="shared" si="60"/>
        <v>0</v>
      </c>
      <c r="M1981" s="304"/>
      <c r="N1981" s="304"/>
      <c r="O1981" s="425">
        <f t="shared" si="61"/>
        <v>0</v>
      </c>
      <c r="P1981" s="304"/>
      <c r="Q1981" s="304"/>
      <c r="R1981" s="275" t="str">
        <f>IF(ISBLANK($B1981),"",VLOOKUP($B1981,Listen!$A$2:$C$44,2,FALSE))</f>
        <v/>
      </c>
      <c r="S1981" s="275" t="str">
        <f>IF(ISBLANK($B1981),"",VLOOKUP($B1981,Listen!$A$2:$C$44,3,FALSE))</f>
        <v/>
      </c>
      <c r="T1981" s="260"/>
      <c r="U1981" s="260"/>
      <c r="V1981" s="260"/>
      <c r="W1981" s="260"/>
      <c r="X1981" s="260"/>
      <c r="Y1981" s="260"/>
      <c r="Z1981" s="260"/>
      <c r="AA1981" s="260"/>
      <c r="AB1981" s="260"/>
      <c r="AC1981" s="260"/>
      <c r="AD1981" s="260"/>
      <c r="AE1981" s="260"/>
    </row>
    <row r="1982" spans="1:31">
      <c r="A1982" s="186"/>
      <c r="B1982" s="186"/>
      <c r="C1982" s="226"/>
      <c r="D1982" s="304"/>
      <c r="E1982" s="304"/>
      <c r="F1982" s="304"/>
      <c r="G1982" s="304"/>
      <c r="H1982" s="304"/>
      <c r="I1982" s="304"/>
      <c r="J1982" s="304"/>
      <c r="K1982" s="304"/>
      <c r="L1982" s="425">
        <f t="shared" si="60"/>
        <v>0</v>
      </c>
      <c r="M1982" s="304"/>
      <c r="N1982" s="304"/>
      <c r="O1982" s="425">
        <f t="shared" si="61"/>
        <v>0</v>
      </c>
      <c r="P1982" s="304"/>
      <c r="Q1982" s="304"/>
      <c r="R1982" s="275" t="str">
        <f>IF(ISBLANK($B1982),"",VLOOKUP($B1982,Listen!$A$2:$C$44,2,FALSE))</f>
        <v/>
      </c>
      <c r="S1982" s="275" t="str">
        <f>IF(ISBLANK($B1982),"",VLOOKUP($B1982,Listen!$A$2:$C$44,3,FALSE))</f>
        <v/>
      </c>
      <c r="T1982" s="260"/>
      <c r="U1982" s="260"/>
      <c r="V1982" s="260"/>
      <c r="W1982" s="260"/>
      <c r="X1982" s="260"/>
      <c r="Y1982" s="260"/>
      <c r="Z1982" s="260"/>
      <c r="AA1982" s="260"/>
      <c r="AB1982" s="260"/>
      <c r="AC1982" s="260"/>
      <c r="AD1982" s="260"/>
      <c r="AE1982" s="260"/>
    </row>
    <row r="1983" spans="1:31">
      <c r="A1983" s="186"/>
      <c r="B1983" s="186"/>
      <c r="C1983" s="226"/>
      <c r="D1983" s="304"/>
      <c r="E1983" s="304"/>
      <c r="F1983" s="304"/>
      <c r="G1983" s="304"/>
      <c r="H1983" s="304"/>
      <c r="I1983" s="304"/>
      <c r="J1983" s="304"/>
      <c r="K1983" s="304"/>
      <c r="L1983" s="425">
        <f t="shared" si="60"/>
        <v>0</v>
      </c>
      <c r="M1983" s="304"/>
      <c r="N1983" s="304"/>
      <c r="O1983" s="425">
        <f t="shared" si="61"/>
        <v>0</v>
      </c>
      <c r="P1983" s="304"/>
      <c r="Q1983" s="304"/>
      <c r="R1983" s="275" t="str">
        <f>IF(ISBLANK($B1983),"",VLOOKUP($B1983,Listen!$A$2:$C$44,2,FALSE))</f>
        <v/>
      </c>
      <c r="S1983" s="275" t="str">
        <f>IF(ISBLANK($B1983),"",VLOOKUP($B1983,Listen!$A$2:$C$44,3,FALSE))</f>
        <v/>
      </c>
      <c r="T1983" s="260"/>
      <c r="U1983" s="260"/>
      <c r="V1983" s="260"/>
      <c r="W1983" s="260"/>
      <c r="X1983" s="260"/>
      <c r="Y1983" s="260"/>
      <c r="Z1983" s="260"/>
      <c r="AA1983" s="260"/>
      <c r="AB1983" s="260"/>
      <c r="AC1983" s="260"/>
      <c r="AD1983" s="260"/>
      <c r="AE1983" s="260"/>
    </row>
    <row r="1984" spans="1:31">
      <c r="A1984" s="186"/>
      <c r="B1984" s="186"/>
      <c r="C1984" s="226"/>
      <c r="D1984" s="304"/>
      <c r="E1984" s="304"/>
      <c r="F1984" s="304"/>
      <c r="G1984" s="304"/>
      <c r="H1984" s="304"/>
      <c r="I1984" s="304"/>
      <c r="J1984" s="304"/>
      <c r="K1984" s="304"/>
      <c r="L1984" s="425">
        <f t="shared" si="60"/>
        <v>0</v>
      </c>
      <c r="M1984" s="304"/>
      <c r="N1984" s="304"/>
      <c r="O1984" s="425">
        <f t="shared" si="61"/>
        <v>0</v>
      </c>
      <c r="P1984" s="304"/>
      <c r="Q1984" s="304"/>
      <c r="R1984" s="275" t="str">
        <f>IF(ISBLANK($B1984),"",VLOOKUP($B1984,Listen!$A$2:$C$44,2,FALSE))</f>
        <v/>
      </c>
      <c r="S1984" s="275" t="str">
        <f>IF(ISBLANK($B1984),"",VLOOKUP($B1984,Listen!$A$2:$C$44,3,FALSE))</f>
        <v/>
      </c>
      <c r="T1984" s="260"/>
      <c r="U1984" s="260"/>
      <c r="V1984" s="260"/>
      <c r="W1984" s="260"/>
      <c r="X1984" s="260"/>
      <c r="Y1984" s="260"/>
      <c r="Z1984" s="260"/>
      <c r="AA1984" s="260"/>
      <c r="AB1984" s="260"/>
      <c r="AC1984" s="260"/>
      <c r="AD1984" s="260"/>
      <c r="AE1984" s="260"/>
    </row>
    <row r="1985" spans="1:31">
      <c r="A1985" s="186"/>
      <c r="B1985" s="186"/>
      <c r="C1985" s="226"/>
      <c r="D1985" s="304"/>
      <c r="E1985" s="304"/>
      <c r="F1985" s="304"/>
      <c r="G1985" s="304"/>
      <c r="H1985" s="304"/>
      <c r="I1985" s="304"/>
      <c r="J1985" s="304"/>
      <c r="K1985" s="304"/>
      <c r="L1985" s="425">
        <f t="shared" si="60"/>
        <v>0</v>
      </c>
      <c r="M1985" s="304"/>
      <c r="N1985" s="304"/>
      <c r="O1985" s="425">
        <f t="shared" si="61"/>
        <v>0</v>
      </c>
      <c r="P1985" s="304"/>
      <c r="Q1985" s="304"/>
      <c r="R1985" s="275" t="str">
        <f>IF(ISBLANK($B1985),"",VLOOKUP($B1985,Listen!$A$2:$C$44,2,FALSE))</f>
        <v/>
      </c>
      <c r="S1985" s="275" t="str">
        <f>IF(ISBLANK($B1985),"",VLOOKUP($B1985,Listen!$A$2:$C$44,3,FALSE))</f>
        <v/>
      </c>
      <c r="T1985" s="260"/>
      <c r="U1985" s="260"/>
      <c r="V1985" s="260"/>
      <c r="W1985" s="260"/>
      <c r="X1985" s="260"/>
      <c r="Y1985" s="260"/>
      <c r="Z1985" s="260"/>
      <c r="AA1985" s="260"/>
      <c r="AB1985" s="260"/>
      <c r="AC1985" s="260"/>
      <c r="AD1985" s="260"/>
      <c r="AE1985" s="260"/>
    </row>
    <row r="1986" spans="1:31">
      <c r="A1986" s="186"/>
      <c r="B1986" s="186"/>
      <c r="C1986" s="226"/>
      <c r="D1986" s="304"/>
      <c r="E1986" s="304"/>
      <c r="F1986" s="304"/>
      <c r="G1986" s="304"/>
      <c r="H1986" s="304"/>
      <c r="I1986" s="304"/>
      <c r="J1986" s="304"/>
      <c r="K1986" s="304"/>
      <c r="L1986" s="425">
        <f t="shared" si="60"/>
        <v>0</v>
      </c>
      <c r="M1986" s="304"/>
      <c r="N1986" s="304"/>
      <c r="O1986" s="425">
        <f t="shared" si="61"/>
        <v>0</v>
      </c>
      <c r="P1986" s="304"/>
      <c r="Q1986" s="304"/>
      <c r="R1986" s="275" t="str">
        <f>IF(ISBLANK($B1986),"",VLOOKUP($B1986,Listen!$A$2:$C$44,2,FALSE))</f>
        <v/>
      </c>
      <c r="S1986" s="275" t="str">
        <f>IF(ISBLANK($B1986),"",VLOOKUP($B1986,Listen!$A$2:$C$44,3,FALSE))</f>
        <v/>
      </c>
      <c r="T1986" s="260"/>
      <c r="U1986" s="260"/>
      <c r="V1986" s="260"/>
      <c r="W1986" s="260"/>
      <c r="X1986" s="260"/>
      <c r="Y1986" s="260"/>
      <c r="Z1986" s="260"/>
      <c r="AA1986" s="260"/>
      <c r="AB1986" s="260"/>
      <c r="AC1986" s="260"/>
      <c r="AD1986" s="260"/>
      <c r="AE1986" s="260"/>
    </row>
    <row r="1987" spans="1:31">
      <c r="A1987" s="186"/>
      <c r="B1987" s="186"/>
      <c r="C1987" s="226"/>
      <c r="D1987" s="304"/>
      <c r="E1987" s="304"/>
      <c r="F1987" s="304"/>
      <c r="G1987" s="304"/>
      <c r="H1987" s="304"/>
      <c r="I1987" s="304"/>
      <c r="J1987" s="304"/>
      <c r="K1987" s="304"/>
      <c r="L1987" s="425">
        <f t="shared" si="60"/>
        <v>0</v>
      </c>
      <c r="M1987" s="304"/>
      <c r="N1987" s="304"/>
      <c r="O1987" s="425">
        <f t="shared" si="61"/>
        <v>0</v>
      </c>
      <c r="P1987" s="304"/>
      <c r="Q1987" s="304"/>
      <c r="R1987" s="275" t="str">
        <f>IF(ISBLANK($B1987),"",VLOOKUP($B1987,Listen!$A$2:$C$44,2,FALSE))</f>
        <v/>
      </c>
      <c r="S1987" s="275" t="str">
        <f>IF(ISBLANK($B1987),"",VLOOKUP($B1987,Listen!$A$2:$C$44,3,FALSE))</f>
        <v/>
      </c>
      <c r="T1987" s="260"/>
      <c r="U1987" s="260"/>
      <c r="V1987" s="260"/>
      <c r="W1987" s="260"/>
      <c r="X1987" s="260"/>
      <c r="Y1987" s="260"/>
      <c r="Z1987" s="260"/>
      <c r="AA1987" s="260"/>
      <c r="AB1987" s="260"/>
      <c r="AC1987" s="260"/>
      <c r="AD1987" s="260"/>
      <c r="AE1987" s="260"/>
    </row>
    <row r="1988" spans="1:31">
      <c r="A1988" s="186"/>
      <c r="B1988" s="186"/>
      <c r="C1988" s="226"/>
      <c r="D1988" s="304"/>
      <c r="E1988" s="304"/>
      <c r="F1988" s="304"/>
      <c r="G1988" s="304"/>
      <c r="H1988" s="304"/>
      <c r="I1988" s="304"/>
      <c r="J1988" s="304"/>
      <c r="K1988" s="304"/>
      <c r="L1988" s="425">
        <f t="shared" si="60"/>
        <v>0</v>
      </c>
      <c r="M1988" s="304"/>
      <c r="N1988" s="304"/>
      <c r="O1988" s="425">
        <f t="shared" si="61"/>
        <v>0</v>
      </c>
      <c r="P1988" s="304"/>
      <c r="Q1988" s="304"/>
      <c r="R1988" s="275" t="str">
        <f>IF(ISBLANK($B1988),"",VLOOKUP($B1988,Listen!$A$2:$C$44,2,FALSE))</f>
        <v/>
      </c>
      <c r="S1988" s="275" t="str">
        <f>IF(ISBLANK($B1988),"",VLOOKUP($B1988,Listen!$A$2:$C$44,3,FALSE))</f>
        <v/>
      </c>
      <c r="T1988" s="260"/>
      <c r="U1988" s="260"/>
      <c r="V1988" s="260"/>
      <c r="W1988" s="260"/>
      <c r="X1988" s="260"/>
      <c r="Y1988" s="260"/>
      <c r="Z1988" s="260"/>
      <c r="AA1988" s="260"/>
      <c r="AB1988" s="260"/>
      <c r="AC1988" s="260"/>
      <c r="AD1988" s="260"/>
      <c r="AE1988" s="260"/>
    </row>
    <row r="1989" spans="1:31">
      <c r="A1989" s="186"/>
      <c r="B1989" s="186"/>
      <c r="C1989" s="226"/>
      <c r="D1989" s="304"/>
      <c r="E1989" s="304"/>
      <c r="F1989" s="304"/>
      <c r="G1989" s="304"/>
      <c r="H1989" s="304"/>
      <c r="I1989" s="304"/>
      <c r="J1989" s="304"/>
      <c r="K1989" s="304"/>
      <c r="L1989" s="425">
        <f t="shared" ref="L1989:L2004" si="62">D1989+E1989+G1989+H1989+J1989-F1989-I1989-K1989</f>
        <v>0</v>
      </c>
      <c r="M1989" s="304"/>
      <c r="N1989" s="304"/>
      <c r="O1989" s="425">
        <f t="shared" ref="O1989:O2004" si="63">L1989-M1989-N1989</f>
        <v>0</v>
      </c>
      <c r="P1989" s="304"/>
      <c r="Q1989" s="304"/>
      <c r="R1989" s="275" t="str">
        <f>IF(ISBLANK($B1989),"",VLOOKUP($B1989,Listen!$A$2:$C$44,2,FALSE))</f>
        <v/>
      </c>
      <c r="S1989" s="275" t="str">
        <f>IF(ISBLANK($B1989),"",VLOOKUP($B1989,Listen!$A$2:$C$44,3,FALSE))</f>
        <v/>
      </c>
      <c r="T1989" s="260"/>
      <c r="U1989" s="260"/>
      <c r="V1989" s="260"/>
      <c r="W1989" s="260"/>
      <c r="X1989" s="260"/>
      <c r="Y1989" s="260"/>
      <c r="Z1989" s="260"/>
      <c r="AA1989" s="260"/>
      <c r="AB1989" s="260"/>
      <c r="AC1989" s="260"/>
      <c r="AD1989" s="260"/>
      <c r="AE1989" s="260"/>
    </row>
    <row r="1990" spans="1:31">
      <c r="A1990" s="186"/>
      <c r="B1990" s="186"/>
      <c r="C1990" s="226"/>
      <c r="D1990" s="304"/>
      <c r="E1990" s="304"/>
      <c r="F1990" s="304"/>
      <c r="G1990" s="304"/>
      <c r="H1990" s="304"/>
      <c r="I1990" s="304"/>
      <c r="J1990" s="304"/>
      <c r="K1990" s="304"/>
      <c r="L1990" s="425">
        <f t="shared" si="62"/>
        <v>0</v>
      </c>
      <c r="M1990" s="304"/>
      <c r="N1990" s="304"/>
      <c r="O1990" s="425">
        <f t="shared" si="63"/>
        <v>0</v>
      </c>
      <c r="P1990" s="304"/>
      <c r="Q1990" s="304"/>
      <c r="R1990" s="275" t="str">
        <f>IF(ISBLANK($B1990),"",VLOOKUP($B1990,Listen!$A$2:$C$44,2,FALSE))</f>
        <v/>
      </c>
      <c r="S1990" s="275" t="str">
        <f>IF(ISBLANK($B1990),"",VLOOKUP($B1990,Listen!$A$2:$C$44,3,FALSE))</f>
        <v/>
      </c>
      <c r="T1990" s="260"/>
      <c r="U1990" s="260"/>
      <c r="V1990" s="260"/>
      <c r="W1990" s="260"/>
      <c r="X1990" s="260"/>
      <c r="Y1990" s="260"/>
      <c r="Z1990" s="260"/>
      <c r="AA1990" s="260"/>
      <c r="AB1990" s="260"/>
      <c r="AC1990" s="260"/>
      <c r="AD1990" s="260"/>
      <c r="AE1990" s="260"/>
    </row>
    <row r="1991" spans="1:31">
      <c r="A1991" s="186"/>
      <c r="B1991" s="186"/>
      <c r="C1991" s="226"/>
      <c r="D1991" s="304"/>
      <c r="E1991" s="304"/>
      <c r="F1991" s="304"/>
      <c r="G1991" s="304"/>
      <c r="H1991" s="304"/>
      <c r="I1991" s="304"/>
      <c r="J1991" s="304"/>
      <c r="K1991" s="304"/>
      <c r="L1991" s="425">
        <f t="shared" si="62"/>
        <v>0</v>
      </c>
      <c r="M1991" s="304"/>
      <c r="N1991" s="304"/>
      <c r="O1991" s="425">
        <f t="shared" si="63"/>
        <v>0</v>
      </c>
      <c r="P1991" s="304"/>
      <c r="Q1991" s="304"/>
      <c r="R1991" s="275" t="str">
        <f>IF(ISBLANK($B1991),"",VLOOKUP($B1991,Listen!$A$2:$C$44,2,FALSE))</f>
        <v/>
      </c>
      <c r="S1991" s="275" t="str">
        <f>IF(ISBLANK($B1991),"",VLOOKUP($B1991,Listen!$A$2:$C$44,3,FALSE))</f>
        <v/>
      </c>
      <c r="T1991" s="260"/>
      <c r="U1991" s="260"/>
      <c r="V1991" s="260"/>
      <c r="W1991" s="260"/>
      <c r="X1991" s="260"/>
      <c r="Y1991" s="260"/>
      <c r="Z1991" s="260"/>
      <c r="AA1991" s="260"/>
      <c r="AB1991" s="260"/>
      <c r="AC1991" s="260"/>
      <c r="AD1991" s="260"/>
      <c r="AE1991" s="260"/>
    </row>
    <row r="1992" spans="1:31">
      <c r="A1992" s="186"/>
      <c r="B1992" s="186"/>
      <c r="C1992" s="226"/>
      <c r="D1992" s="304"/>
      <c r="E1992" s="304"/>
      <c r="F1992" s="304"/>
      <c r="G1992" s="304"/>
      <c r="H1992" s="304"/>
      <c r="I1992" s="304"/>
      <c r="J1992" s="304"/>
      <c r="K1992" s="304"/>
      <c r="L1992" s="425">
        <f t="shared" si="62"/>
        <v>0</v>
      </c>
      <c r="M1992" s="304"/>
      <c r="N1992" s="304"/>
      <c r="O1992" s="425">
        <f t="shared" si="63"/>
        <v>0</v>
      </c>
      <c r="P1992" s="304"/>
      <c r="Q1992" s="304"/>
      <c r="R1992" s="275" t="str">
        <f>IF(ISBLANK($B1992),"",VLOOKUP($B1992,Listen!$A$2:$C$44,2,FALSE))</f>
        <v/>
      </c>
      <c r="S1992" s="275" t="str">
        <f>IF(ISBLANK($B1992),"",VLOOKUP($B1992,Listen!$A$2:$C$44,3,FALSE))</f>
        <v/>
      </c>
      <c r="T1992" s="260"/>
      <c r="U1992" s="260"/>
      <c r="V1992" s="260"/>
      <c r="W1992" s="260"/>
      <c r="X1992" s="260"/>
      <c r="Y1992" s="260"/>
      <c r="Z1992" s="260"/>
      <c r="AA1992" s="260"/>
      <c r="AB1992" s="260"/>
      <c r="AC1992" s="260"/>
      <c r="AD1992" s="260"/>
      <c r="AE1992" s="260"/>
    </row>
    <row r="1993" spans="1:31">
      <c r="A1993" s="186"/>
      <c r="B1993" s="186"/>
      <c r="C1993" s="226"/>
      <c r="D1993" s="304"/>
      <c r="E1993" s="304"/>
      <c r="F1993" s="304"/>
      <c r="G1993" s="304"/>
      <c r="H1993" s="304"/>
      <c r="I1993" s="304"/>
      <c r="J1993" s="304"/>
      <c r="K1993" s="304"/>
      <c r="L1993" s="425">
        <f t="shared" si="62"/>
        <v>0</v>
      </c>
      <c r="M1993" s="304"/>
      <c r="N1993" s="304"/>
      <c r="O1993" s="425">
        <f t="shared" si="63"/>
        <v>0</v>
      </c>
      <c r="P1993" s="304"/>
      <c r="Q1993" s="304"/>
      <c r="R1993" s="275" t="str">
        <f>IF(ISBLANK($B1993),"",VLOOKUP($B1993,Listen!$A$2:$C$44,2,FALSE))</f>
        <v/>
      </c>
      <c r="S1993" s="275" t="str">
        <f>IF(ISBLANK($B1993),"",VLOOKUP($B1993,Listen!$A$2:$C$44,3,FALSE))</f>
        <v/>
      </c>
      <c r="T1993" s="260"/>
      <c r="U1993" s="260"/>
      <c r="V1993" s="260"/>
      <c r="W1993" s="260"/>
      <c r="X1993" s="260"/>
      <c r="Y1993" s="260"/>
      <c r="Z1993" s="260"/>
      <c r="AA1993" s="260"/>
      <c r="AB1993" s="260"/>
      <c r="AC1993" s="260"/>
      <c r="AD1993" s="260"/>
      <c r="AE1993" s="260"/>
    </row>
    <row r="1994" spans="1:31">
      <c r="A1994" s="186"/>
      <c r="B1994" s="186"/>
      <c r="C1994" s="226"/>
      <c r="D1994" s="304"/>
      <c r="E1994" s="304"/>
      <c r="F1994" s="304"/>
      <c r="G1994" s="304"/>
      <c r="H1994" s="304"/>
      <c r="I1994" s="304"/>
      <c r="J1994" s="304"/>
      <c r="K1994" s="304"/>
      <c r="L1994" s="425">
        <f t="shared" si="62"/>
        <v>0</v>
      </c>
      <c r="M1994" s="304"/>
      <c r="N1994" s="304"/>
      <c r="O1994" s="425">
        <f t="shared" si="63"/>
        <v>0</v>
      </c>
      <c r="P1994" s="304"/>
      <c r="Q1994" s="304"/>
      <c r="R1994" s="275" t="str">
        <f>IF(ISBLANK($B1994),"",VLOOKUP($B1994,Listen!$A$2:$C$44,2,FALSE))</f>
        <v/>
      </c>
      <c r="S1994" s="275" t="str">
        <f>IF(ISBLANK($B1994),"",VLOOKUP($B1994,Listen!$A$2:$C$44,3,FALSE))</f>
        <v/>
      </c>
      <c r="T1994" s="260"/>
      <c r="U1994" s="260"/>
      <c r="V1994" s="260"/>
      <c r="W1994" s="260"/>
      <c r="X1994" s="260"/>
      <c r="Y1994" s="260"/>
      <c r="Z1994" s="260"/>
      <c r="AA1994" s="260"/>
      <c r="AB1994" s="260"/>
      <c r="AC1994" s="260"/>
      <c r="AD1994" s="260"/>
      <c r="AE1994" s="260"/>
    </row>
    <row r="1995" spans="1:31">
      <c r="A1995" s="186"/>
      <c r="B1995" s="186"/>
      <c r="C1995" s="226"/>
      <c r="D1995" s="304"/>
      <c r="E1995" s="304"/>
      <c r="F1995" s="304"/>
      <c r="G1995" s="304"/>
      <c r="H1995" s="304"/>
      <c r="I1995" s="304"/>
      <c r="J1995" s="304"/>
      <c r="K1995" s="304"/>
      <c r="L1995" s="425">
        <f t="shared" si="62"/>
        <v>0</v>
      </c>
      <c r="M1995" s="304"/>
      <c r="N1995" s="304"/>
      <c r="O1995" s="425">
        <f t="shared" si="63"/>
        <v>0</v>
      </c>
      <c r="P1995" s="304"/>
      <c r="Q1995" s="304"/>
      <c r="R1995" s="275" t="str">
        <f>IF(ISBLANK($B1995),"",VLOOKUP($B1995,Listen!$A$2:$C$44,2,FALSE))</f>
        <v/>
      </c>
      <c r="S1995" s="275" t="str">
        <f>IF(ISBLANK($B1995),"",VLOOKUP($B1995,Listen!$A$2:$C$44,3,FALSE))</f>
        <v/>
      </c>
      <c r="T1995" s="260"/>
      <c r="U1995" s="260"/>
      <c r="V1995" s="260"/>
      <c r="W1995" s="260"/>
      <c r="X1995" s="260"/>
      <c r="Y1995" s="260"/>
      <c r="Z1995" s="260"/>
      <c r="AA1995" s="260"/>
      <c r="AB1995" s="260"/>
      <c r="AC1995" s="260"/>
      <c r="AD1995" s="260"/>
      <c r="AE1995" s="260"/>
    </row>
    <row r="1996" spans="1:31">
      <c r="A1996" s="186"/>
      <c r="B1996" s="186"/>
      <c r="C1996" s="226"/>
      <c r="D1996" s="304"/>
      <c r="E1996" s="304"/>
      <c r="F1996" s="304"/>
      <c r="G1996" s="304"/>
      <c r="H1996" s="304"/>
      <c r="I1996" s="304"/>
      <c r="J1996" s="304"/>
      <c r="K1996" s="304"/>
      <c r="L1996" s="425">
        <f t="shared" si="62"/>
        <v>0</v>
      </c>
      <c r="M1996" s="304"/>
      <c r="N1996" s="304"/>
      <c r="O1996" s="425">
        <f t="shared" si="63"/>
        <v>0</v>
      </c>
      <c r="P1996" s="304"/>
      <c r="Q1996" s="304"/>
      <c r="R1996" s="275" t="str">
        <f>IF(ISBLANK($B1996),"",VLOOKUP($B1996,Listen!$A$2:$C$44,2,FALSE))</f>
        <v/>
      </c>
      <c r="S1996" s="275" t="str">
        <f>IF(ISBLANK($B1996),"",VLOOKUP($B1996,Listen!$A$2:$C$44,3,FALSE))</f>
        <v/>
      </c>
      <c r="T1996" s="260"/>
      <c r="U1996" s="260"/>
      <c r="V1996" s="260"/>
      <c r="W1996" s="260"/>
      <c r="X1996" s="260"/>
      <c r="Y1996" s="260"/>
      <c r="Z1996" s="260"/>
      <c r="AA1996" s="260"/>
      <c r="AB1996" s="260"/>
      <c r="AC1996" s="260"/>
      <c r="AD1996" s="260"/>
      <c r="AE1996" s="260"/>
    </row>
    <row r="1997" spans="1:31">
      <c r="A1997" s="186"/>
      <c r="B1997" s="186"/>
      <c r="C1997" s="226"/>
      <c r="D1997" s="304"/>
      <c r="E1997" s="304"/>
      <c r="F1997" s="304"/>
      <c r="G1997" s="304"/>
      <c r="H1997" s="304"/>
      <c r="I1997" s="304"/>
      <c r="J1997" s="304"/>
      <c r="K1997" s="304"/>
      <c r="L1997" s="425">
        <f t="shared" si="62"/>
        <v>0</v>
      </c>
      <c r="M1997" s="304"/>
      <c r="N1997" s="304"/>
      <c r="O1997" s="425">
        <f t="shared" si="63"/>
        <v>0</v>
      </c>
      <c r="P1997" s="304"/>
      <c r="Q1997" s="304"/>
      <c r="R1997" s="275" t="str">
        <f>IF(ISBLANK($B1997),"",VLOOKUP($B1997,Listen!$A$2:$C$44,2,FALSE))</f>
        <v/>
      </c>
      <c r="S1997" s="275" t="str">
        <f>IF(ISBLANK($B1997),"",VLOOKUP($B1997,Listen!$A$2:$C$44,3,FALSE))</f>
        <v/>
      </c>
      <c r="T1997" s="260"/>
      <c r="U1997" s="260"/>
      <c r="V1997" s="260"/>
      <c r="W1997" s="260"/>
      <c r="X1997" s="260"/>
      <c r="Y1997" s="260"/>
      <c r="Z1997" s="260"/>
      <c r="AA1997" s="260"/>
      <c r="AB1997" s="260"/>
      <c r="AC1997" s="260"/>
      <c r="AD1997" s="260"/>
      <c r="AE1997" s="260"/>
    </row>
    <row r="1998" spans="1:31">
      <c r="A1998" s="186"/>
      <c r="B1998" s="186"/>
      <c r="C1998" s="226"/>
      <c r="D1998" s="304"/>
      <c r="E1998" s="304"/>
      <c r="F1998" s="304"/>
      <c r="G1998" s="304"/>
      <c r="H1998" s="304"/>
      <c r="I1998" s="304"/>
      <c r="J1998" s="304"/>
      <c r="K1998" s="304"/>
      <c r="L1998" s="425">
        <f t="shared" si="62"/>
        <v>0</v>
      </c>
      <c r="M1998" s="304"/>
      <c r="N1998" s="304"/>
      <c r="O1998" s="425">
        <f t="shared" si="63"/>
        <v>0</v>
      </c>
      <c r="P1998" s="304"/>
      <c r="Q1998" s="304"/>
      <c r="R1998" s="275" t="str">
        <f>IF(ISBLANK($B1998),"",VLOOKUP($B1998,Listen!$A$2:$C$44,2,FALSE))</f>
        <v/>
      </c>
      <c r="S1998" s="275" t="str">
        <f>IF(ISBLANK($B1998),"",VLOOKUP($B1998,Listen!$A$2:$C$44,3,FALSE))</f>
        <v/>
      </c>
      <c r="T1998" s="260"/>
      <c r="U1998" s="260"/>
      <c r="V1998" s="260"/>
      <c r="W1998" s="260"/>
      <c r="X1998" s="260"/>
      <c r="Y1998" s="260"/>
      <c r="Z1998" s="260"/>
      <c r="AA1998" s="260"/>
      <c r="AB1998" s="260"/>
      <c r="AC1998" s="260"/>
      <c r="AD1998" s="260"/>
      <c r="AE1998" s="260"/>
    </row>
    <row r="1999" spans="1:31">
      <c r="A1999" s="186"/>
      <c r="B1999" s="186"/>
      <c r="C1999" s="226"/>
      <c r="D1999" s="304"/>
      <c r="E1999" s="304"/>
      <c r="F1999" s="304"/>
      <c r="G1999" s="304"/>
      <c r="H1999" s="304"/>
      <c r="I1999" s="304"/>
      <c r="J1999" s="304"/>
      <c r="K1999" s="304"/>
      <c r="L1999" s="425">
        <f t="shared" si="62"/>
        <v>0</v>
      </c>
      <c r="M1999" s="304"/>
      <c r="N1999" s="304"/>
      <c r="O1999" s="425">
        <f t="shared" si="63"/>
        <v>0</v>
      </c>
      <c r="P1999" s="304"/>
      <c r="Q1999" s="304"/>
      <c r="R1999" s="275" t="str">
        <f>IF(ISBLANK($B1999),"",VLOOKUP($B1999,Listen!$A$2:$C$44,2,FALSE))</f>
        <v/>
      </c>
      <c r="S1999" s="275" t="str">
        <f>IF(ISBLANK($B1999),"",VLOOKUP($B1999,Listen!$A$2:$C$44,3,FALSE))</f>
        <v/>
      </c>
      <c r="T1999" s="260"/>
      <c r="U1999" s="260"/>
      <c r="V1999" s="260"/>
      <c r="W1999" s="260"/>
      <c r="X1999" s="260"/>
      <c r="Y1999" s="260"/>
      <c r="Z1999" s="260"/>
      <c r="AA1999" s="260"/>
      <c r="AB1999" s="260"/>
      <c r="AC1999" s="260"/>
      <c r="AD1999" s="260"/>
      <c r="AE1999" s="260"/>
    </row>
    <row r="2000" spans="1:31">
      <c r="A2000" s="186"/>
      <c r="B2000" s="186"/>
      <c r="C2000" s="226"/>
      <c r="D2000" s="304"/>
      <c r="E2000" s="304"/>
      <c r="F2000" s="304"/>
      <c r="G2000" s="304"/>
      <c r="H2000" s="304"/>
      <c r="I2000" s="304"/>
      <c r="J2000" s="304"/>
      <c r="K2000" s="304"/>
      <c r="L2000" s="425">
        <f t="shared" si="62"/>
        <v>0</v>
      </c>
      <c r="M2000" s="304"/>
      <c r="N2000" s="304"/>
      <c r="O2000" s="425">
        <f t="shared" si="63"/>
        <v>0</v>
      </c>
      <c r="P2000" s="304"/>
      <c r="Q2000" s="304"/>
      <c r="R2000" s="275" t="str">
        <f>IF(ISBLANK($B2000),"",VLOOKUP($B2000,Listen!$A$2:$C$44,2,FALSE))</f>
        <v/>
      </c>
      <c r="S2000" s="275" t="str">
        <f>IF(ISBLANK($B2000),"",VLOOKUP($B2000,Listen!$A$2:$C$44,3,FALSE))</f>
        <v/>
      </c>
      <c r="T2000" s="260"/>
      <c r="U2000" s="260"/>
      <c r="V2000" s="260"/>
      <c r="W2000" s="260"/>
      <c r="X2000" s="260"/>
      <c r="Y2000" s="260"/>
      <c r="Z2000" s="260"/>
      <c r="AA2000" s="260"/>
      <c r="AB2000" s="260"/>
      <c r="AC2000" s="260"/>
      <c r="AD2000" s="260"/>
      <c r="AE2000" s="260"/>
    </row>
    <row r="2001" spans="1:31">
      <c r="A2001" s="186"/>
      <c r="B2001" s="186"/>
      <c r="C2001" s="226"/>
      <c r="D2001" s="304"/>
      <c r="E2001" s="304"/>
      <c r="F2001" s="304"/>
      <c r="G2001" s="304"/>
      <c r="H2001" s="304"/>
      <c r="I2001" s="304"/>
      <c r="J2001" s="304"/>
      <c r="K2001" s="304"/>
      <c r="L2001" s="425">
        <f t="shared" si="62"/>
        <v>0</v>
      </c>
      <c r="M2001" s="304"/>
      <c r="N2001" s="304"/>
      <c r="O2001" s="425">
        <f t="shared" si="63"/>
        <v>0</v>
      </c>
      <c r="P2001" s="304"/>
      <c r="Q2001" s="304"/>
      <c r="R2001" s="275" t="str">
        <f>IF(ISBLANK($B2001),"",VLOOKUP($B2001,Listen!$A$2:$C$44,2,FALSE))</f>
        <v/>
      </c>
      <c r="S2001" s="275" t="str">
        <f>IF(ISBLANK($B2001),"",VLOOKUP($B2001,Listen!$A$2:$C$44,3,FALSE))</f>
        <v/>
      </c>
      <c r="T2001" s="260"/>
      <c r="U2001" s="260"/>
      <c r="V2001" s="260"/>
      <c r="W2001" s="260"/>
      <c r="X2001" s="260"/>
      <c r="Y2001" s="260"/>
      <c r="Z2001" s="260"/>
      <c r="AA2001" s="260"/>
      <c r="AB2001" s="260"/>
      <c r="AC2001" s="260"/>
      <c r="AD2001" s="260"/>
      <c r="AE2001" s="260"/>
    </row>
    <row r="2002" spans="1:31">
      <c r="A2002" s="186"/>
      <c r="B2002" s="186"/>
      <c r="C2002" s="226"/>
      <c r="D2002" s="304"/>
      <c r="E2002" s="304"/>
      <c r="F2002" s="304"/>
      <c r="G2002" s="304"/>
      <c r="H2002" s="304"/>
      <c r="I2002" s="304"/>
      <c r="J2002" s="304"/>
      <c r="K2002" s="304"/>
      <c r="L2002" s="425">
        <f t="shared" si="62"/>
        <v>0</v>
      </c>
      <c r="M2002" s="304"/>
      <c r="N2002" s="304"/>
      <c r="O2002" s="425">
        <f t="shared" si="63"/>
        <v>0</v>
      </c>
      <c r="P2002" s="304"/>
      <c r="Q2002" s="304"/>
      <c r="R2002" s="275" t="str">
        <f>IF(ISBLANK($B2002),"",VLOOKUP($B2002,Listen!$A$2:$C$44,2,FALSE))</f>
        <v/>
      </c>
      <c r="S2002" s="275" t="str">
        <f>IF(ISBLANK($B2002),"",VLOOKUP($B2002,Listen!$A$2:$C$44,3,FALSE))</f>
        <v/>
      </c>
      <c r="T2002" s="260"/>
      <c r="U2002" s="260"/>
      <c r="V2002" s="260"/>
      <c r="W2002" s="260"/>
      <c r="X2002" s="260"/>
      <c r="Y2002" s="260"/>
      <c r="Z2002" s="260"/>
      <c r="AA2002" s="260"/>
      <c r="AB2002" s="260"/>
      <c r="AC2002" s="260"/>
      <c r="AD2002" s="260"/>
      <c r="AE2002" s="260"/>
    </row>
    <row r="2003" spans="1:31">
      <c r="A2003" s="186"/>
      <c r="B2003" s="186"/>
      <c r="C2003" s="226"/>
      <c r="D2003" s="304"/>
      <c r="E2003" s="304"/>
      <c r="F2003" s="304"/>
      <c r="G2003" s="304"/>
      <c r="H2003" s="304"/>
      <c r="I2003" s="304"/>
      <c r="J2003" s="304"/>
      <c r="K2003" s="304"/>
      <c r="L2003" s="425">
        <f t="shared" si="62"/>
        <v>0</v>
      </c>
      <c r="M2003" s="304"/>
      <c r="N2003" s="304"/>
      <c r="O2003" s="425">
        <f t="shared" si="63"/>
        <v>0</v>
      </c>
      <c r="P2003" s="304"/>
      <c r="Q2003" s="304"/>
      <c r="R2003" s="275" t="str">
        <f>IF(ISBLANK($B2003),"",VLOOKUP($B2003,Listen!$A$2:$C$44,2,FALSE))</f>
        <v/>
      </c>
      <c r="S2003" s="275" t="str">
        <f>IF(ISBLANK($B2003),"",VLOOKUP($B2003,Listen!$A$2:$C$44,3,FALSE))</f>
        <v/>
      </c>
      <c r="T2003" s="260"/>
      <c r="U2003" s="260"/>
      <c r="V2003" s="260"/>
      <c r="W2003" s="260"/>
      <c r="X2003" s="260"/>
      <c r="Y2003" s="260"/>
      <c r="Z2003" s="260"/>
      <c r="AA2003" s="260"/>
      <c r="AB2003" s="260"/>
      <c r="AC2003" s="260"/>
      <c r="AD2003" s="260"/>
      <c r="AE2003" s="260"/>
    </row>
    <row r="2004" spans="1:31">
      <c r="A2004" s="186"/>
      <c r="B2004" s="186"/>
      <c r="C2004" s="226"/>
      <c r="D2004" s="304"/>
      <c r="E2004" s="304"/>
      <c r="F2004" s="304"/>
      <c r="G2004" s="304"/>
      <c r="H2004" s="304"/>
      <c r="I2004" s="304"/>
      <c r="J2004" s="304"/>
      <c r="K2004" s="304"/>
      <c r="L2004" s="425">
        <f t="shared" si="62"/>
        <v>0</v>
      </c>
      <c r="M2004" s="304"/>
      <c r="N2004" s="304"/>
      <c r="O2004" s="425">
        <f t="shared" si="63"/>
        <v>0</v>
      </c>
      <c r="P2004" s="304"/>
      <c r="Q2004" s="304"/>
      <c r="R2004" s="275" t="str">
        <f>IF(ISBLANK($B2004),"",VLOOKUP($B2004,Listen!$A$2:$C$44,2,FALSE))</f>
        <v/>
      </c>
      <c r="S2004" s="275" t="str">
        <f>IF(ISBLANK($B2004),"",VLOOKUP($B2004,Listen!$A$2:$C$44,3,FALSE))</f>
        <v/>
      </c>
      <c r="T2004" s="260"/>
      <c r="U2004" s="260"/>
      <c r="V2004" s="260"/>
      <c r="W2004" s="260"/>
      <c r="X2004" s="260"/>
      <c r="Y2004" s="260"/>
      <c r="Z2004" s="260"/>
      <c r="AA2004" s="260"/>
      <c r="AB2004" s="260"/>
      <c r="AC2004" s="260"/>
      <c r="AD2004" s="260"/>
      <c r="AE2004" s="260"/>
    </row>
  </sheetData>
  <sheetProtection sheet="1" objects="1" scenarios="1" formatCells="0" formatColumns="0" formatRows="0" insertHyperlinks="0"/>
  <autoFilter ref="A4:AE2004"/>
  <dataValidations count="2">
    <dataValidation type="list" allowBlank="1" showInputMessage="1" showErrorMessage="1" sqref="B5:B2004">
      <formula1>Anlagengruppen</formula1>
    </dataValidation>
    <dataValidation type="whole" errorStyle="warning" allowBlank="1" showErrorMessage="1" errorTitle="Nutzungsdauer" error="Die angegebene Nutzungsdauer liegt außerhalb der betriebsgewöhnlichen Nutzungsdauern gemäß Anlage zur GasNEV._x000a_Wollen Sie trotzdem fortfahren?" sqref="T5:AE2004">
      <formula1>$R5</formula1>
      <formula2>$S5</formula2>
    </dataValidation>
  </dataValidations>
  <pageMargins left="0.3" right="0.46" top="0.52" bottom="0.72" header="0.31496062992125984" footer="0.24"/>
  <pageSetup paperSize="9" scale="41" fitToHeight="0" orientation="landscape" r:id="rId1"/>
  <headerFooter>
    <oddFooter>&amp;L&amp;D&amp;C&amp;F / &amp;A&amp;R&amp;P / &amp;N</oddFooter>
  </headerFooter>
  <colBreaks count="1" manualBreakCount="1">
    <brk id="15" max="1048575" man="1"/>
  </colBreaks>
  <legacyDrawing r:id="rId2"/>
  <extLst xmlns:x14="http://schemas.microsoft.com/office/spreadsheetml/2009/9/main">
    <ext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A_Stammdaten!$A$71:$A$90</xm:f>
          </x14:formula1>
          <xm:sqref>A5:A2004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>
  <sheetPr codeName="Tabelle14">
    <tabColor theme="5" tint="0.39997558519241921"/>
    <outlinePr summaryBelow="0" summaryRight="0"/>
  </sheetPr>
  <dimension ref="A1:AT42"/>
  <sheetViews>
    <sheetView tabSelected="1" zoomScaleNormal="100" zoomScaleSheetLayoutView="100" workbookViewId="0">
      <pane xSplit="3" ySplit="4" topLeftCell="F23" activePane="bottomRight" state="frozen"/>
      <selection pane="topRight"/>
      <selection pane="bottomLeft"/>
      <selection pane="bottomRight" activeCell="O36" sqref="O36"/>
    </sheetView>
  </sheetViews>
  <sheetFormatPr baseColWidth="10" defaultRowHeight="15" outlineLevelRow="1" outlineLevelCol="1"/>
  <cols>
    <col min="1" max="1" width="5" style="96" customWidth="1"/>
    <col min="2" max="2" width="3" style="96" customWidth="1"/>
    <col min="3" max="3" width="59" style="96" customWidth="1"/>
    <col min="4" max="4" width="12.7109375" style="96" customWidth="1"/>
    <col min="5" max="17" width="12.7109375" style="96" customWidth="1" outlineLevel="1"/>
    <col min="18" max="18" width="12.7109375" style="96" customWidth="1"/>
    <col min="19" max="31" width="12.7109375" style="96" customWidth="1" outlineLevel="1"/>
    <col min="32" max="32" width="12.7109375" style="96" customWidth="1"/>
    <col min="33" max="45" width="12.7109375" style="96" customWidth="1" outlineLevel="1"/>
    <col min="46" max="16384" width="11.42578125" style="96"/>
  </cols>
  <sheetData>
    <row r="1" spans="1:46" ht="18.75">
      <c r="B1" s="161" t="s">
        <v>863</v>
      </c>
      <c r="AS1" s="462" t="str">
        <f>CONCATENATE("Firma:  ",A_Stammdaten!$B$5)</f>
        <v>Firma:  Bitte eintragen !!!</v>
      </c>
    </row>
    <row r="2" spans="1:46">
      <c r="B2" s="147"/>
      <c r="C2" s="144"/>
      <c r="D2" s="142" t="s">
        <v>983</v>
      </c>
      <c r="E2" s="142" t="s">
        <v>984</v>
      </c>
      <c r="F2" s="141" t="s">
        <v>985</v>
      </c>
      <c r="G2" s="142" t="s">
        <v>986</v>
      </c>
      <c r="H2" s="141" t="s">
        <v>987</v>
      </c>
      <c r="I2" s="141" t="s">
        <v>988</v>
      </c>
      <c r="J2" s="141" t="s">
        <v>989</v>
      </c>
      <c r="K2" s="141" t="s">
        <v>990</v>
      </c>
      <c r="L2" s="141" t="s">
        <v>991</v>
      </c>
      <c r="M2" s="141" t="s">
        <v>992</v>
      </c>
      <c r="N2" s="141" t="s">
        <v>993</v>
      </c>
      <c r="O2" s="141" t="s">
        <v>994</v>
      </c>
      <c r="P2" s="141" t="s">
        <v>995</v>
      </c>
      <c r="Q2" s="141" t="s">
        <v>996</v>
      </c>
      <c r="R2" s="142" t="s">
        <v>997</v>
      </c>
      <c r="S2" s="142" t="s">
        <v>998</v>
      </c>
      <c r="T2" s="142" t="s">
        <v>999</v>
      </c>
      <c r="U2" s="142" t="s">
        <v>1000</v>
      </c>
      <c r="V2" s="142" t="s">
        <v>1001</v>
      </c>
      <c r="W2" s="142" t="s">
        <v>1002</v>
      </c>
      <c r="X2" s="142" t="s">
        <v>1003</v>
      </c>
      <c r="Y2" s="142" t="s">
        <v>1004</v>
      </c>
      <c r="Z2" s="142" t="s">
        <v>995</v>
      </c>
      <c r="AA2" s="142" t="s">
        <v>1005</v>
      </c>
      <c r="AB2" s="142" t="s">
        <v>1006</v>
      </c>
      <c r="AC2" s="142" t="s">
        <v>1007</v>
      </c>
      <c r="AD2" s="142" t="s">
        <v>1008</v>
      </c>
      <c r="AE2" s="142" t="s">
        <v>1009</v>
      </c>
      <c r="AF2" s="142" t="s">
        <v>1010</v>
      </c>
      <c r="AG2" s="142" t="s">
        <v>1011</v>
      </c>
      <c r="AH2" s="142" t="s">
        <v>1012</v>
      </c>
      <c r="AI2" s="142" t="s">
        <v>1013</v>
      </c>
      <c r="AJ2" s="142" t="s">
        <v>1014</v>
      </c>
      <c r="AK2" s="142" t="s">
        <v>1015</v>
      </c>
      <c r="AL2" s="142" t="s">
        <v>1016</v>
      </c>
      <c r="AM2" s="142" t="s">
        <v>1017</v>
      </c>
      <c r="AN2" s="142" t="s">
        <v>1018</v>
      </c>
      <c r="AO2" s="142" t="s">
        <v>1019</v>
      </c>
      <c r="AP2" s="142" t="s">
        <v>1020</v>
      </c>
      <c r="AQ2" s="142" t="s">
        <v>1021</v>
      </c>
      <c r="AR2" s="142" t="s">
        <v>1022</v>
      </c>
      <c r="AS2" s="142" t="s">
        <v>1023</v>
      </c>
    </row>
    <row r="3" spans="1:46" s="97" customFormat="1" ht="45" customHeight="1">
      <c r="B3" s="150"/>
      <c r="C3" s="146" t="s">
        <v>776</v>
      </c>
      <c r="D3" s="555" t="s">
        <v>557</v>
      </c>
      <c r="E3" s="555"/>
      <c r="F3" s="555"/>
      <c r="G3" s="555"/>
      <c r="H3" s="555"/>
      <c r="I3" s="555"/>
      <c r="J3" s="555"/>
      <c r="K3" s="555"/>
      <c r="L3" s="555"/>
      <c r="M3" s="555"/>
      <c r="N3" s="555"/>
      <c r="O3" s="555"/>
      <c r="P3" s="555"/>
      <c r="Q3" s="555"/>
      <c r="R3" s="555" t="s">
        <v>1069</v>
      </c>
      <c r="S3" s="555"/>
      <c r="T3" s="555"/>
      <c r="U3" s="555"/>
      <c r="V3" s="555"/>
      <c r="W3" s="555"/>
      <c r="X3" s="555"/>
      <c r="Y3" s="555"/>
      <c r="Z3" s="555"/>
      <c r="AA3" s="555"/>
      <c r="AB3" s="555"/>
      <c r="AC3" s="555"/>
      <c r="AD3" s="555"/>
      <c r="AE3" s="555"/>
      <c r="AF3" s="555" t="s">
        <v>777</v>
      </c>
      <c r="AG3" s="555"/>
      <c r="AH3" s="555"/>
      <c r="AI3" s="555"/>
      <c r="AJ3" s="555"/>
      <c r="AK3" s="555"/>
      <c r="AL3" s="555"/>
      <c r="AM3" s="555"/>
      <c r="AN3" s="555"/>
      <c r="AO3" s="555"/>
      <c r="AP3" s="555"/>
      <c r="AQ3" s="555"/>
      <c r="AR3" s="555"/>
      <c r="AS3" s="555"/>
    </row>
    <row r="4" spans="1:46" ht="59.1" customHeight="1">
      <c r="B4" s="148"/>
      <c r="C4" s="149"/>
      <c r="D4" s="34" t="s">
        <v>979</v>
      </c>
      <c r="E4" s="6" t="s">
        <v>14</v>
      </c>
      <c r="F4" s="6" t="s">
        <v>15</v>
      </c>
      <c r="G4" s="6" t="s">
        <v>16</v>
      </c>
      <c r="H4" s="34" t="s">
        <v>980</v>
      </c>
      <c r="I4" s="34" t="s">
        <v>1257</v>
      </c>
      <c r="J4" s="6" t="s">
        <v>14</v>
      </c>
      <c r="K4" s="6" t="s">
        <v>15</v>
      </c>
      <c r="L4" s="34" t="s">
        <v>16</v>
      </c>
      <c r="M4" s="34" t="s">
        <v>1258</v>
      </c>
      <c r="N4" s="34" t="s">
        <v>1259</v>
      </c>
      <c r="O4" s="34" t="s">
        <v>1260</v>
      </c>
      <c r="P4" s="34" t="s">
        <v>981</v>
      </c>
      <c r="Q4" s="34" t="s">
        <v>982</v>
      </c>
      <c r="R4" s="34" t="s">
        <v>979</v>
      </c>
      <c r="S4" s="6" t="s">
        <v>14</v>
      </c>
      <c r="T4" s="6" t="s">
        <v>15</v>
      </c>
      <c r="U4" s="6" t="s">
        <v>16</v>
      </c>
      <c r="V4" s="34" t="s">
        <v>980</v>
      </c>
      <c r="W4" s="34" t="s">
        <v>1261</v>
      </c>
      <c r="X4" s="6" t="s">
        <v>14</v>
      </c>
      <c r="Y4" s="6" t="s">
        <v>15</v>
      </c>
      <c r="Z4" s="34" t="s">
        <v>16</v>
      </c>
      <c r="AA4" s="34" t="s">
        <v>1258</v>
      </c>
      <c r="AB4" s="34" t="s">
        <v>1259</v>
      </c>
      <c r="AC4" s="34" t="s">
        <v>1260</v>
      </c>
      <c r="AD4" s="34" t="s">
        <v>981</v>
      </c>
      <c r="AE4" s="34" t="s">
        <v>982</v>
      </c>
      <c r="AF4" s="34" t="s">
        <v>979</v>
      </c>
      <c r="AG4" s="6" t="s">
        <v>14</v>
      </c>
      <c r="AH4" s="6" t="s">
        <v>15</v>
      </c>
      <c r="AI4" s="6" t="s">
        <v>16</v>
      </c>
      <c r="AJ4" s="34" t="s">
        <v>980</v>
      </c>
      <c r="AK4" s="34" t="s">
        <v>1261</v>
      </c>
      <c r="AL4" s="6" t="s">
        <v>14</v>
      </c>
      <c r="AM4" s="6" t="s">
        <v>15</v>
      </c>
      <c r="AN4" s="34" t="s">
        <v>16</v>
      </c>
      <c r="AO4" s="34" t="s">
        <v>1258</v>
      </c>
      <c r="AP4" s="34" t="s">
        <v>1259</v>
      </c>
      <c r="AQ4" s="34" t="s">
        <v>1260</v>
      </c>
      <c r="AR4" s="34" t="s">
        <v>981</v>
      </c>
      <c r="AS4" s="34" t="s">
        <v>982</v>
      </c>
    </row>
    <row r="5" spans="1:46" s="175" customFormat="1" ht="21" customHeight="1">
      <c r="A5" s="288"/>
      <c r="B5" s="426"/>
      <c r="C5" s="427" t="s">
        <v>914</v>
      </c>
      <c r="D5" s="288"/>
      <c r="E5" s="288"/>
      <c r="F5" s="288"/>
      <c r="G5" s="288"/>
      <c r="H5" s="288"/>
      <c r="I5" s="288"/>
      <c r="J5" s="288"/>
      <c r="K5" s="288"/>
      <c r="L5" s="288"/>
      <c r="M5" s="288"/>
      <c r="N5" s="288"/>
      <c r="O5" s="288"/>
      <c r="P5" s="288"/>
      <c r="Q5" s="288"/>
      <c r="R5" s="288"/>
      <c r="S5" s="288"/>
      <c r="T5" s="288"/>
      <c r="U5" s="288"/>
      <c r="V5" s="288"/>
      <c r="W5" s="288"/>
      <c r="X5" s="288"/>
      <c r="Y5" s="288"/>
      <c r="Z5" s="288"/>
      <c r="AA5" s="288"/>
      <c r="AB5" s="288"/>
      <c r="AC5" s="288"/>
      <c r="AD5" s="288"/>
      <c r="AE5" s="288"/>
      <c r="AF5" s="288"/>
      <c r="AG5" s="288"/>
      <c r="AH5" s="288"/>
      <c r="AI5" s="288"/>
      <c r="AJ5" s="288"/>
      <c r="AK5" s="288"/>
      <c r="AL5" s="288"/>
      <c r="AM5" s="288"/>
      <c r="AN5" s="288"/>
      <c r="AO5" s="288"/>
      <c r="AP5" s="288"/>
      <c r="AQ5" s="288"/>
      <c r="AR5" s="288"/>
      <c r="AS5" s="288"/>
    </row>
    <row r="6" spans="1:46" s="100" customFormat="1" outlineLevel="1">
      <c r="A6" s="171">
        <v>2015</v>
      </c>
      <c r="B6" s="35" t="s">
        <v>17</v>
      </c>
      <c r="C6" s="98" t="s">
        <v>18</v>
      </c>
      <c r="D6" s="429">
        <f>SUM(D7+D11+D16)</f>
        <v>0</v>
      </c>
      <c r="E6" s="429">
        <f>SUM(E7+E11+E16)</f>
        <v>0</v>
      </c>
      <c r="F6" s="429">
        <f>SUM(F7+F11+F16)</f>
        <v>0</v>
      </c>
      <c r="G6" s="429">
        <f>SUM(G7+G11+G16)</f>
        <v>0</v>
      </c>
      <c r="H6" s="429">
        <f t="shared" ref="H6:H22" si="0">D6+E6-F6+G6</f>
        <v>0</v>
      </c>
      <c r="I6" s="429">
        <f>SUM(I7+I11+I16)</f>
        <v>0</v>
      </c>
      <c r="J6" s="429">
        <f>SUM(J7+J11+J16)</f>
        <v>0</v>
      </c>
      <c r="K6" s="429">
        <f>SUM(K7+K11+K16)</f>
        <v>0</v>
      </c>
      <c r="L6" s="429">
        <f t="shared" ref="L6:O6" si="1">SUM(L7+L11+L16)</f>
        <v>0</v>
      </c>
      <c r="M6" s="429">
        <f t="shared" si="1"/>
        <v>0</v>
      </c>
      <c r="N6" s="429">
        <f t="shared" si="1"/>
        <v>0</v>
      </c>
      <c r="O6" s="429">
        <f t="shared" si="1"/>
        <v>0</v>
      </c>
      <c r="P6" s="429">
        <f t="shared" ref="P6:U6" si="2">SUM(P7+P11+P16)</f>
        <v>0</v>
      </c>
      <c r="Q6" s="429">
        <f t="shared" si="2"/>
        <v>0</v>
      </c>
      <c r="R6" s="429">
        <f t="shared" si="2"/>
        <v>0</v>
      </c>
      <c r="S6" s="429">
        <f t="shared" si="2"/>
        <v>0</v>
      </c>
      <c r="T6" s="429">
        <f t="shared" si="2"/>
        <v>0</v>
      </c>
      <c r="U6" s="429">
        <f t="shared" si="2"/>
        <v>0</v>
      </c>
      <c r="V6" s="429">
        <f t="shared" ref="V6:V22" si="3">R6+S6-T6+U6</f>
        <v>0</v>
      </c>
      <c r="W6" s="429">
        <f>SUM(W7+W11+W16)</f>
        <v>0</v>
      </c>
      <c r="X6" s="429">
        <f>SUM(X7+X11+X16)</f>
        <v>0</v>
      </c>
      <c r="Y6" s="429">
        <f>SUM(Y7+Y11+Y16)</f>
        <v>0</v>
      </c>
      <c r="Z6" s="429">
        <f t="shared" ref="Z6" si="4">SUM(Z7+Z11+Z16)</f>
        <v>0</v>
      </c>
      <c r="AA6" s="429">
        <f t="shared" ref="AA6" si="5">SUM(AA7+AA11+AA16)</f>
        <v>0</v>
      </c>
      <c r="AB6" s="429">
        <f t="shared" ref="AB6" si="6">SUM(AB7+AB11+AB16)</f>
        <v>0</v>
      </c>
      <c r="AC6" s="429">
        <f>W6+X6-Y6</f>
        <v>0</v>
      </c>
      <c r="AD6" s="429">
        <f t="shared" ref="AD6:AI6" si="7">SUM(AD7+AD11+AD16)</f>
        <v>0</v>
      </c>
      <c r="AE6" s="429">
        <f t="shared" si="7"/>
        <v>0</v>
      </c>
      <c r="AF6" s="429">
        <f t="shared" si="7"/>
        <v>0</v>
      </c>
      <c r="AG6" s="429">
        <f t="shared" si="7"/>
        <v>0</v>
      </c>
      <c r="AH6" s="429">
        <f t="shared" si="7"/>
        <v>0</v>
      </c>
      <c r="AI6" s="429">
        <f t="shared" si="7"/>
        <v>0</v>
      </c>
      <c r="AJ6" s="429">
        <f t="shared" ref="AJ6:AJ22" si="8">AF6+AG6-AH6+AI6</f>
        <v>0</v>
      </c>
      <c r="AK6" s="429">
        <f>SUM(AK7+AK11+AK16)</f>
        <v>0</v>
      </c>
      <c r="AL6" s="429">
        <f>SUM(AL7+AL11+AL16)</f>
        <v>0</v>
      </c>
      <c r="AM6" s="429">
        <f>SUM(AM7+AM11+AM16)</f>
        <v>0</v>
      </c>
      <c r="AN6" s="429">
        <f t="shared" ref="AN6" si="9">SUM(AN7+AN11+AN16)</f>
        <v>0</v>
      </c>
      <c r="AO6" s="429">
        <f t="shared" ref="AO6" si="10">SUM(AO7+AO11+AO16)</f>
        <v>0</v>
      </c>
      <c r="AP6" s="429">
        <f t="shared" ref="AP6" si="11">SUM(AP7+AP11+AP16)</f>
        <v>0</v>
      </c>
      <c r="AQ6" s="429">
        <f>AK6+AL6-AM6</f>
        <v>0</v>
      </c>
      <c r="AR6" s="429">
        <f>SUM(AR7+AR11+AR16)</f>
        <v>0</v>
      </c>
      <c r="AS6" s="429">
        <f>SUM(AS7+AS11+AS16)</f>
        <v>0</v>
      </c>
      <c r="AT6" s="177"/>
    </row>
    <row r="7" spans="1:46" s="100" customFormat="1" outlineLevel="1">
      <c r="A7" s="171">
        <f>A6</f>
        <v>2015</v>
      </c>
      <c r="B7" s="35" t="s">
        <v>19</v>
      </c>
      <c r="C7" s="98" t="s">
        <v>20</v>
      </c>
      <c r="D7" s="429">
        <f>SUM(D8:D10)</f>
        <v>0</v>
      </c>
      <c r="E7" s="429">
        <f>SUM(E8:E10)</f>
        <v>0</v>
      </c>
      <c r="F7" s="429">
        <f>SUM(F8:F10)</f>
        <v>0</v>
      </c>
      <c r="G7" s="429">
        <f>SUM(G8:G10)</f>
        <v>0</v>
      </c>
      <c r="H7" s="429">
        <f t="shared" si="0"/>
        <v>0</v>
      </c>
      <c r="I7" s="429">
        <f>SUM(I8:I10)</f>
        <v>0</v>
      </c>
      <c r="J7" s="429">
        <f>SUM(J8:J10)</f>
        <v>0</v>
      </c>
      <c r="K7" s="429">
        <f>SUM(K8:K10)</f>
        <v>0</v>
      </c>
      <c r="L7" s="429">
        <f t="shared" ref="L7:O7" si="12">SUM(L8:L10)</f>
        <v>0</v>
      </c>
      <c r="M7" s="429">
        <f t="shared" si="12"/>
        <v>0</v>
      </c>
      <c r="N7" s="429">
        <f t="shared" si="12"/>
        <v>0</v>
      </c>
      <c r="O7" s="429">
        <f t="shared" si="12"/>
        <v>0</v>
      </c>
      <c r="P7" s="429">
        <f t="shared" ref="P7:U7" si="13">SUM(P8:P10)</f>
        <v>0</v>
      </c>
      <c r="Q7" s="429">
        <f t="shared" si="13"/>
        <v>0</v>
      </c>
      <c r="R7" s="429">
        <f t="shared" si="13"/>
        <v>0</v>
      </c>
      <c r="S7" s="429">
        <f t="shared" si="13"/>
        <v>0</v>
      </c>
      <c r="T7" s="429">
        <f t="shared" si="13"/>
        <v>0</v>
      </c>
      <c r="U7" s="429">
        <f t="shared" si="13"/>
        <v>0</v>
      </c>
      <c r="V7" s="429">
        <f t="shared" si="3"/>
        <v>0</v>
      </c>
      <c r="W7" s="429">
        <f>SUM(W8:W10)</f>
        <v>0</v>
      </c>
      <c r="X7" s="429">
        <f>SUM(X8:X10)</f>
        <v>0</v>
      </c>
      <c r="Y7" s="429">
        <f>SUM(Y8:Y10)</f>
        <v>0</v>
      </c>
      <c r="Z7" s="429">
        <f t="shared" ref="Z7" si="14">SUM(Z8:Z10)</f>
        <v>0</v>
      </c>
      <c r="AA7" s="429">
        <f t="shared" ref="AA7" si="15">SUM(AA8:AA10)</f>
        <v>0</v>
      </c>
      <c r="AB7" s="429">
        <f t="shared" ref="AB7:AC7" si="16">SUM(AB8:AB10)</f>
        <v>0</v>
      </c>
      <c r="AC7" s="429">
        <f t="shared" si="16"/>
        <v>0</v>
      </c>
      <c r="AD7" s="429">
        <f t="shared" ref="AD7:AI7" si="17">SUM(AD8:AD10)</f>
        <v>0</v>
      </c>
      <c r="AE7" s="429">
        <f t="shared" si="17"/>
        <v>0</v>
      </c>
      <c r="AF7" s="429">
        <f t="shared" si="17"/>
        <v>0</v>
      </c>
      <c r="AG7" s="429">
        <f t="shared" si="17"/>
        <v>0</v>
      </c>
      <c r="AH7" s="429">
        <f t="shared" si="17"/>
        <v>0</v>
      </c>
      <c r="AI7" s="429">
        <f t="shared" si="17"/>
        <v>0</v>
      </c>
      <c r="AJ7" s="429">
        <f t="shared" si="8"/>
        <v>0</v>
      </c>
      <c r="AK7" s="429">
        <f>SUM(AK8:AK10)</f>
        <v>0</v>
      </c>
      <c r="AL7" s="429">
        <f>SUM(AL8:AL10)</f>
        <v>0</v>
      </c>
      <c r="AM7" s="429">
        <f>SUM(AM8:AM10)</f>
        <v>0</v>
      </c>
      <c r="AN7" s="429">
        <f t="shared" ref="AN7" si="18">SUM(AN8:AN10)</f>
        <v>0</v>
      </c>
      <c r="AO7" s="429">
        <f t="shared" ref="AO7" si="19">SUM(AO8:AO10)</f>
        <v>0</v>
      </c>
      <c r="AP7" s="429">
        <f t="shared" ref="AP7" si="20">SUM(AP8:AP10)</f>
        <v>0</v>
      </c>
      <c r="AQ7" s="429">
        <f t="shared" ref="AQ7" si="21">AK7+AL7-AM7</f>
        <v>0</v>
      </c>
      <c r="AR7" s="429">
        <f>SUM(AR8:AR10)</f>
        <v>0</v>
      </c>
      <c r="AS7" s="429">
        <f>SUM(AS8:AS10)</f>
        <v>0</v>
      </c>
      <c r="AT7" s="177"/>
    </row>
    <row r="8" spans="1:46" s="101" customFormat="1" ht="30" outlineLevel="1">
      <c r="A8" s="171">
        <f>A6</f>
        <v>2015</v>
      </c>
      <c r="B8" s="139" t="s">
        <v>21</v>
      </c>
      <c r="C8" s="140" t="s">
        <v>22</v>
      </c>
      <c r="D8" s="430"/>
      <c r="E8" s="430"/>
      <c r="F8" s="430"/>
      <c r="G8" s="430"/>
      <c r="H8" s="428">
        <f t="shared" si="0"/>
        <v>0</v>
      </c>
      <c r="I8" s="430"/>
      <c r="J8" s="430"/>
      <c r="K8" s="430"/>
      <c r="L8" s="430"/>
      <c r="M8" s="430"/>
      <c r="N8" s="430"/>
      <c r="O8" s="428">
        <f>I8+J8-K8+L8-M8+N8</f>
        <v>0</v>
      </c>
      <c r="P8" s="430"/>
      <c r="Q8" s="430"/>
      <c r="R8" s="430"/>
      <c r="S8" s="430"/>
      <c r="T8" s="430"/>
      <c r="U8" s="430"/>
      <c r="V8" s="428">
        <f t="shared" si="3"/>
        <v>0</v>
      </c>
      <c r="W8" s="430"/>
      <c r="X8" s="430"/>
      <c r="Y8" s="430"/>
      <c r="Z8" s="430"/>
      <c r="AA8" s="430"/>
      <c r="AB8" s="430"/>
      <c r="AC8" s="428">
        <f>W8+X8-Y8+Z8-AA8+AB8</f>
        <v>0</v>
      </c>
      <c r="AD8" s="430"/>
      <c r="AE8" s="430"/>
      <c r="AF8" s="430"/>
      <c r="AG8" s="430"/>
      <c r="AH8" s="430"/>
      <c r="AI8" s="430"/>
      <c r="AJ8" s="428">
        <f t="shared" si="8"/>
        <v>0</v>
      </c>
      <c r="AK8" s="430"/>
      <c r="AL8" s="430"/>
      <c r="AM8" s="430"/>
      <c r="AN8" s="430"/>
      <c r="AO8" s="430"/>
      <c r="AP8" s="430"/>
      <c r="AQ8" s="428">
        <f>AK8+AL8-AM8+AN8-AO8+AP8</f>
        <v>0</v>
      </c>
      <c r="AR8" s="430"/>
      <c r="AS8" s="430"/>
      <c r="AT8" s="178"/>
    </row>
    <row r="9" spans="1:46" s="100" customFormat="1" outlineLevel="1">
      <c r="A9" s="171">
        <f>A6</f>
        <v>2015</v>
      </c>
      <c r="B9" s="104" t="s">
        <v>23</v>
      </c>
      <c r="C9" s="102" t="s">
        <v>24</v>
      </c>
      <c r="D9" s="431"/>
      <c r="E9" s="431"/>
      <c r="F9" s="431"/>
      <c r="G9" s="431"/>
      <c r="H9" s="432">
        <f t="shared" si="0"/>
        <v>0</v>
      </c>
      <c r="I9" s="431"/>
      <c r="J9" s="431"/>
      <c r="K9" s="431"/>
      <c r="L9" s="431"/>
      <c r="M9" s="431"/>
      <c r="N9" s="431"/>
      <c r="O9" s="428">
        <f t="shared" ref="O9:O22" si="22">I9+J9-K9+L9-M9+N9</f>
        <v>0</v>
      </c>
      <c r="P9" s="431"/>
      <c r="Q9" s="431"/>
      <c r="R9" s="431"/>
      <c r="S9" s="431"/>
      <c r="T9" s="431"/>
      <c r="U9" s="431"/>
      <c r="V9" s="432">
        <f t="shared" si="3"/>
        <v>0</v>
      </c>
      <c r="W9" s="431"/>
      <c r="X9" s="431"/>
      <c r="Y9" s="431"/>
      <c r="Z9" s="431"/>
      <c r="AA9" s="431"/>
      <c r="AB9" s="431"/>
      <c r="AC9" s="428">
        <f t="shared" ref="AC9:AC22" si="23">W9+X9-Y9+Z9-AA9+AB9</f>
        <v>0</v>
      </c>
      <c r="AD9" s="431"/>
      <c r="AE9" s="431"/>
      <c r="AF9" s="431"/>
      <c r="AG9" s="431"/>
      <c r="AH9" s="431"/>
      <c r="AI9" s="431"/>
      <c r="AJ9" s="432">
        <f t="shared" si="8"/>
        <v>0</v>
      </c>
      <c r="AK9" s="431"/>
      <c r="AL9" s="431"/>
      <c r="AM9" s="431"/>
      <c r="AN9" s="431"/>
      <c r="AO9" s="431"/>
      <c r="AP9" s="431"/>
      <c r="AQ9" s="428">
        <f t="shared" ref="AQ9:AQ22" si="24">AK9+AL9-AM9+AN9-AO9+AP9</f>
        <v>0</v>
      </c>
      <c r="AR9" s="431"/>
      <c r="AS9" s="431"/>
      <c r="AT9" s="177"/>
    </row>
    <row r="10" spans="1:46" s="100" customFormat="1" outlineLevel="1">
      <c r="A10" s="171">
        <f>A6</f>
        <v>2015</v>
      </c>
      <c r="B10" s="104" t="s">
        <v>25</v>
      </c>
      <c r="C10" s="102" t="s">
        <v>26</v>
      </c>
      <c r="D10" s="431"/>
      <c r="E10" s="431"/>
      <c r="F10" s="431"/>
      <c r="G10" s="431"/>
      <c r="H10" s="432">
        <f t="shared" si="0"/>
        <v>0</v>
      </c>
      <c r="I10" s="431"/>
      <c r="J10" s="431"/>
      <c r="K10" s="431"/>
      <c r="L10" s="431"/>
      <c r="M10" s="431"/>
      <c r="N10" s="431"/>
      <c r="O10" s="428">
        <f t="shared" si="22"/>
        <v>0</v>
      </c>
      <c r="P10" s="431"/>
      <c r="Q10" s="431"/>
      <c r="R10" s="431"/>
      <c r="S10" s="431"/>
      <c r="T10" s="431"/>
      <c r="U10" s="431"/>
      <c r="V10" s="432">
        <f t="shared" si="3"/>
        <v>0</v>
      </c>
      <c r="W10" s="431"/>
      <c r="X10" s="431"/>
      <c r="Y10" s="431"/>
      <c r="Z10" s="431"/>
      <c r="AA10" s="431"/>
      <c r="AB10" s="431"/>
      <c r="AC10" s="428">
        <f t="shared" si="23"/>
        <v>0</v>
      </c>
      <c r="AD10" s="431"/>
      <c r="AE10" s="431"/>
      <c r="AF10" s="431"/>
      <c r="AG10" s="431"/>
      <c r="AH10" s="431"/>
      <c r="AI10" s="431"/>
      <c r="AJ10" s="432">
        <f t="shared" si="8"/>
        <v>0</v>
      </c>
      <c r="AK10" s="431"/>
      <c r="AL10" s="431"/>
      <c r="AM10" s="431"/>
      <c r="AN10" s="431"/>
      <c r="AO10" s="431"/>
      <c r="AP10" s="431"/>
      <c r="AQ10" s="428">
        <f t="shared" si="24"/>
        <v>0</v>
      </c>
      <c r="AR10" s="431"/>
      <c r="AS10" s="431"/>
      <c r="AT10" s="177"/>
    </row>
    <row r="11" spans="1:46" s="100" customFormat="1" outlineLevel="1">
      <c r="A11" s="171">
        <f>A6</f>
        <v>2015</v>
      </c>
      <c r="B11" s="35" t="s">
        <v>27</v>
      </c>
      <c r="C11" s="98" t="s">
        <v>28</v>
      </c>
      <c r="D11" s="433">
        <f>SUM(D12:D15)</f>
        <v>0</v>
      </c>
      <c r="E11" s="432">
        <f>SUM(E12:E15)</f>
        <v>0</v>
      </c>
      <c r="F11" s="432">
        <f>SUM(F12:F15)</f>
        <v>0</v>
      </c>
      <c r="G11" s="432">
        <f>SUM(G12:G15)</f>
        <v>0</v>
      </c>
      <c r="H11" s="432">
        <f t="shared" si="0"/>
        <v>0</v>
      </c>
      <c r="I11" s="432">
        <f>SUM(I12:I15)</f>
        <v>0</v>
      </c>
      <c r="J11" s="432">
        <f>SUM(J12:J15)</f>
        <v>0</v>
      </c>
      <c r="K11" s="432">
        <f>SUM(K12:K15)</f>
        <v>0</v>
      </c>
      <c r="L11" s="432">
        <f t="shared" ref="L11:O11" si="25">SUM(L12:L15)</f>
        <v>0</v>
      </c>
      <c r="M11" s="432">
        <f t="shared" si="25"/>
        <v>0</v>
      </c>
      <c r="N11" s="432">
        <f t="shared" si="25"/>
        <v>0</v>
      </c>
      <c r="O11" s="432">
        <f t="shared" si="25"/>
        <v>0</v>
      </c>
      <c r="P11" s="432">
        <f t="shared" ref="P11:U11" si="26">SUM(P12:P15)</f>
        <v>0</v>
      </c>
      <c r="Q11" s="432">
        <f t="shared" si="26"/>
        <v>0</v>
      </c>
      <c r="R11" s="433">
        <f t="shared" si="26"/>
        <v>0</v>
      </c>
      <c r="S11" s="432">
        <f t="shared" si="26"/>
        <v>0</v>
      </c>
      <c r="T11" s="432">
        <f t="shared" si="26"/>
        <v>0</v>
      </c>
      <c r="U11" s="432">
        <f t="shared" si="26"/>
        <v>0</v>
      </c>
      <c r="V11" s="432">
        <f t="shared" si="3"/>
        <v>0</v>
      </c>
      <c r="W11" s="432">
        <f>SUM(W12:W15)</f>
        <v>0</v>
      </c>
      <c r="X11" s="432">
        <f>SUM(X12:X15)</f>
        <v>0</v>
      </c>
      <c r="Y11" s="432">
        <f>SUM(Y12:Y15)</f>
        <v>0</v>
      </c>
      <c r="Z11" s="432">
        <f t="shared" ref="Z11" si="27">SUM(Z12:Z15)</f>
        <v>0</v>
      </c>
      <c r="AA11" s="432">
        <f t="shared" ref="AA11" si="28">SUM(AA12:AA15)</f>
        <v>0</v>
      </c>
      <c r="AB11" s="432">
        <f t="shared" ref="AB11:AC11" si="29">SUM(AB12:AB15)</f>
        <v>0</v>
      </c>
      <c r="AC11" s="432">
        <f t="shared" si="29"/>
        <v>0</v>
      </c>
      <c r="AD11" s="432">
        <f t="shared" ref="AD11:AI11" si="30">SUM(AD12:AD15)</f>
        <v>0</v>
      </c>
      <c r="AE11" s="432">
        <f t="shared" si="30"/>
        <v>0</v>
      </c>
      <c r="AF11" s="433">
        <f t="shared" si="30"/>
        <v>0</v>
      </c>
      <c r="AG11" s="432">
        <f t="shared" si="30"/>
        <v>0</v>
      </c>
      <c r="AH11" s="432">
        <f t="shared" si="30"/>
        <v>0</v>
      </c>
      <c r="AI11" s="432">
        <f t="shared" si="30"/>
        <v>0</v>
      </c>
      <c r="AJ11" s="432">
        <f t="shared" si="8"/>
        <v>0</v>
      </c>
      <c r="AK11" s="432">
        <f>SUM(AK12:AK15)</f>
        <v>0</v>
      </c>
      <c r="AL11" s="432">
        <f>SUM(AL12:AL15)</f>
        <v>0</v>
      </c>
      <c r="AM11" s="432">
        <f>SUM(AM12:AM15)</f>
        <v>0</v>
      </c>
      <c r="AN11" s="432">
        <f t="shared" ref="AN11" si="31">SUM(AN12:AN15)</f>
        <v>0</v>
      </c>
      <c r="AO11" s="432">
        <f t="shared" ref="AO11" si="32">SUM(AO12:AO15)</f>
        <v>0</v>
      </c>
      <c r="AP11" s="432">
        <f t="shared" ref="AP11:AQ11" si="33">SUM(AP12:AP15)</f>
        <v>0</v>
      </c>
      <c r="AQ11" s="432">
        <f t="shared" si="33"/>
        <v>0</v>
      </c>
      <c r="AR11" s="432">
        <f>SUM(AR12:AR15)</f>
        <v>0</v>
      </c>
      <c r="AS11" s="432">
        <f>SUM(AS12:AS15)</f>
        <v>0</v>
      </c>
      <c r="AT11" s="177"/>
    </row>
    <row r="12" spans="1:46" s="100" customFormat="1" ht="30" outlineLevel="1">
      <c r="A12" s="171">
        <f>A6</f>
        <v>2015</v>
      </c>
      <c r="B12" s="104" t="s">
        <v>21</v>
      </c>
      <c r="C12" s="102" t="s">
        <v>29</v>
      </c>
      <c r="D12" s="431"/>
      <c r="E12" s="431"/>
      <c r="F12" s="431"/>
      <c r="G12" s="431"/>
      <c r="H12" s="432">
        <f t="shared" si="0"/>
        <v>0</v>
      </c>
      <c r="I12" s="431"/>
      <c r="J12" s="431"/>
      <c r="K12" s="431"/>
      <c r="L12" s="431"/>
      <c r="M12" s="431"/>
      <c r="N12" s="431"/>
      <c r="O12" s="428">
        <f t="shared" si="22"/>
        <v>0</v>
      </c>
      <c r="P12" s="431"/>
      <c r="Q12" s="431"/>
      <c r="R12" s="431"/>
      <c r="S12" s="431"/>
      <c r="T12" s="431"/>
      <c r="U12" s="431"/>
      <c r="V12" s="432">
        <f t="shared" si="3"/>
        <v>0</v>
      </c>
      <c r="W12" s="431"/>
      <c r="X12" s="431"/>
      <c r="Y12" s="431"/>
      <c r="Z12" s="431"/>
      <c r="AA12" s="431"/>
      <c r="AB12" s="431"/>
      <c r="AC12" s="428">
        <f t="shared" si="23"/>
        <v>0</v>
      </c>
      <c r="AD12" s="431"/>
      <c r="AE12" s="431"/>
      <c r="AF12" s="431"/>
      <c r="AG12" s="431"/>
      <c r="AH12" s="431"/>
      <c r="AI12" s="431"/>
      <c r="AJ12" s="432">
        <f t="shared" si="8"/>
        <v>0</v>
      </c>
      <c r="AK12" s="431"/>
      <c r="AL12" s="431"/>
      <c r="AM12" s="431"/>
      <c r="AN12" s="431"/>
      <c r="AO12" s="431"/>
      <c r="AP12" s="431"/>
      <c r="AQ12" s="428">
        <f t="shared" si="24"/>
        <v>0</v>
      </c>
      <c r="AR12" s="431"/>
      <c r="AS12" s="431"/>
      <c r="AT12" s="177"/>
    </row>
    <row r="13" spans="1:46" s="100" customFormat="1" outlineLevel="1">
      <c r="A13" s="171">
        <f>A6</f>
        <v>2015</v>
      </c>
      <c r="B13" s="104" t="s">
        <v>23</v>
      </c>
      <c r="C13" s="102" t="s">
        <v>30</v>
      </c>
      <c r="D13" s="431"/>
      <c r="E13" s="431"/>
      <c r="F13" s="431"/>
      <c r="G13" s="431"/>
      <c r="H13" s="432">
        <f t="shared" si="0"/>
        <v>0</v>
      </c>
      <c r="I13" s="431"/>
      <c r="J13" s="431"/>
      <c r="K13" s="431"/>
      <c r="L13" s="431"/>
      <c r="M13" s="431"/>
      <c r="N13" s="431"/>
      <c r="O13" s="428">
        <f t="shared" si="22"/>
        <v>0</v>
      </c>
      <c r="P13" s="431"/>
      <c r="Q13" s="431"/>
      <c r="R13" s="431"/>
      <c r="S13" s="431"/>
      <c r="T13" s="431"/>
      <c r="U13" s="431"/>
      <c r="V13" s="432">
        <f t="shared" si="3"/>
        <v>0</v>
      </c>
      <c r="W13" s="431"/>
      <c r="X13" s="431"/>
      <c r="Y13" s="431"/>
      <c r="Z13" s="431"/>
      <c r="AA13" s="431"/>
      <c r="AB13" s="431"/>
      <c r="AC13" s="428">
        <f t="shared" si="23"/>
        <v>0</v>
      </c>
      <c r="AD13" s="431"/>
      <c r="AE13" s="431"/>
      <c r="AF13" s="431"/>
      <c r="AG13" s="431"/>
      <c r="AH13" s="431"/>
      <c r="AI13" s="431"/>
      <c r="AJ13" s="432">
        <f t="shared" si="8"/>
        <v>0</v>
      </c>
      <c r="AK13" s="431"/>
      <c r="AL13" s="431"/>
      <c r="AM13" s="431"/>
      <c r="AN13" s="431"/>
      <c r="AO13" s="431"/>
      <c r="AP13" s="431"/>
      <c r="AQ13" s="428">
        <f t="shared" si="24"/>
        <v>0</v>
      </c>
      <c r="AR13" s="431"/>
      <c r="AS13" s="431"/>
      <c r="AT13" s="177"/>
    </row>
    <row r="14" spans="1:46" s="100" customFormat="1" outlineLevel="1">
      <c r="A14" s="171">
        <f>A6</f>
        <v>2015</v>
      </c>
      <c r="B14" s="104" t="s">
        <v>25</v>
      </c>
      <c r="C14" s="102" t="s">
        <v>31</v>
      </c>
      <c r="D14" s="431"/>
      <c r="E14" s="431"/>
      <c r="F14" s="431"/>
      <c r="G14" s="431"/>
      <c r="H14" s="432">
        <f t="shared" si="0"/>
        <v>0</v>
      </c>
      <c r="I14" s="431"/>
      <c r="J14" s="431"/>
      <c r="K14" s="431"/>
      <c r="L14" s="431"/>
      <c r="M14" s="431"/>
      <c r="N14" s="431"/>
      <c r="O14" s="428">
        <f t="shared" si="22"/>
        <v>0</v>
      </c>
      <c r="P14" s="431"/>
      <c r="Q14" s="431"/>
      <c r="R14" s="431"/>
      <c r="S14" s="431"/>
      <c r="T14" s="431"/>
      <c r="U14" s="431"/>
      <c r="V14" s="432">
        <f t="shared" si="3"/>
        <v>0</v>
      </c>
      <c r="W14" s="431"/>
      <c r="X14" s="431"/>
      <c r="Y14" s="431"/>
      <c r="Z14" s="431"/>
      <c r="AA14" s="431"/>
      <c r="AB14" s="431"/>
      <c r="AC14" s="428">
        <f t="shared" si="23"/>
        <v>0</v>
      </c>
      <c r="AD14" s="431"/>
      <c r="AE14" s="431"/>
      <c r="AF14" s="431"/>
      <c r="AG14" s="431"/>
      <c r="AH14" s="431"/>
      <c r="AI14" s="431"/>
      <c r="AJ14" s="432">
        <f t="shared" si="8"/>
        <v>0</v>
      </c>
      <c r="AK14" s="431"/>
      <c r="AL14" s="431"/>
      <c r="AM14" s="431"/>
      <c r="AN14" s="431"/>
      <c r="AO14" s="431"/>
      <c r="AP14" s="431"/>
      <c r="AQ14" s="428">
        <f t="shared" si="24"/>
        <v>0</v>
      </c>
      <c r="AR14" s="431"/>
      <c r="AS14" s="431"/>
      <c r="AT14" s="177"/>
    </row>
    <row r="15" spans="1:46" s="100" customFormat="1" outlineLevel="1">
      <c r="A15" s="171">
        <f>A6</f>
        <v>2015</v>
      </c>
      <c r="B15" s="104" t="s">
        <v>32</v>
      </c>
      <c r="C15" s="102" t="s">
        <v>33</v>
      </c>
      <c r="D15" s="431"/>
      <c r="E15" s="431"/>
      <c r="F15" s="431"/>
      <c r="G15" s="431"/>
      <c r="H15" s="432">
        <f t="shared" si="0"/>
        <v>0</v>
      </c>
      <c r="I15" s="431"/>
      <c r="J15" s="431"/>
      <c r="K15" s="431"/>
      <c r="L15" s="431"/>
      <c r="M15" s="431"/>
      <c r="N15" s="431"/>
      <c r="O15" s="428">
        <f t="shared" si="22"/>
        <v>0</v>
      </c>
      <c r="P15" s="431"/>
      <c r="Q15" s="431"/>
      <c r="R15" s="431"/>
      <c r="S15" s="431"/>
      <c r="T15" s="431"/>
      <c r="U15" s="431"/>
      <c r="V15" s="432">
        <f t="shared" si="3"/>
        <v>0</v>
      </c>
      <c r="W15" s="431"/>
      <c r="X15" s="431"/>
      <c r="Y15" s="431"/>
      <c r="Z15" s="431"/>
      <c r="AA15" s="431"/>
      <c r="AB15" s="431"/>
      <c r="AC15" s="428">
        <f t="shared" si="23"/>
        <v>0</v>
      </c>
      <c r="AD15" s="431"/>
      <c r="AE15" s="431"/>
      <c r="AF15" s="431"/>
      <c r="AG15" s="431"/>
      <c r="AH15" s="431"/>
      <c r="AI15" s="431"/>
      <c r="AJ15" s="432">
        <f t="shared" si="8"/>
        <v>0</v>
      </c>
      <c r="AK15" s="431"/>
      <c r="AL15" s="431"/>
      <c r="AM15" s="431"/>
      <c r="AN15" s="431"/>
      <c r="AO15" s="431"/>
      <c r="AP15" s="431"/>
      <c r="AQ15" s="428">
        <f t="shared" si="24"/>
        <v>0</v>
      </c>
      <c r="AR15" s="431"/>
      <c r="AS15" s="431"/>
      <c r="AT15" s="177"/>
    </row>
    <row r="16" spans="1:46" s="100" customFormat="1" ht="30" outlineLevel="1">
      <c r="A16" s="171">
        <f>A6</f>
        <v>2015</v>
      </c>
      <c r="B16" s="35" t="s">
        <v>34</v>
      </c>
      <c r="C16" s="98" t="s">
        <v>35</v>
      </c>
      <c r="D16" s="433">
        <f>SUM(D17:D22)</f>
        <v>0</v>
      </c>
      <c r="E16" s="432">
        <f>SUM(E17:E22)</f>
        <v>0</v>
      </c>
      <c r="F16" s="432">
        <f>SUM(F17:F22)</f>
        <v>0</v>
      </c>
      <c r="G16" s="432">
        <f>SUM(G17:G22)</f>
        <v>0</v>
      </c>
      <c r="H16" s="432">
        <f t="shared" si="0"/>
        <v>0</v>
      </c>
      <c r="I16" s="432">
        <f>SUM(I17:I22)</f>
        <v>0</v>
      </c>
      <c r="J16" s="432">
        <f>SUM(J17:J22)</f>
        <v>0</v>
      </c>
      <c r="K16" s="432">
        <f>SUM(K17:K22)</f>
        <v>0</v>
      </c>
      <c r="L16" s="432">
        <f t="shared" ref="L16:O16" si="34">SUM(L17:L22)</f>
        <v>0</v>
      </c>
      <c r="M16" s="432">
        <f t="shared" si="34"/>
        <v>0</v>
      </c>
      <c r="N16" s="432">
        <f t="shared" si="34"/>
        <v>0</v>
      </c>
      <c r="O16" s="432">
        <f t="shared" si="34"/>
        <v>0</v>
      </c>
      <c r="P16" s="432">
        <f t="shared" ref="P16:U16" si="35">SUM(P17:P22)</f>
        <v>0</v>
      </c>
      <c r="Q16" s="432">
        <f t="shared" si="35"/>
        <v>0</v>
      </c>
      <c r="R16" s="433">
        <f t="shared" si="35"/>
        <v>0</v>
      </c>
      <c r="S16" s="432">
        <f t="shared" si="35"/>
        <v>0</v>
      </c>
      <c r="T16" s="432">
        <f t="shared" si="35"/>
        <v>0</v>
      </c>
      <c r="U16" s="432">
        <f t="shared" si="35"/>
        <v>0</v>
      </c>
      <c r="V16" s="432">
        <f t="shared" si="3"/>
        <v>0</v>
      </c>
      <c r="W16" s="432">
        <f>SUM(W17:W22)</f>
        <v>0</v>
      </c>
      <c r="X16" s="432">
        <f>SUM(X17:X22)</f>
        <v>0</v>
      </c>
      <c r="Y16" s="432">
        <f>SUM(Y17:Y22)</f>
        <v>0</v>
      </c>
      <c r="Z16" s="432">
        <f t="shared" ref="Z16" si="36">SUM(Z17:Z22)</f>
        <v>0</v>
      </c>
      <c r="AA16" s="432">
        <f t="shared" ref="AA16" si="37">SUM(AA17:AA22)</f>
        <v>0</v>
      </c>
      <c r="AB16" s="432">
        <f t="shared" ref="AB16:AC16" si="38">SUM(AB17:AB22)</f>
        <v>0</v>
      </c>
      <c r="AC16" s="432">
        <f t="shared" si="38"/>
        <v>0</v>
      </c>
      <c r="AD16" s="432">
        <f t="shared" ref="AD16:AI16" si="39">SUM(AD17:AD22)</f>
        <v>0</v>
      </c>
      <c r="AE16" s="432">
        <f t="shared" si="39"/>
        <v>0</v>
      </c>
      <c r="AF16" s="433">
        <f t="shared" si="39"/>
        <v>0</v>
      </c>
      <c r="AG16" s="432">
        <f t="shared" si="39"/>
        <v>0</v>
      </c>
      <c r="AH16" s="432">
        <f t="shared" si="39"/>
        <v>0</v>
      </c>
      <c r="AI16" s="432">
        <f t="shared" si="39"/>
        <v>0</v>
      </c>
      <c r="AJ16" s="432">
        <f t="shared" si="8"/>
        <v>0</v>
      </c>
      <c r="AK16" s="432">
        <f>SUM(AK17:AK22)</f>
        <v>0</v>
      </c>
      <c r="AL16" s="432">
        <f>SUM(AL17:AL22)</f>
        <v>0</v>
      </c>
      <c r="AM16" s="432">
        <f t="shared" ref="AM16:AP16" si="40">SUM(AM17:AM22)</f>
        <v>0</v>
      </c>
      <c r="AN16" s="432">
        <f t="shared" si="40"/>
        <v>0</v>
      </c>
      <c r="AO16" s="432">
        <f t="shared" si="40"/>
        <v>0</v>
      </c>
      <c r="AP16" s="432">
        <f t="shared" si="40"/>
        <v>0</v>
      </c>
      <c r="AQ16" s="432">
        <f t="shared" ref="AQ16" si="41">SUM(AQ17:AQ22)</f>
        <v>0</v>
      </c>
      <c r="AR16" s="432">
        <f>SUM(AR17:AR22)</f>
        <v>0</v>
      </c>
      <c r="AS16" s="432">
        <f>SUM(AS17:AS22)</f>
        <v>0</v>
      </c>
      <c r="AT16" s="177"/>
    </row>
    <row r="17" spans="1:46" s="100" customFormat="1" outlineLevel="1">
      <c r="A17" s="171">
        <f>A6</f>
        <v>2015</v>
      </c>
      <c r="B17" s="104" t="s">
        <v>21</v>
      </c>
      <c r="C17" s="102" t="s">
        <v>36</v>
      </c>
      <c r="D17" s="431"/>
      <c r="E17" s="431"/>
      <c r="F17" s="431"/>
      <c r="G17" s="431"/>
      <c r="H17" s="432">
        <f t="shared" si="0"/>
        <v>0</v>
      </c>
      <c r="I17" s="431"/>
      <c r="J17" s="431"/>
      <c r="K17" s="431"/>
      <c r="L17" s="431"/>
      <c r="M17" s="431"/>
      <c r="N17" s="431"/>
      <c r="O17" s="428">
        <f t="shared" si="22"/>
        <v>0</v>
      </c>
      <c r="P17" s="431"/>
      <c r="Q17" s="431"/>
      <c r="R17" s="431"/>
      <c r="S17" s="431"/>
      <c r="T17" s="431"/>
      <c r="U17" s="431"/>
      <c r="V17" s="432">
        <f t="shared" si="3"/>
        <v>0</v>
      </c>
      <c r="W17" s="431"/>
      <c r="X17" s="431"/>
      <c r="Y17" s="431"/>
      <c r="Z17" s="431"/>
      <c r="AA17" s="431"/>
      <c r="AB17" s="431"/>
      <c r="AC17" s="428">
        <f t="shared" si="23"/>
        <v>0</v>
      </c>
      <c r="AD17" s="431"/>
      <c r="AE17" s="431"/>
      <c r="AF17" s="431"/>
      <c r="AG17" s="431"/>
      <c r="AH17" s="431"/>
      <c r="AI17" s="431"/>
      <c r="AJ17" s="432">
        <f t="shared" si="8"/>
        <v>0</v>
      </c>
      <c r="AK17" s="431"/>
      <c r="AL17" s="431"/>
      <c r="AM17" s="431"/>
      <c r="AN17" s="431"/>
      <c r="AO17" s="431"/>
      <c r="AP17" s="431"/>
      <c r="AQ17" s="428">
        <f t="shared" si="24"/>
        <v>0</v>
      </c>
      <c r="AR17" s="431"/>
      <c r="AS17" s="431"/>
      <c r="AT17" s="177"/>
    </row>
    <row r="18" spans="1:46" s="100" customFormat="1" outlineLevel="1">
      <c r="A18" s="171">
        <f>A6</f>
        <v>2015</v>
      </c>
      <c r="B18" s="104" t="s">
        <v>23</v>
      </c>
      <c r="C18" s="102" t="s">
        <v>37</v>
      </c>
      <c r="D18" s="431"/>
      <c r="E18" s="431"/>
      <c r="F18" s="431"/>
      <c r="G18" s="431"/>
      <c r="H18" s="432">
        <f t="shared" si="0"/>
        <v>0</v>
      </c>
      <c r="I18" s="431"/>
      <c r="J18" s="431"/>
      <c r="K18" s="431"/>
      <c r="L18" s="431"/>
      <c r="M18" s="431"/>
      <c r="N18" s="431"/>
      <c r="O18" s="428">
        <f t="shared" si="22"/>
        <v>0</v>
      </c>
      <c r="P18" s="431"/>
      <c r="Q18" s="431"/>
      <c r="R18" s="431"/>
      <c r="S18" s="431"/>
      <c r="T18" s="431"/>
      <c r="U18" s="431"/>
      <c r="V18" s="432">
        <f t="shared" si="3"/>
        <v>0</v>
      </c>
      <c r="W18" s="431"/>
      <c r="X18" s="431"/>
      <c r="Y18" s="431"/>
      <c r="Z18" s="431"/>
      <c r="AA18" s="431"/>
      <c r="AB18" s="431"/>
      <c r="AC18" s="428">
        <f t="shared" si="23"/>
        <v>0</v>
      </c>
      <c r="AD18" s="431"/>
      <c r="AE18" s="431"/>
      <c r="AF18" s="431"/>
      <c r="AG18" s="431"/>
      <c r="AH18" s="431"/>
      <c r="AI18" s="431"/>
      <c r="AJ18" s="432">
        <f t="shared" si="8"/>
        <v>0</v>
      </c>
      <c r="AK18" s="431"/>
      <c r="AL18" s="431"/>
      <c r="AM18" s="431"/>
      <c r="AN18" s="431"/>
      <c r="AO18" s="431"/>
      <c r="AP18" s="431"/>
      <c r="AQ18" s="428">
        <f t="shared" si="24"/>
        <v>0</v>
      </c>
      <c r="AR18" s="431"/>
      <c r="AS18" s="431"/>
      <c r="AT18" s="177"/>
    </row>
    <row r="19" spans="1:46" s="100" customFormat="1" outlineLevel="1">
      <c r="A19" s="171">
        <f>A6</f>
        <v>2015</v>
      </c>
      <c r="B19" s="104" t="s">
        <v>25</v>
      </c>
      <c r="C19" s="102" t="s">
        <v>38</v>
      </c>
      <c r="D19" s="431"/>
      <c r="E19" s="431"/>
      <c r="F19" s="431"/>
      <c r="G19" s="431"/>
      <c r="H19" s="432">
        <f t="shared" si="0"/>
        <v>0</v>
      </c>
      <c r="I19" s="431"/>
      <c r="J19" s="431"/>
      <c r="K19" s="431"/>
      <c r="L19" s="431"/>
      <c r="M19" s="431"/>
      <c r="N19" s="431"/>
      <c r="O19" s="428">
        <f t="shared" si="22"/>
        <v>0</v>
      </c>
      <c r="P19" s="431"/>
      <c r="Q19" s="431"/>
      <c r="R19" s="431"/>
      <c r="S19" s="431"/>
      <c r="T19" s="431"/>
      <c r="U19" s="431"/>
      <c r="V19" s="432">
        <f t="shared" si="3"/>
        <v>0</v>
      </c>
      <c r="W19" s="431"/>
      <c r="X19" s="431"/>
      <c r="Y19" s="431"/>
      <c r="Z19" s="431"/>
      <c r="AA19" s="431"/>
      <c r="AB19" s="431"/>
      <c r="AC19" s="428">
        <f t="shared" si="23"/>
        <v>0</v>
      </c>
      <c r="AD19" s="431"/>
      <c r="AE19" s="431"/>
      <c r="AF19" s="431"/>
      <c r="AG19" s="431"/>
      <c r="AH19" s="431"/>
      <c r="AI19" s="431"/>
      <c r="AJ19" s="432">
        <f t="shared" si="8"/>
        <v>0</v>
      </c>
      <c r="AK19" s="431"/>
      <c r="AL19" s="431"/>
      <c r="AM19" s="431"/>
      <c r="AN19" s="431"/>
      <c r="AO19" s="431"/>
      <c r="AP19" s="431"/>
      <c r="AQ19" s="428">
        <f t="shared" si="24"/>
        <v>0</v>
      </c>
      <c r="AR19" s="431"/>
      <c r="AS19" s="431"/>
      <c r="AT19" s="177"/>
    </row>
    <row r="20" spans="1:46" s="100" customFormat="1" ht="30" outlineLevel="1">
      <c r="A20" s="171">
        <f>A6</f>
        <v>2015</v>
      </c>
      <c r="B20" s="104" t="s">
        <v>32</v>
      </c>
      <c r="C20" s="102" t="s">
        <v>39</v>
      </c>
      <c r="D20" s="431"/>
      <c r="E20" s="431"/>
      <c r="F20" s="431"/>
      <c r="G20" s="431"/>
      <c r="H20" s="432">
        <f t="shared" si="0"/>
        <v>0</v>
      </c>
      <c r="I20" s="431"/>
      <c r="J20" s="431"/>
      <c r="K20" s="431"/>
      <c r="L20" s="431"/>
      <c r="M20" s="431"/>
      <c r="N20" s="431"/>
      <c r="O20" s="428">
        <f t="shared" si="22"/>
        <v>0</v>
      </c>
      <c r="P20" s="431"/>
      <c r="Q20" s="431"/>
      <c r="R20" s="431"/>
      <c r="S20" s="431"/>
      <c r="T20" s="431"/>
      <c r="U20" s="431"/>
      <c r="V20" s="432">
        <f t="shared" si="3"/>
        <v>0</v>
      </c>
      <c r="W20" s="431"/>
      <c r="X20" s="431"/>
      <c r="Y20" s="431"/>
      <c r="Z20" s="431"/>
      <c r="AA20" s="431"/>
      <c r="AB20" s="431"/>
      <c r="AC20" s="428">
        <f t="shared" si="23"/>
        <v>0</v>
      </c>
      <c r="AD20" s="431"/>
      <c r="AE20" s="431"/>
      <c r="AF20" s="431"/>
      <c r="AG20" s="431"/>
      <c r="AH20" s="431"/>
      <c r="AI20" s="431"/>
      <c r="AJ20" s="432">
        <f t="shared" si="8"/>
        <v>0</v>
      </c>
      <c r="AK20" s="431"/>
      <c r="AL20" s="431"/>
      <c r="AM20" s="431"/>
      <c r="AN20" s="431"/>
      <c r="AO20" s="431"/>
      <c r="AP20" s="431"/>
      <c r="AQ20" s="428">
        <f t="shared" si="24"/>
        <v>0</v>
      </c>
      <c r="AR20" s="431"/>
      <c r="AS20" s="431"/>
      <c r="AT20" s="177"/>
    </row>
    <row r="21" spans="1:46" s="100" customFormat="1" outlineLevel="1">
      <c r="A21" s="171">
        <f>A6</f>
        <v>2015</v>
      </c>
      <c r="B21" s="104" t="s">
        <v>40</v>
      </c>
      <c r="C21" s="102" t="s">
        <v>41</v>
      </c>
      <c r="D21" s="431"/>
      <c r="E21" s="431"/>
      <c r="F21" s="431"/>
      <c r="G21" s="431"/>
      <c r="H21" s="432">
        <f t="shared" si="0"/>
        <v>0</v>
      </c>
      <c r="I21" s="431"/>
      <c r="J21" s="431"/>
      <c r="K21" s="431"/>
      <c r="L21" s="431"/>
      <c r="M21" s="431"/>
      <c r="N21" s="431"/>
      <c r="O21" s="428">
        <f t="shared" si="22"/>
        <v>0</v>
      </c>
      <c r="P21" s="431"/>
      <c r="Q21" s="431"/>
      <c r="R21" s="431"/>
      <c r="S21" s="431"/>
      <c r="T21" s="431"/>
      <c r="U21" s="431"/>
      <c r="V21" s="432">
        <f t="shared" si="3"/>
        <v>0</v>
      </c>
      <c r="W21" s="431"/>
      <c r="X21" s="431"/>
      <c r="Y21" s="431"/>
      <c r="Z21" s="431"/>
      <c r="AA21" s="431"/>
      <c r="AB21" s="431"/>
      <c r="AC21" s="428">
        <f t="shared" si="23"/>
        <v>0</v>
      </c>
      <c r="AD21" s="431"/>
      <c r="AE21" s="431"/>
      <c r="AF21" s="431"/>
      <c r="AG21" s="431"/>
      <c r="AH21" s="431"/>
      <c r="AI21" s="431"/>
      <c r="AJ21" s="432">
        <f t="shared" si="8"/>
        <v>0</v>
      </c>
      <c r="AK21" s="431"/>
      <c r="AL21" s="431"/>
      <c r="AM21" s="431"/>
      <c r="AN21" s="431"/>
      <c r="AO21" s="431"/>
      <c r="AP21" s="431"/>
      <c r="AQ21" s="428">
        <f t="shared" si="24"/>
        <v>0</v>
      </c>
      <c r="AR21" s="431"/>
      <c r="AS21" s="431"/>
      <c r="AT21" s="177"/>
    </row>
    <row r="22" spans="1:46" s="100" customFormat="1" outlineLevel="1">
      <c r="A22" s="171">
        <f>A6</f>
        <v>2015</v>
      </c>
      <c r="B22" s="104" t="s">
        <v>42</v>
      </c>
      <c r="C22" s="102" t="s">
        <v>43</v>
      </c>
      <c r="D22" s="431"/>
      <c r="E22" s="431"/>
      <c r="F22" s="431"/>
      <c r="G22" s="431"/>
      <c r="H22" s="434">
        <f t="shared" si="0"/>
        <v>0</v>
      </c>
      <c r="I22" s="431"/>
      <c r="J22" s="431"/>
      <c r="K22" s="431"/>
      <c r="L22" s="431"/>
      <c r="M22" s="431"/>
      <c r="N22" s="431"/>
      <c r="O22" s="428">
        <f t="shared" si="22"/>
        <v>0</v>
      </c>
      <c r="P22" s="431"/>
      <c r="Q22" s="431"/>
      <c r="R22" s="431"/>
      <c r="S22" s="431"/>
      <c r="T22" s="431"/>
      <c r="U22" s="431"/>
      <c r="V22" s="432">
        <f t="shared" si="3"/>
        <v>0</v>
      </c>
      <c r="W22" s="431"/>
      <c r="X22" s="431"/>
      <c r="Y22" s="431"/>
      <c r="Z22" s="431"/>
      <c r="AA22" s="431"/>
      <c r="AB22" s="431"/>
      <c r="AC22" s="428">
        <f t="shared" si="23"/>
        <v>0</v>
      </c>
      <c r="AD22" s="431"/>
      <c r="AE22" s="431"/>
      <c r="AF22" s="431"/>
      <c r="AG22" s="431"/>
      <c r="AH22" s="431"/>
      <c r="AI22" s="431"/>
      <c r="AJ22" s="432">
        <f t="shared" si="8"/>
        <v>0</v>
      </c>
      <c r="AK22" s="431"/>
      <c r="AL22" s="431"/>
      <c r="AM22" s="431"/>
      <c r="AN22" s="431"/>
      <c r="AO22" s="431"/>
      <c r="AP22" s="431"/>
      <c r="AQ22" s="428">
        <f t="shared" si="24"/>
        <v>0</v>
      </c>
      <c r="AR22" s="431"/>
      <c r="AS22" s="431"/>
      <c r="AT22" s="177"/>
    </row>
    <row r="23" spans="1:46" s="100" customFormat="1" outlineLevel="1">
      <c r="B23" s="103"/>
      <c r="C23" s="36" t="s">
        <v>44</v>
      </c>
      <c r="D23" s="435"/>
      <c r="E23" s="436"/>
      <c r="F23" s="436"/>
      <c r="G23" s="436"/>
      <c r="H23" s="437"/>
      <c r="I23" s="431"/>
      <c r="J23" s="431"/>
      <c r="K23" s="435"/>
      <c r="L23" s="436"/>
      <c r="M23" s="436"/>
      <c r="N23" s="436"/>
      <c r="O23" s="436"/>
      <c r="P23" s="436"/>
      <c r="Q23" s="436"/>
      <c r="R23" s="436"/>
      <c r="S23" s="436"/>
      <c r="T23" s="436"/>
      <c r="U23" s="436"/>
      <c r="V23" s="437"/>
      <c r="W23" s="438"/>
      <c r="X23" s="439"/>
      <c r="Y23" s="435"/>
      <c r="Z23" s="436"/>
      <c r="AA23" s="436"/>
      <c r="AB23" s="436"/>
      <c r="AC23" s="436"/>
      <c r="AD23" s="436"/>
      <c r="AE23" s="436"/>
      <c r="AF23" s="436"/>
      <c r="AG23" s="436"/>
      <c r="AH23" s="436"/>
      <c r="AI23" s="436"/>
      <c r="AJ23" s="437"/>
      <c r="AK23" s="431"/>
      <c r="AL23" s="439"/>
      <c r="AM23" s="435"/>
      <c r="AN23" s="436"/>
      <c r="AO23" s="436"/>
      <c r="AP23" s="436"/>
      <c r="AQ23" s="436"/>
      <c r="AR23" s="436"/>
      <c r="AS23" s="437"/>
      <c r="AT23" s="177"/>
    </row>
    <row r="24" spans="1:46" ht="18.75">
      <c r="A24" s="288"/>
      <c r="B24" s="426"/>
      <c r="C24" s="427" t="str">
        <f>CONCATENATE("Anlagenspiegel des Jahres ",A25)</f>
        <v>Anlagenspiegel des Jahres 2014</v>
      </c>
      <c r="D24" s="440"/>
      <c r="E24" s="440"/>
      <c r="F24" s="440"/>
      <c r="G24" s="440"/>
      <c r="H24" s="440"/>
      <c r="I24" s="440"/>
      <c r="J24" s="440"/>
      <c r="K24" s="440"/>
      <c r="L24" s="440"/>
      <c r="M24" s="440"/>
      <c r="N24" s="440"/>
      <c r="O24" s="440"/>
      <c r="P24" s="440"/>
      <c r="Q24" s="440"/>
      <c r="R24" s="440"/>
      <c r="S24" s="440"/>
      <c r="T24" s="440"/>
      <c r="U24" s="440"/>
      <c r="V24" s="440"/>
      <c r="W24" s="440"/>
      <c r="X24" s="440"/>
      <c r="Y24" s="440"/>
      <c r="Z24" s="440"/>
      <c r="AA24" s="440"/>
      <c r="AB24" s="440"/>
      <c r="AC24" s="440"/>
      <c r="AD24" s="440"/>
      <c r="AE24" s="440"/>
      <c r="AF24" s="440"/>
      <c r="AG24" s="440"/>
      <c r="AH24" s="440"/>
      <c r="AI24" s="440"/>
      <c r="AJ24" s="440"/>
      <c r="AK24" s="440"/>
      <c r="AL24" s="440"/>
      <c r="AM24" s="440"/>
      <c r="AN24" s="440"/>
      <c r="AO24" s="440"/>
      <c r="AP24" s="440"/>
      <c r="AQ24" s="440"/>
      <c r="AR24" s="440"/>
      <c r="AS24" s="440"/>
    </row>
    <row r="25" spans="1:46" outlineLevel="1">
      <c r="A25" s="171">
        <v>2014</v>
      </c>
      <c r="B25" s="35" t="s">
        <v>17</v>
      </c>
      <c r="C25" s="98" t="s">
        <v>18</v>
      </c>
      <c r="D25" s="429">
        <f>SUM(D26+D30+D35)</f>
        <v>0</v>
      </c>
      <c r="E25" s="429">
        <f>SUM(E26+E30+E35)</f>
        <v>0</v>
      </c>
      <c r="F25" s="429">
        <f>SUM(F26+F30+F35)</f>
        <v>0</v>
      </c>
      <c r="G25" s="429">
        <f>SUM(G26+G30+G35)</f>
        <v>0</v>
      </c>
      <c r="H25" s="429">
        <f t="shared" ref="H25:H41" si="42">D25+E25-F25+G25</f>
        <v>0</v>
      </c>
      <c r="I25" s="429">
        <f>SUM(I26+I30+I35)</f>
        <v>0</v>
      </c>
      <c r="J25" s="429">
        <f>SUM(J26+J30+J35)</f>
        <v>0</v>
      </c>
      <c r="K25" s="429">
        <f>SUM(K26+K30+K35)</f>
        <v>0</v>
      </c>
      <c r="L25" s="429">
        <f t="shared" ref="L25" si="43">SUM(L26+L30+L35)</f>
        <v>0</v>
      </c>
      <c r="M25" s="429">
        <f t="shared" ref="M25" si="44">SUM(M26+M30+M35)</f>
        <v>0</v>
      </c>
      <c r="N25" s="429">
        <f t="shared" ref="N25" si="45">SUM(N26+N30+N35)</f>
        <v>0</v>
      </c>
      <c r="O25" s="429">
        <f t="shared" ref="O25:U25" si="46">SUM(O26+O30+O35)</f>
        <v>0</v>
      </c>
      <c r="P25" s="429">
        <f t="shared" si="46"/>
        <v>0</v>
      </c>
      <c r="Q25" s="429">
        <f t="shared" si="46"/>
        <v>0</v>
      </c>
      <c r="R25" s="429">
        <f t="shared" si="46"/>
        <v>0</v>
      </c>
      <c r="S25" s="429">
        <f t="shared" si="46"/>
        <v>0</v>
      </c>
      <c r="T25" s="429">
        <f t="shared" si="46"/>
        <v>0</v>
      </c>
      <c r="U25" s="429">
        <f t="shared" si="46"/>
        <v>0</v>
      </c>
      <c r="V25" s="429">
        <f t="shared" ref="V25:V41" si="47">R25+S25-T25+U25</f>
        <v>0</v>
      </c>
      <c r="W25" s="429">
        <f>SUM(W26+W30+W35)</f>
        <v>0</v>
      </c>
      <c r="X25" s="429">
        <f>SUM(X26+X30+X35)</f>
        <v>0</v>
      </c>
      <c r="Y25" s="429">
        <f>SUM(Y26+Y30+Y35)</f>
        <v>0</v>
      </c>
      <c r="Z25" s="429">
        <f t="shared" ref="Z25" si="48">SUM(Z26+Z30+Z35)</f>
        <v>0</v>
      </c>
      <c r="AA25" s="429">
        <f t="shared" ref="AA25" si="49">SUM(AA26+AA30+AA35)</f>
        <v>0</v>
      </c>
      <c r="AB25" s="429">
        <f t="shared" ref="AB25" si="50">SUM(AB26+AB30+AB35)</f>
        <v>0</v>
      </c>
      <c r="AC25" s="429">
        <f>W25+X25-Y25</f>
        <v>0</v>
      </c>
      <c r="AD25" s="429">
        <f t="shared" ref="AD25:AI25" si="51">SUM(AD26+AD30+AD35)</f>
        <v>0</v>
      </c>
      <c r="AE25" s="429">
        <f t="shared" si="51"/>
        <v>0</v>
      </c>
      <c r="AF25" s="429">
        <f t="shared" si="51"/>
        <v>0</v>
      </c>
      <c r="AG25" s="429">
        <f t="shared" si="51"/>
        <v>0</v>
      </c>
      <c r="AH25" s="429">
        <f t="shared" si="51"/>
        <v>0</v>
      </c>
      <c r="AI25" s="429">
        <f t="shared" si="51"/>
        <v>0</v>
      </c>
      <c r="AJ25" s="429">
        <f t="shared" ref="AJ25:AJ41" si="52">AF25+AG25-AH25+AI25</f>
        <v>0</v>
      </c>
      <c r="AK25" s="429">
        <f>SUM(AK26+AK30+AK35)</f>
        <v>0</v>
      </c>
      <c r="AL25" s="429">
        <f>SUM(AL26+AL30+AL35)</f>
        <v>0</v>
      </c>
      <c r="AM25" s="429">
        <f>SUM(AM26+AM30+AM35)</f>
        <v>0</v>
      </c>
      <c r="AN25" s="429">
        <f t="shared" ref="AN25" si="53">SUM(AN26+AN30+AN35)</f>
        <v>0</v>
      </c>
      <c r="AO25" s="429">
        <f t="shared" ref="AO25" si="54">SUM(AO26+AO30+AO35)</f>
        <v>0</v>
      </c>
      <c r="AP25" s="429">
        <f t="shared" ref="AP25" si="55">SUM(AP26+AP30+AP35)</f>
        <v>0</v>
      </c>
      <c r="AQ25" s="429">
        <f>AK25+AL25-AM25</f>
        <v>0</v>
      </c>
      <c r="AR25" s="429">
        <f>SUM(AR26+AR30+AR35)</f>
        <v>0</v>
      </c>
      <c r="AS25" s="429">
        <f>SUM(AS26+AS30+AS35)</f>
        <v>0</v>
      </c>
    </row>
    <row r="26" spans="1:46" outlineLevel="1">
      <c r="A26" s="171">
        <f>A25</f>
        <v>2014</v>
      </c>
      <c r="B26" s="35" t="s">
        <v>19</v>
      </c>
      <c r="C26" s="98" t="s">
        <v>20</v>
      </c>
      <c r="D26" s="429">
        <f>SUM(D27:D29)</f>
        <v>0</v>
      </c>
      <c r="E26" s="429">
        <f>SUM(E27:E29)</f>
        <v>0</v>
      </c>
      <c r="F26" s="429">
        <f>SUM(F27:F29)</f>
        <v>0</v>
      </c>
      <c r="G26" s="429">
        <f>SUM(G27:G29)</f>
        <v>0</v>
      </c>
      <c r="H26" s="429">
        <f t="shared" si="42"/>
        <v>0</v>
      </c>
      <c r="I26" s="429">
        <f>SUM(I27:I29)</f>
        <v>0</v>
      </c>
      <c r="J26" s="429">
        <f>SUM(J27:J29)</f>
        <v>0</v>
      </c>
      <c r="K26" s="429">
        <f>SUM(K27:K29)</f>
        <v>0</v>
      </c>
      <c r="L26" s="429">
        <f t="shared" ref="L26" si="56">SUM(L27:L29)</f>
        <v>0</v>
      </c>
      <c r="M26" s="429">
        <f t="shared" ref="M26" si="57">SUM(M27:M29)</f>
        <v>0</v>
      </c>
      <c r="N26" s="429">
        <f t="shared" ref="N26" si="58">SUM(N27:N29)</f>
        <v>0</v>
      </c>
      <c r="O26" s="429">
        <f t="shared" ref="O26:U26" si="59">SUM(O27:O29)</f>
        <v>0</v>
      </c>
      <c r="P26" s="429">
        <f t="shared" si="59"/>
        <v>0</v>
      </c>
      <c r="Q26" s="429">
        <f t="shared" si="59"/>
        <v>0</v>
      </c>
      <c r="R26" s="429">
        <f t="shared" si="59"/>
        <v>0</v>
      </c>
      <c r="S26" s="429">
        <f t="shared" si="59"/>
        <v>0</v>
      </c>
      <c r="T26" s="429">
        <f t="shared" si="59"/>
        <v>0</v>
      </c>
      <c r="U26" s="429">
        <f t="shared" si="59"/>
        <v>0</v>
      </c>
      <c r="V26" s="429">
        <f t="shared" si="47"/>
        <v>0</v>
      </c>
      <c r="W26" s="429">
        <f>SUM(W27:W29)</f>
        <v>0</v>
      </c>
      <c r="X26" s="429">
        <f>SUM(X27:X29)</f>
        <v>0</v>
      </c>
      <c r="Y26" s="429">
        <f>SUM(Y27:Y29)</f>
        <v>0</v>
      </c>
      <c r="Z26" s="429">
        <f t="shared" ref="Z26" si="60">SUM(Z27:Z29)</f>
        <v>0</v>
      </c>
      <c r="AA26" s="429">
        <f t="shared" ref="AA26" si="61">SUM(AA27:AA29)</f>
        <v>0</v>
      </c>
      <c r="AB26" s="429">
        <f t="shared" ref="AB26" si="62">SUM(AB27:AB29)</f>
        <v>0</v>
      </c>
      <c r="AC26" s="429">
        <f t="shared" ref="AC26:AI26" si="63">SUM(AC27:AC29)</f>
        <v>0</v>
      </c>
      <c r="AD26" s="429">
        <f t="shared" si="63"/>
        <v>0</v>
      </c>
      <c r="AE26" s="429">
        <f t="shared" si="63"/>
        <v>0</v>
      </c>
      <c r="AF26" s="429">
        <f t="shared" si="63"/>
        <v>0</v>
      </c>
      <c r="AG26" s="429">
        <f t="shared" si="63"/>
        <v>0</v>
      </c>
      <c r="AH26" s="429">
        <f t="shared" si="63"/>
        <v>0</v>
      </c>
      <c r="AI26" s="429">
        <f t="shared" si="63"/>
        <v>0</v>
      </c>
      <c r="AJ26" s="429">
        <f t="shared" si="52"/>
        <v>0</v>
      </c>
      <c r="AK26" s="429">
        <f>SUM(AK27:AK29)</f>
        <v>0</v>
      </c>
      <c r="AL26" s="429">
        <f>SUM(AL27:AL29)</f>
        <v>0</v>
      </c>
      <c r="AM26" s="429">
        <f>SUM(AM27:AM29)</f>
        <v>0</v>
      </c>
      <c r="AN26" s="429">
        <f t="shared" ref="AN26" si="64">SUM(AN27:AN29)</f>
        <v>0</v>
      </c>
      <c r="AO26" s="429">
        <f t="shared" ref="AO26" si="65">SUM(AO27:AO29)</f>
        <v>0</v>
      </c>
      <c r="AP26" s="429">
        <f t="shared" ref="AP26" si="66">SUM(AP27:AP29)</f>
        <v>0</v>
      </c>
      <c r="AQ26" s="429">
        <f t="shared" ref="AQ26" si="67">AK26+AL26-AM26</f>
        <v>0</v>
      </c>
      <c r="AR26" s="429">
        <f>SUM(AR27:AR29)</f>
        <v>0</v>
      </c>
      <c r="AS26" s="429">
        <f>SUM(AS27:AS29)</f>
        <v>0</v>
      </c>
    </row>
    <row r="27" spans="1:46" ht="30" outlineLevel="1">
      <c r="A27" s="171">
        <f>A25</f>
        <v>2014</v>
      </c>
      <c r="B27" s="139" t="s">
        <v>21</v>
      </c>
      <c r="C27" s="140" t="s">
        <v>22</v>
      </c>
      <c r="D27" s="430"/>
      <c r="E27" s="430"/>
      <c r="F27" s="430"/>
      <c r="G27" s="430"/>
      <c r="H27" s="428">
        <f t="shared" si="42"/>
        <v>0</v>
      </c>
      <c r="I27" s="430"/>
      <c r="J27" s="430"/>
      <c r="K27" s="430"/>
      <c r="L27" s="430"/>
      <c r="M27" s="430"/>
      <c r="N27" s="430"/>
      <c r="O27" s="428">
        <f>I27+J27-K27+L27-M27+N27</f>
        <v>0</v>
      </c>
      <c r="P27" s="430"/>
      <c r="Q27" s="430"/>
      <c r="R27" s="430"/>
      <c r="S27" s="430"/>
      <c r="T27" s="430"/>
      <c r="U27" s="430"/>
      <c r="V27" s="428">
        <f t="shared" si="47"/>
        <v>0</v>
      </c>
      <c r="W27" s="430"/>
      <c r="X27" s="430"/>
      <c r="Y27" s="430"/>
      <c r="Z27" s="430"/>
      <c r="AA27" s="430"/>
      <c r="AB27" s="430"/>
      <c r="AC27" s="428">
        <f>W27+X27-Y27+Z27-AA27+AB27</f>
        <v>0</v>
      </c>
      <c r="AD27" s="430"/>
      <c r="AE27" s="430"/>
      <c r="AF27" s="430"/>
      <c r="AG27" s="430"/>
      <c r="AH27" s="430"/>
      <c r="AI27" s="430"/>
      <c r="AJ27" s="428">
        <f t="shared" si="52"/>
        <v>0</v>
      </c>
      <c r="AK27" s="430"/>
      <c r="AL27" s="430"/>
      <c r="AM27" s="430"/>
      <c r="AN27" s="430"/>
      <c r="AO27" s="430"/>
      <c r="AP27" s="430"/>
      <c r="AQ27" s="428">
        <f>AK27+AL27-AM27+AN27-AO27+AP27</f>
        <v>0</v>
      </c>
      <c r="AR27" s="430"/>
      <c r="AS27" s="430"/>
    </row>
    <row r="28" spans="1:46" outlineLevel="1">
      <c r="A28" s="171">
        <f>A25</f>
        <v>2014</v>
      </c>
      <c r="B28" s="104" t="s">
        <v>23</v>
      </c>
      <c r="C28" s="102" t="s">
        <v>24</v>
      </c>
      <c r="D28" s="431"/>
      <c r="E28" s="431"/>
      <c r="F28" s="431"/>
      <c r="G28" s="431"/>
      <c r="H28" s="432">
        <f t="shared" si="42"/>
        <v>0</v>
      </c>
      <c r="I28" s="431"/>
      <c r="J28" s="431"/>
      <c r="K28" s="431"/>
      <c r="L28" s="431"/>
      <c r="M28" s="431"/>
      <c r="N28" s="431"/>
      <c r="O28" s="428">
        <f t="shared" ref="O28:O29" si="68">I28+J28-K28+L28-M28+N28</f>
        <v>0</v>
      </c>
      <c r="P28" s="431"/>
      <c r="Q28" s="431"/>
      <c r="R28" s="431"/>
      <c r="S28" s="431"/>
      <c r="T28" s="431"/>
      <c r="U28" s="431"/>
      <c r="V28" s="432">
        <f t="shared" si="47"/>
        <v>0</v>
      </c>
      <c r="W28" s="431"/>
      <c r="X28" s="431"/>
      <c r="Y28" s="431"/>
      <c r="Z28" s="431"/>
      <c r="AA28" s="431"/>
      <c r="AB28" s="431"/>
      <c r="AC28" s="428">
        <f t="shared" ref="AC28:AC29" si="69">W28+X28-Y28+Z28-AA28+AB28</f>
        <v>0</v>
      </c>
      <c r="AD28" s="431"/>
      <c r="AE28" s="431"/>
      <c r="AF28" s="431"/>
      <c r="AG28" s="431"/>
      <c r="AH28" s="431"/>
      <c r="AI28" s="431"/>
      <c r="AJ28" s="432">
        <f t="shared" si="52"/>
        <v>0</v>
      </c>
      <c r="AK28" s="431"/>
      <c r="AL28" s="431"/>
      <c r="AM28" s="431"/>
      <c r="AN28" s="431"/>
      <c r="AO28" s="431"/>
      <c r="AP28" s="431"/>
      <c r="AQ28" s="428">
        <f t="shared" ref="AQ28:AQ29" si="70">AK28+AL28-AM28+AN28-AO28+AP28</f>
        <v>0</v>
      </c>
      <c r="AR28" s="431"/>
      <c r="AS28" s="431"/>
    </row>
    <row r="29" spans="1:46" outlineLevel="1">
      <c r="A29" s="171">
        <f>A25</f>
        <v>2014</v>
      </c>
      <c r="B29" s="104" t="s">
        <v>25</v>
      </c>
      <c r="C29" s="102" t="s">
        <v>26</v>
      </c>
      <c r="D29" s="431"/>
      <c r="E29" s="431"/>
      <c r="F29" s="431"/>
      <c r="G29" s="431"/>
      <c r="H29" s="432">
        <f t="shared" si="42"/>
        <v>0</v>
      </c>
      <c r="I29" s="431"/>
      <c r="J29" s="431"/>
      <c r="K29" s="431"/>
      <c r="L29" s="431"/>
      <c r="M29" s="431"/>
      <c r="N29" s="431"/>
      <c r="O29" s="428">
        <f t="shared" si="68"/>
        <v>0</v>
      </c>
      <c r="P29" s="431"/>
      <c r="Q29" s="431"/>
      <c r="R29" s="431"/>
      <c r="S29" s="431"/>
      <c r="T29" s="431"/>
      <c r="U29" s="431"/>
      <c r="V29" s="432">
        <f t="shared" si="47"/>
        <v>0</v>
      </c>
      <c r="W29" s="431"/>
      <c r="X29" s="431"/>
      <c r="Y29" s="431"/>
      <c r="Z29" s="431"/>
      <c r="AA29" s="431"/>
      <c r="AB29" s="431"/>
      <c r="AC29" s="428">
        <f t="shared" si="69"/>
        <v>0</v>
      </c>
      <c r="AD29" s="431"/>
      <c r="AE29" s="431"/>
      <c r="AF29" s="431"/>
      <c r="AG29" s="431"/>
      <c r="AH29" s="431"/>
      <c r="AI29" s="431"/>
      <c r="AJ29" s="432">
        <f t="shared" si="52"/>
        <v>0</v>
      </c>
      <c r="AK29" s="431"/>
      <c r="AL29" s="431"/>
      <c r="AM29" s="431"/>
      <c r="AN29" s="431"/>
      <c r="AO29" s="431"/>
      <c r="AP29" s="431"/>
      <c r="AQ29" s="428">
        <f t="shared" si="70"/>
        <v>0</v>
      </c>
      <c r="AR29" s="431"/>
      <c r="AS29" s="431"/>
    </row>
    <row r="30" spans="1:46" outlineLevel="1">
      <c r="A30" s="171">
        <f>A25</f>
        <v>2014</v>
      </c>
      <c r="B30" s="35" t="s">
        <v>27</v>
      </c>
      <c r="C30" s="98" t="s">
        <v>28</v>
      </c>
      <c r="D30" s="433">
        <f>SUM(D31:D34)</f>
        <v>0</v>
      </c>
      <c r="E30" s="432">
        <f>SUM(E31:E34)</f>
        <v>0</v>
      </c>
      <c r="F30" s="432">
        <f>SUM(F31:F34)</f>
        <v>0</v>
      </c>
      <c r="G30" s="432">
        <f>SUM(G31:G34)</f>
        <v>0</v>
      </c>
      <c r="H30" s="432">
        <f t="shared" si="42"/>
        <v>0</v>
      </c>
      <c r="I30" s="432">
        <f>SUM(I31:I34)</f>
        <v>0</v>
      </c>
      <c r="J30" s="432">
        <f>SUM(J31:J34)</f>
        <v>0</v>
      </c>
      <c r="K30" s="432">
        <f>SUM(K31:K34)</f>
        <v>0</v>
      </c>
      <c r="L30" s="432">
        <f t="shared" ref="L30" si="71">SUM(L31:L34)</f>
        <v>0</v>
      </c>
      <c r="M30" s="432">
        <f t="shared" ref="M30" si="72">SUM(M31:M34)</f>
        <v>0</v>
      </c>
      <c r="N30" s="432">
        <f t="shared" ref="N30" si="73">SUM(N31:N34)</f>
        <v>0</v>
      </c>
      <c r="O30" s="432">
        <f t="shared" ref="O30:U30" si="74">SUM(O31:O34)</f>
        <v>0</v>
      </c>
      <c r="P30" s="432">
        <f t="shared" si="74"/>
        <v>0</v>
      </c>
      <c r="Q30" s="432">
        <f t="shared" si="74"/>
        <v>0</v>
      </c>
      <c r="R30" s="433">
        <f t="shared" si="74"/>
        <v>0</v>
      </c>
      <c r="S30" s="432">
        <f t="shared" si="74"/>
        <v>0</v>
      </c>
      <c r="T30" s="432">
        <f t="shared" si="74"/>
        <v>0</v>
      </c>
      <c r="U30" s="432">
        <f t="shared" si="74"/>
        <v>0</v>
      </c>
      <c r="V30" s="432">
        <f t="shared" si="47"/>
        <v>0</v>
      </c>
      <c r="W30" s="432">
        <f>SUM(W31:W34)</f>
        <v>0</v>
      </c>
      <c r="X30" s="432">
        <f>SUM(X31:X34)</f>
        <v>0</v>
      </c>
      <c r="Y30" s="432">
        <f>SUM(Y31:Y34)</f>
        <v>0</v>
      </c>
      <c r="Z30" s="432">
        <f t="shared" ref="Z30" si="75">SUM(Z31:Z34)</f>
        <v>0</v>
      </c>
      <c r="AA30" s="432">
        <f t="shared" ref="AA30" si="76">SUM(AA31:AA34)</f>
        <v>0</v>
      </c>
      <c r="AB30" s="432">
        <f t="shared" ref="AB30" si="77">SUM(AB31:AB34)</f>
        <v>0</v>
      </c>
      <c r="AC30" s="432">
        <f t="shared" ref="AC30:AI30" si="78">SUM(AC31:AC34)</f>
        <v>0</v>
      </c>
      <c r="AD30" s="432">
        <f t="shared" si="78"/>
        <v>0</v>
      </c>
      <c r="AE30" s="432">
        <f t="shared" si="78"/>
        <v>0</v>
      </c>
      <c r="AF30" s="433">
        <f t="shared" si="78"/>
        <v>0</v>
      </c>
      <c r="AG30" s="432">
        <f t="shared" si="78"/>
        <v>0</v>
      </c>
      <c r="AH30" s="432">
        <f t="shared" si="78"/>
        <v>0</v>
      </c>
      <c r="AI30" s="432">
        <f t="shared" si="78"/>
        <v>0</v>
      </c>
      <c r="AJ30" s="432">
        <f t="shared" si="52"/>
        <v>0</v>
      </c>
      <c r="AK30" s="432">
        <f>SUM(AK31:AK34)</f>
        <v>0</v>
      </c>
      <c r="AL30" s="432">
        <f>SUM(AL31:AL34)</f>
        <v>0</v>
      </c>
      <c r="AM30" s="432">
        <f>SUM(AM31:AM34)</f>
        <v>0</v>
      </c>
      <c r="AN30" s="432">
        <f t="shared" ref="AN30" si="79">SUM(AN31:AN34)</f>
        <v>0</v>
      </c>
      <c r="AO30" s="432">
        <f t="shared" ref="AO30" si="80">SUM(AO31:AO34)</f>
        <v>0</v>
      </c>
      <c r="AP30" s="432">
        <f t="shared" ref="AP30" si="81">SUM(AP31:AP34)</f>
        <v>0</v>
      </c>
      <c r="AQ30" s="432">
        <f t="shared" ref="AQ30" si="82">SUM(AQ31:AQ34)</f>
        <v>0</v>
      </c>
      <c r="AR30" s="432">
        <f>SUM(AR31:AR34)</f>
        <v>0</v>
      </c>
      <c r="AS30" s="432">
        <f>SUM(AS31:AS34)</f>
        <v>0</v>
      </c>
    </row>
    <row r="31" spans="1:46" ht="30" outlineLevel="1">
      <c r="A31" s="171">
        <f>A25</f>
        <v>2014</v>
      </c>
      <c r="B31" s="104" t="s">
        <v>21</v>
      </c>
      <c r="C31" s="102" t="s">
        <v>29</v>
      </c>
      <c r="D31" s="431"/>
      <c r="E31" s="431"/>
      <c r="F31" s="431"/>
      <c r="G31" s="431"/>
      <c r="H31" s="432">
        <f t="shared" si="42"/>
        <v>0</v>
      </c>
      <c r="I31" s="431"/>
      <c r="J31" s="431"/>
      <c r="K31" s="431"/>
      <c r="L31" s="431"/>
      <c r="M31" s="431"/>
      <c r="N31" s="431"/>
      <c r="O31" s="428">
        <f t="shared" ref="O31:O34" si="83">I31+J31-K31+L31-M31+N31</f>
        <v>0</v>
      </c>
      <c r="P31" s="431"/>
      <c r="Q31" s="431"/>
      <c r="R31" s="431"/>
      <c r="S31" s="431"/>
      <c r="T31" s="431"/>
      <c r="U31" s="431"/>
      <c r="V31" s="432">
        <f t="shared" si="47"/>
        <v>0</v>
      </c>
      <c r="W31" s="431"/>
      <c r="X31" s="431"/>
      <c r="Y31" s="431"/>
      <c r="Z31" s="431"/>
      <c r="AA31" s="431"/>
      <c r="AB31" s="431"/>
      <c r="AC31" s="428">
        <f t="shared" ref="AC31:AC34" si="84">W31+X31-Y31+Z31-AA31+AB31</f>
        <v>0</v>
      </c>
      <c r="AD31" s="431"/>
      <c r="AE31" s="431"/>
      <c r="AF31" s="431"/>
      <c r="AG31" s="431"/>
      <c r="AH31" s="431"/>
      <c r="AI31" s="431"/>
      <c r="AJ31" s="432">
        <f t="shared" si="52"/>
        <v>0</v>
      </c>
      <c r="AK31" s="431"/>
      <c r="AL31" s="431"/>
      <c r="AM31" s="431"/>
      <c r="AN31" s="431"/>
      <c r="AO31" s="431"/>
      <c r="AP31" s="431"/>
      <c r="AQ31" s="428">
        <f t="shared" ref="AQ31:AQ34" si="85">AK31+AL31-AM31+AN31-AO31+AP31</f>
        <v>0</v>
      </c>
      <c r="AR31" s="431"/>
      <c r="AS31" s="431"/>
    </row>
    <row r="32" spans="1:46" outlineLevel="1">
      <c r="A32" s="171">
        <f>A25</f>
        <v>2014</v>
      </c>
      <c r="B32" s="104" t="s">
        <v>23</v>
      </c>
      <c r="C32" s="102" t="s">
        <v>30</v>
      </c>
      <c r="D32" s="431"/>
      <c r="E32" s="431"/>
      <c r="F32" s="431"/>
      <c r="G32" s="431"/>
      <c r="H32" s="432">
        <f t="shared" si="42"/>
        <v>0</v>
      </c>
      <c r="I32" s="431"/>
      <c r="J32" s="431"/>
      <c r="K32" s="431"/>
      <c r="L32" s="431"/>
      <c r="M32" s="431"/>
      <c r="N32" s="431"/>
      <c r="O32" s="428">
        <f t="shared" si="83"/>
        <v>0</v>
      </c>
      <c r="P32" s="431"/>
      <c r="Q32" s="431"/>
      <c r="R32" s="431"/>
      <c r="S32" s="431"/>
      <c r="T32" s="431"/>
      <c r="U32" s="431"/>
      <c r="V32" s="432">
        <f t="shared" si="47"/>
        <v>0</v>
      </c>
      <c r="W32" s="431"/>
      <c r="X32" s="431"/>
      <c r="Y32" s="431"/>
      <c r="Z32" s="431"/>
      <c r="AA32" s="431"/>
      <c r="AB32" s="431"/>
      <c r="AC32" s="428">
        <f t="shared" si="84"/>
        <v>0</v>
      </c>
      <c r="AD32" s="431"/>
      <c r="AE32" s="431"/>
      <c r="AF32" s="431"/>
      <c r="AG32" s="431"/>
      <c r="AH32" s="431"/>
      <c r="AI32" s="431"/>
      <c r="AJ32" s="432">
        <f t="shared" si="52"/>
        <v>0</v>
      </c>
      <c r="AK32" s="431"/>
      <c r="AL32" s="431"/>
      <c r="AM32" s="431"/>
      <c r="AN32" s="431"/>
      <c r="AO32" s="431"/>
      <c r="AP32" s="431"/>
      <c r="AQ32" s="428">
        <f t="shared" si="85"/>
        <v>0</v>
      </c>
      <c r="AR32" s="431"/>
      <c r="AS32" s="431"/>
    </row>
    <row r="33" spans="1:45" outlineLevel="1">
      <c r="A33" s="171">
        <f>A25</f>
        <v>2014</v>
      </c>
      <c r="B33" s="104" t="s">
        <v>25</v>
      </c>
      <c r="C33" s="102" t="s">
        <v>31</v>
      </c>
      <c r="D33" s="431"/>
      <c r="E33" s="431"/>
      <c r="F33" s="431"/>
      <c r="G33" s="431"/>
      <c r="H33" s="432">
        <f t="shared" si="42"/>
        <v>0</v>
      </c>
      <c r="I33" s="431"/>
      <c r="J33" s="431"/>
      <c r="K33" s="431"/>
      <c r="L33" s="431"/>
      <c r="M33" s="431"/>
      <c r="N33" s="431"/>
      <c r="O33" s="428">
        <f t="shared" si="83"/>
        <v>0</v>
      </c>
      <c r="P33" s="431"/>
      <c r="Q33" s="431"/>
      <c r="R33" s="431"/>
      <c r="S33" s="431"/>
      <c r="T33" s="431"/>
      <c r="U33" s="431"/>
      <c r="V33" s="432">
        <f t="shared" si="47"/>
        <v>0</v>
      </c>
      <c r="W33" s="431"/>
      <c r="X33" s="431"/>
      <c r="Y33" s="431"/>
      <c r="Z33" s="431"/>
      <c r="AA33" s="431"/>
      <c r="AB33" s="431"/>
      <c r="AC33" s="428">
        <f t="shared" si="84"/>
        <v>0</v>
      </c>
      <c r="AD33" s="431"/>
      <c r="AE33" s="431"/>
      <c r="AF33" s="431"/>
      <c r="AG33" s="431"/>
      <c r="AH33" s="431"/>
      <c r="AI33" s="431"/>
      <c r="AJ33" s="432">
        <f t="shared" si="52"/>
        <v>0</v>
      </c>
      <c r="AK33" s="431"/>
      <c r="AL33" s="431"/>
      <c r="AM33" s="431"/>
      <c r="AN33" s="431"/>
      <c r="AO33" s="431"/>
      <c r="AP33" s="431"/>
      <c r="AQ33" s="428">
        <f t="shared" si="85"/>
        <v>0</v>
      </c>
      <c r="AR33" s="431"/>
      <c r="AS33" s="431"/>
    </row>
    <row r="34" spans="1:45" outlineLevel="1">
      <c r="A34" s="171">
        <f>A25</f>
        <v>2014</v>
      </c>
      <c r="B34" s="104" t="s">
        <v>32</v>
      </c>
      <c r="C34" s="102" t="s">
        <v>33</v>
      </c>
      <c r="D34" s="431"/>
      <c r="E34" s="431"/>
      <c r="F34" s="431"/>
      <c r="G34" s="431"/>
      <c r="H34" s="432">
        <f t="shared" si="42"/>
        <v>0</v>
      </c>
      <c r="I34" s="431"/>
      <c r="J34" s="431"/>
      <c r="K34" s="431"/>
      <c r="L34" s="431"/>
      <c r="M34" s="431"/>
      <c r="N34" s="431"/>
      <c r="O34" s="428">
        <f t="shared" si="83"/>
        <v>0</v>
      </c>
      <c r="P34" s="431"/>
      <c r="Q34" s="431"/>
      <c r="R34" s="431"/>
      <c r="S34" s="431"/>
      <c r="T34" s="431"/>
      <c r="U34" s="431"/>
      <c r="V34" s="432">
        <f t="shared" si="47"/>
        <v>0</v>
      </c>
      <c r="W34" s="431"/>
      <c r="X34" s="431"/>
      <c r="Y34" s="431"/>
      <c r="Z34" s="431"/>
      <c r="AA34" s="431"/>
      <c r="AB34" s="431"/>
      <c r="AC34" s="428">
        <f t="shared" si="84"/>
        <v>0</v>
      </c>
      <c r="AD34" s="431"/>
      <c r="AE34" s="431"/>
      <c r="AF34" s="431"/>
      <c r="AG34" s="431"/>
      <c r="AH34" s="431"/>
      <c r="AI34" s="431"/>
      <c r="AJ34" s="432">
        <f t="shared" si="52"/>
        <v>0</v>
      </c>
      <c r="AK34" s="431"/>
      <c r="AL34" s="431"/>
      <c r="AM34" s="431"/>
      <c r="AN34" s="431"/>
      <c r="AO34" s="431"/>
      <c r="AP34" s="431"/>
      <c r="AQ34" s="428">
        <f t="shared" si="85"/>
        <v>0</v>
      </c>
      <c r="AR34" s="431"/>
      <c r="AS34" s="431"/>
    </row>
    <row r="35" spans="1:45" ht="30" outlineLevel="1">
      <c r="A35" s="171">
        <f>A25</f>
        <v>2014</v>
      </c>
      <c r="B35" s="35" t="s">
        <v>34</v>
      </c>
      <c r="C35" s="98" t="s">
        <v>35</v>
      </c>
      <c r="D35" s="433">
        <f>SUM(D36:D41)</f>
        <v>0</v>
      </c>
      <c r="E35" s="432">
        <f>SUM(E36:E41)</f>
        <v>0</v>
      </c>
      <c r="F35" s="432">
        <f>SUM(F36:F41)</f>
        <v>0</v>
      </c>
      <c r="G35" s="432">
        <f>SUM(G36:G41)</f>
        <v>0</v>
      </c>
      <c r="H35" s="432">
        <f t="shared" si="42"/>
        <v>0</v>
      </c>
      <c r="I35" s="432">
        <f>SUM(I36:I41)</f>
        <v>0</v>
      </c>
      <c r="J35" s="432">
        <f>SUM(J36:J41)</f>
        <v>0</v>
      </c>
      <c r="K35" s="432">
        <f>SUM(K36:K41)</f>
        <v>0</v>
      </c>
      <c r="L35" s="432">
        <f t="shared" ref="L35" si="86">SUM(L36:L41)</f>
        <v>0</v>
      </c>
      <c r="M35" s="432">
        <f t="shared" ref="M35" si="87">SUM(M36:M41)</f>
        <v>0</v>
      </c>
      <c r="N35" s="432">
        <f t="shared" ref="N35" si="88">SUM(N36:N41)</f>
        <v>0</v>
      </c>
      <c r="O35" s="432">
        <f t="shared" ref="O35:U35" si="89">SUM(O36:O41)</f>
        <v>0</v>
      </c>
      <c r="P35" s="432">
        <f t="shared" si="89"/>
        <v>0</v>
      </c>
      <c r="Q35" s="432">
        <f t="shared" si="89"/>
        <v>0</v>
      </c>
      <c r="R35" s="433">
        <f t="shared" si="89"/>
        <v>0</v>
      </c>
      <c r="S35" s="432">
        <f t="shared" si="89"/>
        <v>0</v>
      </c>
      <c r="T35" s="432">
        <f t="shared" si="89"/>
        <v>0</v>
      </c>
      <c r="U35" s="432">
        <f t="shared" si="89"/>
        <v>0</v>
      </c>
      <c r="V35" s="432">
        <f t="shared" si="47"/>
        <v>0</v>
      </c>
      <c r="W35" s="432">
        <f>SUM(W36:W41)</f>
        <v>0</v>
      </c>
      <c r="X35" s="432">
        <f>SUM(X36:X41)</f>
        <v>0</v>
      </c>
      <c r="Y35" s="432">
        <f>SUM(Y36:Y41)</f>
        <v>0</v>
      </c>
      <c r="Z35" s="432">
        <f t="shared" ref="Z35" si="90">SUM(Z36:Z41)</f>
        <v>0</v>
      </c>
      <c r="AA35" s="432">
        <f t="shared" ref="AA35" si="91">SUM(AA36:AA41)</f>
        <v>0</v>
      </c>
      <c r="AB35" s="432">
        <f t="shared" ref="AB35" si="92">SUM(AB36:AB41)</f>
        <v>0</v>
      </c>
      <c r="AC35" s="432">
        <f t="shared" ref="AC35:AI35" si="93">SUM(AC36:AC41)</f>
        <v>0</v>
      </c>
      <c r="AD35" s="432">
        <f t="shared" si="93"/>
        <v>0</v>
      </c>
      <c r="AE35" s="432">
        <f t="shared" si="93"/>
        <v>0</v>
      </c>
      <c r="AF35" s="433">
        <f t="shared" si="93"/>
        <v>0</v>
      </c>
      <c r="AG35" s="432">
        <f t="shared" si="93"/>
        <v>0</v>
      </c>
      <c r="AH35" s="432">
        <f t="shared" si="93"/>
        <v>0</v>
      </c>
      <c r="AI35" s="432">
        <f t="shared" si="93"/>
        <v>0</v>
      </c>
      <c r="AJ35" s="432">
        <f t="shared" si="52"/>
        <v>0</v>
      </c>
      <c r="AK35" s="432">
        <f>SUM(AK36:AK41)</f>
        <v>0</v>
      </c>
      <c r="AL35" s="432">
        <f>SUM(AL36:AL41)</f>
        <v>0</v>
      </c>
      <c r="AM35" s="432">
        <f t="shared" ref="AM35" si="94">SUM(AM36:AM41)</f>
        <v>0</v>
      </c>
      <c r="AN35" s="432">
        <f t="shared" ref="AN35" si="95">SUM(AN36:AN41)</f>
        <v>0</v>
      </c>
      <c r="AO35" s="432">
        <f t="shared" ref="AO35" si="96">SUM(AO36:AO41)</f>
        <v>0</v>
      </c>
      <c r="AP35" s="432">
        <f t="shared" ref="AP35" si="97">SUM(AP36:AP41)</f>
        <v>0</v>
      </c>
      <c r="AQ35" s="432">
        <f t="shared" ref="AQ35" si="98">SUM(AQ36:AQ41)</f>
        <v>0</v>
      </c>
      <c r="AR35" s="432">
        <f>SUM(AR36:AR41)</f>
        <v>0</v>
      </c>
      <c r="AS35" s="432">
        <f>SUM(AS36:AS41)</f>
        <v>0</v>
      </c>
    </row>
    <row r="36" spans="1:45" outlineLevel="1">
      <c r="A36" s="171">
        <f>A25</f>
        <v>2014</v>
      </c>
      <c r="B36" s="104" t="s">
        <v>21</v>
      </c>
      <c r="C36" s="102" t="s">
        <v>36</v>
      </c>
      <c r="D36" s="431"/>
      <c r="E36" s="431"/>
      <c r="F36" s="431"/>
      <c r="G36" s="431"/>
      <c r="H36" s="432">
        <f t="shared" si="42"/>
        <v>0</v>
      </c>
      <c r="I36" s="431"/>
      <c r="J36" s="431"/>
      <c r="K36" s="431"/>
      <c r="L36" s="431"/>
      <c r="M36" s="431"/>
      <c r="N36" s="431"/>
      <c r="O36" s="428">
        <f t="shared" ref="O36:O41" si="99">I36+J36-K36+L36-M36+N36</f>
        <v>0</v>
      </c>
      <c r="P36" s="431"/>
      <c r="Q36" s="431"/>
      <c r="R36" s="431"/>
      <c r="S36" s="431"/>
      <c r="T36" s="431"/>
      <c r="U36" s="431"/>
      <c r="V36" s="432">
        <f t="shared" si="47"/>
        <v>0</v>
      </c>
      <c r="W36" s="431"/>
      <c r="X36" s="431"/>
      <c r="Y36" s="431"/>
      <c r="Z36" s="431"/>
      <c r="AA36" s="431"/>
      <c r="AB36" s="431"/>
      <c r="AC36" s="428">
        <f t="shared" ref="AC36:AC41" si="100">W36+X36-Y36+Z36-AA36+AB36</f>
        <v>0</v>
      </c>
      <c r="AD36" s="431"/>
      <c r="AE36" s="431"/>
      <c r="AF36" s="431"/>
      <c r="AG36" s="431"/>
      <c r="AH36" s="431"/>
      <c r="AI36" s="431"/>
      <c r="AJ36" s="432">
        <f t="shared" si="52"/>
        <v>0</v>
      </c>
      <c r="AK36" s="431"/>
      <c r="AL36" s="431"/>
      <c r="AM36" s="431"/>
      <c r="AN36" s="431"/>
      <c r="AO36" s="431"/>
      <c r="AP36" s="431"/>
      <c r="AQ36" s="428">
        <f t="shared" ref="AQ36:AQ41" si="101">AK36+AL36-AM36+AN36-AO36+AP36</f>
        <v>0</v>
      </c>
      <c r="AR36" s="431"/>
      <c r="AS36" s="431"/>
    </row>
    <row r="37" spans="1:45" outlineLevel="1">
      <c r="A37" s="171">
        <f>A25</f>
        <v>2014</v>
      </c>
      <c r="B37" s="104" t="s">
        <v>23</v>
      </c>
      <c r="C37" s="102" t="s">
        <v>37</v>
      </c>
      <c r="D37" s="431"/>
      <c r="E37" s="431"/>
      <c r="F37" s="431"/>
      <c r="G37" s="431"/>
      <c r="H37" s="432">
        <f t="shared" si="42"/>
        <v>0</v>
      </c>
      <c r="I37" s="431"/>
      <c r="J37" s="431"/>
      <c r="K37" s="431"/>
      <c r="L37" s="431"/>
      <c r="M37" s="431"/>
      <c r="N37" s="431"/>
      <c r="O37" s="428">
        <f t="shared" si="99"/>
        <v>0</v>
      </c>
      <c r="P37" s="431"/>
      <c r="Q37" s="431"/>
      <c r="R37" s="431"/>
      <c r="S37" s="431"/>
      <c r="T37" s="431"/>
      <c r="U37" s="431"/>
      <c r="V37" s="432">
        <f t="shared" si="47"/>
        <v>0</v>
      </c>
      <c r="W37" s="431"/>
      <c r="X37" s="431"/>
      <c r="Y37" s="431"/>
      <c r="Z37" s="431"/>
      <c r="AA37" s="431"/>
      <c r="AB37" s="431"/>
      <c r="AC37" s="428">
        <f t="shared" si="100"/>
        <v>0</v>
      </c>
      <c r="AD37" s="431"/>
      <c r="AE37" s="431"/>
      <c r="AF37" s="431"/>
      <c r="AG37" s="431"/>
      <c r="AH37" s="431"/>
      <c r="AI37" s="431"/>
      <c r="AJ37" s="432">
        <f t="shared" si="52"/>
        <v>0</v>
      </c>
      <c r="AK37" s="431"/>
      <c r="AL37" s="431"/>
      <c r="AM37" s="431"/>
      <c r="AN37" s="431"/>
      <c r="AO37" s="431"/>
      <c r="AP37" s="431"/>
      <c r="AQ37" s="428">
        <f t="shared" si="101"/>
        <v>0</v>
      </c>
      <c r="AR37" s="431"/>
      <c r="AS37" s="431"/>
    </row>
    <row r="38" spans="1:45" outlineLevel="1">
      <c r="A38" s="171">
        <f>A25</f>
        <v>2014</v>
      </c>
      <c r="B38" s="104" t="s">
        <v>25</v>
      </c>
      <c r="C38" s="102" t="s">
        <v>38</v>
      </c>
      <c r="D38" s="431"/>
      <c r="E38" s="431"/>
      <c r="F38" s="431"/>
      <c r="G38" s="431"/>
      <c r="H38" s="432">
        <f t="shared" si="42"/>
        <v>0</v>
      </c>
      <c r="I38" s="431"/>
      <c r="J38" s="431"/>
      <c r="K38" s="431"/>
      <c r="L38" s="431"/>
      <c r="M38" s="431"/>
      <c r="N38" s="431"/>
      <c r="O38" s="428">
        <f t="shared" si="99"/>
        <v>0</v>
      </c>
      <c r="P38" s="431"/>
      <c r="Q38" s="431"/>
      <c r="R38" s="431"/>
      <c r="S38" s="431"/>
      <c r="T38" s="431"/>
      <c r="U38" s="431"/>
      <c r="V38" s="432">
        <f t="shared" si="47"/>
        <v>0</v>
      </c>
      <c r="W38" s="431"/>
      <c r="X38" s="431"/>
      <c r="Y38" s="431"/>
      <c r="Z38" s="431"/>
      <c r="AA38" s="431"/>
      <c r="AB38" s="431"/>
      <c r="AC38" s="428">
        <f t="shared" si="100"/>
        <v>0</v>
      </c>
      <c r="AD38" s="431"/>
      <c r="AE38" s="431"/>
      <c r="AF38" s="431"/>
      <c r="AG38" s="431"/>
      <c r="AH38" s="431"/>
      <c r="AI38" s="431"/>
      <c r="AJ38" s="432">
        <f t="shared" si="52"/>
        <v>0</v>
      </c>
      <c r="AK38" s="431"/>
      <c r="AL38" s="431"/>
      <c r="AM38" s="431"/>
      <c r="AN38" s="431"/>
      <c r="AO38" s="431"/>
      <c r="AP38" s="431"/>
      <c r="AQ38" s="428">
        <f t="shared" si="101"/>
        <v>0</v>
      </c>
      <c r="AR38" s="431"/>
      <c r="AS38" s="431"/>
    </row>
    <row r="39" spans="1:45" ht="30" outlineLevel="1">
      <c r="A39" s="171">
        <f>A25</f>
        <v>2014</v>
      </c>
      <c r="B39" s="104" t="s">
        <v>32</v>
      </c>
      <c r="C39" s="102" t="s">
        <v>39</v>
      </c>
      <c r="D39" s="431"/>
      <c r="E39" s="431"/>
      <c r="F39" s="431"/>
      <c r="G39" s="431"/>
      <c r="H39" s="432">
        <f t="shared" si="42"/>
        <v>0</v>
      </c>
      <c r="I39" s="431"/>
      <c r="J39" s="431"/>
      <c r="K39" s="431"/>
      <c r="L39" s="431"/>
      <c r="M39" s="431"/>
      <c r="N39" s="431"/>
      <c r="O39" s="428">
        <f t="shared" si="99"/>
        <v>0</v>
      </c>
      <c r="P39" s="431"/>
      <c r="Q39" s="431"/>
      <c r="R39" s="431"/>
      <c r="S39" s="431"/>
      <c r="T39" s="431"/>
      <c r="U39" s="431"/>
      <c r="V39" s="432">
        <f t="shared" si="47"/>
        <v>0</v>
      </c>
      <c r="W39" s="431"/>
      <c r="X39" s="431"/>
      <c r="Y39" s="431"/>
      <c r="Z39" s="431"/>
      <c r="AA39" s="431"/>
      <c r="AB39" s="431"/>
      <c r="AC39" s="428">
        <f t="shared" si="100"/>
        <v>0</v>
      </c>
      <c r="AD39" s="431"/>
      <c r="AE39" s="431"/>
      <c r="AF39" s="431"/>
      <c r="AG39" s="431"/>
      <c r="AH39" s="431"/>
      <c r="AI39" s="431"/>
      <c r="AJ39" s="432">
        <f t="shared" si="52"/>
        <v>0</v>
      </c>
      <c r="AK39" s="431"/>
      <c r="AL39" s="431"/>
      <c r="AM39" s="431"/>
      <c r="AN39" s="431"/>
      <c r="AO39" s="431"/>
      <c r="AP39" s="431"/>
      <c r="AQ39" s="428">
        <f t="shared" si="101"/>
        <v>0</v>
      </c>
      <c r="AR39" s="431"/>
      <c r="AS39" s="431"/>
    </row>
    <row r="40" spans="1:45" outlineLevel="1">
      <c r="A40" s="171">
        <f>A25</f>
        <v>2014</v>
      </c>
      <c r="B40" s="104" t="s">
        <v>40</v>
      </c>
      <c r="C40" s="102" t="s">
        <v>41</v>
      </c>
      <c r="D40" s="431"/>
      <c r="E40" s="431"/>
      <c r="F40" s="431"/>
      <c r="G40" s="431"/>
      <c r="H40" s="432">
        <f t="shared" si="42"/>
        <v>0</v>
      </c>
      <c r="I40" s="431"/>
      <c r="J40" s="431"/>
      <c r="K40" s="431"/>
      <c r="L40" s="431"/>
      <c r="M40" s="431"/>
      <c r="N40" s="431"/>
      <c r="O40" s="428">
        <f t="shared" si="99"/>
        <v>0</v>
      </c>
      <c r="P40" s="431"/>
      <c r="Q40" s="431"/>
      <c r="R40" s="431"/>
      <c r="S40" s="431"/>
      <c r="T40" s="431"/>
      <c r="U40" s="431"/>
      <c r="V40" s="432">
        <f t="shared" si="47"/>
        <v>0</v>
      </c>
      <c r="W40" s="431"/>
      <c r="X40" s="431"/>
      <c r="Y40" s="431"/>
      <c r="Z40" s="431"/>
      <c r="AA40" s="431"/>
      <c r="AB40" s="431"/>
      <c r="AC40" s="428">
        <f t="shared" si="100"/>
        <v>0</v>
      </c>
      <c r="AD40" s="431"/>
      <c r="AE40" s="431"/>
      <c r="AF40" s="431"/>
      <c r="AG40" s="431"/>
      <c r="AH40" s="431"/>
      <c r="AI40" s="431"/>
      <c r="AJ40" s="432">
        <f t="shared" si="52"/>
        <v>0</v>
      </c>
      <c r="AK40" s="431"/>
      <c r="AL40" s="431"/>
      <c r="AM40" s="431"/>
      <c r="AN40" s="431"/>
      <c r="AO40" s="431"/>
      <c r="AP40" s="431"/>
      <c r="AQ40" s="428">
        <f t="shared" si="101"/>
        <v>0</v>
      </c>
      <c r="AR40" s="431"/>
      <c r="AS40" s="431"/>
    </row>
    <row r="41" spans="1:45" outlineLevel="1">
      <c r="A41" s="171">
        <f>A25</f>
        <v>2014</v>
      </c>
      <c r="B41" s="104" t="s">
        <v>42</v>
      </c>
      <c r="C41" s="102" t="s">
        <v>43</v>
      </c>
      <c r="D41" s="431"/>
      <c r="E41" s="431"/>
      <c r="F41" s="431"/>
      <c r="G41" s="431"/>
      <c r="H41" s="434">
        <f t="shared" si="42"/>
        <v>0</v>
      </c>
      <c r="I41" s="431"/>
      <c r="J41" s="431"/>
      <c r="K41" s="431"/>
      <c r="L41" s="431"/>
      <c r="M41" s="431"/>
      <c r="N41" s="431"/>
      <c r="O41" s="428">
        <f t="shared" si="99"/>
        <v>0</v>
      </c>
      <c r="P41" s="431"/>
      <c r="Q41" s="431"/>
      <c r="R41" s="431"/>
      <c r="S41" s="431"/>
      <c r="T41" s="431"/>
      <c r="U41" s="431"/>
      <c r="V41" s="432">
        <f t="shared" si="47"/>
        <v>0</v>
      </c>
      <c r="W41" s="431"/>
      <c r="X41" s="431"/>
      <c r="Y41" s="431"/>
      <c r="Z41" s="431"/>
      <c r="AA41" s="431"/>
      <c r="AB41" s="431"/>
      <c r="AC41" s="428">
        <f t="shared" si="100"/>
        <v>0</v>
      </c>
      <c r="AD41" s="431"/>
      <c r="AE41" s="431"/>
      <c r="AF41" s="431"/>
      <c r="AG41" s="431"/>
      <c r="AH41" s="431"/>
      <c r="AI41" s="431"/>
      <c r="AJ41" s="432">
        <f t="shared" si="52"/>
        <v>0</v>
      </c>
      <c r="AK41" s="431"/>
      <c r="AL41" s="431"/>
      <c r="AM41" s="431"/>
      <c r="AN41" s="431"/>
      <c r="AO41" s="431"/>
      <c r="AP41" s="431"/>
      <c r="AQ41" s="428">
        <f t="shared" si="101"/>
        <v>0</v>
      </c>
      <c r="AR41" s="431"/>
      <c r="AS41" s="431"/>
    </row>
    <row r="42" spans="1:45" outlineLevel="1">
      <c r="A42" s="100"/>
      <c r="B42" s="103"/>
      <c r="C42" s="36" t="s">
        <v>44</v>
      </c>
      <c r="D42" s="435"/>
      <c r="E42" s="436"/>
      <c r="F42" s="436"/>
      <c r="G42" s="436"/>
      <c r="H42" s="437"/>
      <c r="I42" s="431"/>
      <c r="J42" s="431"/>
      <c r="K42" s="435"/>
      <c r="L42" s="436"/>
      <c r="M42" s="436"/>
      <c r="N42" s="436"/>
      <c r="O42" s="436"/>
      <c r="P42" s="436"/>
      <c r="Q42" s="436"/>
      <c r="R42" s="436"/>
      <c r="S42" s="436"/>
      <c r="T42" s="436"/>
      <c r="U42" s="436"/>
      <c r="V42" s="437"/>
      <c r="W42" s="438"/>
      <c r="X42" s="439"/>
      <c r="Y42" s="435"/>
      <c r="Z42" s="436"/>
      <c r="AA42" s="436"/>
      <c r="AB42" s="436"/>
      <c r="AC42" s="436"/>
      <c r="AD42" s="436"/>
      <c r="AE42" s="436"/>
      <c r="AF42" s="436"/>
      <c r="AG42" s="436"/>
      <c r="AH42" s="436"/>
      <c r="AI42" s="436"/>
      <c r="AJ42" s="437"/>
      <c r="AK42" s="431"/>
      <c r="AL42" s="439"/>
      <c r="AM42" s="435"/>
      <c r="AN42" s="436"/>
      <c r="AO42" s="436"/>
      <c r="AP42" s="436"/>
      <c r="AQ42" s="436"/>
      <c r="AR42" s="436"/>
      <c r="AS42" s="437"/>
    </row>
  </sheetData>
  <sheetProtection sheet="1" objects="1" scenarios="1" formatCells="0" formatColumns="0" formatRows="0" insertHyperlinks="0"/>
  <mergeCells count="3">
    <mergeCell ref="D3:Q3"/>
    <mergeCell ref="R3:AE3"/>
    <mergeCell ref="AF3:AS3"/>
  </mergeCells>
  <pageMargins left="0.27559055118110237" right="0.39370078740157483" top="0.59055118110236227" bottom="0.47244094488188981" header="0.31496062992125984" footer="0.19685039370078741"/>
  <pageSetup paperSize="9" scale="55" fitToHeight="4" orientation="landscape" r:id="rId1"/>
  <headerFooter>
    <oddFooter>&amp;L&amp;D&amp;C&amp;F / &amp;A&amp;R&amp;P / &amp;N</oddFooter>
  </headerFooter>
  <colBreaks count="2" manualBreakCount="2">
    <brk id="17" max="1048575" man="1"/>
    <brk id="3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>
  <sheetPr codeName="Tabelle15">
    <tabColor theme="5" tint="0.39997558519241921"/>
    <pageSetUpPr fitToPage="1"/>
  </sheetPr>
  <dimension ref="A1:G27"/>
  <sheetViews>
    <sheetView zoomScaleNormal="100" zoomScaleSheetLayoutView="100" workbookViewId="0">
      <pane ySplit="4" topLeftCell="A5" activePane="bottomLeft" state="frozen"/>
      <selection pane="bottomLeft"/>
    </sheetView>
  </sheetViews>
  <sheetFormatPr baseColWidth="10" defaultRowHeight="15"/>
  <cols>
    <col min="1" max="1" width="11.85546875" style="124" customWidth="1"/>
    <col min="2" max="2" width="17.85546875" style="124" customWidth="1"/>
    <col min="3" max="3" width="28.140625" style="124" customWidth="1"/>
    <col min="4" max="4" width="17.85546875" style="124" customWidth="1"/>
    <col min="5" max="5" width="28.140625" style="124" customWidth="1"/>
    <col min="6" max="6" width="17.85546875" style="124" customWidth="1"/>
    <col min="7" max="7" width="28.140625" style="124" customWidth="1"/>
    <col min="8" max="16384" width="11.42578125" style="124"/>
  </cols>
  <sheetData>
    <row r="1" spans="1:7" ht="24.95" customHeight="1">
      <c r="A1" s="162" t="s">
        <v>864</v>
      </c>
      <c r="B1" s="125"/>
      <c r="C1" s="125"/>
      <c r="D1" s="126"/>
      <c r="E1" s="126"/>
      <c r="F1" s="126"/>
      <c r="G1" s="126"/>
    </row>
    <row r="2" spans="1:7" ht="15" customHeight="1">
      <c r="A2" s="142" t="s">
        <v>983</v>
      </c>
      <c r="B2" s="142" t="s">
        <v>984</v>
      </c>
      <c r="C2" s="141" t="s">
        <v>985</v>
      </c>
      <c r="D2" s="141" t="s">
        <v>986</v>
      </c>
      <c r="E2" s="141" t="s">
        <v>987</v>
      </c>
      <c r="F2" s="141" t="s">
        <v>988</v>
      </c>
      <c r="G2" s="141" t="s">
        <v>989</v>
      </c>
    </row>
    <row r="3" spans="1:7" s="154" customFormat="1" ht="39.950000000000003" customHeight="1">
      <c r="A3" s="151"/>
      <c r="B3" s="152" t="s">
        <v>1076</v>
      </c>
      <c r="C3" s="152"/>
      <c r="D3" s="153" t="s">
        <v>1077</v>
      </c>
      <c r="E3" s="153"/>
      <c r="F3" s="153" t="s">
        <v>1078</v>
      </c>
      <c r="G3" s="153"/>
    </row>
    <row r="4" spans="1:7" ht="60">
      <c r="A4" s="165" t="s">
        <v>1057</v>
      </c>
      <c r="B4" s="34" t="s">
        <v>1056</v>
      </c>
      <c r="C4" s="34" t="s">
        <v>1079</v>
      </c>
      <c r="D4" s="34" t="s">
        <v>1056</v>
      </c>
      <c r="E4" s="34" t="s">
        <v>1079</v>
      </c>
      <c r="F4" s="34" t="s">
        <v>1056</v>
      </c>
      <c r="G4" s="34" t="s">
        <v>1079</v>
      </c>
    </row>
    <row r="5" spans="1:7">
      <c r="A5" s="127">
        <v>1995</v>
      </c>
      <c r="B5" s="186"/>
      <c r="C5" s="186"/>
      <c r="D5" s="186"/>
      <c r="E5" s="186"/>
      <c r="F5" s="186"/>
      <c r="G5" s="186"/>
    </row>
    <row r="6" spans="1:7" ht="15" customHeight="1">
      <c r="A6" s="127">
        <v>1996</v>
      </c>
      <c r="B6" s="186"/>
      <c r="C6" s="186"/>
      <c r="D6" s="186"/>
      <c r="E6" s="186"/>
      <c r="F6" s="186"/>
      <c r="G6" s="186"/>
    </row>
    <row r="7" spans="1:7" ht="15" customHeight="1">
      <c r="A7" s="127">
        <v>1997</v>
      </c>
      <c r="B7" s="186"/>
      <c r="C7" s="186"/>
      <c r="D7" s="186"/>
      <c r="E7" s="186"/>
      <c r="F7" s="186"/>
      <c r="G7" s="186"/>
    </row>
    <row r="8" spans="1:7" ht="15" customHeight="1">
      <c r="A8" s="127">
        <v>1998</v>
      </c>
      <c r="B8" s="186"/>
      <c r="C8" s="186"/>
      <c r="D8" s="186"/>
      <c r="E8" s="186"/>
      <c r="F8" s="186"/>
      <c r="G8" s="186"/>
    </row>
    <row r="9" spans="1:7" ht="15" customHeight="1">
      <c r="A9" s="127">
        <v>1999</v>
      </c>
      <c r="B9" s="186"/>
      <c r="C9" s="186"/>
      <c r="D9" s="186"/>
      <c r="E9" s="186"/>
      <c r="F9" s="186"/>
      <c r="G9" s="186"/>
    </row>
    <row r="10" spans="1:7" ht="15" customHeight="1">
      <c r="A10" s="127">
        <v>2000</v>
      </c>
      <c r="B10" s="186"/>
      <c r="C10" s="186"/>
      <c r="D10" s="186"/>
      <c r="E10" s="186"/>
      <c r="F10" s="186"/>
      <c r="G10" s="186"/>
    </row>
    <row r="11" spans="1:7" ht="15" customHeight="1">
      <c r="A11" s="127">
        <v>2001</v>
      </c>
      <c r="B11" s="186"/>
      <c r="C11" s="186"/>
      <c r="D11" s="186"/>
      <c r="E11" s="186"/>
      <c r="F11" s="186"/>
      <c r="G11" s="186"/>
    </row>
    <row r="12" spans="1:7" ht="15" customHeight="1">
      <c r="A12" s="127">
        <v>2002</v>
      </c>
      <c r="B12" s="186"/>
      <c r="C12" s="186"/>
      <c r="D12" s="186"/>
      <c r="E12" s="186"/>
      <c r="F12" s="186"/>
      <c r="G12" s="186"/>
    </row>
    <row r="13" spans="1:7" ht="15" customHeight="1">
      <c r="A13" s="127">
        <v>2003</v>
      </c>
      <c r="B13" s="186"/>
      <c r="C13" s="186"/>
      <c r="D13" s="186"/>
      <c r="E13" s="186"/>
      <c r="F13" s="186"/>
      <c r="G13" s="186"/>
    </row>
    <row r="14" spans="1:7" ht="15" customHeight="1">
      <c r="A14" s="127">
        <v>2004</v>
      </c>
      <c r="B14" s="186"/>
      <c r="C14" s="186"/>
      <c r="D14" s="186"/>
      <c r="E14" s="186"/>
      <c r="F14" s="186"/>
      <c r="G14" s="186"/>
    </row>
    <row r="15" spans="1:7" ht="15" customHeight="1">
      <c r="A15" s="127">
        <v>2005</v>
      </c>
      <c r="B15" s="186"/>
      <c r="C15" s="186"/>
      <c r="D15" s="186"/>
      <c r="E15" s="186"/>
      <c r="F15" s="186"/>
      <c r="G15" s="186"/>
    </row>
    <row r="16" spans="1:7" ht="15" customHeight="1">
      <c r="A16" s="127">
        <v>2006</v>
      </c>
      <c r="B16" s="186"/>
      <c r="C16" s="186"/>
      <c r="D16" s="186"/>
      <c r="E16" s="186"/>
      <c r="F16" s="186"/>
      <c r="G16" s="186"/>
    </row>
    <row r="17" spans="1:7" ht="15" customHeight="1">
      <c r="A17" s="127">
        <v>2007</v>
      </c>
      <c r="B17" s="186"/>
      <c r="C17" s="186"/>
      <c r="D17" s="186"/>
      <c r="E17" s="186"/>
      <c r="F17" s="186"/>
      <c r="G17" s="186"/>
    </row>
    <row r="18" spans="1:7" ht="15" customHeight="1">
      <c r="A18" s="127">
        <v>2008</v>
      </c>
      <c r="B18" s="186"/>
      <c r="C18" s="186"/>
      <c r="D18" s="186"/>
      <c r="E18" s="186"/>
      <c r="F18" s="186"/>
      <c r="G18" s="186"/>
    </row>
    <row r="19" spans="1:7" ht="15" customHeight="1">
      <c r="A19" s="127">
        <v>2009</v>
      </c>
      <c r="B19" s="186"/>
      <c r="C19" s="186"/>
      <c r="D19" s="186"/>
      <c r="E19" s="186"/>
      <c r="F19" s="186"/>
      <c r="G19" s="186"/>
    </row>
    <row r="20" spans="1:7" ht="15" customHeight="1">
      <c r="A20" s="127">
        <v>2010</v>
      </c>
      <c r="B20" s="186"/>
      <c r="C20" s="186"/>
      <c r="D20" s="186"/>
      <c r="E20" s="186"/>
      <c r="F20" s="186"/>
      <c r="G20" s="186"/>
    </row>
    <row r="21" spans="1:7" ht="15" customHeight="1">
      <c r="A21" s="127">
        <v>2011</v>
      </c>
      <c r="B21" s="186"/>
      <c r="C21" s="186"/>
      <c r="D21" s="186"/>
      <c r="E21" s="186"/>
      <c r="F21" s="186"/>
      <c r="G21" s="186"/>
    </row>
    <row r="22" spans="1:7" ht="15" customHeight="1">
      <c r="A22" s="127">
        <v>2012</v>
      </c>
      <c r="B22" s="186"/>
      <c r="C22" s="186"/>
      <c r="D22" s="186"/>
      <c r="E22" s="186"/>
      <c r="F22" s="186"/>
      <c r="G22" s="186"/>
    </row>
    <row r="23" spans="1:7" ht="15" customHeight="1">
      <c r="A23" s="127">
        <v>2013</v>
      </c>
      <c r="B23" s="186"/>
      <c r="C23" s="186"/>
      <c r="D23" s="186"/>
      <c r="E23" s="186"/>
      <c r="F23" s="186"/>
      <c r="G23" s="186"/>
    </row>
    <row r="24" spans="1:7" ht="15" customHeight="1">
      <c r="A24" s="127">
        <v>2014</v>
      </c>
      <c r="B24" s="186"/>
      <c r="C24" s="186"/>
      <c r="D24" s="186"/>
      <c r="E24" s="186"/>
      <c r="F24" s="186"/>
      <c r="G24" s="186"/>
    </row>
    <row r="25" spans="1:7" ht="15" customHeight="1">
      <c r="A25" s="127">
        <v>2015</v>
      </c>
      <c r="B25" s="186"/>
      <c r="C25" s="186"/>
      <c r="D25" s="186"/>
      <c r="E25" s="186"/>
      <c r="F25" s="186"/>
      <c r="G25" s="186"/>
    </row>
    <row r="26" spans="1:7" s="129" customFormat="1" ht="15" customHeight="1">
      <c r="A26" s="128" t="s">
        <v>495</v>
      </c>
      <c r="B26" s="179">
        <f>SUM(B5:B25)</f>
        <v>0</v>
      </c>
      <c r="C26" s="179">
        <f t="shared" ref="C26:G26" si="0">SUM(C5:C25)</f>
        <v>0</v>
      </c>
      <c r="D26" s="179">
        <f t="shared" si="0"/>
        <v>0</v>
      </c>
      <c r="E26" s="179">
        <f t="shared" si="0"/>
        <v>0</v>
      </c>
      <c r="F26" s="179">
        <f t="shared" si="0"/>
        <v>0</v>
      </c>
      <c r="G26" s="179">
        <f t="shared" si="0"/>
        <v>0</v>
      </c>
    </row>
    <row r="27" spans="1:7">
      <c r="F27" s="130"/>
      <c r="G27" s="130"/>
    </row>
  </sheetData>
  <sheetProtection sheet="1" objects="1" scenarios="1" formatCells="0" formatColumns="0" formatRows="0" insertHyperlinks="0"/>
  <pageMargins left="0.43" right="0.44" top="0.78740157480314965" bottom="0.78740157480314965" header="0.31496062992125984" footer="0.31496062992125984"/>
  <pageSetup paperSize="9" scale="92" orientation="landscape" r:id="rId1"/>
  <headerFooter>
    <oddFooter>&amp;L&amp;D&amp;C&amp;F / &amp;A&amp;R&amp;P /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codeName="Tabelle21">
    <tabColor theme="5" tint="0.39997558519241921"/>
    <pageSetUpPr fitToPage="1"/>
  </sheetPr>
  <dimension ref="A1:H204"/>
  <sheetViews>
    <sheetView zoomScaleNormal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baseColWidth="10" defaultRowHeight="15"/>
  <cols>
    <col min="1" max="1" width="58.85546875" style="175" customWidth="1"/>
    <col min="2" max="2" width="40" style="175" customWidth="1"/>
    <col min="3" max="3" width="12.7109375" style="225" customWidth="1"/>
    <col min="4" max="8" width="12.7109375" style="175" customWidth="1"/>
    <col min="9" max="16384" width="11.42578125" style="175"/>
  </cols>
  <sheetData>
    <row r="1" spans="1:8" ht="18.75">
      <c r="A1" s="217" t="s">
        <v>1085</v>
      </c>
      <c r="C1" s="175"/>
      <c r="H1" s="462" t="str">
        <f>CONCATENATE("Firma:  ",A_Stammdaten!$B$5)</f>
        <v>Firma:  Bitte eintragen !!!</v>
      </c>
    </row>
    <row r="2" spans="1:8">
      <c r="A2" s="142" t="s">
        <v>983</v>
      </c>
      <c r="B2" s="142" t="s">
        <v>984</v>
      </c>
      <c r="C2" s="141" t="s">
        <v>985</v>
      </c>
      <c r="D2" s="142" t="s">
        <v>986</v>
      </c>
      <c r="E2" s="142" t="s">
        <v>987</v>
      </c>
      <c r="F2" s="141" t="s">
        <v>988</v>
      </c>
      <c r="G2" s="141" t="s">
        <v>989</v>
      </c>
      <c r="H2" s="141" t="s">
        <v>990</v>
      </c>
    </row>
    <row r="3" spans="1:8" ht="18.75">
      <c r="A3" s="218" t="s">
        <v>760</v>
      </c>
      <c r="B3" s="219"/>
      <c r="C3" s="220"/>
      <c r="D3" s="218" t="s">
        <v>1087</v>
      </c>
      <c r="E3" s="219"/>
      <c r="F3" s="219"/>
      <c r="G3" s="219"/>
      <c r="H3" s="220"/>
    </row>
    <row r="4" spans="1:8" s="441" customFormat="1" ht="117.95" customHeight="1">
      <c r="A4" s="203" t="s">
        <v>1082</v>
      </c>
      <c r="B4" s="203" t="s">
        <v>343</v>
      </c>
      <c r="C4" s="34" t="s">
        <v>553</v>
      </c>
      <c r="D4" s="34" t="s">
        <v>1262</v>
      </c>
      <c r="E4" s="34" t="s">
        <v>1263</v>
      </c>
      <c r="F4" s="34" t="s">
        <v>1264</v>
      </c>
      <c r="G4" s="34" t="s">
        <v>1265</v>
      </c>
      <c r="H4" s="34" t="s">
        <v>1266</v>
      </c>
    </row>
    <row r="5" spans="1:8">
      <c r="A5" s="186"/>
      <c r="B5" s="186"/>
      <c r="C5" s="226"/>
      <c r="D5" s="304"/>
      <c r="E5" s="304"/>
      <c r="F5" s="304"/>
      <c r="G5" s="304"/>
      <c r="H5" s="304"/>
    </row>
    <row r="6" spans="1:8">
      <c r="A6" s="186"/>
      <c r="B6" s="186"/>
      <c r="C6" s="226"/>
      <c r="D6" s="304"/>
      <c r="E6" s="304"/>
      <c r="F6" s="304"/>
      <c r="G6" s="304"/>
      <c r="H6" s="304"/>
    </row>
    <row r="7" spans="1:8">
      <c r="A7" s="186"/>
      <c r="B7" s="186"/>
      <c r="C7" s="226"/>
      <c r="D7" s="304"/>
      <c r="E7" s="304"/>
      <c r="F7" s="304"/>
      <c r="G7" s="304"/>
      <c r="H7" s="304"/>
    </row>
    <row r="8" spans="1:8">
      <c r="A8" s="186"/>
      <c r="B8" s="186"/>
      <c r="C8" s="226"/>
      <c r="D8" s="304"/>
      <c r="E8" s="304"/>
      <c r="F8" s="304"/>
      <c r="G8" s="304"/>
      <c r="H8" s="304"/>
    </row>
    <row r="9" spans="1:8">
      <c r="A9" s="186"/>
      <c r="B9" s="186"/>
      <c r="C9" s="226"/>
      <c r="D9" s="304"/>
      <c r="E9" s="304"/>
      <c r="F9" s="304"/>
      <c r="G9" s="304"/>
      <c r="H9" s="304"/>
    </row>
    <row r="10" spans="1:8">
      <c r="A10" s="186"/>
      <c r="B10" s="186"/>
      <c r="C10" s="226"/>
      <c r="D10" s="304"/>
      <c r="E10" s="304"/>
      <c r="F10" s="304"/>
      <c r="G10" s="304"/>
      <c r="H10" s="304"/>
    </row>
    <row r="11" spans="1:8">
      <c r="A11" s="186"/>
      <c r="B11" s="186"/>
      <c r="C11" s="226"/>
      <c r="D11" s="304"/>
      <c r="E11" s="304"/>
      <c r="F11" s="304"/>
      <c r="G11" s="304"/>
      <c r="H11" s="304"/>
    </row>
    <row r="12" spans="1:8">
      <c r="A12" s="186"/>
      <c r="B12" s="186"/>
      <c r="C12" s="226"/>
      <c r="D12" s="304"/>
      <c r="E12" s="304"/>
      <c r="F12" s="304"/>
      <c r="G12" s="304"/>
      <c r="H12" s="304"/>
    </row>
    <row r="13" spans="1:8">
      <c r="A13" s="186"/>
      <c r="B13" s="186"/>
      <c r="C13" s="226"/>
      <c r="D13" s="304"/>
      <c r="E13" s="304"/>
      <c r="F13" s="304"/>
      <c r="G13" s="304"/>
      <c r="H13" s="304"/>
    </row>
    <row r="14" spans="1:8">
      <c r="A14" s="186"/>
      <c r="B14" s="186"/>
      <c r="C14" s="226"/>
      <c r="D14" s="304"/>
      <c r="E14" s="304"/>
      <c r="F14" s="304"/>
      <c r="G14" s="304"/>
      <c r="H14" s="304"/>
    </row>
    <row r="15" spans="1:8">
      <c r="A15" s="186"/>
      <c r="B15" s="186"/>
      <c r="C15" s="226"/>
      <c r="D15" s="304"/>
      <c r="E15" s="304"/>
      <c r="F15" s="304"/>
      <c r="G15" s="304"/>
      <c r="H15" s="304"/>
    </row>
    <row r="16" spans="1:8">
      <c r="A16" s="186"/>
      <c r="B16" s="186"/>
      <c r="C16" s="226"/>
      <c r="D16" s="304"/>
      <c r="E16" s="304"/>
      <c r="F16" s="304"/>
      <c r="G16" s="304"/>
      <c r="H16" s="304"/>
    </row>
    <row r="17" spans="1:8">
      <c r="A17" s="186"/>
      <c r="B17" s="186"/>
      <c r="C17" s="226"/>
      <c r="D17" s="304"/>
      <c r="E17" s="304"/>
      <c r="F17" s="304"/>
      <c r="G17" s="304"/>
      <c r="H17" s="304"/>
    </row>
    <row r="18" spans="1:8">
      <c r="A18" s="186"/>
      <c r="B18" s="247"/>
      <c r="C18" s="261"/>
      <c r="D18" s="304"/>
      <c r="E18" s="304"/>
      <c r="F18" s="304"/>
      <c r="G18" s="304"/>
      <c r="H18" s="304"/>
    </row>
    <row r="19" spans="1:8">
      <c r="A19" s="186"/>
      <c r="B19" s="186"/>
      <c r="C19" s="226"/>
      <c r="D19" s="304"/>
      <c r="E19" s="304"/>
      <c r="F19" s="304"/>
      <c r="G19" s="304"/>
      <c r="H19" s="304"/>
    </row>
    <row r="20" spans="1:8">
      <c r="A20" s="186"/>
      <c r="B20" s="186"/>
      <c r="C20" s="226"/>
      <c r="D20" s="304"/>
      <c r="E20" s="304"/>
      <c r="F20" s="304"/>
      <c r="G20" s="304"/>
      <c r="H20" s="304"/>
    </row>
    <row r="21" spans="1:8">
      <c r="A21" s="186"/>
      <c r="B21" s="186"/>
      <c r="C21" s="226"/>
      <c r="D21" s="304"/>
      <c r="E21" s="304"/>
      <c r="F21" s="304"/>
      <c r="G21" s="304"/>
      <c r="H21" s="304"/>
    </row>
    <row r="22" spans="1:8">
      <c r="A22" s="186"/>
      <c r="B22" s="186"/>
      <c r="C22" s="226"/>
      <c r="D22" s="304"/>
      <c r="E22" s="304"/>
      <c r="F22" s="304"/>
      <c r="G22" s="304"/>
      <c r="H22" s="304"/>
    </row>
    <row r="23" spans="1:8">
      <c r="A23" s="186"/>
      <c r="B23" s="186"/>
      <c r="C23" s="226"/>
      <c r="D23" s="304"/>
      <c r="E23" s="304"/>
      <c r="F23" s="304"/>
      <c r="G23" s="304"/>
      <c r="H23" s="304"/>
    </row>
    <row r="24" spans="1:8">
      <c r="A24" s="186"/>
      <c r="B24" s="186"/>
      <c r="C24" s="226"/>
      <c r="D24" s="304"/>
      <c r="E24" s="304"/>
      <c r="F24" s="304"/>
      <c r="G24" s="304"/>
      <c r="H24" s="304"/>
    </row>
    <row r="25" spans="1:8">
      <c r="A25" s="186"/>
      <c r="B25" s="186"/>
      <c r="C25" s="226"/>
      <c r="D25" s="304"/>
      <c r="E25" s="304"/>
      <c r="F25" s="304"/>
      <c r="G25" s="304"/>
      <c r="H25" s="304"/>
    </row>
    <row r="26" spans="1:8">
      <c r="A26" s="186"/>
      <c r="B26" s="186"/>
      <c r="C26" s="226"/>
      <c r="D26" s="304"/>
      <c r="E26" s="304"/>
      <c r="F26" s="304"/>
      <c r="G26" s="304"/>
      <c r="H26" s="304"/>
    </row>
    <row r="27" spans="1:8">
      <c r="A27" s="186"/>
      <c r="B27" s="186"/>
      <c r="C27" s="226"/>
      <c r="D27" s="304"/>
      <c r="E27" s="304"/>
      <c r="F27" s="304"/>
      <c r="G27" s="304"/>
      <c r="H27" s="304"/>
    </row>
    <row r="28" spans="1:8">
      <c r="A28" s="186"/>
      <c r="B28" s="186"/>
      <c r="C28" s="226"/>
      <c r="D28" s="304"/>
      <c r="E28" s="304"/>
      <c r="F28" s="304"/>
      <c r="G28" s="304"/>
      <c r="H28" s="304"/>
    </row>
    <row r="29" spans="1:8">
      <c r="A29" s="186"/>
      <c r="B29" s="186"/>
      <c r="C29" s="226"/>
      <c r="D29" s="304"/>
      <c r="E29" s="304"/>
      <c r="F29" s="304"/>
      <c r="G29" s="304"/>
      <c r="H29" s="304"/>
    </row>
    <row r="30" spans="1:8">
      <c r="A30" s="186"/>
      <c r="B30" s="186"/>
      <c r="C30" s="226"/>
      <c r="D30" s="304"/>
      <c r="E30" s="304"/>
      <c r="F30" s="304"/>
      <c r="G30" s="304"/>
      <c r="H30" s="304"/>
    </row>
    <row r="31" spans="1:8">
      <c r="A31" s="186"/>
      <c r="B31" s="186"/>
      <c r="C31" s="226"/>
      <c r="D31" s="304"/>
      <c r="E31" s="304"/>
      <c r="F31" s="304"/>
      <c r="G31" s="304"/>
      <c r="H31" s="304"/>
    </row>
    <row r="32" spans="1:8">
      <c r="A32" s="186"/>
      <c r="B32" s="186"/>
      <c r="C32" s="226"/>
      <c r="D32" s="304"/>
      <c r="E32" s="304"/>
      <c r="F32" s="304"/>
      <c r="G32" s="304"/>
      <c r="H32" s="304"/>
    </row>
    <row r="33" spans="1:8">
      <c r="A33" s="186"/>
      <c r="B33" s="186"/>
      <c r="C33" s="226"/>
      <c r="D33" s="304"/>
      <c r="E33" s="304"/>
      <c r="F33" s="304"/>
      <c r="G33" s="304"/>
      <c r="H33" s="304"/>
    </row>
    <row r="34" spans="1:8">
      <c r="A34" s="186"/>
      <c r="B34" s="186"/>
      <c r="C34" s="226"/>
      <c r="D34" s="304"/>
      <c r="E34" s="304"/>
      <c r="F34" s="304"/>
      <c r="G34" s="304"/>
      <c r="H34" s="304"/>
    </row>
    <row r="35" spans="1:8">
      <c r="A35" s="186"/>
      <c r="B35" s="186"/>
      <c r="C35" s="226"/>
      <c r="D35" s="304"/>
      <c r="E35" s="304"/>
      <c r="F35" s="304"/>
      <c r="G35" s="304"/>
      <c r="H35" s="304"/>
    </row>
    <row r="36" spans="1:8">
      <c r="A36" s="186"/>
      <c r="B36" s="186"/>
      <c r="C36" s="226"/>
      <c r="D36" s="304"/>
      <c r="E36" s="304"/>
      <c r="F36" s="304"/>
      <c r="G36" s="304"/>
      <c r="H36" s="304"/>
    </row>
    <row r="37" spans="1:8">
      <c r="A37" s="186"/>
      <c r="B37" s="186"/>
      <c r="C37" s="226"/>
      <c r="D37" s="304"/>
      <c r="E37" s="304"/>
      <c r="F37" s="304"/>
      <c r="G37" s="304"/>
      <c r="H37" s="304"/>
    </row>
    <row r="38" spans="1:8">
      <c r="A38" s="186"/>
      <c r="B38" s="186"/>
      <c r="C38" s="226"/>
      <c r="D38" s="304"/>
      <c r="E38" s="304"/>
      <c r="F38" s="304"/>
      <c r="G38" s="304"/>
      <c r="H38" s="304"/>
    </row>
    <row r="39" spans="1:8">
      <c r="A39" s="186"/>
      <c r="B39" s="186"/>
      <c r="C39" s="226"/>
      <c r="D39" s="304"/>
      <c r="E39" s="304"/>
      <c r="F39" s="304"/>
      <c r="G39" s="304"/>
      <c r="H39" s="304"/>
    </row>
    <row r="40" spans="1:8">
      <c r="A40" s="186"/>
      <c r="B40" s="186"/>
      <c r="C40" s="226"/>
      <c r="D40" s="304"/>
      <c r="E40" s="304"/>
      <c r="F40" s="304"/>
      <c r="G40" s="304"/>
      <c r="H40" s="304"/>
    </row>
    <row r="41" spans="1:8">
      <c r="A41" s="186"/>
      <c r="B41" s="186"/>
      <c r="C41" s="226"/>
      <c r="D41" s="304"/>
      <c r="E41" s="304"/>
      <c r="F41" s="304"/>
      <c r="G41" s="304"/>
      <c r="H41" s="304"/>
    </row>
    <row r="42" spans="1:8">
      <c r="A42" s="186"/>
      <c r="B42" s="186"/>
      <c r="C42" s="226"/>
      <c r="D42" s="304"/>
      <c r="E42" s="304"/>
      <c r="F42" s="304"/>
      <c r="G42" s="304"/>
      <c r="H42" s="304"/>
    </row>
    <row r="43" spans="1:8">
      <c r="A43" s="186"/>
      <c r="B43" s="186"/>
      <c r="C43" s="226"/>
      <c r="D43" s="304"/>
      <c r="E43" s="304"/>
      <c r="F43" s="304"/>
      <c r="G43" s="304"/>
      <c r="H43" s="304"/>
    </row>
    <row r="44" spans="1:8">
      <c r="A44" s="186"/>
      <c r="B44" s="186"/>
      <c r="C44" s="226"/>
      <c r="D44" s="304"/>
      <c r="E44" s="304"/>
      <c r="F44" s="304"/>
      <c r="G44" s="304"/>
      <c r="H44" s="304"/>
    </row>
    <row r="45" spans="1:8">
      <c r="A45" s="186"/>
      <c r="B45" s="186"/>
      <c r="C45" s="226"/>
      <c r="D45" s="304"/>
      <c r="E45" s="304"/>
      <c r="F45" s="304"/>
      <c r="G45" s="304"/>
      <c r="H45" s="304"/>
    </row>
    <row r="46" spans="1:8">
      <c r="A46" s="186"/>
      <c r="B46" s="186"/>
      <c r="C46" s="226"/>
      <c r="D46" s="304"/>
      <c r="E46" s="304"/>
      <c r="F46" s="304"/>
      <c r="G46" s="304"/>
      <c r="H46" s="304"/>
    </row>
    <row r="47" spans="1:8">
      <c r="A47" s="186"/>
      <c r="B47" s="186"/>
      <c r="C47" s="226"/>
      <c r="D47" s="304"/>
      <c r="E47" s="304"/>
      <c r="F47" s="304"/>
      <c r="G47" s="304"/>
      <c r="H47" s="304"/>
    </row>
    <row r="48" spans="1:8">
      <c r="A48" s="186"/>
      <c r="B48" s="186"/>
      <c r="C48" s="226"/>
      <c r="D48" s="304"/>
      <c r="E48" s="304"/>
      <c r="F48" s="304"/>
      <c r="G48" s="304"/>
      <c r="H48" s="304"/>
    </row>
    <row r="49" spans="1:8">
      <c r="A49" s="186"/>
      <c r="B49" s="186"/>
      <c r="C49" s="226"/>
      <c r="D49" s="304"/>
      <c r="E49" s="304"/>
      <c r="F49" s="304"/>
      <c r="G49" s="304"/>
      <c r="H49" s="304"/>
    </row>
    <row r="50" spans="1:8">
      <c r="A50" s="186"/>
      <c r="B50" s="186"/>
      <c r="C50" s="226"/>
      <c r="D50" s="304"/>
      <c r="E50" s="304"/>
      <c r="F50" s="304"/>
      <c r="G50" s="304"/>
      <c r="H50" s="304"/>
    </row>
    <row r="51" spans="1:8">
      <c r="A51" s="186"/>
      <c r="B51" s="186"/>
      <c r="C51" s="226"/>
      <c r="D51" s="304"/>
      <c r="E51" s="304"/>
      <c r="F51" s="304"/>
      <c r="G51" s="304"/>
      <c r="H51" s="304"/>
    </row>
    <row r="52" spans="1:8">
      <c r="A52" s="186"/>
      <c r="B52" s="186"/>
      <c r="C52" s="226"/>
      <c r="D52" s="304"/>
      <c r="E52" s="304"/>
      <c r="F52" s="304"/>
      <c r="G52" s="304"/>
      <c r="H52" s="304"/>
    </row>
    <row r="53" spans="1:8">
      <c r="A53" s="186"/>
      <c r="B53" s="186"/>
      <c r="C53" s="226"/>
      <c r="D53" s="304"/>
      <c r="E53" s="304"/>
      <c r="F53" s="304"/>
      <c r="G53" s="304"/>
      <c r="H53" s="304"/>
    </row>
    <row r="54" spans="1:8">
      <c r="A54" s="186"/>
      <c r="B54" s="186"/>
      <c r="C54" s="226"/>
      <c r="D54" s="304"/>
      <c r="E54" s="304"/>
      <c r="F54" s="304"/>
      <c r="G54" s="304"/>
      <c r="H54" s="304"/>
    </row>
    <row r="55" spans="1:8">
      <c r="A55" s="186"/>
      <c r="B55" s="186"/>
      <c r="C55" s="226"/>
      <c r="D55" s="304"/>
      <c r="E55" s="304"/>
      <c r="F55" s="304"/>
      <c r="G55" s="304"/>
      <c r="H55" s="304"/>
    </row>
    <row r="56" spans="1:8">
      <c r="A56" s="186"/>
      <c r="B56" s="186"/>
      <c r="C56" s="226"/>
      <c r="D56" s="304"/>
      <c r="E56" s="304"/>
      <c r="F56" s="304"/>
      <c r="G56" s="304"/>
      <c r="H56" s="304"/>
    </row>
    <row r="57" spans="1:8">
      <c r="A57" s="186"/>
      <c r="B57" s="186"/>
      <c r="C57" s="226"/>
      <c r="D57" s="304"/>
      <c r="E57" s="304"/>
      <c r="F57" s="304"/>
      <c r="G57" s="304"/>
      <c r="H57" s="304"/>
    </row>
    <row r="58" spans="1:8">
      <c r="A58" s="186"/>
      <c r="B58" s="186"/>
      <c r="C58" s="226"/>
      <c r="D58" s="304"/>
      <c r="E58" s="304"/>
      <c r="F58" s="304"/>
      <c r="G58" s="304"/>
      <c r="H58" s="304"/>
    </row>
    <row r="59" spans="1:8">
      <c r="A59" s="186"/>
      <c r="B59" s="186"/>
      <c r="C59" s="226"/>
      <c r="D59" s="304"/>
      <c r="E59" s="304"/>
      <c r="F59" s="304"/>
      <c r="G59" s="304"/>
      <c r="H59" s="304"/>
    </row>
    <row r="60" spans="1:8">
      <c r="A60" s="186"/>
      <c r="B60" s="186"/>
      <c r="C60" s="226"/>
      <c r="D60" s="304"/>
      <c r="E60" s="304"/>
      <c r="F60" s="304"/>
      <c r="G60" s="304"/>
      <c r="H60" s="304"/>
    </row>
    <row r="61" spans="1:8">
      <c r="A61" s="186"/>
      <c r="B61" s="186"/>
      <c r="C61" s="226"/>
      <c r="D61" s="304"/>
      <c r="E61" s="304"/>
      <c r="F61" s="304"/>
      <c r="G61" s="304"/>
      <c r="H61" s="304"/>
    </row>
    <row r="62" spans="1:8">
      <c r="A62" s="186"/>
      <c r="B62" s="186"/>
      <c r="C62" s="226"/>
      <c r="D62" s="304"/>
      <c r="E62" s="304"/>
      <c r="F62" s="304"/>
      <c r="G62" s="304"/>
      <c r="H62" s="304"/>
    </row>
    <row r="63" spans="1:8">
      <c r="A63" s="186"/>
      <c r="B63" s="186"/>
      <c r="C63" s="226"/>
      <c r="D63" s="304"/>
      <c r="E63" s="304"/>
      <c r="F63" s="304"/>
      <c r="G63" s="304"/>
      <c r="H63" s="304"/>
    </row>
    <row r="64" spans="1:8">
      <c r="A64" s="186"/>
      <c r="B64" s="186"/>
      <c r="C64" s="226"/>
      <c r="D64" s="304"/>
      <c r="E64" s="304"/>
      <c r="F64" s="304"/>
      <c r="G64" s="304"/>
      <c r="H64" s="304"/>
    </row>
    <row r="65" spans="1:8">
      <c r="A65" s="186"/>
      <c r="B65" s="186"/>
      <c r="C65" s="226"/>
      <c r="D65" s="304"/>
      <c r="E65" s="304"/>
      <c r="F65" s="304"/>
      <c r="G65" s="304"/>
      <c r="H65" s="304"/>
    </row>
    <row r="66" spans="1:8">
      <c r="A66" s="186"/>
      <c r="B66" s="186"/>
      <c r="C66" s="226"/>
      <c r="D66" s="304"/>
      <c r="E66" s="304"/>
      <c r="F66" s="304"/>
      <c r="G66" s="304"/>
      <c r="H66" s="304"/>
    </row>
    <row r="67" spans="1:8">
      <c r="A67" s="186"/>
      <c r="B67" s="186"/>
      <c r="C67" s="226"/>
      <c r="D67" s="304"/>
      <c r="E67" s="304"/>
      <c r="F67" s="304"/>
      <c r="G67" s="304"/>
      <c r="H67" s="304"/>
    </row>
    <row r="68" spans="1:8">
      <c r="A68" s="186"/>
      <c r="B68" s="186"/>
      <c r="C68" s="226"/>
      <c r="D68" s="304"/>
      <c r="E68" s="304"/>
      <c r="F68" s="304"/>
      <c r="G68" s="304"/>
      <c r="H68" s="304"/>
    </row>
    <row r="69" spans="1:8">
      <c r="A69" s="186"/>
      <c r="B69" s="186"/>
      <c r="C69" s="226"/>
      <c r="D69" s="304"/>
      <c r="E69" s="304"/>
      <c r="F69" s="304"/>
      <c r="G69" s="304"/>
      <c r="H69" s="304"/>
    </row>
    <row r="70" spans="1:8">
      <c r="A70" s="186"/>
      <c r="B70" s="186"/>
      <c r="C70" s="226"/>
      <c r="D70" s="304"/>
      <c r="E70" s="304"/>
      <c r="F70" s="304"/>
      <c r="G70" s="304"/>
      <c r="H70" s="304"/>
    </row>
    <row r="71" spans="1:8">
      <c r="A71" s="186"/>
      <c r="B71" s="186"/>
      <c r="C71" s="226"/>
      <c r="D71" s="304"/>
      <c r="E71" s="304"/>
      <c r="F71" s="304"/>
      <c r="G71" s="304"/>
      <c r="H71" s="304"/>
    </row>
    <row r="72" spans="1:8">
      <c r="A72" s="186"/>
      <c r="B72" s="186"/>
      <c r="C72" s="226"/>
      <c r="D72" s="304"/>
      <c r="E72" s="304"/>
      <c r="F72" s="304"/>
      <c r="G72" s="304"/>
      <c r="H72" s="304"/>
    </row>
    <row r="73" spans="1:8">
      <c r="A73" s="186"/>
      <c r="B73" s="186"/>
      <c r="C73" s="226"/>
      <c r="D73" s="304"/>
      <c r="E73" s="304"/>
      <c r="F73" s="304"/>
      <c r="G73" s="304"/>
      <c r="H73" s="304"/>
    </row>
    <row r="74" spans="1:8">
      <c r="A74" s="186"/>
      <c r="B74" s="186"/>
      <c r="C74" s="226"/>
      <c r="D74" s="304"/>
      <c r="E74" s="304"/>
      <c r="F74" s="304"/>
      <c r="G74" s="304"/>
      <c r="H74" s="304"/>
    </row>
    <row r="75" spans="1:8">
      <c r="A75" s="186"/>
      <c r="B75" s="186"/>
      <c r="C75" s="226"/>
      <c r="D75" s="304"/>
      <c r="E75" s="304"/>
      <c r="F75" s="304"/>
      <c r="G75" s="304"/>
      <c r="H75" s="304"/>
    </row>
    <row r="76" spans="1:8">
      <c r="A76" s="186"/>
      <c r="B76" s="186"/>
      <c r="C76" s="226"/>
      <c r="D76" s="304"/>
      <c r="E76" s="304"/>
      <c r="F76" s="304"/>
      <c r="G76" s="304"/>
      <c r="H76" s="304"/>
    </row>
    <row r="77" spans="1:8">
      <c r="A77" s="186"/>
      <c r="B77" s="186"/>
      <c r="C77" s="226"/>
      <c r="D77" s="304"/>
      <c r="E77" s="304"/>
      <c r="F77" s="304"/>
      <c r="G77" s="304"/>
      <c r="H77" s="304"/>
    </row>
    <row r="78" spans="1:8">
      <c r="A78" s="186"/>
      <c r="B78" s="186"/>
      <c r="C78" s="226"/>
      <c r="D78" s="304"/>
      <c r="E78" s="304"/>
      <c r="F78" s="304"/>
      <c r="G78" s="304"/>
      <c r="H78" s="304"/>
    </row>
    <row r="79" spans="1:8">
      <c r="A79" s="186"/>
      <c r="B79" s="186"/>
      <c r="C79" s="226"/>
      <c r="D79" s="304"/>
      <c r="E79" s="304"/>
      <c r="F79" s="304"/>
      <c r="G79" s="304"/>
      <c r="H79" s="304"/>
    </row>
    <row r="80" spans="1:8">
      <c r="A80" s="186"/>
      <c r="B80" s="186"/>
      <c r="C80" s="226"/>
      <c r="D80" s="304"/>
      <c r="E80" s="304"/>
      <c r="F80" s="304"/>
      <c r="G80" s="304"/>
      <c r="H80" s="304"/>
    </row>
    <row r="81" spans="1:8">
      <c r="A81" s="186"/>
      <c r="B81" s="186"/>
      <c r="C81" s="226"/>
      <c r="D81" s="304"/>
      <c r="E81" s="304"/>
      <c r="F81" s="304"/>
      <c r="G81" s="304"/>
      <c r="H81" s="304"/>
    </row>
    <row r="82" spans="1:8">
      <c r="A82" s="186"/>
      <c r="B82" s="186"/>
      <c r="C82" s="226"/>
      <c r="D82" s="304"/>
      <c r="E82" s="304"/>
      <c r="F82" s="304"/>
      <c r="G82" s="304"/>
      <c r="H82" s="304"/>
    </row>
    <row r="83" spans="1:8">
      <c r="A83" s="186"/>
      <c r="B83" s="186"/>
      <c r="C83" s="226"/>
      <c r="D83" s="304"/>
      <c r="E83" s="304"/>
      <c r="F83" s="304"/>
      <c r="G83" s="304"/>
      <c r="H83" s="304"/>
    </row>
    <row r="84" spans="1:8">
      <c r="A84" s="186"/>
      <c r="B84" s="186"/>
      <c r="C84" s="226"/>
      <c r="D84" s="304"/>
      <c r="E84" s="304"/>
      <c r="F84" s="304"/>
      <c r="G84" s="304"/>
      <c r="H84" s="304"/>
    </row>
    <row r="85" spans="1:8">
      <c r="A85" s="186"/>
      <c r="B85" s="186"/>
      <c r="C85" s="226"/>
      <c r="D85" s="304"/>
      <c r="E85" s="304"/>
      <c r="F85" s="304"/>
      <c r="G85" s="304"/>
      <c r="H85" s="304"/>
    </row>
    <row r="86" spans="1:8">
      <c r="A86" s="186"/>
      <c r="B86" s="186"/>
      <c r="C86" s="226"/>
      <c r="D86" s="304"/>
      <c r="E86" s="304"/>
      <c r="F86" s="304"/>
      <c r="G86" s="304"/>
      <c r="H86" s="304"/>
    </row>
    <row r="87" spans="1:8">
      <c r="A87" s="186"/>
      <c r="B87" s="186"/>
      <c r="C87" s="226"/>
      <c r="D87" s="304"/>
      <c r="E87" s="304"/>
      <c r="F87" s="304"/>
      <c r="G87" s="304"/>
      <c r="H87" s="304"/>
    </row>
    <row r="88" spans="1:8">
      <c r="A88" s="186"/>
      <c r="B88" s="186"/>
      <c r="C88" s="226"/>
      <c r="D88" s="304"/>
      <c r="E88" s="304"/>
      <c r="F88" s="304"/>
      <c r="G88" s="304"/>
      <c r="H88" s="304"/>
    </row>
    <row r="89" spans="1:8">
      <c r="A89" s="186"/>
      <c r="B89" s="186"/>
      <c r="C89" s="226"/>
      <c r="D89" s="304"/>
      <c r="E89" s="304"/>
      <c r="F89" s="304"/>
      <c r="G89" s="304"/>
      <c r="H89" s="304"/>
    </row>
    <row r="90" spans="1:8">
      <c r="A90" s="186"/>
      <c r="B90" s="186"/>
      <c r="C90" s="226"/>
      <c r="D90" s="304"/>
      <c r="E90" s="304"/>
      <c r="F90" s="304"/>
      <c r="G90" s="304"/>
      <c r="H90" s="304"/>
    </row>
    <row r="91" spans="1:8">
      <c r="A91" s="186"/>
      <c r="B91" s="186"/>
      <c r="C91" s="226"/>
      <c r="D91" s="304"/>
      <c r="E91" s="304"/>
      <c r="F91" s="304"/>
      <c r="G91" s="304"/>
      <c r="H91" s="304"/>
    </row>
    <row r="92" spans="1:8">
      <c r="A92" s="186"/>
      <c r="B92" s="186"/>
      <c r="C92" s="226"/>
      <c r="D92" s="304"/>
      <c r="E92" s="304"/>
      <c r="F92" s="304"/>
      <c r="G92" s="304"/>
      <c r="H92" s="304"/>
    </row>
    <row r="93" spans="1:8">
      <c r="A93" s="186"/>
      <c r="B93" s="186"/>
      <c r="C93" s="226"/>
      <c r="D93" s="304"/>
      <c r="E93" s="304"/>
      <c r="F93" s="304"/>
      <c r="G93" s="304"/>
      <c r="H93" s="304"/>
    </row>
    <row r="94" spans="1:8">
      <c r="A94" s="186"/>
      <c r="B94" s="186"/>
      <c r="C94" s="226"/>
      <c r="D94" s="304"/>
      <c r="E94" s="304"/>
      <c r="F94" s="304"/>
      <c r="G94" s="304"/>
      <c r="H94" s="304"/>
    </row>
    <row r="95" spans="1:8">
      <c r="A95" s="186"/>
      <c r="B95" s="186"/>
      <c r="C95" s="226"/>
      <c r="D95" s="304"/>
      <c r="E95" s="304"/>
      <c r="F95" s="304"/>
      <c r="G95" s="304"/>
      <c r="H95" s="304"/>
    </row>
    <row r="96" spans="1:8">
      <c r="A96" s="186"/>
      <c r="B96" s="186"/>
      <c r="C96" s="226"/>
      <c r="D96" s="304"/>
      <c r="E96" s="304"/>
      <c r="F96" s="304"/>
      <c r="G96" s="304"/>
      <c r="H96" s="304"/>
    </row>
    <row r="97" spans="1:8">
      <c r="A97" s="186"/>
      <c r="B97" s="186"/>
      <c r="C97" s="226"/>
      <c r="D97" s="304"/>
      <c r="E97" s="304"/>
      <c r="F97" s="304"/>
      <c r="G97" s="304"/>
      <c r="H97" s="304"/>
    </row>
    <row r="98" spans="1:8">
      <c r="A98" s="186"/>
      <c r="B98" s="186"/>
      <c r="C98" s="226"/>
      <c r="D98" s="304"/>
      <c r="E98" s="304"/>
      <c r="F98" s="304"/>
      <c r="G98" s="304"/>
      <c r="H98" s="304"/>
    </row>
    <row r="99" spans="1:8">
      <c r="A99" s="186"/>
      <c r="B99" s="186"/>
      <c r="C99" s="226"/>
      <c r="D99" s="304"/>
      <c r="E99" s="304"/>
      <c r="F99" s="304"/>
      <c r="G99" s="304"/>
      <c r="H99" s="304"/>
    </row>
    <row r="100" spans="1:8">
      <c r="A100" s="186"/>
      <c r="B100" s="186"/>
      <c r="C100" s="226"/>
      <c r="D100" s="304"/>
      <c r="E100" s="304"/>
      <c r="F100" s="304"/>
      <c r="G100" s="304"/>
      <c r="H100" s="304"/>
    </row>
    <row r="101" spans="1:8">
      <c r="A101" s="186"/>
      <c r="B101" s="186"/>
      <c r="C101" s="226"/>
      <c r="D101" s="304"/>
      <c r="E101" s="304"/>
      <c r="F101" s="304"/>
      <c r="G101" s="304"/>
      <c r="H101" s="304"/>
    </row>
    <row r="102" spans="1:8">
      <c r="A102" s="186"/>
      <c r="B102" s="186"/>
      <c r="C102" s="226"/>
      <c r="D102" s="304"/>
      <c r="E102" s="304"/>
      <c r="F102" s="304"/>
      <c r="G102" s="304"/>
      <c r="H102" s="304"/>
    </row>
    <row r="103" spans="1:8">
      <c r="A103" s="186"/>
      <c r="B103" s="186"/>
      <c r="C103" s="226"/>
      <c r="D103" s="304"/>
      <c r="E103" s="304"/>
      <c r="F103" s="304"/>
      <c r="G103" s="304"/>
      <c r="H103" s="304"/>
    </row>
    <row r="104" spans="1:8">
      <c r="A104" s="186"/>
      <c r="B104" s="186"/>
      <c r="C104" s="226"/>
      <c r="D104" s="304"/>
      <c r="E104" s="304"/>
      <c r="F104" s="304"/>
      <c r="G104" s="304"/>
      <c r="H104" s="304"/>
    </row>
    <row r="105" spans="1:8">
      <c r="A105" s="186"/>
      <c r="B105" s="186"/>
      <c r="C105" s="226"/>
      <c r="D105" s="304"/>
      <c r="E105" s="304"/>
      <c r="F105" s="304"/>
      <c r="G105" s="304"/>
      <c r="H105" s="304"/>
    </row>
    <row r="106" spans="1:8">
      <c r="A106" s="186"/>
      <c r="B106" s="186"/>
      <c r="C106" s="226"/>
      <c r="D106" s="304"/>
      <c r="E106" s="304"/>
      <c r="F106" s="304"/>
      <c r="G106" s="304"/>
      <c r="H106" s="304"/>
    </row>
    <row r="107" spans="1:8">
      <c r="A107" s="186"/>
      <c r="B107" s="186"/>
      <c r="C107" s="226"/>
      <c r="D107" s="304"/>
      <c r="E107" s="304"/>
      <c r="F107" s="304"/>
      <c r="G107" s="304"/>
      <c r="H107" s="304"/>
    </row>
    <row r="108" spans="1:8">
      <c r="A108" s="186"/>
      <c r="B108" s="186"/>
      <c r="C108" s="226"/>
      <c r="D108" s="304"/>
      <c r="E108" s="304"/>
      <c r="F108" s="304"/>
      <c r="G108" s="304"/>
      <c r="H108" s="304"/>
    </row>
    <row r="109" spans="1:8">
      <c r="A109" s="186"/>
      <c r="B109" s="186"/>
      <c r="C109" s="226"/>
      <c r="D109" s="304"/>
      <c r="E109" s="304"/>
      <c r="F109" s="304"/>
      <c r="G109" s="304"/>
      <c r="H109" s="304"/>
    </row>
    <row r="110" spans="1:8">
      <c r="A110" s="186"/>
      <c r="B110" s="186"/>
      <c r="C110" s="226"/>
      <c r="D110" s="304"/>
      <c r="E110" s="304"/>
      <c r="F110" s="304"/>
      <c r="G110" s="304"/>
      <c r="H110" s="304"/>
    </row>
    <row r="111" spans="1:8">
      <c r="A111" s="186"/>
      <c r="B111" s="186"/>
      <c r="C111" s="226"/>
      <c r="D111" s="304"/>
      <c r="E111" s="304"/>
      <c r="F111" s="304"/>
      <c r="G111" s="304"/>
      <c r="H111" s="304"/>
    </row>
    <row r="112" spans="1:8">
      <c r="A112" s="186"/>
      <c r="B112" s="186"/>
      <c r="C112" s="226"/>
      <c r="D112" s="304"/>
      <c r="E112" s="304"/>
      <c r="F112" s="304"/>
      <c r="G112" s="304"/>
      <c r="H112" s="304"/>
    </row>
    <row r="113" spans="1:8">
      <c r="A113" s="186"/>
      <c r="B113" s="186"/>
      <c r="C113" s="226"/>
      <c r="D113" s="304"/>
      <c r="E113" s="304"/>
      <c r="F113" s="304"/>
      <c r="G113" s="304"/>
      <c r="H113" s="304"/>
    </row>
    <row r="114" spans="1:8">
      <c r="A114" s="186"/>
      <c r="B114" s="186"/>
      <c r="C114" s="226"/>
      <c r="D114" s="304"/>
      <c r="E114" s="304"/>
      <c r="F114" s="304"/>
      <c r="G114" s="304"/>
      <c r="H114" s="304"/>
    </row>
    <row r="115" spans="1:8">
      <c r="A115" s="186"/>
      <c r="B115" s="186"/>
      <c r="C115" s="226"/>
      <c r="D115" s="304"/>
      <c r="E115" s="304"/>
      <c r="F115" s="304"/>
      <c r="G115" s="304"/>
      <c r="H115" s="304"/>
    </row>
    <row r="116" spans="1:8">
      <c r="A116" s="186"/>
      <c r="B116" s="186"/>
      <c r="C116" s="226"/>
      <c r="D116" s="304"/>
      <c r="E116" s="304"/>
      <c r="F116" s="304"/>
      <c r="G116" s="304"/>
      <c r="H116" s="304"/>
    </row>
    <row r="117" spans="1:8">
      <c r="A117" s="186"/>
      <c r="B117" s="186"/>
      <c r="C117" s="226"/>
      <c r="D117" s="304"/>
      <c r="E117" s="304"/>
      <c r="F117" s="304"/>
      <c r="G117" s="304"/>
      <c r="H117" s="304"/>
    </row>
    <row r="118" spans="1:8">
      <c r="A118" s="186"/>
      <c r="B118" s="186"/>
      <c r="C118" s="226"/>
      <c r="D118" s="304"/>
      <c r="E118" s="304"/>
      <c r="F118" s="304"/>
      <c r="G118" s="304"/>
      <c r="H118" s="304"/>
    </row>
    <row r="119" spans="1:8">
      <c r="A119" s="186"/>
      <c r="B119" s="186"/>
      <c r="C119" s="226"/>
      <c r="D119" s="304"/>
      <c r="E119" s="304"/>
      <c r="F119" s="304"/>
      <c r="G119" s="304"/>
      <c r="H119" s="304"/>
    </row>
    <row r="120" spans="1:8">
      <c r="A120" s="186"/>
      <c r="B120" s="186"/>
      <c r="C120" s="226"/>
      <c r="D120" s="304"/>
      <c r="E120" s="304"/>
      <c r="F120" s="304"/>
      <c r="G120" s="304"/>
      <c r="H120" s="304"/>
    </row>
    <row r="121" spans="1:8">
      <c r="A121" s="186"/>
      <c r="B121" s="186"/>
      <c r="C121" s="226"/>
      <c r="D121" s="304"/>
      <c r="E121" s="304"/>
      <c r="F121" s="304"/>
      <c r="G121" s="304"/>
      <c r="H121" s="304"/>
    </row>
    <row r="122" spans="1:8">
      <c r="A122" s="186"/>
      <c r="B122" s="186"/>
      <c r="C122" s="226"/>
      <c r="D122" s="304"/>
      <c r="E122" s="304"/>
      <c r="F122" s="304"/>
      <c r="G122" s="304"/>
      <c r="H122" s="304"/>
    </row>
    <row r="123" spans="1:8">
      <c r="A123" s="186"/>
      <c r="B123" s="186"/>
      <c r="C123" s="226"/>
      <c r="D123" s="304"/>
      <c r="E123" s="304"/>
      <c r="F123" s="304"/>
      <c r="G123" s="304"/>
      <c r="H123" s="304"/>
    </row>
    <row r="124" spans="1:8">
      <c r="A124" s="186"/>
      <c r="B124" s="186"/>
      <c r="C124" s="226"/>
      <c r="D124" s="304"/>
      <c r="E124" s="304"/>
      <c r="F124" s="304"/>
      <c r="G124" s="304"/>
      <c r="H124" s="304"/>
    </row>
    <row r="125" spans="1:8">
      <c r="A125" s="186"/>
      <c r="B125" s="186"/>
      <c r="C125" s="226"/>
      <c r="D125" s="304"/>
      <c r="E125" s="304"/>
      <c r="F125" s="304"/>
      <c r="G125" s="304"/>
      <c r="H125" s="304"/>
    </row>
    <row r="126" spans="1:8">
      <c r="A126" s="186"/>
      <c r="B126" s="186"/>
      <c r="C126" s="226"/>
      <c r="D126" s="304"/>
      <c r="E126" s="304"/>
      <c r="F126" s="304"/>
      <c r="G126" s="304"/>
      <c r="H126" s="304"/>
    </row>
    <row r="127" spans="1:8">
      <c r="A127" s="186"/>
      <c r="B127" s="186"/>
      <c r="C127" s="226"/>
      <c r="D127" s="304"/>
      <c r="E127" s="304"/>
      <c r="F127" s="304"/>
      <c r="G127" s="304"/>
      <c r="H127" s="304"/>
    </row>
    <row r="128" spans="1:8">
      <c r="A128" s="186"/>
      <c r="B128" s="186"/>
      <c r="C128" s="226"/>
      <c r="D128" s="304"/>
      <c r="E128" s="304"/>
      <c r="F128" s="304"/>
      <c r="G128" s="304"/>
      <c r="H128" s="304"/>
    </row>
    <row r="129" spans="1:8">
      <c r="A129" s="186"/>
      <c r="B129" s="186"/>
      <c r="C129" s="226"/>
      <c r="D129" s="304"/>
      <c r="E129" s="304"/>
      <c r="F129" s="304"/>
      <c r="G129" s="304"/>
      <c r="H129" s="304"/>
    </row>
    <row r="130" spans="1:8">
      <c r="A130" s="186"/>
      <c r="B130" s="186"/>
      <c r="C130" s="226"/>
      <c r="D130" s="304"/>
      <c r="E130" s="304"/>
      <c r="F130" s="304"/>
      <c r="G130" s="304"/>
      <c r="H130" s="304"/>
    </row>
    <row r="131" spans="1:8">
      <c r="A131" s="186"/>
      <c r="B131" s="186"/>
      <c r="C131" s="226"/>
      <c r="D131" s="304"/>
      <c r="E131" s="304"/>
      <c r="F131" s="304"/>
      <c r="G131" s="304"/>
      <c r="H131" s="304"/>
    </row>
    <row r="132" spans="1:8">
      <c r="A132" s="186"/>
      <c r="B132" s="186"/>
      <c r="C132" s="226"/>
      <c r="D132" s="304"/>
      <c r="E132" s="304"/>
      <c r="F132" s="304"/>
      <c r="G132" s="304"/>
      <c r="H132" s="304"/>
    </row>
    <row r="133" spans="1:8">
      <c r="A133" s="186"/>
      <c r="B133" s="186"/>
      <c r="C133" s="226"/>
      <c r="D133" s="304"/>
      <c r="E133" s="304"/>
      <c r="F133" s="304"/>
      <c r="G133" s="304"/>
      <c r="H133" s="304"/>
    </row>
    <row r="134" spans="1:8">
      <c r="A134" s="186"/>
      <c r="B134" s="186"/>
      <c r="C134" s="226"/>
      <c r="D134" s="304"/>
      <c r="E134" s="304"/>
      <c r="F134" s="304"/>
      <c r="G134" s="304"/>
      <c r="H134" s="304"/>
    </row>
    <row r="135" spans="1:8">
      <c r="A135" s="186"/>
      <c r="B135" s="186"/>
      <c r="C135" s="226"/>
      <c r="D135" s="304"/>
      <c r="E135" s="304"/>
      <c r="F135" s="304"/>
      <c r="G135" s="304"/>
      <c r="H135" s="304"/>
    </row>
    <row r="136" spans="1:8">
      <c r="A136" s="186"/>
      <c r="B136" s="186"/>
      <c r="C136" s="226"/>
      <c r="D136" s="304"/>
      <c r="E136" s="304"/>
      <c r="F136" s="304"/>
      <c r="G136" s="304"/>
      <c r="H136" s="304"/>
    </row>
    <row r="137" spans="1:8">
      <c r="A137" s="186"/>
      <c r="B137" s="186"/>
      <c r="C137" s="226"/>
      <c r="D137" s="304"/>
      <c r="E137" s="304"/>
      <c r="F137" s="304"/>
      <c r="G137" s="304"/>
      <c r="H137" s="304"/>
    </row>
    <row r="138" spans="1:8">
      <c r="A138" s="186"/>
      <c r="B138" s="186"/>
      <c r="C138" s="226"/>
      <c r="D138" s="304"/>
      <c r="E138" s="304"/>
      <c r="F138" s="304"/>
      <c r="G138" s="304"/>
      <c r="H138" s="304"/>
    </row>
    <row r="139" spans="1:8">
      <c r="A139" s="186"/>
      <c r="B139" s="186"/>
      <c r="C139" s="226"/>
      <c r="D139" s="304"/>
      <c r="E139" s="304"/>
      <c r="F139" s="304"/>
      <c r="G139" s="304"/>
      <c r="H139" s="304"/>
    </row>
    <row r="140" spans="1:8">
      <c r="A140" s="186"/>
      <c r="B140" s="186"/>
      <c r="C140" s="226"/>
      <c r="D140" s="304"/>
      <c r="E140" s="304"/>
      <c r="F140" s="304"/>
      <c r="G140" s="304"/>
      <c r="H140" s="304"/>
    </row>
    <row r="141" spans="1:8">
      <c r="A141" s="186"/>
      <c r="B141" s="186"/>
      <c r="C141" s="226"/>
      <c r="D141" s="304"/>
      <c r="E141" s="304"/>
      <c r="F141" s="304"/>
      <c r="G141" s="304"/>
      <c r="H141" s="304"/>
    </row>
    <row r="142" spans="1:8">
      <c r="A142" s="186"/>
      <c r="B142" s="186"/>
      <c r="C142" s="226"/>
      <c r="D142" s="304"/>
      <c r="E142" s="304"/>
      <c r="F142" s="304"/>
      <c r="G142" s="304"/>
      <c r="H142" s="304"/>
    </row>
    <row r="143" spans="1:8">
      <c r="A143" s="186"/>
      <c r="B143" s="186"/>
      <c r="C143" s="226"/>
      <c r="D143" s="304"/>
      <c r="E143" s="304"/>
      <c r="F143" s="304"/>
      <c r="G143" s="304"/>
      <c r="H143" s="304"/>
    </row>
    <row r="144" spans="1:8">
      <c r="A144" s="186"/>
      <c r="B144" s="186"/>
      <c r="C144" s="226"/>
      <c r="D144" s="304"/>
      <c r="E144" s="304"/>
      <c r="F144" s="304"/>
      <c r="G144" s="304"/>
      <c r="H144" s="304"/>
    </row>
    <row r="145" spans="1:8">
      <c r="A145" s="186"/>
      <c r="B145" s="186"/>
      <c r="C145" s="226"/>
      <c r="D145" s="304"/>
      <c r="E145" s="304"/>
      <c r="F145" s="304"/>
      <c r="G145" s="304"/>
      <c r="H145" s="304"/>
    </row>
    <row r="146" spans="1:8">
      <c r="A146" s="186"/>
      <c r="B146" s="186"/>
      <c r="C146" s="226"/>
      <c r="D146" s="304"/>
      <c r="E146" s="304"/>
      <c r="F146" s="304"/>
      <c r="G146" s="304"/>
      <c r="H146" s="304"/>
    </row>
    <row r="147" spans="1:8">
      <c r="A147" s="186"/>
      <c r="B147" s="186"/>
      <c r="C147" s="226"/>
      <c r="D147" s="304"/>
      <c r="E147" s="304"/>
      <c r="F147" s="304"/>
      <c r="G147" s="304"/>
      <c r="H147" s="304"/>
    </row>
    <row r="148" spans="1:8">
      <c r="A148" s="186"/>
      <c r="B148" s="186"/>
      <c r="C148" s="226"/>
      <c r="D148" s="304"/>
      <c r="E148" s="304"/>
      <c r="F148" s="304"/>
      <c r="G148" s="304"/>
      <c r="H148" s="304"/>
    </row>
    <row r="149" spans="1:8">
      <c r="A149" s="186"/>
      <c r="B149" s="186"/>
      <c r="C149" s="226"/>
      <c r="D149" s="304"/>
      <c r="E149" s="304"/>
      <c r="F149" s="304"/>
      <c r="G149" s="304"/>
      <c r="H149" s="304"/>
    </row>
    <row r="150" spans="1:8">
      <c r="A150" s="186"/>
      <c r="B150" s="186"/>
      <c r="C150" s="226"/>
      <c r="D150" s="304"/>
      <c r="E150" s="304"/>
      <c r="F150" s="304"/>
      <c r="G150" s="304"/>
      <c r="H150" s="304"/>
    </row>
    <row r="151" spans="1:8">
      <c r="A151" s="186"/>
      <c r="B151" s="186"/>
      <c r="C151" s="226"/>
      <c r="D151" s="304"/>
      <c r="E151" s="304"/>
      <c r="F151" s="304"/>
      <c r="G151" s="304"/>
      <c r="H151" s="304"/>
    </row>
    <row r="152" spans="1:8">
      <c r="A152" s="186"/>
      <c r="B152" s="186"/>
      <c r="C152" s="226"/>
      <c r="D152" s="304"/>
      <c r="E152" s="304"/>
      <c r="F152" s="304"/>
      <c r="G152" s="304"/>
      <c r="H152" s="304"/>
    </row>
    <row r="153" spans="1:8">
      <c r="A153" s="186"/>
      <c r="B153" s="186"/>
      <c r="C153" s="226"/>
      <c r="D153" s="304"/>
      <c r="E153" s="304"/>
      <c r="F153" s="304"/>
      <c r="G153" s="304"/>
      <c r="H153" s="304"/>
    </row>
    <row r="154" spans="1:8">
      <c r="A154" s="186"/>
      <c r="B154" s="186"/>
      <c r="C154" s="226"/>
      <c r="D154" s="304"/>
      <c r="E154" s="304"/>
      <c r="F154" s="304"/>
      <c r="G154" s="304"/>
      <c r="H154" s="304"/>
    </row>
    <row r="155" spans="1:8">
      <c r="A155" s="186"/>
      <c r="B155" s="186"/>
      <c r="C155" s="226"/>
      <c r="D155" s="304"/>
      <c r="E155" s="304"/>
      <c r="F155" s="304"/>
      <c r="G155" s="304"/>
      <c r="H155" s="304"/>
    </row>
    <row r="156" spans="1:8">
      <c r="A156" s="186"/>
      <c r="B156" s="186"/>
      <c r="C156" s="226"/>
      <c r="D156" s="304"/>
      <c r="E156" s="304"/>
      <c r="F156" s="304"/>
      <c r="G156" s="304"/>
      <c r="H156" s="304"/>
    </row>
    <row r="157" spans="1:8">
      <c r="A157" s="186"/>
      <c r="B157" s="186"/>
      <c r="C157" s="226"/>
      <c r="D157" s="304"/>
      <c r="E157" s="304"/>
      <c r="F157" s="304"/>
      <c r="G157" s="304"/>
      <c r="H157" s="304"/>
    </row>
    <row r="158" spans="1:8">
      <c r="A158" s="186"/>
      <c r="B158" s="186"/>
      <c r="C158" s="226"/>
      <c r="D158" s="304"/>
      <c r="E158" s="304"/>
      <c r="F158" s="304"/>
      <c r="G158" s="304"/>
      <c r="H158" s="304"/>
    </row>
    <row r="159" spans="1:8">
      <c r="A159" s="186"/>
      <c r="B159" s="186"/>
      <c r="C159" s="226"/>
      <c r="D159" s="304"/>
      <c r="E159" s="304"/>
      <c r="F159" s="304"/>
      <c r="G159" s="304"/>
      <c r="H159" s="304"/>
    </row>
    <row r="160" spans="1:8">
      <c r="A160" s="186"/>
      <c r="B160" s="186"/>
      <c r="C160" s="226"/>
      <c r="D160" s="304"/>
      <c r="E160" s="304"/>
      <c r="F160" s="304"/>
      <c r="G160" s="304"/>
      <c r="H160" s="304"/>
    </row>
    <row r="161" spans="1:8">
      <c r="A161" s="186"/>
      <c r="B161" s="186"/>
      <c r="C161" s="226"/>
      <c r="D161" s="304"/>
      <c r="E161" s="304"/>
      <c r="F161" s="304"/>
      <c r="G161" s="304"/>
      <c r="H161" s="304"/>
    </row>
    <row r="162" spans="1:8">
      <c r="A162" s="186"/>
      <c r="B162" s="186"/>
      <c r="C162" s="226"/>
      <c r="D162" s="304"/>
      <c r="E162" s="304"/>
      <c r="F162" s="304"/>
      <c r="G162" s="304"/>
      <c r="H162" s="304"/>
    </row>
    <row r="163" spans="1:8">
      <c r="A163" s="186"/>
      <c r="B163" s="186"/>
      <c r="C163" s="226"/>
      <c r="D163" s="304"/>
      <c r="E163" s="304"/>
      <c r="F163" s="304"/>
      <c r="G163" s="304"/>
      <c r="H163" s="304"/>
    </row>
    <row r="164" spans="1:8">
      <c r="A164" s="186"/>
      <c r="B164" s="186"/>
      <c r="C164" s="226"/>
      <c r="D164" s="304"/>
      <c r="E164" s="304"/>
      <c r="F164" s="304"/>
      <c r="G164" s="304"/>
      <c r="H164" s="304"/>
    </row>
    <row r="165" spans="1:8">
      <c r="A165" s="186"/>
      <c r="B165" s="186"/>
      <c r="C165" s="226"/>
      <c r="D165" s="304"/>
      <c r="E165" s="304"/>
      <c r="F165" s="304"/>
      <c r="G165" s="304"/>
      <c r="H165" s="304"/>
    </row>
    <row r="166" spans="1:8">
      <c r="A166" s="186"/>
      <c r="B166" s="186"/>
      <c r="C166" s="226"/>
      <c r="D166" s="304"/>
      <c r="E166" s="304"/>
      <c r="F166" s="304"/>
      <c r="G166" s="304"/>
      <c r="H166" s="304"/>
    </row>
    <row r="167" spans="1:8">
      <c r="A167" s="186"/>
      <c r="B167" s="186"/>
      <c r="C167" s="226"/>
      <c r="D167" s="304"/>
      <c r="E167" s="304"/>
      <c r="F167" s="304"/>
      <c r="G167" s="304"/>
      <c r="H167" s="304"/>
    </row>
    <row r="168" spans="1:8">
      <c r="A168" s="186"/>
      <c r="B168" s="186"/>
      <c r="C168" s="226"/>
      <c r="D168" s="304"/>
      <c r="E168" s="304"/>
      <c r="F168" s="304"/>
      <c r="G168" s="304"/>
      <c r="H168" s="304"/>
    </row>
    <row r="169" spans="1:8">
      <c r="A169" s="186"/>
      <c r="B169" s="186"/>
      <c r="C169" s="226"/>
      <c r="D169" s="304"/>
      <c r="E169" s="304"/>
      <c r="F169" s="304"/>
      <c r="G169" s="304"/>
      <c r="H169" s="304"/>
    </row>
    <row r="170" spans="1:8">
      <c r="A170" s="186"/>
      <c r="B170" s="186"/>
      <c r="C170" s="226"/>
      <c r="D170" s="304"/>
      <c r="E170" s="304"/>
      <c r="F170" s="304"/>
      <c r="G170" s="304"/>
      <c r="H170" s="304"/>
    </row>
    <row r="171" spans="1:8">
      <c r="A171" s="186"/>
      <c r="B171" s="186"/>
      <c r="C171" s="226"/>
      <c r="D171" s="304"/>
      <c r="E171" s="304"/>
      <c r="F171" s="304"/>
      <c r="G171" s="304"/>
      <c r="H171" s="304"/>
    </row>
    <row r="172" spans="1:8">
      <c r="A172" s="186"/>
      <c r="B172" s="186"/>
      <c r="C172" s="226"/>
      <c r="D172" s="304"/>
      <c r="E172" s="304"/>
      <c r="F172" s="304"/>
      <c r="G172" s="304"/>
      <c r="H172" s="304"/>
    </row>
    <row r="173" spans="1:8">
      <c r="A173" s="186"/>
      <c r="B173" s="186"/>
      <c r="C173" s="226"/>
      <c r="D173" s="304"/>
      <c r="E173" s="304"/>
      <c r="F173" s="304"/>
      <c r="G173" s="304"/>
      <c r="H173" s="304"/>
    </row>
    <row r="174" spans="1:8">
      <c r="A174" s="186"/>
      <c r="B174" s="186"/>
      <c r="C174" s="226"/>
      <c r="D174" s="304"/>
      <c r="E174" s="304"/>
      <c r="F174" s="304"/>
      <c r="G174" s="304"/>
      <c r="H174" s="304"/>
    </row>
    <row r="175" spans="1:8">
      <c r="A175" s="186"/>
      <c r="B175" s="186"/>
      <c r="C175" s="226"/>
      <c r="D175" s="304"/>
      <c r="E175" s="304"/>
      <c r="F175" s="304"/>
      <c r="G175" s="304"/>
      <c r="H175" s="304"/>
    </row>
    <row r="176" spans="1:8">
      <c r="A176" s="186"/>
      <c r="B176" s="186"/>
      <c r="C176" s="226"/>
      <c r="D176" s="304"/>
      <c r="E176" s="304"/>
      <c r="F176" s="304"/>
      <c r="G176" s="304"/>
      <c r="H176" s="304"/>
    </row>
    <row r="177" spans="1:8">
      <c r="A177" s="186"/>
      <c r="B177" s="186"/>
      <c r="C177" s="226"/>
      <c r="D177" s="304"/>
      <c r="E177" s="304"/>
      <c r="F177" s="304"/>
      <c r="G177" s="304"/>
      <c r="H177" s="304"/>
    </row>
    <row r="178" spans="1:8">
      <c r="A178" s="186"/>
      <c r="B178" s="186"/>
      <c r="C178" s="226"/>
      <c r="D178" s="304"/>
      <c r="E178" s="304"/>
      <c r="F178" s="304"/>
      <c r="G178" s="304"/>
      <c r="H178" s="304"/>
    </row>
    <row r="179" spans="1:8">
      <c r="A179" s="186"/>
      <c r="B179" s="186"/>
      <c r="C179" s="226"/>
      <c r="D179" s="304"/>
      <c r="E179" s="304"/>
      <c r="F179" s="304"/>
      <c r="G179" s="304"/>
      <c r="H179" s="304"/>
    </row>
    <row r="180" spans="1:8">
      <c r="A180" s="186"/>
      <c r="B180" s="186"/>
      <c r="C180" s="226"/>
      <c r="D180" s="304"/>
      <c r="E180" s="304"/>
      <c r="F180" s="304"/>
      <c r="G180" s="304"/>
      <c r="H180" s="304"/>
    </row>
    <row r="181" spans="1:8">
      <c r="A181" s="186"/>
      <c r="B181" s="186"/>
      <c r="C181" s="226"/>
      <c r="D181" s="304"/>
      <c r="E181" s="304"/>
      <c r="F181" s="304"/>
      <c r="G181" s="304"/>
      <c r="H181" s="304"/>
    </row>
    <row r="182" spans="1:8">
      <c r="A182" s="186"/>
      <c r="B182" s="186"/>
      <c r="C182" s="226"/>
      <c r="D182" s="304"/>
      <c r="E182" s="304"/>
      <c r="F182" s="304"/>
      <c r="G182" s="304"/>
      <c r="H182" s="304"/>
    </row>
    <row r="183" spans="1:8">
      <c r="A183" s="186"/>
      <c r="B183" s="186"/>
      <c r="C183" s="226"/>
      <c r="D183" s="304"/>
      <c r="E183" s="304"/>
      <c r="F183" s="304"/>
      <c r="G183" s="304"/>
      <c r="H183" s="304"/>
    </row>
    <row r="184" spans="1:8">
      <c r="A184" s="186"/>
      <c r="B184" s="186"/>
      <c r="C184" s="226"/>
      <c r="D184" s="304"/>
      <c r="E184" s="304"/>
      <c r="F184" s="304"/>
      <c r="G184" s="304"/>
      <c r="H184" s="304"/>
    </row>
    <row r="185" spans="1:8">
      <c r="A185" s="186"/>
      <c r="B185" s="186"/>
      <c r="C185" s="226"/>
      <c r="D185" s="304"/>
      <c r="E185" s="304"/>
      <c r="F185" s="304"/>
      <c r="G185" s="304"/>
      <c r="H185" s="304"/>
    </row>
    <row r="186" spans="1:8">
      <c r="A186" s="186"/>
      <c r="B186" s="186"/>
      <c r="C186" s="226"/>
      <c r="D186" s="304"/>
      <c r="E186" s="304"/>
      <c r="F186" s="304"/>
      <c r="G186" s="304"/>
      <c r="H186" s="304"/>
    </row>
    <row r="187" spans="1:8">
      <c r="A187" s="186"/>
      <c r="B187" s="186"/>
      <c r="C187" s="226"/>
      <c r="D187" s="304"/>
      <c r="E187" s="304"/>
      <c r="F187" s="304"/>
      <c r="G187" s="304"/>
      <c r="H187" s="304"/>
    </row>
    <row r="188" spans="1:8">
      <c r="A188" s="186"/>
      <c r="B188" s="186"/>
      <c r="C188" s="226"/>
      <c r="D188" s="304"/>
      <c r="E188" s="304"/>
      <c r="F188" s="304"/>
      <c r="G188" s="304"/>
      <c r="H188" s="304"/>
    </row>
    <row r="189" spans="1:8">
      <c r="A189" s="186"/>
      <c r="B189" s="186"/>
      <c r="C189" s="226"/>
      <c r="D189" s="304"/>
      <c r="E189" s="304"/>
      <c r="F189" s="304"/>
      <c r="G189" s="304"/>
      <c r="H189" s="304"/>
    </row>
    <row r="190" spans="1:8">
      <c r="A190" s="186"/>
      <c r="B190" s="186"/>
      <c r="C190" s="226"/>
      <c r="D190" s="304"/>
      <c r="E190" s="304"/>
      <c r="F190" s="304"/>
      <c r="G190" s="304"/>
      <c r="H190" s="304"/>
    </row>
    <row r="191" spans="1:8">
      <c r="A191" s="186"/>
      <c r="B191" s="186"/>
      <c r="C191" s="226"/>
      <c r="D191" s="304"/>
      <c r="E191" s="304"/>
      <c r="F191" s="304"/>
      <c r="G191" s="304"/>
      <c r="H191" s="304"/>
    </row>
    <row r="192" spans="1:8">
      <c r="A192" s="186"/>
      <c r="B192" s="186"/>
      <c r="C192" s="226"/>
      <c r="D192" s="304"/>
      <c r="E192" s="304"/>
      <c r="F192" s="304"/>
      <c r="G192" s="304"/>
      <c r="H192" s="304"/>
    </row>
    <row r="193" spans="1:8">
      <c r="A193" s="186"/>
      <c r="B193" s="186"/>
      <c r="C193" s="226"/>
      <c r="D193" s="304"/>
      <c r="E193" s="304"/>
      <c r="F193" s="304"/>
      <c r="G193" s="304"/>
      <c r="H193" s="304"/>
    </row>
    <row r="194" spans="1:8">
      <c r="A194" s="186"/>
      <c r="B194" s="186"/>
      <c r="C194" s="226"/>
      <c r="D194" s="304"/>
      <c r="E194" s="304"/>
      <c r="F194" s="304"/>
      <c r="G194" s="304"/>
      <c r="H194" s="304"/>
    </row>
    <row r="195" spans="1:8">
      <c r="A195" s="186"/>
      <c r="B195" s="186"/>
      <c r="C195" s="226"/>
      <c r="D195" s="304"/>
      <c r="E195" s="304"/>
      <c r="F195" s="304"/>
      <c r="G195" s="304"/>
      <c r="H195" s="304"/>
    </row>
    <row r="196" spans="1:8">
      <c r="A196" s="186"/>
      <c r="B196" s="186"/>
      <c r="C196" s="226"/>
      <c r="D196" s="304"/>
      <c r="E196" s="304"/>
      <c r="F196" s="304"/>
      <c r="G196" s="304"/>
      <c r="H196" s="304"/>
    </row>
    <row r="197" spans="1:8">
      <c r="A197" s="186"/>
      <c r="B197" s="186"/>
      <c r="C197" s="226"/>
      <c r="D197" s="304"/>
      <c r="E197" s="304"/>
      <c r="F197" s="304"/>
      <c r="G197" s="304"/>
      <c r="H197" s="304"/>
    </row>
    <row r="198" spans="1:8">
      <c r="A198" s="186"/>
      <c r="B198" s="186"/>
      <c r="C198" s="226"/>
      <c r="D198" s="304"/>
      <c r="E198" s="304"/>
      <c r="F198" s="304"/>
      <c r="G198" s="304"/>
      <c r="H198" s="304"/>
    </row>
    <row r="199" spans="1:8">
      <c r="A199" s="186"/>
      <c r="B199" s="186"/>
      <c r="C199" s="226"/>
      <c r="D199" s="304"/>
      <c r="E199" s="304"/>
      <c r="F199" s="304"/>
      <c r="G199" s="304"/>
      <c r="H199" s="304"/>
    </row>
    <row r="200" spans="1:8">
      <c r="A200" s="186"/>
      <c r="B200" s="186"/>
      <c r="C200" s="226"/>
      <c r="D200" s="304"/>
      <c r="E200" s="304"/>
      <c r="F200" s="304"/>
      <c r="G200" s="304"/>
      <c r="H200" s="304"/>
    </row>
    <row r="201" spans="1:8">
      <c r="A201" s="186"/>
      <c r="B201" s="186"/>
      <c r="C201" s="226"/>
      <c r="D201" s="304"/>
      <c r="E201" s="304"/>
      <c r="F201" s="304"/>
      <c r="G201" s="304"/>
      <c r="H201" s="304"/>
    </row>
    <row r="202" spans="1:8">
      <c r="A202" s="186"/>
      <c r="B202" s="186"/>
      <c r="C202" s="226"/>
      <c r="D202" s="304"/>
      <c r="E202" s="304"/>
      <c r="F202" s="304"/>
      <c r="G202" s="304"/>
      <c r="H202" s="304"/>
    </row>
    <row r="203" spans="1:8">
      <c r="A203" s="186"/>
      <c r="B203" s="186"/>
      <c r="C203" s="226"/>
      <c r="D203" s="304"/>
      <c r="E203" s="304"/>
      <c r="F203" s="304"/>
      <c r="G203" s="304"/>
      <c r="H203" s="304"/>
    </row>
    <row r="204" spans="1:8">
      <c r="A204" s="186"/>
      <c r="B204" s="186"/>
      <c r="C204" s="226"/>
      <c r="D204" s="304"/>
      <c r="E204" s="304"/>
      <c r="F204" s="304"/>
      <c r="G204" s="304"/>
      <c r="H204" s="304"/>
    </row>
  </sheetData>
  <sheetProtection sheet="1" objects="1" scenarios="1" formatCells="0" formatColumns="0" formatRows="0" insertHyperlinks="0"/>
  <dataValidations count="1">
    <dataValidation type="list" allowBlank="1" showInputMessage="1" showErrorMessage="1" sqref="A5:A204">
      <formula1>WAV_Positionen</formula1>
    </dataValidation>
  </dataValidations>
  <pageMargins left="0.59055118110236227" right="0.39370078740157483" top="0.78740157480314965" bottom="0.78740157480314965" header="0.31496062992125984" footer="0.31496062992125984"/>
  <pageSetup paperSize="9" scale="52" fitToHeight="4" orientation="portrait" r:id="rId1"/>
  <headerFooter>
    <oddFooter>&amp;L&amp;D&amp;C&amp;F / &amp;A&amp;R&amp;P /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codeName="Tabelle16">
    <tabColor theme="5" tint="0.39997558519241921"/>
    <pageSetUpPr fitToPage="1"/>
  </sheetPr>
  <dimension ref="A1:O67"/>
  <sheetViews>
    <sheetView zoomScaleNormal="100" workbookViewId="0">
      <pane xSplit="2" ySplit="3" topLeftCell="C10" activePane="bottomRight" state="frozen"/>
      <selection pane="topRight"/>
      <selection pane="bottomLeft"/>
      <selection pane="bottomRight"/>
    </sheetView>
  </sheetViews>
  <sheetFormatPr baseColWidth="10" defaultColWidth="9.140625" defaultRowHeight="15"/>
  <cols>
    <col min="1" max="1" width="8.7109375" style="229" customWidth="1"/>
    <col min="2" max="2" width="92.7109375" style="175" customWidth="1"/>
    <col min="3" max="15" width="12.7109375" style="237" customWidth="1"/>
    <col min="16" max="16" width="21.42578125" style="175" customWidth="1"/>
    <col min="17" max="16384" width="9.140625" style="175"/>
  </cols>
  <sheetData>
    <row r="1" spans="1:15" ht="20.25" customHeight="1">
      <c r="A1" s="227" t="s">
        <v>978</v>
      </c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462" t="str">
        <f>CONCATENATE("Firma:  ",A_Stammdaten!$B$5)</f>
        <v>Firma:  Bitte eintragen !!!</v>
      </c>
    </row>
    <row r="2" spans="1:15" ht="15" customHeight="1">
      <c r="B2" s="508" t="s">
        <v>1279</v>
      </c>
      <c r="C2" s="304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</row>
    <row r="3" spans="1:15" s="451" customFormat="1" ht="15.75">
      <c r="A3" s="448"/>
      <c r="B3" s="449"/>
      <c r="C3" s="450" t="s">
        <v>475</v>
      </c>
      <c r="D3" s="450" t="s">
        <v>476</v>
      </c>
      <c r="E3" s="450" t="s">
        <v>477</v>
      </c>
      <c r="F3" s="450" t="s">
        <v>478</v>
      </c>
      <c r="G3" s="450" t="s">
        <v>479</v>
      </c>
      <c r="H3" s="450" t="s">
        <v>480</v>
      </c>
      <c r="I3" s="450" t="s">
        <v>481</v>
      </c>
      <c r="J3" s="450" t="s">
        <v>482</v>
      </c>
      <c r="K3" s="450" t="s">
        <v>483</v>
      </c>
      <c r="L3" s="450" t="s">
        <v>484</v>
      </c>
      <c r="M3" s="450" t="s">
        <v>485</v>
      </c>
      <c r="N3" s="450" t="s">
        <v>486</v>
      </c>
      <c r="O3" s="450" t="s">
        <v>748</v>
      </c>
    </row>
    <row r="4" spans="1:15">
      <c r="A4" s="230">
        <v>1</v>
      </c>
      <c r="B4" s="231" t="s">
        <v>882</v>
      </c>
      <c r="C4" s="300">
        <f>C5+C12+C13+C15+C16</f>
        <v>0</v>
      </c>
      <c r="D4" s="301">
        <f t="shared" ref="D4:N4" si="0">D5+D12+D13+D15+D16</f>
        <v>0</v>
      </c>
      <c r="E4" s="301">
        <f t="shared" si="0"/>
        <v>0</v>
      </c>
      <c r="F4" s="301">
        <f t="shared" si="0"/>
        <v>0</v>
      </c>
      <c r="G4" s="301">
        <f t="shared" si="0"/>
        <v>0</v>
      </c>
      <c r="H4" s="301">
        <f t="shared" si="0"/>
        <v>0</v>
      </c>
      <c r="I4" s="301">
        <f t="shared" si="0"/>
        <v>0</v>
      </c>
      <c r="J4" s="301">
        <f t="shared" si="0"/>
        <v>0</v>
      </c>
      <c r="K4" s="301">
        <f t="shared" si="0"/>
        <v>0</v>
      </c>
      <c r="L4" s="301">
        <f t="shared" si="0"/>
        <v>0</v>
      </c>
      <c r="M4" s="301">
        <f t="shared" si="0"/>
        <v>0</v>
      </c>
      <c r="N4" s="301">
        <f t="shared" si="0"/>
        <v>0</v>
      </c>
      <c r="O4" s="301">
        <f>SUM(C4:N4)</f>
        <v>0</v>
      </c>
    </row>
    <row r="5" spans="1:15">
      <c r="A5" s="232" t="s">
        <v>52</v>
      </c>
      <c r="B5" s="233" t="s">
        <v>119</v>
      </c>
      <c r="C5" s="300">
        <f>C6+C7</f>
        <v>0</v>
      </c>
      <c r="D5" s="301">
        <f t="shared" ref="D5:N5" si="1">D6+D7</f>
        <v>0</v>
      </c>
      <c r="E5" s="301">
        <f t="shared" si="1"/>
        <v>0</v>
      </c>
      <c r="F5" s="301">
        <f t="shared" si="1"/>
        <v>0</v>
      </c>
      <c r="G5" s="301">
        <f t="shared" si="1"/>
        <v>0</v>
      </c>
      <c r="H5" s="301">
        <f t="shared" si="1"/>
        <v>0</v>
      </c>
      <c r="I5" s="301">
        <f t="shared" si="1"/>
        <v>0</v>
      </c>
      <c r="J5" s="301">
        <f t="shared" si="1"/>
        <v>0</v>
      </c>
      <c r="K5" s="301">
        <f t="shared" si="1"/>
        <v>0</v>
      </c>
      <c r="L5" s="301">
        <f t="shared" si="1"/>
        <v>0</v>
      </c>
      <c r="M5" s="301">
        <f t="shared" si="1"/>
        <v>0</v>
      </c>
      <c r="N5" s="301">
        <f t="shared" si="1"/>
        <v>0</v>
      </c>
      <c r="O5" s="301">
        <f t="shared" ref="O5:O28" si="2">SUM(C5:N5)</f>
        <v>0</v>
      </c>
    </row>
    <row r="6" spans="1:15">
      <c r="A6" s="232" t="s">
        <v>54</v>
      </c>
      <c r="B6" s="234" t="s">
        <v>370</v>
      </c>
      <c r="C6" s="304"/>
      <c r="D6" s="304"/>
      <c r="E6" s="304"/>
      <c r="F6" s="304"/>
      <c r="G6" s="304"/>
      <c r="H6" s="304"/>
      <c r="I6" s="304"/>
      <c r="J6" s="304"/>
      <c r="K6" s="304"/>
      <c r="L6" s="304"/>
      <c r="M6" s="304"/>
      <c r="N6" s="304"/>
      <c r="O6" s="301">
        <f t="shared" si="2"/>
        <v>0</v>
      </c>
    </row>
    <row r="7" spans="1:15">
      <c r="A7" s="235" t="s">
        <v>55</v>
      </c>
      <c r="B7" s="233" t="s">
        <v>883</v>
      </c>
      <c r="C7" s="300">
        <f>C8+C9+C11</f>
        <v>0</v>
      </c>
      <c r="D7" s="301">
        <f t="shared" ref="D7:N7" si="3">D8+D9+D11</f>
        <v>0</v>
      </c>
      <c r="E7" s="301">
        <f t="shared" si="3"/>
        <v>0</v>
      </c>
      <c r="F7" s="301">
        <f t="shared" si="3"/>
        <v>0</v>
      </c>
      <c r="G7" s="301">
        <f t="shared" si="3"/>
        <v>0</v>
      </c>
      <c r="H7" s="301">
        <f t="shared" si="3"/>
        <v>0</v>
      </c>
      <c r="I7" s="301">
        <f t="shared" si="3"/>
        <v>0</v>
      </c>
      <c r="J7" s="301">
        <f t="shared" si="3"/>
        <v>0</v>
      </c>
      <c r="K7" s="301">
        <f t="shared" si="3"/>
        <v>0</v>
      </c>
      <c r="L7" s="301">
        <f t="shared" si="3"/>
        <v>0</v>
      </c>
      <c r="M7" s="301">
        <f t="shared" si="3"/>
        <v>0</v>
      </c>
      <c r="N7" s="301">
        <f t="shared" si="3"/>
        <v>0</v>
      </c>
      <c r="O7" s="301">
        <f t="shared" si="2"/>
        <v>0</v>
      </c>
    </row>
    <row r="8" spans="1:15">
      <c r="A8" s="235" t="s">
        <v>871</v>
      </c>
      <c r="B8" s="233" t="s">
        <v>884</v>
      </c>
      <c r="C8" s="304"/>
      <c r="D8" s="304"/>
      <c r="E8" s="304"/>
      <c r="F8" s="304"/>
      <c r="G8" s="304"/>
      <c r="H8" s="304"/>
      <c r="I8" s="304"/>
      <c r="J8" s="304"/>
      <c r="K8" s="304"/>
      <c r="L8" s="304"/>
      <c r="M8" s="304"/>
      <c r="N8" s="304"/>
      <c r="O8" s="301">
        <f t="shared" si="2"/>
        <v>0</v>
      </c>
    </row>
    <row r="9" spans="1:15">
      <c r="A9" s="235" t="s">
        <v>872</v>
      </c>
      <c r="B9" s="233" t="s">
        <v>885</v>
      </c>
      <c r="C9" s="304"/>
      <c r="D9" s="304"/>
      <c r="E9" s="304"/>
      <c r="F9" s="304"/>
      <c r="G9" s="304"/>
      <c r="H9" s="304"/>
      <c r="I9" s="304"/>
      <c r="J9" s="304"/>
      <c r="K9" s="304"/>
      <c r="L9" s="304"/>
      <c r="M9" s="304"/>
      <c r="N9" s="304"/>
      <c r="O9" s="301">
        <f t="shared" si="2"/>
        <v>0</v>
      </c>
    </row>
    <row r="10" spans="1:15">
      <c r="A10" s="235" t="s">
        <v>873</v>
      </c>
      <c r="B10" s="233" t="s">
        <v>886</v>
      </c>
      <c r="C10" s="304"/>
      <c r="D10" s="304"/>
      <c r="E10" s="304"/>
      <c r="F10" s="304"/>
      <c r="G10" s="304"/>
      <c r="H10" s="304"/>
      <c r="I10" s="304"/>
      <c r="J10" s="304"/>
      <c r="K10" s="304"/>
      <c r="L10" s="304"/>
      <c r="M10" s="304"/>
      <c r="N10" s="304"/>
      <c r="O10" s="301">
        <f t="shared" si="2"/>
        <v>0</v>
      </c>
    </row>
    <row r="11" spans="1:15">
      <c r="A11" s="235" t="s">
        <v>874</v>
      </c>
      <c r="B11" s="233" t="s">
        <v>130</v>
      </c>
      <c r="C11" s="304"/>
      <c r="D11" s="304"/>
      <c r="E11" s="304"/>
      <c r="F11" s="304"/>
      <c r="G11" s="304"/>
      <c r="H11" s="304"/>
      <c r="I11" s="304"/>
      <c r="J11" s="304"/>
      <c r="K11" s="304"/>
      <c r="L11" s="304"/>
      <c r="M11" s="304"/>
      <c r="N11" s="304"/>
      <c r="O11" s="301">
        <f t="shared" si="2"/>
        <v>0</v>
      </c>
    </row>
    <row r="12" spans="1:15">
      <c r="A12" s="235" t="s">
        <v>79</v>
      </c>
      <c r="B12" s="233" t="s">
        <v>147</v>
      </c>
      <c r="C12" s="304"/>
      <c r="D12" s="304"/>
      <c r="E12" s="304"/>
      <c r="F12" s="304"/>
      <c r="G12" s="304"/>
      <c r="H12" s="304"/>
      <c r="I12" s="304"/>
      <c r="J12" s="304"/>
      <c r="K12" s="304"/>
      <c r="L12" s="304"/>
      <c r="M12" s="304"/>
      <c r="N12" s="304"/>
      <c r="O12" s="301">
        <f t="shared" si="2"/>
        <v>0</v>
      </c>
    </row>
    <row r="13" spans="1:15">
      <c r="A13" s="235" t="s">
        <v>91</v>
      </c>
      <c r="B13" s="233" t="s">
        <v>212</v>
      </c>
      <c r="C13" s="304"/>
      <c r="D13" s="304"/>
      <c r="E13" s="304"/>
      <c r="F13" s="304"/>
      <c r="G13" s="304"/>
      <c r="H13" s="304"/>
      <c r="I13" s="304"/>
      <c r="J13" s="304"/>
      <c r="K13" s="304"/>
      <c r="L13" s="304"/>
      <c r="M13" s="304"/>
      <c r="N13" s="304"/>
      <c r="O13" s="301">
        <f t="shared" si="2"/>
        <v>0</v>
      </c>
    </row>
    <row r="14" spans="1:15">
      <c r="A14" s="235" t="s">
        <v>355</v>
      </c>
      <c r="B14" s="233" t="s">
        <v>887</v>
      </c>
      <c r="C14" s="304"/>
      <c r="D14" s="304"/>
      <c r="E14" s="304"/>
      <c r="F14" s="304"/>
      <c r="G14" s="304"/>
      <c r="H14" s="304"/>
      <c r="I14" s="304"/>
      <c r="J14" s="304"/>
      <c r="K14" s="304"/>
      <c r="L14" s="304"/>
      <c r="M14" s="304"/>
      <c r="N14" s="304"/>
      <c r="O14" s="301">
        <f t="shared" si="2"/>
        <v>0</v>
      </c>
    </row>
    <row r="15" spans="1:15">
      <c r="A15" s="235" t="s">
        <v>93</v>
      </c>
      <c r="B15" s="233" t="s">
        <v>888</v>
      </c>
      <c r="C15" s="304"/>
      <c r="D15" s="304"/>
      <c r="E15" s="304"/>
      <c r="F15" s="304"/>
      <c r="G15" s="304"/>
      <c r="H15" s="304"/>
      <c r="I15" s="304"/>
      <c r="J15" s="304"/>
      <c r="K15" s="304"/>
      <c r="L15" s="304"/>
      <c r="M15" s="304"/>
      <c r="N15" s="304"/>
      <c r="O15" s="301">
        <f t="shared" si="2"/>
        <v>0</v>
      </c>
    </row>
    <row r="16" spans="1:15">
      <c r="A16" s="235" t="s">
        <v>95</v>
      </c>
      <c r="B16" s="233" t="s">
        <v>889</v>
      </c>
      <c r="C16" s="304"/>
      <c r="D16" s="304"/>
      <c r="E16" s="304"/>
      <c r="F16" s="304"/>
      <c r="G16" s="304"/>
      <c r="H16" s="304"/>
      <c r="I16" s="304"/>
      <c r="J16" s="304"/>
      <c r="K16" s="304"/>
      <c r="L16" s="304"/>
      <c r="M16" s="304"/>
      <c r="N16" s="304"/>
      <c r="O16" s="301">
        <f t="shared" si="2"/>
        <v>0</v>
      </c>
    </row>
    <row r="17" spans="1:15">
      <c r="A17" s="235" t="s">
        <v>827</v>
      </c>
      <c r="B17" s="233" t="s">
        <v>216</v>
      </c>
      <c r="C17" s="304"/>
      <c r="D17" s="304"/>
      <c r="E17" s="304"/>
      <c r="F17" s="304"/>
      <c r="G17" s="304"/>
      <c r="H17" s="304"/>
      <c r="I17" s="304"/>
      <c r="J17" s="304"/>
      <c r="K17" s="304"/>
      <c r="L17" s="304"/>
      <c r="M17" s="304"/>
      <c r="N17" s="304"/>
      <c r="O17" s="301">
        <f t="shared" si="2"/>
        <v>0</v>
      </c>
    </row>
    <row r="18" spans="1:15">
      <c r="A18" s="235" t="s">
        <v>875</v>
      </c>
      <c r="B18" s="233" t="s">
        <v>890</v>
      </c>
      <c r="C18" s="304"/>
      <c r="D18" s="304"/>
      <c r="E18" s="304"/>
      <c r="F18" s="304"/>
      <c r="G18" s="304"/>
      <c r="H18" s="304"/>
      <c r="I18" s="304"/>
      <c r="J18" s="304"/>
      <c r="K18" s="304"/>
      <c r="L18" s="304"/>
      <c r="M18" s="304"/>
      <c r="N18" s="304"/>
      <c r="O18" s="301">
        <f t="shared" si="2"/>
        <v>0</v>
      </c>
    </row>
    <row r="19" spans="1:15">
      <c r="A19" s="235" t="s">
        <v>876</v>
      </c>
      <c r="B19" s="233" t="s">
        <v>891</v>
      </c>
      <c r="C19" s="304"/>
      <c r="D19" s="304"/>
      <c r="E19" s="304"/>
      <c r="F19" s="304"/>
      <c r="G19" s="304"/>
      <c r="H19" s="304"/>
      <c r="I19" s="304"/>
      <c r="J19" s="304"/>
      <c r="K19" s="304"/>
      <c r="L19" s="304"/>
      <c r="M19" s="304"/>
      <c r="N19" s="304"/>
      <c r="O19" s="301">
        <f t="shared" si="2"/>
        <v>0</v>
      </c>
    </row>
    <row r="20" spans="1:15">
      <c r="A20" s="230" t="s">
        <v>105</v>
      </c>
      <c r="B20" s="231" t="s">
        <v>892</v>
      </c>
      <c r="C20" s="300">
        <f>C21+C22</f>
        <v>0</v>
      </c>
      <c r="D20" s="301">
        <f t="shared" ref="D20:N20" si="4">D21+D22</f>
        <v>0</v>
      </c>
      <c r="E20" s="301">
        <f t="shared" si="4"/>
        <v>0</v>
      </c>
      <c r="F20" s="301">
        <f t="shared" si="4"/>
        <v>0</v>
      </c>
      <c r="G20" s="301">
        <f t="shared" si="4"/>
        <v>0</v>
      </c>
      <c r="H20" s="301">
        <f t="shared" si="4"/>
        <v>0</v>
      </c>
      <c r="I20" s="301">
        <f t="shared" si="4"/>
        <v>0</v>
      </c>
      <c r="J20" s="301">
        <f t="shared" si="4"/>
        <v>0</v>
      </c>
      <c r="K20" s="301">
        <f t="shared" si="4"/>
        <v>0</v>
      </c>
      <c r="L20" s="301">
        <f t="shared" si="4"/>
        <v>0</v>
      </c>
      <c r="M20" s="301">
        <f t="shared" si="4"/>
        <v>0</v>
      </c>
      <c r="N20" s="301">
        <f t="shared" si="4"/>
        <v>0</v>
      </c>
      <c r="O20" s="301">
        <f t="shared" si="2"/>
        <v>0</v>
      </c>
    </row>
    <row r="21" spans="1:15">
      <c r="A21" s="235" t="s">
        <v>367</v>
      </c>
      <c r="B21" s="233" t="s">
        <v>893</v>
      </c>
      <c r="C21" s="304"/>
      <c r="D21" s="304"/>
      <c r="E21" s="304"/>
      <c r="F21" s="304"/>
      <c r="G21" s="304"/>
      <c r="H21" s="304"/>
      <c r="I21" s="304"/>
      <c r="J21" s="304"/>
      <c r="K21" s="304"/>
      <c r="L21" s="304"/>
      <c r="M21" s="304"/>
      <c r="N21" s="304"/>
      <c r="O21" s="301">
        <f t="shared" si="2"/>
        <v>0</v>
      </c>
    </row>
    <row r="22" spans="1:15">
      <c r="A22" s="235" t="s">
        <v>376</v>
      </c>
      <c r="B22" s="233" t="s">
        <v>894</v>
      </c>
      <c r="C22" s="304"/>
      <c r="D22" s="304"/>
      <c r="E22" s="304"/>
      <c r="F22" s="304"/>
      <c r="G22" s="304"/>
      <c r="H22" s="304"/>
      <c r="I22" s="304"/>
      <c r="J22" s="304"/>
      <c r="K22" s="304"/>
      <c r="L22" s="304"/>
      <c r="M22" s="304"/>
      <c r="N22" s="304"/>
      <c r="O22" s="301">
        <f t="shared" si="2"/>
        <v>0</v>
      </c>
    </row>
    <row r="23" spans="1:15">
      <c r="A23" s="230" t="s">
        <v>107</v>
      </c>
      <c r="B23" s="231" t="s">
        <v>895</v>
      </c>
      <c r="C23" s="300">
        <f>C24+C25+C26+C27+C28</f>
        <v>0</v>
      </c>
      <c r="D23" s="301">
        <f t="shared" ref="D23:N23" si="5">D24+D25+D26+D27+D28</f>
        <v>0</v>
      </c>
      <c r="E23" s="301">
        <f t="shared" si="5"/>
        <v>0</v>
      </c>
      <c r="F23" s="301">
        <f t="shared" si="5"/>
        <v>0</v>
      </c>
      <c r="G23" s="301">
        <f t="shared" si="5"/>
        <v>0</v>
      </c>
      <c r="H23" s="301">
        <f t="shared" si="5"/>
        <v>0</v>
      </c>
      <c r="I23" s="301">
        <f t="shared" si="5"/>
        <v>0</v>
      </c>
      <c r="J23" s="301">
        <f t="shared" si="5"/>
        <v>0</v>
      </c>
      <c r="K23" s="301">
        <f t="shared" si="5"/>
        <v>0</v>
      </c>
      <c r="L23" s="301">
        <f t="shared" si="5"/>
        <v>0</v>
      </c>
      <c r="M23" s="301">
        <f t="shared" si="5"/>
        <v>0</v>
      </c>
      <c r="N23" s="301">
        <f t="shared" si="5"/>
        <v>0</v>
      </c>
      <c r="O23" s="301">
        <f t="shared" si="2"/>
        <v>0</v>
      </c>
    </row>
    <row r="24" spans="1:15">
      <c r="A24" s="235" t="s">
        <v>877</v>
      </c>
      <c r="B24" s="233" t="s">
        <v>896</v>
      </c>
      <c r="C24" s="304"/>
      <c r="D24" s="304"/>
      <c r="E24" s="304"/>
      <c r="F24" s="304"/>
      <c r="G24" s="304"/>
      <c r="H24" s="304"/>
      <c r="I24" s="304"/>
      <c r="J24" s="304"/>
      <c r="K24" s="304"/>
      <c r="L24" s="304"/>
      <c r="M24" s="304"/>
      <c r="N24" s="304"/>
      <c r="O24" s="301">
        <f t="shared" si="2"/>
        <v>0</v>
      </c>
    </row>
    <row r="25" spans="1:15">
      <c r="A25" s="235" t="s">
        <v>878</v>
      </c>
      <c r="B25" s="233" t="s">
        <v>897</v>
      </c>
      <c r="C25" s="304"/>
      <c r="D25" s="304"/>
      <c r="E25" s="304"/>
      <c r="F25" s="304"/>
      <c r="G25" s="304"/>
      <c r="H25" s="304"/>
      <c r="I25" s="304"/>
      <c r="J25" s="304"/>
      <c r="K25" s="304"/>
      <c r="L25" s="304"/>
      <c r="M25" s="304"/>
      <c r="N25" s="304"/>
      <c r="O25" s="301">
        <f t="shared" si="2"/>
        <v>0</v>
      </c>
    </row>
    <row r="26" spans="1:15">
      <c r="A26" s="235" t="s">
        <v>879</v>
      </c>
      <c r="B26" s="233" t="s">
        <v>898</v>
      </c>
      <c r="C26" s="304"/>
      <c r="D26" s="304"/>
      <c r="E26" s="304"/>
      <c r="F26" s="304"/>
      <c r="G26" s="304"/>
      <c r="H26" s="304"/>
      <c r="I26" s="304"/>
      <c r="J26" s="304"/>
      <c r="K26" s="304"/>
      <c r="L26" s="304"/>
      <c r="M26" s="304"/>
      <c r="N26" s="304"/>
      <c r="O26" s="301">
        <f t="shared" si="2"/>
        <v>0</v>
      </c>
    </row>
    <row r="27" spans="1:15">
      <c r="A27" s="235" t="s">
        <v>880</v>
      </c>
      <c r="B27" s="233" t="s">
        <v>899</v>
      </c>
      <c r="C27" s="304"/>
      <c r="D27" s="304"/>
      <c r="E27" s="304"/>
      <c r="F27" s="304"/>
      <c r="G27" s="304"/>
      <c r="H27" s="304"/>
      <c r="I27" s="304"/>
      <c r="J27" s="304"/>
      <c r="K27" s="304"/>
      <c r="L27" s="304"/>
      <c r="M27" s="304"/>
      <c r="N27" s="304"/>
      <c r="O27" s="301">
        <f t="shared" si="2"/>
        <v>0</v>
      </c>
    </row>
    <row r="28" spans="1:15">
      <c r="A28" s="235" t="s">
        <v>881</v>
      </c>
      <c r="B28" s="233" t="s">
        <v>900</v>
      </c>
      <c r="C28" s="304"/>
      <c r="D28" s="304"/>
      <c r="E28" s="304"/>
      <c r="F28" s="304"/>
      <c r="G28" s="304"/>
      <c r="H28" s="304"/>
      <c r="I28" s="304"/>
      <c r="J28" s="304"/>
      <c r="K28" s="304"/>
      <c r="L28" s="304"/>
      <c r="M28" s="304"/>
      <c r="N28" s="304"/>
      <c r="O28" s="442">
        <f t="shared" si="2"/>
        <v>0</v>
      </c>
    </row>
    <row r="29" spans="1:15">
      <c r="A29" s="230" t="s">
        <v>109</v>
      </c>
      <c r="B29" s="231" t="s">
        <v>1164</v>
      </c>
      <c r="C29" s="304"/>
      <c r="D29" s="304"/>
      <c r="E29" s="304"/>
      <c r="F29" s="304"/>
      <c r="G29" s="304"/>
      <c r="H29" s="304"/>
      <c r="I29" s="304"/>
      <c r="J29" s="304"/>
      <c r="K29" s="304"/>
      <c r="L29" s="304"/>
      <c r="M29" s="304"/>
      <c r="N29" s="304"/>
      <c r="O29" s="442">
        <f t="shared" ref="O29" si="6">SUM(C29:N29)</f>
        <v>0</v>
      </c>
    </row>
    <row r="30" spans="1:15" ht="14.25" customHeight="1">
      <c r="B30" s="284"/>
      <c r="C30" s="443"/>
      <c r="D30" s="444"/>
      <c r="E30" s="444"/>
      <c r="F30" s="444"/>
      <c r="G30" s="444"/>
      <c r="H30" s="444"/>
      <c r="I30" s="444"/>
      <c r="J30" s="444"/>
      <c r="K30" s="444"/>
      <c r="L30" s="444"/>
      <c r="M30" s="444"/>
      <c r="N30" s="444"/>
      <c r="O30" s="445"/>
    </row>
    <row r="31" spans="1:15">
      <c r="A31" s="230" t="s">
        <v>118</v>
      </c>
      <c r="B31" s="231" t="s">
        <v>901</v>
      </c>
      <c r="C31" s="446">
        <f t="shared" ref="C31:N31" si="7">C32+C33+C36+C35+C34</f>
        <v>0</v>
      </c>
      <c r="D31" s="447">
        <f t="shared" si="7"/>
        <v>0</v>
      </c>
      <c r="E31" s="447">
        <f t="shared" si="7"/>
        <v>0</v>
      </c>
      <c r="F31" s="447">
        <f t="shared" si="7"/>
        <v>0</v>
      </c>
      <c r="G31" s="447">
        <f t="shared" si="7"/>
        <v>0</v>
      </c>
      <c r="H31" s="447">
        <f t="shared" si="7"/>
        <v>0</v>
      </c>
      <c r="I31" s="447">
        <f t="shared" si="7"/>
        <v>0</v>
      </c>
      <c r="J31" s="447">
        <f t="shared" si="7"/>
        <v>0</v>
      </c>
      <c r="K31" s="447">
        <f t="shared" si="7"/>
        <v>0</v>
      </c>
      <c r="L31" s="447">
        <f t="shared" si="7"/>
        <v>0</v>
      </c>
      <c r="M31" s="447">
        <f t="shared" si="7"/>
        <v>0</v>
      </c>
      <c r="N31" s="447">
        <f t="shared" si="7"/>
        <v>0</v>
      </c>
      <c r="O31" s="447">
        <f t="shared" ref="O31:O43" si="8">SUM(C31:N31)</f>
        <v>0</v>
      </c>
    </row>
    <row r="32" spans="1:15">
      <c r="A32" s="235" t="s">
        <v>120</v>
      </c>
      <c r="B32" s="233" t="s">
        <v>902</v>
      </c>
      <c r="C32" s="304"/>
      <c r="D32" s="304"/>
      <c r="E32" s="304"/>
      <c r="F32" s="304"/>
      <c r="G32" s="304"/>
      <c r="H32" s="304"/>
      <c r="I32" s="304"/>
      <c r="J32" s="304"/>
      <c r="K32" s="304"/>
      <c r="L32" s="304"/>
      <c r="M32" s="304"/>
      <c r="N32" s="304"/>
      <c r="O32" s="301">
        <f t="shared" si="8"/>
        <v>0</v>
      </c>
    </row>
    <row r="33" spans="1:15">
      <c r="A33" s="235" t="s">
        <v>131</v>
      </c>
      <c r="B33" s="233" t="s">
        <v>903</v>
      </c>
      <c r="C33" s="304"/>
      <c r="D33" s="304"/>
      <c r="E33" s="304"/>
      <c r="F33" s="304"/>
      <c r="G33" s="304"/>
      <c r="H33" s="304"/>
      <c r="I33" s="304"/>
      <c r="J33" s="304"/>
      <c r="K33" s="304"/>
      <c r="L33" s="304"/>
      <c r="M33" s="304"/>
      <c r="N33" s="304"/>
      <c r="O33" s="301">
        <f t="shared" si="8"/>
        <v>0</v>
      </c>
    </row>
    <row r="34" spans="1:15">
      <c r="A34" s="235" t="s">
        <v>1242</v>
      </c>
      <c r="B34" s="233" t="s">
        <v>904</v>
      </c>
      <c r="C34" s="304"/>
      <c r="D34" s="304"/>
      <c r="E34" s="304"/>
      <c r="F34" s="304"/>
      <c r="G34" s="304"/>
      <c r="H34" s="304"/>
      <c r="I34" s="304"/>
      <c r="J34" s="304"/>
      <c r="K34" s="304"/>
      <c r="L34" s="304"/>
      <c r="M34" s="304"/>
      <c r="N34" s="304"/>
      <c r="O34" s="301">
        <f>SUM(C34:N34)</f>
        <v>0</v>
      </c>
    </row>
    <row r="35" spans="1:15">
      <c r="A35" s="235" t="s">
        <v>1243</v>
      </c>
      <c r="B35" s="233" t="s">
        <v>905</v>
      </c>
      <c r="C35" s="304"/>
      <c r="D35" s="304"/>
      <c r="E35" s="304"/>
      <c r="F35" s="304"/>
      <c r="G35" s="304"/>
      <c r="H35" s="304"/>
      <c r="I35" s="304"/>
      <c r="J35" s="304"/>
      <c r="K35" s="304"/>
      <c r="L35" s="304"/>
      <c r="M35" s="304"/>
      <c r="N35" s="304"/>
      <c r="O35" s="301">
        <f>SUM(C35:N35)</f>
        <v>0</v>
      </c>
    </row>
    <row r="36" spans="1:15">
      <c r="A36" s="235" t="s">
        <v>1244</v>
      </c>
      <c r="B36" s="233" t="s">
        <v>906</v>
      </c>
      <c r="C36" s="304"/>
      <c r="D36" s="304"/>
      <c r="E36" s="304"/>
      <c r="F36" s="304"/>
      <c r="G36" s="304"/>
      <c r="H36" s="304"/>
      <c r="I36" s="304"/>
      <c r="J36" s="304"/>
      <c r="K36" s="304"/>
      <c r="L36" s="304"/>
      <c r="M36" s="304"/>
      <c r="N36" s="304"/>
      <c r="O36" s="301">
        <f>SUM(C36:N36)</f>
        <v>0</v>
      </c>
    </row>
    <row r="37" spans="1:15">
      <c r="A37" s="230" t="s">
        <v>407</v>
      </c>
      <c r="B37" s="231" t="s">
        <v>907</v>
      </c>
      <c r="C37" s="300">
        <f>C38+C39</f>
        <v>0</v>
      </c>
      <c r="D37" s="301">
        <f t="shared" ref="D37:N37" si="9">D38+D39</f>
        <v>0</v>
      </c>
      <c r="E37" s="301">
        <f t="shared" si="9"/>
        <v>0</v>
      </c>
      <c r="F37" s="301">
        <f t="shared" si="9"/>
        <v>0</v>
      </c>
      <c r="G37" s="301">
        <f t="shared" si="9"/>
        <v>0</v>
      </c>
      <c r="H37" s="301">
        <f t="shared" si="9"/>
        <v>0</v>
      </c>
      <c r="I37" s="301">
        <f t="shared" si="9"/>
        <v>0</v>
      </c>
      <c r="J37" s="301">
        <f t="shared" si="9"/>
        <v>0</v>
      </c>
      <c r="K37" s="301">
        <f t="shared" si="9"/>
        <v>0</v>
      </c>
      <c r="L37" s="301">
        <f t="shared" si="9"/>
        <v>0</v>
      </c>
      <c r="M37" s="301">
        <f t="shared" si="9"/>
        <v>0</v>
      </c>
      <c r="N37" s="301">
        <f t="shared" si="9"/>
        <v>0</v>
      </c>
      <c r="O37" s="301">
        <f t="shared" si="8"/>
        <v>0</v>
      </c>
    </row>
    <row r="38" spans="1:15">
      <c r="A38" s="235" t="s">
        <v>146</v>
      </c>
      <c r="B38" s="233" t="s">
        <v>908</v>
      </c>
      <c r="C38" s="304"/>
      <c r="D38" s="304"/>
      <c r="E38" s="304"/>
      <c r="F38" s="304"/>
      <c r="G38" s="304"/>
      <c r="H38" s="304"/>
      <c r="I38" s="304"/>
      <c r="J38" s="304"/>
      <c r="K38" s="304"/>
      <c r="L38" s="304"/>
      <c r="M38" s="304"/>
      <c r="N38" s="304"/>
      <c r="O38" s="301">
        <f t="shared" si="8"/>
        <v>0</v>
      </c>
    </row>
    <row r="39" spans="1:15">
      <c r="A39" s="235" t="s">
        <v>148</v>
      </c>
      <c r="B39" s="233" t="s">
        <v>909</v>
      </c>
      <c r="C39" s="304"/>
      <c r="D39" s="304"/>
      <c r="E39" s="304"/>
      <c r="F39" s="304"/>
      <c r="G39" s="304"/>
      <c r="H39" s="304"/>
      <c r="I39" s="304"/>
      <c r="J39" s="304"/>
      <c r="K39" s="304"/>
      <c r="L39" s="304"/>
      <c r="M39" s="304"/>
      <c r="N39" s="304"/>
      <c r="O39" s="301">
        <f t="shared" si="8"/>
        <v>0</v>
      </c>
    </row>
    <row r="40" spans="1:15">
      <c r="A40" s="230" t="s">
        <v>426</v>
      </c>
      <c r="B40" s="231" t="s">
        <v>910</v>
      </c>
      <c r="C40" s="300">
        <f>C41+C42+C43</f>
        <v>0</v>
      </c>
      <c r="D40" s="301">
        <f t="shared" ref="D40:N40" si="10">D41+D42+D43</f>
        <v>0</v>
      </c>
      <c r="E40" s="301">
        <f t="shared" si="10"/>
        <v>0</v>
      </c>
      <c r="F40" s="301">
        <f t="shared" si="10"/>
        <v>0</v>
      </c>
      <c r="G40" s="301">
        <f t="shared" si="10"/>
        <v>0</v>
      </c>
      <c r="H40" s="301">
        <f t="shared" si="10"/>
        <v>0</v>
      </c>
      <c r="I40" s="301">
        <f t="shared" si="10"/>
        <v>0</v>
      </c>
      <c r="J40" s="301">
        <f t="shared" si="10"/>
        <v>0</v>
      </c>
      <c r="K40" s="301">
        <f t="shared" si="10"/>
        <v>0</v>
      </c>
      <c r="L40" s="301">
        <f t="shared" si="10"/>
        <v>0</v>
      </c>
      <c r="M40" s="301">
        <f t="shared" si="10"/>
        <v>0</v>
      </c>
      <c r="N40" s="301">
        <f t="shared" si="10"/>
        <v>0</v>
      </c>
      <c r="O40" s="301">
        <f t="shared" si="8"/>
        <v>0</v>
      </c>
    </row>
    <row r="41" spans="1:15">
      <c r="A41" s="235" t="s">
        <v>154</v>
      </c>
      <c r="B41" s="233" t="s">
        <v>911</v>
      </c>
      <c r="C41" s="304"/>
      <c r="D41" s="304"/>
      <c r="E41" s="304"/>
      <c r="F41" s="304"/>
      <c r="G41" s="304"/>
      <c r="H41" s="304"/>
      <c r="I41" s="304"/>
      <c r="J41" s="304"/>
      <c r="K41" s="304"/>
      <c r="L41" s="304"/>
      <c r="M41" s="304"/>
      <c r="N41" s="304"/>
      <c r="O41" s="301">
        <f t="shared" si="8"/>
        <v>0</v>
      </c>
    </row>
    <row r="42" spans="1:15">
      <c r="A42" s="235" t="s">
        <v>157</v>
      </c>
      <c r="B42" s="233" t="s">
        <v>912</v>
      </c>
      <c r="C42" s="304"/>
      <c r="D42" s="304"/>
      <c r="E42" s="304"/>
      <c r="F42" s="304"/>
      <c r="G42" s="304"/>
      <c r="H42" s="304"/>
      <c r="I42" s="304"/>
      <c r="J42" s="304"/>
      <c r="K42" s="304"/>
      <c r="L42" s="304"/>
      <c r="M42" s="304"/>
      <c r="N42" s="304"/>
      <c r="O42" s="301">
        <f t="shared" si="8"/>
        <v>0</v>
      </c>
    </row>
    <row r="43" spans="1:15">
      <c r="A43" s="235" t="s">
        <v>159</v>
      </c>
      <c r="B43" s="233" t="s">
        <v>1159</v>
      </c>
      <c r="C43" s="304"/>
      <c r="D43" s="304"/>
      <c r="E43" s="304"/>
      <c r="F43" s="304"/>
      <c r="G43" s="304"/>
      <c r="H43" s="304"/>
      <c r="I43" s="304"/>
      <c r="J43" s="304"/>
      <c r="K43" s="304"/>
      <c r="L43" s="304"/>
      <c r="M43" s="304"/>
      <c r="N43" s="304"/>
      <c r="O43" s="301">
        <f t="shared" si="8"/>
        <v>0</v>
      </c>
    </row>
    <row r="44" spans="1:15">
      <c r="A44" s="230" t="s">
        <v>428</v>
      </c>
      <c r="B44" s="285" t="s">
        <v>1165</v>
      </c>
      <c r="C44" s="304"/>
      <c r="D44" s="304"/>
      <c r="E44" s="304"/>
      <c r="F44" s="304"/>
      <c r="G44" s="304"/>
      <c r="H44" s="304"/>
      <c r="I44" s="304"/>
      <c r="J44" s="304"/>
      <c r="K44" s="304"/>
      <c r="L44" s="304"/>
      <c r="M44" s="304"/>
      <c r="N44" s="304"/>
      <c r="O44" s="301">
        <f t="shared" ref="O44" si="11">SUM(C44:N44)</f>
        <v>0</v>
      </c>
    </row>
    <row r="46" spans="1:15">
      <c r="B46" s="508" t="s">
        <v>1283</v>
      </c>
      <c r="C46" s="300">
        <f>+C2</f>
        <v>0</v>
      </c>
      <c r="D46" s="300">
        <f>C51</f>
        <v>0</v>
      </c>
      <c r="E46" s="300">
        <f t="shared" ref="E46:N46" si="12">D51</f>
        <v>0</v>
      </c>
      <c r="F46" s="300">
        <f t="shared" si="12"/>
        <v>0</v>
      </c>
      <c r="G46" s="300">
        <f t="shared" si="12"/>
        <v>0</v>
      </c>
      <c r="H46" s="300">
        <f t="shared" si="12"/>
        <v>0</v>
      </c>
      <c r="I46" s="300">
        <f t="shared" si="12"/>
        <v>0</v>
      </c>
      <c r="J46" s="300">
        <f t="shared" si="12"/>
        <v>0</v>
      </c>
      <c r="K46" s="300">
        <f t="shared" si="12"/>
        <v>0</v>
      </c>
      <c r="L46" s="300">
        <f t="shared" si="12"/>
        <v>0</v>
      </c>
      <c r="M46" s="300">
        <f t="shared" si="12"/>
        <v>0</v>
      </c>
      <c r="N46" s="300">
        <f t="shared" si="12"/>
        <v>0</v>
      </c>
      <c r="O46" s="300">
        <f>C46</f>
        <v>0</v>
      </c>
    </row>
    <row r="47" spans="1:15" ht="7.5" customHeight="1"/>
    <row r="48" spans="1:15">
      <c r="B48" s="508" t="s">
        <v>1281</v>
      </c>
      <c r="C48" s="300">
        <f>-(C4+C20+C23+C29)</f>
        <v>0</v>
      </c>
      <c r="D48" s="300">
        <f>-(D4+D20+D23+D29)</f>
        <v>0</v>
      </c>
      <c r="E48" s="300">
        <f t="shared" ref="E48:N48" si="13">-(E4+E20+E23+E29)</f>
        <v>0</v>
      </c>
      <c r="F48" s="300">
        <f t="shared" si="13"/>
        <v>0</v>
      </c>
      <c r="G48" s="300">
        <f t="shared" si="13"/>
        <v>0</v>
      </c>
      <c r="H48" s="300">
        <f t="shared" si="13"/>
        <v>0</v>
      </c>
      <c r="I48" s="300">
        <f t="shared" si="13"/>
        <v>0</v>
      </c>
      <c r="J48" s="300">
        <f t="shared" si="13"/>
        <v>0</v>
      </c>
      <c r="K48" s="300">
        <f t="shared" si="13"/>
        <v>0</v>
      </c>
      <c r="L48" s="300">
        <f t="shared" si="13"/>
        <v>0</v>
      </c>
      <c r="M48" s="300">
        <f t="shared" si="13"/>
        <v>0</v>
      </c>
      <c r="N48" s="300">
        <f t="shared" si="13"/>
        <v>0</v>
      </c>
      <c r="O48" s="300">
        <f t="shared" ref="O48" si="14">-(O4+O20+O23+O29)</f>
        <v>0</v>
      </c>
    </row>
    <row r="49" spans="2:15">
      <c r="B49" s="508" t="s">
        <v>1282</v>
      </c>
      <c r="C49" s="300">
        <f>C31+C37+C40+C44</f>
        <v>0</v>
      </c>
      <c r="D49" s="300">
        <f>D31+D37+D40+D44</f>
        <v>0</v>
      </c>
      <c r="E49" s="300">
        <f t="shared" ref="E49:N49" si="15">E31+E37+E40+E44</f>
        <v>0</v>
      </c>
      <c r="F49" s="300">
        <f t="shared" si="15"/>
        <v>0</v>
      </c>
      <c r="G49" s="300">
        <f t="shared" si="15"/>
        <v>0</v>
      </c>
      <c r="H49" s="300">
        <f t="shared" si="15"/>
        <v>0</v>
      </c>
      <c r="I49" s="300">
        <f t="shared" si="15"/>
        <v>0</v>
      </c>
      <c r="J49" s="300">
        <f t="shared" si="15"/>
        <v>0</v>
      </c>
      <c r="K49" s="300">
        <f t="shared" si="15"/>
        <v>0</v>
      </c>
      <c r="L49" s="300">
        <f t="shared" si="15"/>
        <v>0</v>
      </c>
      <c r="M49" s="300">
        <f t="shared" si="15"/>
        <v>0</v>
      </c>
      <c r="N49" s="300">
        <f t="shared" si="15"/>
        <v>0</v>
      </c>
      <c r="O49" s="300">
        <f t="shared" ref="O49" si="16">O31+O37+O40+O44</f>
        <v>0</v>
      </c>
    </row>
    <row r="50" spans="2:15" ht="7.5" customHeight="1"/>
    <row r="51" spans="2:15">
      <c r="B51" s="508" t="s">
        <v>1280</v>
      </c>
      <c r="C51" s="300">
        <f>C46+C48+C49</f>
        <v>0</v>
      </c>
      <c r="D51" s="300">
        <f>D46+D48+D49</f>
        <v>0</v>
      </c>
      <c r="E51" s="300">
        <f t="shared" ref="E51:O51" si="17">E46+E48+E49</f>
        <v>0</v>
      </c>
      <c r="F51" s="300">
        <f t="shared" si="17"/>
        <v>0</v>
      </c>
      <c r="G51" s="300">
        <f t="shared" si="17"/>
        <v>0</v>
      </c>
      <c r="H51" s="300">
        <f t="shared" si="17"/>
        <v>0</v>
      </c>
      <c r="I51" s="300">
        <f t="shared" si="17"/>
        <v>0</v>
      </c>
      <c r="J51" s="300">
        <f t="shared" si="17"/>
        <v>0</v>
      </c>
      <c r="K51" s="300">
        <f t="shared" si="17"/>
        <v>0</v>
      </c>
      <c r="L51" s="300">
        <f t="shared" si="17"/>
        <v>0</v>
      </c>
      <c r="M51" s="300">
        <f t="shared" si="17"/>
        <v>0</v>
      </c>
      <c r="N51" s="300">
        <f t="shared" si="17"/>
        <v>0</v>
      </c>
      <c r="O51" s="300">
        <f t="shared" si="17"/>
        <v>0</v>
      </c>
    </row>
    <row r="56" spans="2:15">
      <c r="B56" s="200"/>
      <c r="C56" s="236"/>
      <c r="D56" s="236"/>
      <c r="E56" s="236"/>
      <c r="F56" s="236"/>
      <c r="G56" s="236"/>
    </row>
    <row r="57" spans="2:15">
      <c r="B57" s="200"/>
      <c r="C57" s="236"/>
      <c r="D57" s="236"/>
      <c r="E57" s="236"/>
      <c r="F57" s="236"/>
      <c r="G57" s="236"/>
    </row>
    <row r="58" spans="2:15">
      <c r="B58" s="200"/>
      <c r="C58" s="236"/>
      <c r="D58" s="236"/>
      <c r="E58" s="236"/>
      <c r="F58" s="236"/>
      <c r="G58" s="236"/>
    </row>
    <row r="59" spans="2:15">
      <c r="B59" s="200"/>
      <c r="C59" s="236"/>
      <c r="D59" s="236"/>
      <c r="E59" s="236"/>
      <c r="F59" s="236"/>
      <c r="G59" s="236"/>
    </row>
    <row r="60" spans="2:15">
      <c r="B60" s="200"/>
      <c r="C60" s="236"/>
      <c r="D60" s="236"/>
      <c r="E60" s="236"/>
      <c r="F60" s="236"/>
      <c r="G60" s="236"/>
    </row>
    <row r="61" spans="2:15">
      <c r="B61" s="200"/>
      <c r="C61" s="236"/>
      <c r="D61" s="236"/>
      <c r="E61" s="236"/>
      <c r="F61" s="236"/>
      <c r="G61" s="236"/>
    </row>
    <row r="62" spans="2:15">
      <c r="B62" s="200"/>
      <c r="C62" s="236"/>
      <c r="D62" s="236"/>
      <c r="E62" s="236"/>
      <c r="F62" s="236"/>
      <c r="G62" s="236"/>
    </row>
    <row r="63" spans="2:15">
      <c r="B63" s="200"/>
      <c r="C63" s="236"/>
      <c r="D63" s="236"/>
      <c r="E63" s="236"/>
      <c r="F63" s="236"/>
      <c r="G63" s="236"/>
    </row>
    <row r="64" spans="2:15">
      <c r="B64" s="200"/>
      <c r="C64" s="236"/>
      <c r="D64" s="236"/>
      <c r="E64" s="236"/>
      <c r="F64" s="236"/>
      <c r="G64" s="236"/>
    </row>
    <row r="65" spans="2:7">
      <c r="B65" s="200"/>
      <c r="C65" s="236"/>
      <c r="D65" s="236"/>
      <c r="E65" s="236"/>
      <c r="F65" s="236"/>
      <c r="G65" s="236"/>
    </row>
    <row r="66" spans="2:7">
      <c r="B66" s="200"/>
      <c r="C66" s="236"/>
      <c r="D66" s="236"/>
      <c r="E66" s="236"/>
      <c r="F66" s="236"/>
      <c r="G66" s="236"/>
    </row>
    <row r="67" spans="2:7">
      <c r="B67" s="200"/>
      <c r="C67" s="236"/>
      <c r="D67" s="236"/>
      <c r="E67" s="236"/>
      <c r="F67" s="236"/>
      <c r="G67" s="236"/>
    </row>
  </sheetData>
  <sheetProtection sheet="1" objects="1" scenarios="1" formatCells="0" formatColumns="0" formatRows="0" insertHyperlinks="0"/>
  <pageMargins left="0.32" right="0.28999999999999998" top="0.78740157480314965" bottom="0.78740157480314965" header="0.31496062992125984" footer="0.31496062992125984"/>
  <pageSetup paperSize="9" scale="52" orientation="landscape" r:id="rId1"/>
  <headerFooter>
    <oddFooter>&amp;L&amp;D&amp;C&amp;F / &amp;A&amp;R&amp;P /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codeName="Tabelle17">
    <tabColor theme="5" tint="0.39997558519241921"/>
  </sheetPr>
  <dimension ref="A1:AA104"/>
  <sheetViews>
    <sheetView zoomScaleNormal="100" workbookViewId="0">
      <pane xSplit="4" ySplit="4" topLeftCell="U5" activePane="bottomRight" state="frozen"/>
      <selection pane="topRight"/>
      <selection pane="bottomLeft"/>
      <selection pane="bottomRight"/>
    </sheetView>
  </sheetViews>
  <sheetFormatPr baseColWidth="10" defaultRowHeight="15"/>
  <cols>
    <col min="1" max="1" width="4.7109375" style="92" customWidth="1"/>
    <col min="2" max="2" width="20.42578125" style="92" customWidth="1"/>
    <col min="3" max="3" width="29.140625" style="92" customWidth="1"/>
    <col min="4" max="6" width="20.42578125" style="92" customWidth="1"/>
    <col min="7" max="8" width="12.7109375" style="92" customWidth="1"/>
    <col min="9" max="9" width="9.42578125" style="92" customWidth="1"/>
    <col min="10" max="10" width="11.28515625" style="92" customWidth="1"/>
    <col min="11" max="11" width="8.7109375" style="92" customWidth="1"/>
    <col min="12" max="12" width="12.7109375" style="92" customWidth="1"/>
    <col min="13" max="13" width="22.7109375" style="105" customWidth="1"/>
    <col min="14" max="15" width="12.7109375" style="92" customWidth="1"/>
    <col min="16" max="16" width="22.7109375" style="92" customWidth="1"/>
    <col min="17" max="17" width="12.7109375" style="92" customWidth="1"/>
    <col min="18" max="18" width="22.7109375" style="92" customWidth="1"/>
    <col min="19" max="19" width="12.7109375" style="107" customWidth="1"/>
    <col min="20" max="20" width="12.7109375" style="92" customWidth="1"/>
    <col min="21" max="21" width="22.7109375" style="105" customWidth="1"/>
    <col min="22" max="23" width="12.7109375" style="92" customWidth="1"/>
    <col min="24" max="24" width="22.7109375" style="105" customWidth="1"/>
    <col min="25" max="25" width="12.7109375" style="92" customWidth="1"/>
    <col min="26" max="27" width="22.7109375" style="92" customWidth="1"/>
    <col min="28" max="16384" width="11.42578125" style="92"/>
  </cols>
  <sheetData>
    <row r="1" spans="1:27" ht="24" customHeight="1">
      <c r="A1" s="163" t="s">
        <v>865</v>
      </c>
      <c r="B1" s="94"/>
      <c r="C1" s="94"/>
      <c r="D1" s="93"/>
      <c r="E1" s="94"/>
      <c r="F1" s="94"/>
      <c r="G1" s="94"/>
      <c r="H1" s="94"/>
      <c r="I1" s="94"/>
      <c r="J1" s="94"/>
      <c r="K1" s="94"/>
      <c r="L1" s="94"/>
      <c r="M1" s="106"/>
      <c r="AA1" s="462" t="str">
        <f>CONCATENATE("Firma:  ",A_Stammdaten!$B$5)</f>
        <v>Firma:  Bitte eintragen !!!</v>
      </c>
    </row>
    <row r="2" spans="1:27">
      <c r="A2" s="142" t="s">
        <v>983</v>
      </c>
      <c r="B2" s="142" t="s">
        <v>984</v>
      </c>
      <c r="C2" s="141" t="s">
        <v>985</v>
      </c>
      <c r="D2" s="142" t="s">
        <v>986</v>
      </c>
      <c r="E2" s="141" t="s">
        <v>987</v>
      </c>
      <c r="F2" s="141" t="s">
        <v>988</v>
      </c>
      <c r="G2" s="141" t="s">
        <v>989</v>
      </c>
      <c r="H2" s="141" t="s">
        <v>990</v>
      </c>
      <c r="I2" s="141" t="s">
        <v>991</v>
      </c>
      <c r="J2" s="141" t="s">
        <v>992</v>
      </c>
      <c r="K2" s="141" t="s">
        <v>993</v>
      </c>
      <c r="L2" s="141" t="s">
        <v>994</v>
      </c>
      <c r="M2" s="141" t="s">
        <v>995</v>
      </c>
      <c r="N2" s="141" t="s">
        <v>996</v>
      </c>
      <c r="O2" s="142" t="s">
        <v>997</v>
      </c>
      <c r="P2" s="142" t="s">
        <v>998</v>
      </c>
      <c r="Q2" s="142" t="s">
        <v>999</v>
      </c>
      <c r="R2" s="142" t="s">
        <v>1000</v>
      </c>
      <c r="S2" s="142" t="s">
        <v>1001</v>
      </c>
      <c r="T2" s="142" t="s">
        <v>1002</v>
      </c>
      <c r="U2" s="142" t="s">
        <v>1003</v>
      </c>
      <c r="V2" s="142" t="s">
        <v>1004</v>
      </c>
      <c r="W2" s="142" t="s">
        <v>995</v>
      </c>
      <c r="X2" s="142" t="s">
        <v>1005</v>
      </c>
      <c r="Y2" s="142" t="s">
        <v>1006</v>
      </c>
      <c r="Z2" s="142" t="s">
        <v>1007</v>
      </c>
      <c r="AA2" s="142" t="s">
        <v>1008</v>
      </c>
    </row>
    <row r="3" spans="1:27" s="95" customFormat="1" ht="18.75">
      <c r="A3" s="218" t="s">
        <v>761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20"/>
      <c r="S3" s="556" t="s">
        <v>762</v>
      </c>
      <c r="T3" s="557"/>
      <c r="U3" s="557"/>
      <c r="V3" s="557"/>
      <c r="W3" s="557"/>
      <c r="X3" s="557"/>
      <c r="Y3" s="557"/>
      <c r="Z3" s="557"/>
      <c r="AA3" s="558"/>
    </row>
    <row r="4" spans="1:27" s="105" customFormat="1" ht="45">
      <c r="A4" s="6" t="s">
        <v>243</v>
      </c>
      <c r="B4" s="452" t="s">
        <v>763</v>
      </c>
      <c r="C4" s="6" t="s">
        <v>764</v>
      </c>
      <c r="D4" s="6" t="s">
        <v>765</v>
      </c>
      <c r="E4" s="6" t="s">
        <v>766</v>
      </c>
      <c r="F4" s="34" t="s">
        <v>769</v>
      </c>
      <c r="G4" s="34" t="s">
        <v>340</v>
      </c>
      <c r="H4" s="34" t="s">
        <v>1267</v>
      </c>
      <c r="I4" s="34" t="s">
        <v>770</v>
      </c>
      <c r="J4" s="34" t="s">
        <v>1284</v>
      </c>
      <c r="K4" s="6" t="s">
        <v>767</v>
      </c>
      <c r="L4" s="34" t="s">
        <v>771</v>
      </c>
      <c r="M4" s="34" t="s">
        <v>772</v>
      </c>
      <c r="N4" s="34" t="s">
        <v>773</v>
      </c>
      <c r="O4" s="34" t="s">
        <v>775</v>
      </c>
      <c r="P4" s="34" t="s">
        <v>772</v>
      </c>
      <c r="Q4" s="34" t="s">
        <v>774</v>
      </c>
      <c r="R4" s="34" t="s">
        <v>847</v>
      </c>
      <c r="S4" s="34" t="s">
        <v>778</v>
      </c>
      <c r="T4" s="34" t="s">
        <v>779</v>
      </c>
      <c r="U4" s="34" t="s">
        <v>1060</v>
      </c>
      <c r="V4" s="34" t="s">
        <v>773</v>
      </c>
      <c r="W4" s="34" t="s">
        <v>774</v>
      </c>
      <c r="X4" s="34" t="s">
        <v>847</v>
      </c>
      <c r="Y4" s="34" t="s">
        <v>780</v>
      </c>
      <c r="Z4" s="34" t="s">
        <v>772</v>
      </c>
      <c r="AA4" s="6" t="s">
        <v>768</v>
      </c>
    </row>
    <row r="5" spans="1:27">
      <c r="A5" s="198" t="s">
        <v>21</v>
      </c>
      <c r="B5" s="402"/>
      <c r="C5" s="453"/>
      <c r="D5" s="454"/>
      <c r="E5" s="454"/>
      <c r="F5" s="454"/>
      <c r="G5" s="431"/>
      <c r="H5" s="262"/>
      <c r="I5" s="252"/>
      <c r="J5" s="456"/>
      <c r="K5" s="455"/>
      <c r="L5" s="431"/>
      <c r="M5" s="254"/>
      <c r="N5" s="431"/>
      <c r="O5" s="431"/>
      <c r="P5" s="254"/>
      <c r="Q5" s="431"/>
      <c r="R5" s="254"/>
      <c r="S5" s="254"/>
      <c r="T5" s="431"/>
      <c r="U5" s="254"/>
      <c r="V5" s="431"/>
      <c r="W5" s="431"/>
      <c r="X5" s="254"/>
      <c r="Y5" s="431"/>
      <c r="Z5" s="254"/>
      <c r="AA5" s="253"/>
    </row>
    <row r="6" spans="1:27">
      <c r="A6" s="198" t="s">
        <v>23</v>
      </c>
      <c r="B6" s="454"/>
      <c r="C6" s="453"/>
      <c r="D6" s="454"/>
      <c r="E6" s="454"/>
      <c r="F6" s="454"/>
      <c r="G6" s="431"/>
      <c r="H6" s="262"/>
      <c r="I6" s="252"/>
      <c r="J6" s="456"/>
      <c r="K6" s="456"/>
      <c r="L6" s="431"/>
      <c r="M6" s="254"/>
      <c r="N6" s="431"/>
      <c r="O6" s="431"/>
      <c r="P6" s="254"/>
      <c r="Q6" s="431"/>
      <c r="R6" s="254"/>
      <c r="S6" s="254"/>
      <c r="T6" s="431"/>
      <c r="U6" s="254"/>
      <c r="V6" s="431"/>
      <c r="W6" s="431"/>
      <c r="X6" s="254"/>
      <c r="Y6" s="431"/>
      <c r="Z6" s="254"/>
      <c r="AA6" s="253"/>
    </row>
    <row r="7" spans="1:27">
      <c r="A7" s="198" t="s">
        <v>25</v>
      </c>
      <c r="B7" s="454"/>
      <c r="C7" s="453"/>
      <c r="D7" s="454"/>
      <c r="E7" s="454"/>
      <c r="F7" s="454"/>
      <c r="G7" s="431"/>
      <c r="H7" s="262"/>
      <c r="I7" s="252"/>
      <c r="J7" s="456"/>
      <c r="K7" s="456"/>
      <c r="L7" s="431"/>
      <c r="M7" s="254"/>
      <c r="N7" s="431"/>
      <c r="O7" s="431"/>
      <c r="P7" s="254"/>
      <c r="Q7" s="431"/>
      <c r="R7" s="254"/>
      <c r="S7" s="254"/>
      <c r="T7" s="431"/>
      <c r="U7" s="254"/>
      <c r="V7" s="431"/>
      <c r="W7" s="431"/>
      <c r="X7" s="254"/>
      <c r="Y7" s="431"/>
      <c r="Z7" s="254"/>
      <c r="AA7" s="253"/>
    </row>
    <row r="8" spans="1:27">
      <c r="A8" s="198" t="s">
        <v>32</v>
      </c>
      <c r="B8" s="454"/>
      <c r="C8" s="453"/>
      <c r="D8" s="454"/>
      <c r="E8" s="454"/>
      <c r="F8" s="454"/>
      <c r="G8" s="431"/>
      <c r="H8" s="262"/>
      <c r="I8" s="252"/>
      <c r="J8" s="456"/>
      <c r="K8" s="456"/>
      <c r="L8" s="431"/>
      <c r="M8" s="254"/>
      <c r="N8" s="431"/>
      <c r="O8" s="431"/>
      <c r="P8" s="254"/>
      <c r="Q8" s="431"/>
      <c r="R8" s="254"/>
      <c r="S8" s="254"/>
      <c r="T8" s="431"/>
      <c r="U8" s="254"/>
      <c r="V8" s="431"/>
      <c r="W8" s="431"/>
      <c r="X8" s="254"/>
      <c r="Y8" s="431"/>
      <c r="Z8" s="254"/>
      <c r="AA8" s="253"/>
    </row>
    <row r="9" spans="1:27">
      <c r="A9" s="198" t="s">
        <v>40</v>
      </c>
      <c r="B9" s="454"/>
      <c r="C9" s="453"/>
      <c r="D9" s="454"/>
      <c r="E9" s="454"/>
      <c r="F9" s="454"/>
      <c r="G9" s="431"/>
      <c r="H9" s="262"/>
      <c r="I9" s="252"/>
      <c r="J9" s="456"/>
      <c r="K9" s="456"/>
      <c r="L9" s="431"/>
      <c r="M9" s="254"/>
      <c r="N9" s="431"/>
      <c r="O9" s="431"/>
      <c r="P9" s="254"/>
      <c r="Q9" s="431"/>
      <c r="R9" s="254"/>
      <c r="S9" s="254"/>
      <c r="T9" s="431"/>
      <c r="U9" s="254"/>
      <c r="V9" s="431"/>
      <c r="W9" s="431"/>
      <c r="X9" s="254"/>
      <c r="Y9" s="431"/>
      <c r="Z9" s="254"/>
      <c r="AA9" s="253"/>
    </row>
    <row r="10" spans="1:27">
      <c r="A10" s="198" t="s">
        <v>42</v>
      </c>
      <c r="B10" s="454"/>
      <c r="C10" s="453"/>
      <c r="D10" s="454"/>
      <c r="E10" s="454"/>
      <c r="F10" s="454"/>
      <c r="G10" s="431"/>
      <c r="H10" s="262"/>
      <c r="I10" s="252"/>
      <c r="J10" s="456"/>
      <c r="K10" s="456"/>
      <c r="L10" s="431"/>
      <c r="M10" s="254"/>
      <c r="N10" s="431"/>
      <c r="O10" s="431"/>
      <c r="P10" s="254"/>
      <c r="Q10" s="431"/>
      <c r="R10" s="254"/>
      <c r="S10" s="254"/>
      <c r="T10" s="431"/>
      <c r="U10" s="254"/>
      <c r="V10" s="431"/>
      <c r="W10" s="431"/>
      <c r="X10" s="254"/>
      <c r="Y10" s="431"/>
      <c r="Z10" s="254"/>
      <c r="AA10" s="253"/>
    </row>
    <row r="11" spans="1:27">
      <c r="A11" s="198" t="s">
        <v>152</v>
      </c>
      <c r="B11" s="454"/>
      <c r="C11" s="453"/>
      <c r="D11" s="454"/>
      <c r="E11" s="454"/>
      <c r="F11" s="454"/>
      <c r="G11" s="431"/>
      <c r="H11" s="262"/>
      <c r="I11" s="252"/>
      <c r="J11" s="456"/>
      <c r="K11" s="456"/>
      <c r="L11" s="431"/>
      <c r="M11" s="254"/>
      <c r="N11" s="431"/>
      <c r="O11" s="431"/>
      <c r="P11" s="254"/>
      <c r="Q11" s="431"/>
      <c r="R11" s="254"/>
      <c r="S11" s="254"/>
      <c r="T11" s="431"/>
      <c r="U11" s="254"/>
      <c r="V11" s="431"/>
      <c r="W11" s="431"/>
      <c r="X11" s="254"/>
      <c r="Y11" s="431"/>
      <c r="Z11" s="254"/>
      <c r="AA11" s="253"/>
    </row>
    <row r="12" spans="1:27">
      <c r="A12" s="198" t="s">
        <v>161</v>
      </c>
      <c r="B12" s="454"/>
      <c r="C12" s="453"/>
      <c r="D12" s="454"/>
      <c r="E12" s="454"/>
      <c r="F12" s="454"/>
      <c r="G12" s="431"/>
      <c r="H12" s="262"/>
      <c r="I12" s="252"/>
      <c r="J12" s="456"/>
      <c r="K12" s="456"/>
      <c r="L12" s="431"/>
      <c r="M12" s="254"/>
      <c r="N12" s="431"/>
      <c r="O12" s="431"/>
      <c r="P12" s="254"/>
      <c r="Q12" s="431"/>
      <c r="R12" s="254"/>
      <c r="S12" s="254"/>
      <c r="T12" s="431"/>
      <c r="U12" s="254"/>
      <c r="V12" s="431"/>
      <c r="W12" s="431"/>
      <c r="X12" s="254"/>
      <c r="Y12" s="431"/>
      <c r="Z12" s="254"/>
      <c r="AA12" s="253"/>
    </row>
    <row r="13" spans="1:27">
      <c r="A13" s="198" t="s">
        <v>247</v>
      </c>
      <c r="B13" s="454"/>
      <c r="C13" s="453"/>
      <c r="D13" s="454"/>
      <c r="E13" s="454"/>
      <c r="F13" s="454"/>
      <c r="G13" s="431"/>
      <c r="H13" s="262"/>
      <c r="I13" s="252"/>
      <c r="J13" s="456"/>
      <c r="K13" s="456"/>
      <c r="L13" s="431"/>
      <c r="M13" s="254"/>
      <c r="N13" s="431"/>
      <c r="O13" s="431"/>
      <c r="P13" s="254"/>
      <c r="Q13" s="431"/>
      <c r="R13" s="254"/>
      <c r="S13" s="254"/>
      <c r="T13" s="431"/>
      <c r="U13" s="254"/>
      <c r="V13" s="431"/>
      <c r="W13" s="431"/>
      <c r="X13" s="254"/>
      <c r="Y13" s="431"/>
      <c r="Z13" s="254"/>
      <c r="AA13" s="253"/>
    </row>
    <row r="14" spans="1:27">
      <c r="A14" s="198" t="s">
        <v>248</v>
      </c>
      <c r="B14" s="454"/>
      <c r="C14" s="453"/>
      <c r="D14" s="454"/>
      <c r="E14" s="454"/>
      <c r="F14" s="454"/>
      <c r="G14" s="431"/>
      <c r="H14" s="262"/>
      <c r="I14" s="252"/>
      <c r="J14" s="456"/>
      <c r="K14" s="456"/>
      <c r="L14" s="431"/>
      <c r="M14" s="254"/>
      <c r="N14" s="431"/>
      <c r="O14" s="431"/>
      <c r="P14" s="254"/>
      <c r="Q14" s="431"/>
      <c r="R14" s="254"/>
      <c r="S14" s="254"/>
      <c r="T14" s="431"/>
      <c r="U14" s="254"/>
      <c r="V14" s="431"/>
      <c r="W14" s="431"/>
      <c r="X14" s="254"/>
      <c r="Y14" s="431"/>
      <c r="Z14" s="254"/>
      <c r="AA14" s="253"/>
    </row>
    <row r="15" spans="1:27">
      <c r="A15" s="198" t="s">
        <v>249</v>
      </c>
      <c r="B15" s="454"/>
      <c r="C15" s="453"/>
      <c r="D15" s="454"/>
      <c r="E15" s="454"/>
      <c r="F15" s="454"/>
      <c r="G15" s="431"/>
      <c r="H15" s="262"/>
      <c r="I15" s="252"/>
      <c r="J15" s="456"/>
      <c r="K15" s="456"/>
      <c r="L15" s="431"/>
      <c r="M15" s="254"/>
      <c r="N15" s="431"/>
      <c r="O15" s="431"/>
      <c r="P15" s="254"/>
      <c r="Q15" s="431"/>
      <c r="R15" s="254"/>
      <c r="S15" s="254"/>
      <c r="T15" s="431"/>
      <c r="U15" s="254"/>
      <c r="V15" s="431"/>
      <c r="W15" s="431"/>
      <c r="X15" s="254"/>
      <c r="Y15" s="431"/>
      <c r="Z15" s="254"/>
      <c r="AA15" s="253"/>
    </row>
    <row r="16" spans="1:27">
      <c r="A16" s="198" t="s">
        <v>250</v>
      </c>
      <c r="B16" s="454"/>
      <c r="C16" s="453"/>
      <c r="D16" s="454"/>
      <c r="E16" s="454"/>
      <c r="F16" s="454"/>
      <c r="G16" s="431"/>
      <c r="H16" s="262"/>
      <c r="I16" s="252"/>
      <c r="J16" s="456"/>
      <c r="K16" s="456"/>
      <c r="L16" s="431"/>
      <c r="M16" s="254"/>
      <c r="N16" s="431"/>
      <c r="O16" s="431"/>
      <c r="P16" s="254"/>
      <c r="Q16" s="431"/>
      <c r="R16" s="254"/>
      <c r="S16" s="254"/>
      <c r="T16" s="431"/>
      <c r="U16" s="254"/>
      <c r="V16" s="431"/>
      <c r="W16" s="431"/>
      <c r="X16" s="254"/>
      <c r="Y16" s="431"/>
      <c r="Z16" s="254"/>
      <c r="AA16" s="253"/>
    </row>
    <row r="17" spans="1:27">
      <c r="A17" s="198" t="s">
        <v>251</v>
      </c>
      <c r="B17" s="454"/>
      <c r="C17" s="453"/>
      <c r="D17" s="454"/>
      <c r="E17" s="454"/>
      <c r="F17" s="454"/>
      <c r="G17" s="431"/>
      <c r="H17" s="262"/>
      <c r="I17" s="252"/>
      <c r="J17" s="456"/>
      <c r="K17" s="456"/>
      <c r="L17" s="431"/>
      <c r="M17" s="254"/>
      <c r="N17" s="431"/>
      <c r="O17" s="431"/>
      <c r="P17" s="254"/>
      <c r="Q17" s="431"/>
      <c r="R17" s="254"/>
      <c r="S17" s="254"/>
      <c r="T17" s="431"/>
      <c r="U17" s="254"/>
      <c r="V17" s="431"/>
      <c r="W17" s="431"/>
      <c r="X17" s="254"/>
      <c r="Y17" s="431"/>
      <c r="Z17" s="254"/>
      <c r="AA17" s="253"/>
    </row>
    <row r="18" spans="1:27">
      <c r="A18" s="198" t="s">
        <v>252</v>
      </c>
      <c r="B18" s="454"/>
      <c r="C18" s="453"/>
      <c r="D18" s="454"/>
      <c r="E18" s="454"/>
      <c r="F18" s="454"/>
      <c r="G18" s="431"/>
      <c r="H18" s="262"/>
      <c r="I18" s="252"/>
      <c r="J18" s="456"/>
      <c r="K18" s="456"/>
      <c r="L18" s="431"/>
      <c r="M18" s="254"/>
      <c r="N18" s="431"/>
      <c r="O18" s="431"/>
      <c r="P18" s="254"/>
      <c r="Q18" s="431"/>
      <c r="R18" s="254"/>
      <c r="S18" s="254"/>
      <c r="T18" s="431"/>
      <c r="U18" s="254"/>
      <c r="V18" s="431"/>
      <c r="W18" s="431"/>
      <c r="X18" s="254"/>
      <c r="Y18" s="431"/>
      <c r="Z18" s="254"/>
      <c r="AA18" s="253"/>
    </row>
    <row r="19" spans="1:27">
      <c r="A19" s="198" t="s">
        <v>253</v>
      </c>
      <c r="B19" s="454"/>
      <c r="C19" s="453"/>
      <c r="D19" s="454"/>
      <c r="E19" s="454"/>
      <c r="F19" s="454"/>
      <c r="G19" s="431"/>
      <c r="H19" s="262"/>
      <c r="I19" s="252"/>
      <c r="J19" s="456"/>
      <c r="K19" s="456"/>
      <c r="L19" s="431"/>
      <c r="M19" s="254"/>
      <c r="N19" s="431"/>
      <c r="O19" s="431"/>
      <c r="P19" s="254"/>
      <c r="Q19" s="431"/>
      <c r="R19" s="254"/>
      <c r="S19" s="254"/>
      <c r="T19" s="431"/>
      <c r="U19" s="254"/>
      <c r="V19" s="431"/>
      <c r="W19" s="431"/>
      <c r="X19" s="254"/>
      <c r="Y19" s="431"/>
      <c r="Z19" s="254"/>
      <c r="AA19" s="253"/>
    </row>
    <row r="20" spans="1:27">
      <c r="A20" s="198" t="s">
        <v>254</v>
      </c>
      <c r="B20" s="454"/>
      <c r="C20" s="453"/>
      <c r="D20" s="454"/>
      <c r="E20" s="454"/>
      <c r="F20" s="454"/>
      <c r="G20" s="431"/>
      <c r="H20" s="262"/>
      <c r="I20" s="252"/>
      <c r="J20" s="456"/>
      <c r="K20" s="456"/>
      <c r="L20" s="431"/>
      <c r="M20" s="254"/>
      <c r="N20" s="431"/>
      <c r="O20" s="431"/>
      <c r="P20" s="254"/>
      <c r="Q20" s="431"/>
      <c r="R20" s="254"/>
      <c r="S20" s="254"/>
      <c r="T20" s="431"/>
      <c r="U20" s="254"/>
      <c r="V20" s="431"/>
      <c r="W20" s="431"/>
      <c r="X20" s="254"/>
      <c r="Y20" s="431"/>
      <c r="Z20" s="254"/>
      <c r="AA20" s="253"/>
    </row>
    <row r="21" spans="1:27">
      <c r="A21" s="198" t="s">
        <v>255</v>
      </c>
      <c r="B21" s="454"/>
      <c r="C21" s="453"/>
      <c r="D21" s="454"/>
      <c r="E21" s="454"/>
      <c r="F21" s="454"/>
      <c r="G21" s="431"/>
      <c r="H21" s="262"/>
      <c r="I21" s="252"/>
      <c r="J21" s="456"/>
      <c r="K21" s="456"/>
      <c r="L21" s="431"/>
      <c r="M21" s="254"/>
      <c r="N21" s="431"/>
      <c r="O21" s="431"/>
      <c r="P21" s="254"/>
      <c r="Q21" s="431"/>
      <c r="R21" s="254"/>
      <c r="S21" s="254"/>
      <c r="T21" s="431"/>
      <c r="U21" s="254"/>
      <c r="V21" s="431"/>
      <c r="W21" s="431"/>
      <c r="X21" s="254"/>
      <c r="Y21" s="431"/>
      <c r="Z21" s="254"/>
      <c r="AA21" s="253"/>
    </row>
    <row r="22" spans="1:27">
      <c r="A22" s="198" t="s">
        <v>256</v>
      </c>
      <c r="B22" s="454"/>
      <c r="C22" s="453"/>
      <c r="D22" s="454"/>
      <c r="E22" s="454"/>
      <c r="F22" s="454"/>
      <c r="G22" s="431"/>
      <c r="H22" s="262"/>
      <c r="I22" s="252"/>
      <c r="J22" s="456"/>
      <c r="K22" s="456"/>
      <c r="L22" s="431"/>
      <c r="M22" s="254"/>
      <c r="N22" s="431"/>
      <c r="O22" s="431"/>
      <c r="P22" s="254"/>
      <c r="Q22" s="431"/>
      <c r="R22" s="254"/>
      <c r="S22" s="254"/>
      <c r="T22" s="431"/>
      <c r="U22" s="254"/>
      <c r="V22" s="431"/>
      <c r="W22" s="431"/>
      <c r="X22" s="254"/>
      <c r="Y22" s="431"/>
      <c r="Z22" s="254"/>
      <c r="AA22" s="253"/>
    </row>
    <row r="23" spans="1:27">
      <c r="A23" s="198" t="s">
        <v>257</v>
      </c>
      <c r="B23" s="454"/>
      <c r="C23" s="453"/>
      <c r="D23" s="454"/>
      <c r="E23" s="454"/>
      <c r="F23" s="454"/>
      <c r="G23" s="431"/>
      <c r="H23" s="262"/>
      <c r="I23" s="252"/>
      <c r="J23" s="456"/>
      <c r="K23" s="456"/>
      <c r="L23" s="431"/>
      <c r="M23" s="254"/>
      <c r="N23" s="431"/>
      <c r="O23" s="431"/>
      <c r="P23" s="254"/>
      <c r="Q23" s="431"/>
      <c r="R23" s="254"/>
      <c r="S23" s="254"/>
      <c r="T23" s="431"/>
      <c r="U23" s="254"/>
      <c r="V23" s="431"/>
      <c r="W23" s="431"/>
      <c r="X23" s="254"/>
      <c r="Y23" s="431"/>
      <c r="Z23" s="254"/>
      <c r="AA23" s="253"/>
    </row>
    <row r="24" spans="1:27">
      <c r="A24" s="198" t="s">
        <v>258</v>
      </c>
      <c r="B24" s="454"/>
      <c r="C24" s="453"/>
      <c r="D24" s="454"/>
      <c r="E24" s="454"/>
      <c r="F24" s="454"/>
      <c r="G24" s="431"/>
      <c r="H24" s="262"/>
      <c r="I24" s="252"/>
      <c r="J24" s="456"/>
      <c r="K24" s="456"/>
      <c r="L24" s="431"/>
      <c r="M24" s="254"/>
      <c r="N24" s="431"/>
      <c r="O24" s="431"/>
      <c r="P24" s="254"/>
      <c r="Q24" s="431"/>
      <c r="R24" s="254"/>
      <c r="S24" s="254"/>
      <c r="T24" s="431"/>
      <c r="U24" s="254"/>
      <c r="V24" s="431"/>
      <c r="W24" s="431"/>
      <c r="X24" s="254"/>
      <c r="Y24" s="431"/>
      <c r="Z24" s="254"/>
      <c r="AA24" s="253"/>
    </row>
    <row r="25" spans="1:27">
      <c r="A25" s="198" t="s">
        <v>259</v>
      </c>
      <c r="B25" s="454"/>
      <c r="C25" s="453"/>
      <c r="D25" s="454"/>
      <c r="E25" s="454"/>
      <c r="F25" s="454"/>
      <c r="G25" s="431"/>
      <c r="H25" s="262"/>
      <c r="I25" s="252"/>
      <c r="J25" s="456"/>
      <c r="K25" s="456"/>
      <c r="L25" s="431"/>
      <c r="M25" s="254"/>
      <c r="N25" s="431"/>
      <c r="O25" s="431"/>
      <c r="P25" s="254"/>
      <c r="Q25" s="431"/>
      <c r="R25" s="254"/>
      <c r="S25" s="254"/>
      <c r="T25" s="431"/>
      <c r="U25" s="254"/>
      <c r="V25" s="431"/>
      <c r="W25" s="431"/>
      <c r="X25" s="254"/>
      <c r="Y25" s="431"/>
      <c r="Z25" s="254"/>
      <c r="AA25" s="253"/>
    </row>
    <row r="26" spans="1:27">
      <c r="A26" s="198" t="s">
        <v>260</v>
      </c>
      <c r="B26" s="454"/>
      <c r="C26" s="453"/>
      <c r="D26" s="454"/>
      <c r="E26" s="454"/>
      <c r="F26" s="454"/>
      <c r="G26" s="431"/>
      <c r="H26" s="262"/>
      <c r="I26" s="252"/>
      <c r="J26" s="456"/>
      <c r="K26" s="456"/>
      <c r="L26" s="431"/>
      <c r="M26" s="254"/>
      <c r="N26" s="431"/>
      <c r="O26" s="431"/>
      <c r="P26" s="254"/>
      <c r="Q26" s="431"/>
      <c r="R26" s="254"/>
      <c r="S26" s="254"/>
      <c r="T26" s="431"/>
      <c r="U26" s="254"/>
      <c r="V26" s="431"/>
      <c r="W26" s="431"/>
      <c r="X26" s="254"/>
      <c r="Y26" s="431"/>
      <c r="Z26" s="254"/>
      <c r="AA26" s="253"/>
    </row>
    <row r="27" spans="1:27">
      <c r="A27" s="198" t="s">
        <v>261</v>
      </c>
      <c r="B27" s="454"/>
      <c r="C27" s="453"/>
      <c r="D27" s="454"/>
      <c r="E27" s="454"/>
      <c r="F27" s="454"/>
      <c r="G27" s="431"/>
      <c r="H27" s="262"/>
      <c r="I27" s="252"/>
      <c r="J27" s="456"/>
      <c r="K27" s="456"/>
      <c r="L27" s="431"/>
      <c r="M27" s="254"/>
      <c r="N27" s="431"/>
      <c r="O27" s="431"/>
      <c r="P27" s="254"/>
      <c r="Q27" s="431"/>
      <c r="R27" s="254"/>
      <c r="S27" s="254"/>
      <c r="T27" s="431"/>
      <c r="U27" s="254"/>
      <c r="V27" s="431"/>
      <c r="W27" s="431"/>
      <c r="X27" s="254"/>
      <c r="Y27" s="431"/>
      <c r="Z27" s="254"/>
      <c r="AA27" s="253"/>
    </row>
    <row r="28" spans="1:27">
      <c r="A28" s="198" t="s">
        <v>262</v>
      </c>
      <c r="B28" s="454"/>
      <c r="C28" s="453"/>
      <c r="D28" s="454"/>
      <c r="E28" s="454"/>
      <c r="F28" s="454"/>
      <c r="G28" s="431"/>
      <c r="H28" s="262"/>
      <c r="I28" s="252"/>
      <c r="J28" s="456"/>
      <c r="K28" s="456"/>
      <c r="L28" s="431"/>
      <c r="M28" s="254"/>
      <c r="N28" s="431"/>
      <c r="O28" s="431"/>
      <c r="P28" s="254"/>
      <c r="Q28" s="431"/>
      <c r="R28" s="254"/>
      <c r="S28" s="254"/>
      <c r="T28" s="431"/>
      <c r="U28" s="254"/>
      <c r="V28" s="431"/>
      <c r="W28" s="431"/>
      <c r="X28" s="254"/>
      <c r="Y28" s="431"/>
      <c r="Z28" s="254"/>
      <c r="AA28" s="253"/>
    </row>
    <row r="29" spans="1:27">
      <c r="A29" s="198" t="s">
        <v>263</v>
      </c>
      <c r="B29" s="454"/>
      <c r="C29" s="453"/>
      <c r="D29" s="454"/>
      <c r="E29" s="454"/>
      <c r="F29" s="454"/>
      <c r="G29" s="431"/>
      <c r="H29" s="262"/>
      <c r="I29" s="252"/>
      <c r="J29" s="456"/>
      <c r="K29" s="456"/>
      <c r="L29" s="431"/>
      <c r="M29" s="254"/>
      <c r="N29" s="431"/>
      <c r="O29" s="431"/>
      <c r="P29" s="254"/>
      <c r="Q29" s="431"/>
      <c r="R29" s="254"/>
      <c r="S29" s="254"/>
      <c r="T29" s="431"/>
      <c r="U29" s="254"/>
      <c r="V29" s="431"/>
      <c r="W29" s="431"/>
      <c r="X29" s="254"/>
      <c r="Y29" s="431"/>
      <c r="Z29" s="254"/>
      <c r="AA29" s="253"/>
    </row>
    <row r="30" spans="1:27">
      <c r="A30" s="198" t="s">
        <v>264</v>
      </c>
      <c r="B30" s="454"/>
      <c r="C30" s="453"/>
      <c r="D30" s="454"/>
      <c r="E30" s="454"/>
      <c r="F30" s="454"/>
      <c r="G30" s="431"/>
      <c r="H30" s="262"/>
      <c r="I30" s="252"/>
      <c r="J30" s="456"/>
      <c r="K30" s="456"/>
      <c r="L30" s="431"/>
      <c r="M30" s="254"/>
      <c r="N30" s="431"/>
      <c r="O30" s="431"/>
      <c r="P30" s="254"/>
      <c r="Q30" s="431"/>
      <c r="R30" s="254"/>
      <c r="S30" s="254"/>
      <c r="T30" s="431"/>
      <c r="U30" s="254"/>
      <c r="V30" s="431"/>
      <c r="W30" s="431"/>
      <c r="X30" s="254"/>
      <c r="Y30" s="431"/>
      <c r="Z30" s="254"/>
      <c r="AA30" s="253"/>
    </row>
    <row r="31" spans="1:27">
      <c r="A31" s="198" t="s">
        <v>265</v>
      </c>
      <c r="B31" s="454"/>
      <c r="C31" s="453"/>
      <c r="D31" s="454"/>
      <c r="E31" s="454"/>
      <c r="F31" s="454"/>
      <c r="G31" s="431"/>
      <c r="H31" s="262"/>
      <c r="I31" s="252"/>
      <c r="J31" s="456"/>
      <c r="K31" s="456"/>
      <c r="L31" s="431"/>
      <c r="M31" s="254"/>
      <c r="N31" s="431"/>
      <c r="O31" s="431"/>
      <c r="P31" s="254"/>
      <c r="Q31" s="431"/>
      <c r="R31" s="254"/>
      <c r="S31" s="254"/>
      <c r="T31" s="431"/>
      <c r="U31" s="254"/>
      <c r="V31" s="431"/>
      <c r="W31" s="431"/>
      <c r="X31" s="254"/>
      <c r="Y31" s="431"/>
      <c r="Z31" s="254"/>
      <c r="AA31" s="253"/>
    </row>
    <row r="32" spans="1:27">
      <c r="A32" s="198" t="s">
        <v>266</v>
      </c>
      <c r="B32" s="454"/>
      <c r="C32" s="453"/>
      <c r="D32" s="454"/>
      <c r="E32" s="454"/>
      <c r="F32" s="454"/>
      <c r="G32" s="431"/>
      <c r="H32" s="262"/>
      <c r="I32" s="252"/>
      <c r="J32" s="456"/>
      <c r="K32" s="456"/>
      <c r="L32" s="431"/>
      <c r="M32" s="254"/>
      <c r="N32" s="431"/>
      <c r="O32" s="431"/>
      <c r="P32" s="254"/>
      <c r="Q32" s="431"/>
      <c r="R32" s="254"/>
      <c r="S32" s="254"/>
      <c r="T32" s="431"/>
      <c r="U32" s="254"/>
      <c r="V32" s="431"/>
      <c r="W32" s="431"/>
      <c r="X32" s="254"/>
      <c r="Y32" s="431"/>
      <c r="Z32" s="254"/>
      <c r="AA32" s="253"/>
    </row>
    <row r="33" spans="1:27">
      <c r="A33" s="198" t="s">
        <v>267</v>
      </c>
      <c r="B33" s="454"/>
      <c r="C33" s="453"/>
      <c r="D33" s="454"/>
      <c r="E33" s="454"/>
      <c r="F33" s="454"/>
      <c r="G33" s="431"/>
      <c r="H33" s="262"/>
      <c r="I33" s="252"/>
      <c r="J33" s="456"/>
      <c r="K33" s="456"/>
      <c r="L33" s="431"/>
      <c r="M33" s="254"/>
      <c r="N33" s="431"/>
      <c r="O33" s="431"/>
      <c r="P33" s="254"/>
      <c r="Q33" s="431"/>
      <c r="R33" s="254"/>
      <c r="S33" s="254"/>
      <c r="T33" s="431"/>
      <c r="U33" s="254"/>
      <c r="V33" s="431"/>
      <c r="W33" s="431"/>
      <c r="X33" s="254"/>
      <c r="Y33" s="431"/>
      <c r="Z33" s="254"/>
      <c r="AA33" s="253"/>
    </row>
    <row r="34" spans="1:27">
      <c r="A34" s="198" t="s">
        <v>268</v>
      </c>
      <c r="B34" s="454"/>
      <c r="C34" s="453"/>
      <c r="D34" s="454"/>
      <c r="E34" s="454"/>
      <c r="F34" s="454"/>
      <c r="G34" s="431"/>
      <c r="H34" s="262"/>
      <c r="I34" s="252"/>
      <c r="J34" s="456"/>
      <c r="K34" s="456"/>
      <c r="L34" s="431"/>
      <c r="M34" s="254"/>
      <c r="N34" s="431"/>
      <c r="O34" s="431"/>
      <c r="P34" s="254"/>
      <c r="Q34" s="431"/>
      <c r="R34" s="254"/>
      <c r="S34" s="254"/>
      <c r="T34" s="431"/>
      <c r="U34" s="254"/>
      <c r="V34" s="431"/>
      <c r="W34" s="431"/>
      <c r="X34" s="254"/>
      <c r="Y34" s="431"/>
      <c r="Z34" s="254"/>
      <c r="AA34" s="253"/>
    </row>
    <row r="35" spans="1:27">
      <c r="A35" s="198" t="s">
        <v>269</v>
      </c>
      <c r="B35" s="454"/>
      <c r="C35" s="453"/>
      <c r="D35" s="454"/>
      <c r="E35" s="454"/>
      <c r="F35" s="454"/>
      <c r="G35" s="431"/>
      <c r="H35" s="262"/>
      <c r="I35" s="252"/>
      <c r="J35" s="456"/>
      <c r="K35" s="456"/>
      <c r="L35" s="431"/>
      <c r="M35" s="254"/>
      <c r="N35" s="431"/>
      <c r="O35" s="431"/>
      <c r="P35" s="254"/>
      <c r="Q35" s="431"/>
      <c r="R35" s="254"/>
      <c r="S35" s="254"/>
      <c r="T35" s="431"/>
      <c r="U35" s="254"/>
      <c r="V35" s="431"/>
      <c r="W35" s="431"/>
      <c r="X35" s="254"/>
      <c r="Y35" s="431"/>
      <c r="Z35" s="254"/>
      <c r="AA35" s="253"/>
    </row>
    <row r="36" spans="1:27">
      <c r="A36" s="198" t="s">
        <v>270</v>
      </c>
      <c r="B36" s="454"/>
      <c r="C36" s="453"/>
      <c r="D36" s="454"/>
      <c r="E36" s="454"/>
      <c r="F36" s="454"/>
      <c r="G36" s="431"/>
      <c r="H36" s="262"/>
      <c r="I36" s="252"/>
      <c r="J36" s="456"/>
      <c r="K36" s="456"/>
      <c r="L36" s="431"/>
      <c r="M36" s="254"/>
      <c r="N36" s="431"/>
      <c r="O36" s="431"/>
      <c r="P36" s="254"/>
      <c r="Q36" s="431"/>
      <c r="R36" s="254"/>
      <c r="S36" s="254"/>
      <c r="T36" s="431"/>
      <c r="U36" s="254"/>
      <c r="V36" s="431"/>
      <c r="W36" s="431"/>
      <c r="X36" s="254"/>
      <c r="Y36" s="431"/>
      <c r="Z36" s="254"/>
      <c r="AA36" s="253"/>
    </row>
    <row r="37" spans="1:27">
      <c r="A37" s="198" t="s">
        <v>271</v>
      </c>
      <c r="B37" s="454"/>
      <c r="C37" s="453"/>
      <c r="D37" s="454"/>
      <c r="E37" s="454"/>
      <c r="F37" s="454"/>
      <c r="G37" s="431"/>
      <c r="H37" s="262"/>
      <c r="I37" s="252"/>
      <c r="J37" s="456"/>
      <c r="K37" s="456"/>
      <c r="L37" s="431"/>
      <c r="M37" s="254"/>
      <c r="N37" s="431"/>
      <c r="O37" s="431"/>
      <c r="P37" s="254"/>
      <c r="Q37" s="431"/>
      <c r="R37" s="254"/>
      <c r="S37" s="254"/>
      <c r="T37" s="431"/>
      <c r="U37" s="254"/>
      <c r="V37" s="431"/>
      <c r="W37" s="431"/>
      <c r="X37" s="254"/>
      <c r="Y37" s="431"/>
      <c r="Z37" s="254"/>
      <c r="AA37" s="253"/>
    </row>
    <row r="38" spans="1:27">
      <c r="A38" s="198" t="s">
        <v>272</v>
      </c>
      <c r="B38" s="454"/>
      <c r="C38" s="453"/>
      <c r="D38" s="454"/>
      <c r="E38" s="454"/>
      <c r="F38" s="454"/>
      <c r="G38" s="431"/>
      <c r="H38" s="262"/>
      <c r="I38" s="252"/>
      <c r="J38" s="456"/>
      <c r="K38" s="456"/>
      <c r="L38" s="431"/>
      <c r="M38" s="254"/>
      <c r="N38" s="431"/>
      <c r="O38" s="431"/>
      <c r="P38" s="254"/>
      <c r="Q38" s="431"/>
      <c r="R38" s="254"/>
      <c r="S38" s="254"/>
      <c r="T38" s="431"/>
      <c r="U38" s="254"/>
      <c r="V38" s="431"/>
      <c r="W38" s="431"/>
      <c r="X38" s="254"/>
      <c r="Y38" s="431"/>
      <c r="Z38" s="254"/>
      <c r="AA38" s="253"/>
    </row>
    <row r="39" spans="1:27">
      <c r="A39" s="198" t="s">
        <v>273</v>
      </c>
      <c r="B39" s="454"/>
      <c r="C39" s="453"/>
      <c r="D39" s="454"/>
      <c r="E39" s="454"/>
      <c r="F39" s="454"/>
      <c r="G39" s="431"/>
      <c r="H39" s="262"/>
      <c r="I39" s="252"/>
      <c r="J39" s="456"/>
      <c r="K39" s="456"/>
      <c r="L39" s="431"/>
      <c r="M39" s="254"/>
      <c r="N39" s="431"/>
      <c r="O39" s="431"/>
      <c r="P39" s="254"/>
      <c r="Q39" s="431"/>
      <c r="R39" s="254"/>
      <c r="S39" s="254"/>
      <c r="T39" s="431"/>
      <c r="U39" s="254"/>
      <c r="V39" s="431"/>
      <c r="W39" s="431"/>
      <c r="X39" s="254"/>
      <c r="Y39" s="431"/>
      <c r="Z39" s="254"/>
      <c r="AA39" s="253"/>
    </row>
    <row r="40" spans="1:27">
      <c r="A40" s="198" t="s">
        <v>274</v>
      </c>
      <c r="B40" s="454"/>
      <c r="C40" s="453"/>
      <c r="D40" s="454"/>
      <c r="E40" s="454"/>
      <c r="F40" s="454"/>
      <c r="G40" s="431"/>
      <c r="H40" s="262"/>
      <c r="I40" s="252"/>
      <c r="J40" s="456"/>
      <c r="K40" s="456"/>
      <c r="L40" s="431"/>
      <c r="M40" s="254"/>
      <c r="N40" s="431"/>
      <c r="O40" s="431"/>
      <c r="P40" s="254"/>
      <c r="Q40" s="431"/>
      <c r="R40" s="254"/>
      <c r="S40" s="254"/>
      <c r="T40" s="431"/>
      <c r="U40" s="254"/>
      <c r="V40" s="431"/>
      <c r="W40" s="431"/>
      <c r="X40" s="254"/>
      <c r="Y40" s="431"/>
      <c r="Z40" s="254"/>
      <c r="AA40" s="253"/>
    </row>
    <row r="41" spans="1:27">
      <c r="A41" s="198" t="s">
        <v>275</v>
      </c>
      <c r="B41" s="454"/>
      <c r="C41" s="453"/>
      <c r="D41" s="454"/>
      <c r="E41" s="454"/>
      <c r="F41" s="454"/>
      <c r="G41" s="431"/>
      <c r="H41" s="262"/>
      <c r="I41" s="252"/>
      <c r="J41" s="456"/>
      <c r="K41" s="456"/>
      <c r="L41" s="431"/>
      <c r="M41" s="254"/>
      <c r="N41" s="431"/>
      <c r="O41" s="431"/>
      <c r="P41" s="254"/>
      <c r="Q41" s="431"/>
      <c r="R41" s="254"/>
      <c r="S41" s="254"/>
      <c r="T41" s="431"/>
      <c r="U41" s="254"/>
      <c r="V41" s="431"/>
      <c r="W41" s="431"/>
      <c r="X41" s="254"/>
      <c r="Y41" s="431"/>
      <c r="Z41" s="254"/>
      <c r="AA41" s="253"/>
    </row>
    <row r="42" spans="1:27">
      <c r="A42" s="198" t="s">
        <v>276</v>
      </c>
      <c r="B42" s="454"/>
      <c r="C42" s="453"/>
      <c r="D42" s="454"/>
      <c r="E42" s="454"/>
      <c r="F42" s="454"/>
      <c r="G42" s="431"/>
      <c r="H42" s="262"/>
      <c r="I42" s="252"/>
      <c r="J42" s="456"/>
      <c r="K42" s="456"/>
      <c r="L42" s="431"/>
      <c r="M42" s="254"/>
      <c r="N42" s="431"/>
      <c r="O42" s="431"/>
      <c r="P42" s="254"/>
      <c r="Q42" s="431"/>
      <c r="R42" s="254"/>
      <c r="S42" s="254"/>
      <c r="T42" s="431"/>
      <c r="U42" s="254"/>
      <c r="V42" s="431"/>
      <c r="W42" s="431"/>
      <c r="X42" s="254"/>
      <c r="Y42" s="431"/>
      <c r="Z42" s="254"/>
      <c r="AA42" s="253"/>
    </row>
    <row r="43" spans="1:27">
      <c r="A43" s="198" t="s">
        <v>277</v>
      </c>
      <c r="B43" s="454"/>
      <c r="C43" s="453"/>
      <c r="D43" s="454"/>
      <c r="E43" s="454"/>
      <c r="F43" s="454"/>
      <c r="G43" s="431"/>
      <c r="H43" s="262"/>
      <c r="I43" s="252"/>
      <c r="J43" s="456"/>
      <c r="K43" s="456"/>
      <c r="L43" s="431"/>
      <c r="M43" s="254"/>
      <c r="N43" s="431"/>
      <c r="O43" s="431"/>
      <c r="P43" s="254"/>
      <c r="Q43" s="431"/>
      <c r="R43" s="254"/>
      <c r="S43" s="254"/>
      <c r="T43" s="431"/>
      <c r="U43" s="254"/>
      <c r="V43" s="431"/>
      <c r="W43" s="431"/>
      <c r="X43" s="254"/>
      <c r="Y43" s="431"/>
      <c r="Z43" s="254"/>
      <c r="AA43" s="253"/>
    </row>
    <row r="44" spans="1:27">
      <c r="A44" s="198" t="s">
        <v>278</v>
      </c>
      <c r="B44" s="454"/>
      <c r="C44" s="453"/>
      <c r="D44" s="454"/>
      <c r="E44" s="454"/>
      <c r="F44" s="454"/>
      <c r="G44" s="431"/>
      <c r="H44" s="262"/>
      <c r="I44" s="252"/>
      <c r="J44" s="456"/>
      <c r="K44" s="456"/>
      <c r="L44" s="431"/>
      <c r="M44" s="254"/>
      <c r="N44" s="431"/>
      <c r="O44" s="431"/>
      <c r="P44" s="254"/>
      <c r="Q44" s="431"/>
      <c r="R44" s="254"/>
      <c r="S44" s="254"/>
      <c r="T44" s="431"/>
      <c r="U44" s="254"/>
      <c r="V44" s="431"/>
      <c r="W44" s="431"/>
      <c r="X44" s="254"/>
      <c r="Y44" s="431"/>
      <c r="Z44" s="254"/>
      <c r="AA44" s="253"/>
    </row>
    <row r="45" spans="1:27">
      <c r="A45" s="198" t="s">
        <v>279</v>
      </c>
      <c r="B45" s="454"/>
      <c r="C45" s="453"/>
      <c r="D45" s="454"/>
      <c r="E45" s="454"/>
      <c r="F45" s="454"/>
      <c r="G45" s="431"/>
      <c r="H45" s="262"/>
      <c r="I45" s="252"/>
      <c r="J45" s="456"/>
      <c r="K45" s="456"/>
      <c r="L45" s="431"/>
      <c r="M45" s="254"/>
      <c r="N45" s="431"/>
      <c r="O45" s="431"/>
      <c r="P45" s="254"/>
      <c r="Q45" s="431"/>
      <c r="R45" s="254"/>
      <c r="S45" s="254"/>
      <c r="T45" s="431"/>
      <c r="U45" s="254"/>
      <c r="V45" s="431"/>
      <c r="W45" s="431"/>
      <c r="X45" s="254"/>
      <c r="Y45" s="431"/>
      <c r="Z45" s="254"/>
      <c r="AA45" s="253"/>
    </row>
    <row r="46" spans="1:27">
      <c r="A46" s="198" t="s">
        <v>280</v>
      </c>
      <c r="B46" s="454"/>
      <c r="C46" s="453"/>
      <c r="D46" s="454"/>
      <c r="E46" s="454"/>
      <c r="F46" s="454"/>
      <c r="G46" s="431"/>
      <c r="H46" s="262"/>
      <c r="I46" s="252"/>
      <c r="J46" s="456"/>
      <c r="K46" s="456"/>
      <c r="L46" s="431"/>
      <c r="M46" s="254"/>
      <c r="N46" s="431"/>
      <c r="O46" s="431"/>
      <c r="P46" s="254"/>
      <c r="Q46" s="431"/>
      <c r="R46" s="254"/>
      <c r="S46" s="254"/>
      <c r="T46" s="431"/>
      <c r="U46" s="254"/>
      <c r="V46" s="431"/>
      <c r="W46" s="431"/>
      <c r="X46" s="254"/>
      <c r="Y46" s="431"/>
      <c r="Z46" s="254"/>
      <c r="AA46" s="253"/>
    </row>
    <row r="47" spans="1:27">
      <c r="A47" s="198" t="s">
        <v>281</v>
      </c>
      <c r="B47" s="454"/>
      <c r="C47" s="453"/>
      <c r="D47" s="454"/>
      <c r="E47" s="454"/>
      <c r="F47" s="454"/>
      <c r="G47" s="431"/>
      <c r="H47" s="262"/>
      <c r="I47" s="252"/>
      <c r="J47" s="456"/>
      <c r="K47" s="456"/>
      <c r="L47" s="431"/>
      <c r="M47" s="254"/>
      <c r="N47" s="431"/>
      <c r="O47" s="431"/>
      <c r="P47" s="254"/>
      <c r="Q47" s="431"/>
      <c r="R47" s="254"/>
      <c r="S47" s="254"/>
      <c r="T47" s="431"/>
      <c r="U47" s="254"/>
      <c r="V47" s="431"/>
      <c r="W47" s="431"/>
      <c r="X47" s="254"/>
      <c r="Y47" s="431"/>
      <c r="Z47" s="254"/>
      <c r="AA47" s="253"/>
    </row>
    <row r="48" spans="1:27">
      <c r="A48" s="198" t="s">
        <v>282</v>
      </c>
      <c r="B48" s="454"/>
      <c r="C48" s="453"/>
      <c r="D48" s="454"/>
      <c r="E48" s="454"/>
      <c r="F48" s="454"/>
      <c r="G48" s="431"/>
      <c r="H48" s="262"/>
      <c r="I48" s="252"/>
      <c r="J48" s="456"/>
      <c r="K48" s="456"/>
      <c r="L48" s="431"/>
      <c r="M48" s="254"/>
      <c r="N48" s="431"/>
      <c r="O48" s="431"/>
      <c r="P48" s="254"/>
      <c r="Q48" s="431"/>
      <c r="R48" s="254"/>
      <c r="S48" s="254"/>
      <c r="T48" s="431"/>
      <c r="U48" s="254"/>
      <c r="V48" s="431"/>
      <c r="W48" s="431"/>
      <c r="X48" s="254"/>
      <c r="Y48" s="431"/>
      <c r="Z48" s="254"/>
      <c r="AA48" s="253"/>
    </row>
    <row r="49" spans="1:27">
      <c r="A49" s="198" t="s">
        <v>283</v>
      </c>
      <c r="B49" s="454"/>
      <c r="C49" s="453"/>
      <c r="D49" s="454"/>
      <c r="E49" s="454"/>
      <c r="F49" s="454"/>
      <c r="G49" s="431"/>
      <c r="H49" s="262"/>
      <c r="I49" s="252"/>
      <c r="J49" s="456"/>
      <c r="K49" s="456"/>
      <c r="L49" s="431"/>
      <c r="M49" s="254"/>
      <c r="N49" s="431"/>
      <c r="O49" s="431"/>
      <c r="P49" s="254"/>
      <c r="Q49" s="431"/>
      <c r="R49" s="254"/>
      <c r="S49" s="254"/>
      <c r="T49" s="431"/>
      <c r="U49" s="254"/>
      <c r="V49" s="431"/>
      <c r="W49" s="431"/>
      <c r="X49" s="254"/>
      <c r="Y49" s="431"/>
      <c r="Z49" s="254"/>
      <c r="AA49" s="253"/>
    </row>
    <row r="50" spans="1:27">
      <c r="A50" s="198" t="s">
        <v>284</v>
      </c>
      <c r="B50" s="454"/>
      <c r="C50" s="453"/>
      <c r="D50" s="454"/>
      <c r="E50" s="454"/>
      <c r="F50" s="454"/>
      <c r="G50" s="431"/>
      <c r="H50" s="262"/>
      <c r="I50" s="252"/>
      <c r="J50" s="456"/>
      <c r="K50" s="456"/>
      <c r="L50" s="431"/>
      <c r="M50" s="254"/>
      <c r="N50" s="431"/>
      <c r="O50" s="431"/>
      <c r="P50" s="254"/>
      <c r="Q50" s="431"/>
      <c r="R50" s="254"/>
      <c r="S50" s="254"/>
      <c r="T50" s="431"/>
      <c r="U50" s="254"/>
      <c r="V50" s="431"/>
      <c r="W50" s="431"/>
      <c r="X50" s="254"/>
      <c r="Y50" s="431"/>
      <c r="Z50" s="254"/>
      <c r="AA50" s="253"/>
    </row>
    <row r="51" spans="1:27">
      <c r="A51" s="198" t="s">
        <v>285</v>
      </c>
      <c r="B51" s="454"/>
      <c r="C51" s="453"/>
      <c r="D51" s="454"/>
      <c r="E51" s="454"/>
      <c r="F51" s="454"/>
      <c r="G51" s="431"/>
      <c r="H51" s="262"/>
      <c r="I51" s="252"/>
      <c r="J51" s="456"/>
      <c r="K51" s="456"/>
      <c r="L51" s="431"/>
      <c r="M51" s="254"/>
      <c r="N51" s="431"/>
      <c r="O51" s="431"/>
      <c r="P51" s="254"/>
      <c r="Q51" s="431"/>
      <c r="R51" s="254"/>
      <c r="S51" s="254"/>
      <c r="T51" s="431"/>
      <c r="U51" s="254"/>
      <c r="V51" s="431"/>
      <c r="W51" s="431"/>
      <c r="X51" s="254"/>
      <c r="Y51" s="431"/>
      <c r="Z51" s="254"/>
      <c r="AA51" s="253"/>
    </row>
    <row r="52" spans="1:27">
      <c r="A52" s="198" t="s">
        <v>286</v>
      </c>
      <c r="B52" s="454"/>
      <c r="C52" s="453"/>
      <c r="D52" s="454"/>
      <c r="E52" s="454"/>
      <c r="F52" s="454"/>
      <c r="G52" s="431"/>
      <c r="H52" s="262"/>
      <c r="I52" s="252"/>
      <c r="J52" s="456"/>
      <c r="K52" s="456"/>
      <c r="L52" s="431"/>
      <c r="M52" s="254"/>
      <c r="N52" s="431"/>
      <c r="O52" s="431"/>
      <c r="P52" s="254"/>
      <c r="Q52" s="431"/>
      <c r="R52" s="254"/>
      <c r="S52" s="254"/>
      <c r="T52" s="431"/>
      <c r="U52" s="254"/>
      <c r="V52" s="431"/>
      <c r="W52" s="431"/>
      <c r="X52" s="254"/>
      <c r="Y52" s="431"/>
      <c r="Z52" s="254"/>
      <c r="AA52" s="253"/>
    </row>
    <row r="53" spans="1:27">
      <c r="A53" s="198" t="s">
        <v>287</v>
      </c>
      <c r="B53" s="454"/>
      <c r="C53" s="453"/>
      <c r="D53" s="454"/>
      <c r="E53" s="454"/>
      <c r="F53" s="454"/>
      <c r="G53" s="431"/>
      <c r="H53" s="262"/>
      <c r="I53" s="252"/>
      <c r="J53" s="456"/>
      <c r="K53" s="456"/>
      <c r="L53" s="431"/>
      <c r="M53" s="254"/>
      <c r="N53" s="431"/>
      <c r="O53" s="431"/>
      <c r="P53" s="254"/>
      <c r="Q53" s="431"/>
      <c r="R53" s="254"/>
      <c r="S53" s="254"/>
      <c r="T53" s="431"/>
      <c r="U53" s="254"/>
      <c r="V53" s="431"/>
      <c r="W53" s="431"/>
      <c r="X53" s="254"/>
      <c r="Y53" s="431"/>
      <c r="Z53" s="254"/>
      <c r="AA53" s="253"/>
    </row>
    <row r="54" spans="1:27">
      <c r="A54" s="198" t="s">
        <v>288</v>
      </c>
      <c r="B54" s="454"/>
      <c r="C54" s="453"/>
      <c r="D54" s="454"/>
      <c r="E54" s="454"/>
      <c r="F54" s="454"/>
      <c r="G54" s="431"/>
      <c r="H54" s="262"/>
      <c r="I54" s="252"/>
      <c r="J54" s="456"/>
      <c r="K54" s="456"/>
      <c r="L54" s="431"/>
      <c r="M54" s="254"/>
      <c r="N54" s="431"/>
      <c r="O54" s="431"/>
      <c r="P54" s="254"/>
      <c r="Q54" s="431"/>
      <c r="R54" s="254"/>
      <c r="S54" s="254"/>
      <c r="T54" s="431"/>
      <c r="U54" s="254"/>
      <c r="V54" s="431"/>
      <c r="W54" s="431"/>
      <c r="X54" s="254"/>
      <c r="Y54" s="431"/>
      <c r="Z54" s="254"/>
      <c r="AA54" s="253"/>
    </row>
    <row r="55" spans="1:27">
      <c r="A55" s="198" t="s">
        <v>289</v>
      </c>
      <c r="B55" s="454"/>
      <c r="C55" s="453"/>
      <c r="D55" s="454"/>
      <c r="E55" s="454"/>
      <c r="F55" s="454"/>
      <c r="G55" s="431"/>
      <c r="H55" s="262"/>
      <c r="I55" s="252"/>
      <c r="J55" s="456"/>
      <c r="K55" s="456"/>
      <c r="L55" s="431"/>
      <c r="M55" s="254"/>
      <c r="N55" s="431"/>
      <c r="O55" s="431"/>
      <c r="P55" s="254"/>
      <c r="Q55" s="431"/>
      <c r="R55" s="254"/>
      <c r="S55" s="254"/>
      <c r="T55" s="431"/>
      <c r="U55" s="254"/>
      <c r="V55" s="431"/>
      <c r="W55" s="431"/>
      <c r="X55" s="254"/>
      <c r="Y55" s="431"/>
      <c r="Z55" s="254"/>
      <c r="AA55" s="253"/>
    </row>
    <row r="56" spans="1:27">
      <c r="A56" s="198" t="s">
        <v>290</v>
      </c>
      <c r="B56" s="454"/>
      <c r="C56" s="453"/>
      <c r="D56" s="454"/>
      <c r="E56" s="454"/>
      <c r="F56" s="454"/>
      <c r="G56" s="431"/>
      <c r="H56" s="262"/>
      <c r="I56" s="252"/>
      <c r="J56" s="456"/>
      <c r="K56" s="456"/>
      <c r="L56" s="431"/>
      <c r="M56" s="254"/>
      <c r="N56" s="431"/>
      <c r="O56" s="431"/>
      <c r="P56" s="254"/>
      <c r="Q56" s="431"/>
      <c r="R56" s="254"/>
      <c r="S56" s="254"/>
      <c r="T56" s="431"/>
      <c r="U56" s="254"/>
      <c r="V56" s="431"/>
      <c r="W56" s="431"/>
      <c r="X56" s="254"/>
      <c r="Y56" s="431"/>
      <c r="Z56" s="254"/>
      <c r="AA56" s="253"/>
    </row>
    <row r="57" spans="1:27">
      <c r="A57" s="198" t="s">
        <v>291</v>
      </c>
      <c r="B57" s="454"/>
      <c r="C57" s="453"/>
      <c r="D57" s="454"/>
      <c r="E57" s="454"/>
      <c r="F57" s="454"/>
      <c r="G57" s="431"/>
      <c r="H57" s="262"/>
      <c r="I57" s="252"/>
      <c r="J57" s="456"/>
      <c r="K57" s="456"/>
      <c r="L57" s="431"/>
      <c r="M57" s="254"/>
      <c r="N57" s="431"/>
      <c r="O57" s="431"/>
      <c r="P57" s="254"/>
      <c r="Q57" s="431"/>
      <c r="R57" s="254"/>
      <c r="S57" s="254"/>
      <c r="T57" s="431"/>
      <c r="U57" s="254"/>
      <c r="V57" s="431"/>
      <c r="W57" s="431"/>
      <c r="X57" s="254"/>
      <c r="Y57" s="431"/>
      <c r="Z57" s="254"/>
      <c r="AA57" s="253"/>
    </row>
    <row r="58" spans="1:27">
      <c r="A58" s="198" t="s">
        <v>292</v>
      </c>
      <c r="B58" s="454"/>
      <c r="C58" s="453"/>
      <c r="D58" s="454"/>
      <c r="E58" s="454"/>
      <c r="F58" s="454"/>
      <c r="G58" s="431"/>
      <c r="H58" s="262"/>
      <c r="I58" s="252"/>
      <c r="J58" s="456"/>
      <c r="K58" s="456"/>
      <c r="L58" s="431"/>
      <c r="M58" s="254"/>
      <c r="N58" s="431"/>
      <c r="O58" s="431"/>
      <c r="P58" s="254"/>
      <c r="Q58" s="431"/>
      <c r="R58" s="254"/>
      <c r="S58" s="254"/>
      <c r="T58" s="431"/>
      <c r="U58" s="254"/>
      <c r="V58" s="431"/>
      <c r="W58" s="431"/>
      <c r="X58" s="254"/>
      <c r="Y58" s="431"/>
      <c r="Z58" s="254"/>
      <c r="AA58" s="253"/>
    </row>
    <row r="59" spans="1:27">
      <c r="A59" s="198" t="s">
        <v>293</v>
      </c>
      <c r="B59" s="454"/>
      <c r="C59" s="453"/>
      <c r="D59" s="454"/>
      <c r="E59" s="454"/>
      <c r="F59" s="454"/>
      <c r="G59" s="431"/>
      <c r="H59" s="262"/>
      <c r="I59" s="252"/>
      <c r="J59" s="456"/>
      <c r="K59" s="456"/>
      <c r="L59" s="431"/>
      <c r="M59" s="254"/>
      <c r="N59" s="431"/>
      <c r="O59" s="431"/>
      <c r="P59" s="254"/>
      <c r="Q59" s="431"/>
      <c r="R59" s="254"/>
      <c r="S59" s="254"/>
      <c r="T59" s="431"/>
      <c r="U59" s="254"/>
      <c r="V59" s="431"/>
      <c r="W59" s="431"/>
      <c r="X59" s="254"/>
      <c r="Y59" s="431"/>
      <c r="Z59" s="254"/>
      <c r="AA59" s="253"/>
    </row>
    <row r="60" spans="1:27">
      <c r="A60" s="198" t="s">
        <v>294</v>
      </c>
      <c r="B60" s="454"/>
      <c r="C60" s="453"/>
      <c r="D60" s="454"/>
      <c r="E60" s="454"/>
      <c r="F60" s="454"/>
      <c r="G60" s="431"/>
      <c r="H60" s="262"/>
      <c r="I60" s="252"/>
      <c r="J60" s="456"/>
      <c r="K60" s="456"/>
      <c r="L60" s="431"/>
      <c r="M60" s="254"/>
      <c r="N60" s="431"/>
      <c r="O60" s="431"/>
      <c r="P60" s="254"/>
      <c r="Q60" s="431"/>
      <c r="R60" s="254"/>
      <c r="S60" s="254"/>
      <c r="T60" s="431"/>
      <c r="U60" s="254"/>
      <c r="V60" s="431"/>
      <c r="W60" s="431"/>
      <c r="X60" s="254"/>
      <c r="Y60" s="431"/>
      <c r="Z60" s="254"/>
      <c r="AA60" s="253"/>
    </row>
    <row r="61" spans="1:27">
      <c r="A61" s="198" t="s">
        <v>295</v>
      </c>
      <c r="B61" s="454"/>
      <c r="C61" s="453"/>
      <c r="D61" s="454"/>
      <c r="E61" s="454"/>
      <c r="F61" s="454"/>
      <c r="G61" s="431"/>
      <c r="H61" s="262"/>
      <c r="I61" s="252"/>
      <c r="J61" s="456"/>
      <c r="K61" s="456"/>
      <c r="L61" s="431"/>
      <c r="M61" s="254"/>
      <c r="N61" s="431"/>
      <c r="O61" s="431"/>
      <c r="P61" s="254"/>
      <c r="Q61" s="431"/>
      <c r="R61" s="254"/>
      <c r="S61" s="254"/>
      <c r="T61" s="431"/>
      <c r="U61" s="254"/>
      <c r="V61" s="431"/>
      <c r="W61" s="431"/>
      <c r="X61" s="254"/>
      <c r="Y61" s="431"/>
      <c r="Z61" s="254"/>
      <c r="AA61" s="253"/>
    </row>
    <row r="62" spans="1:27">
      <c r="A62" s="198" t="s">
        <v>296</v>
      </c>
      <c r="B62" s="454"/>
      <c r="C62" s="453"/>
      <c r="D62" s="454"/>
      <c r="E62" s="454"/>
      <c r="F62" s="454"/>
      <c r="G62" s="431"/>
      <c r="H62" s="262"/>
      <c r="I62" s="252"/>
      <c r="J62" s="456"/>
      <c r="K62" s="456"/>
      <c r="L62" s="431"/>
      <c r="M62" s="254"/>
      <c r="N62" s="431"/>
      <c r="O62" s="431"/>
      <c r="P62" s="254"/>
      <c r="Q62" s="431"/>
      <c r="R62" s="254"/>
      <c r="S62" s="254"/>
      <c r="T62" s="431"/>
      <c r="U62" s="254"/>
      <c r="V62" s="431"/>
      <c r="W62" s="431"/>
      <c r="X62" s="254"/>
      <c r="Y62" s="431"/>
      <c r="Z62" s="254"/>
      <c r="AA62" s="253"/>
    </row>
    <row r="63" spans="1:27">
      <c r="A63" s="198" t="s">
        <v>297</v>
      </c>
      <c r="B63" s="454"/>
      <c r="C63" s="453"/>
      <c r="D63" s="454"/>
      <c r="E63" s="454"/>
      <c r="F63" s="454"/>
      <c r="G63" s="431"/>
      <c r="H63" s="262"/>
      <c r="I63" s="252"/>
      <c r="J63" s="456"/>
      <c r="K63" s="456"/>
      <c r="L63" s="431"/>
      <c r="M63" s="254"/>
      <c r="N63" s="431"/>
      <c r="O63" s="431"/>
      <c r="P63" s="254"/>
      <c r="Q63" s="431"/>
      <c r="R63" s="254"/>
      <c r="S63" s="254"/>
      <c r="T63" s="431"/>
      <c r="U63" s="254"/>
      <c r="V63" s="431"/>
      <c r="W63" s="431"/>
      <c r="X63" s="254"/>
      <c r="Y63" s="431"/>
      <c r="Z63" s="254"/>
      <c r="AA63" s="253"/>
    </row>
    <row r="64" spans="1:27">
      <c r="A64" s="198" t="s">
        <v>298</v>
      </c>
      <c r="B64" s="454"/>
      <c r="C64" s="453"/>
      <c r="D64" s="454"/>
      <c r="E64" s="454"/>
      <c r="F64" s="454"/>
      <c r="G64" s="431"/>
      <c r="H64" s="262"/>
      <c r="I64" s="252"/>
      <c r="J64" s="456"/>
      <c r="K64" s="456"/>
      <c r="L64" s="431"/>
      <c r="M64" s="254"/>
      <c r="N64" s="431"/>
      <c r="O64" s="431"/>
      <c r="P64" s="254"/>
      <c r="Q64" s="431"/>
      <c r="R64" s="254"/>
      <c r="S64" s="254"/>
      <c r="T64" s="431"/>
      <c r="U64" s="254"/>
      <c r="V64" s="431"/>
      <c r="W64" s="431"/>
      <c r="X64" s="254"/>
      <c r="Y64" s="431"/>
      <c r="Z64" s="254"/>
      <c r="AA64" s="253"/>
    </row>
    <row r="65" spans="1:27">
      <c r="A65" s="198" t="s">
        <v>299</v>
      </c>
      <c r="B65" s="454"/>
      <c r="C65" s="453"/>
      <c r="D65" s="454"/>
      <c r="E65" s="454"/>
      <c r="F65" s="454"/>
      <c r="G65" s="431"/>
      <c r="H65" s="262"/>
      <c r="I65" s="252"/>
      <c r="J65" s="456"/>
      <c r="K65" s="456"/>
      <c r="L65" s="431"/>
      <c r="M65" s="254"/>
      <c r="N65" s="431"/>
      <c r="O65" s="431"/>
      <c r="P65" s="254"/>
      <c r="Q65" s="431"/>
      <c r="R65" s="254"/>
      <c r="S65" s="254"/>
      <c r="T65" s="431"/>
      <c r="U65" s="254"/>
      <c r="V65" s="431"/>
      <c r="W65" s="431"/>
      <c r="X65" s="254"/>
      <c r="Y65" s="431"/>
      <c r="Z65" s="254"/>
      <c r="AA65" s="253"/>
    </row>
    <row r="66" spans="1:27">
      <c r="A66" s="198" t="s">
        <v>300</v>
      </c>
      <c r="B66" s="454"/>
      <c r="C66" s="453"/>
      <c r="D66" s="454"/>
      <c r="E66" s="454"/>
      <c r="F66" s="454"/>
      <c r="G66" s="431"/>
      <c r="H66" s="262"/>
      <c r="I66" s="252"/>
      <c r="J66" s="456"/>
      <c r="K66" s="456"/>
      <c r="L66" s="431"/>
      <c r="M66" s="254"/>
      <c r="N66" s="431"/>
      <c r="O66" s="431"/>
      <c r="P66" s="254"/>
      <c r="Q66" s="431"/>
      <c r="R66" s="254"/>
      <c r="S66" s="254"/>
      <c r="T66" s="431"/>
      <c r="U66" s="254"/>
      <c r="V66" s="431"/>
      <c r="W66" s="431"/>
      <c r="X66" s="254"/>
      <c r="Y66" s="431"/>
      <c r="Z66" s="254"/>
      <c r="AA66" s="253"/>
    </row>
    <row r="67" spans="1:27">
      <c r="A67" s="198" t="s">
        <v>301</v>
      </c>
      <c r="B67" s="454"/>
      <c r="C67" s="453"/>
      <c r="D67" s="454"/>
      <c r="E67" s="454"/>
      <c r="F67" s="454"/>
      <c r="G67" s="431"/>
      <c r="H67" s="262"/>
      <c r="I67" s="252"/>
      <c r="J67" s="456"/>
      <c r="K67" s="456"/>
      <c r="L67" s="431"/>
      <c r="M67" s="254"/>
      <c r="N67" s="431"/>
      <c r="O67" s="431"/>
      <c r="P67" s="254"/>
      <c r="Q67" s="431"/>
      <c r="R67" s="254"/>
      <c r="S67" s="254"/>
      <c r="T67" s="431"/>
      <c r="U67" s="254"/>
      <c r="V67" s="431"/>
      <c r="W67" s="431"/>
      <c r="X67" s="254"/>
      <c r="Y67" s="431"/>
      <c r="Z67" s="254"/>
      <c r="AA67" s="253"/>
    </row>
    <row r="68" spans="1:27">
      <c r="A68" s="198" t="s">
        <v>302</v>
      </c>
      <c r="B68" s="454"/>
      <c r="C68" s="453"/>
      <c r="D68" s="454"/>
      <c r="E68" s="454"/>
      <c r="F68" s="454"/>
      <c r="G68" s="431"/>
      <c r="H68" s="262"/>
      <c r="I68" s="252"/>
      <c r="J68" s="456"/>
      <c r="K68" s="456"/>
      <c r="L68" s="431"/>
      <c r="M68" s="254"/>
      <c r="N68" s="431"/>
      <c r="O68" s="431"/>
      <c r="P68" s="254"/>
      <c r="Q68" s="431"/>
      <c r="R68" s="254"/>
      <c r="S68" s="254"/>
      <c r="T68" s="431"/>
      <c r="U68" s="254"/>
      <c r="V68" s="431"/>
      <c r="W68" s="431"/>
      <c r="X68" s="254"/>
      <c r="Y68" s="431"/>
      <c r="Z68" s="254"/>
      <c r="AA68" s="253"/>
    </row>
    <row r="69" spans="1:27">
      <c r="A69" s="198" t="s">
        <v>303</v>
      </c>
      <c r="B69" s="454"/>
      <c r="C69" s="453"/>
      <c r="D69" s="454"/>
      <c r="E69" s="454"/>
      <c r="F69" s="454"/>
      <c r="G69" s="431"/>
      <c r="H69" s="262"/>
      <c r="I69" s="252"/>
      <c r="J69" s="456"/>
      <c r="K69" s="456"/>
      <c r="L69" s="431"/>
      <c r="M69" s="254"/>
      <c r="N69" s="431"/>
      <c r="O69" s="431"/>
      <c r="P69" s="254"/>
      <c r="Q69" s="431"/>
      <c r="R69" s="254"/>
      <c r="S69" s="254"/>
      <c r="T69" s="431"/>
      <c r="U69" s="254"/>
      <c r="V69" s="431"/>
      <c r="W69" s="431"/>
      <c r="X69" s="254"/>
      <c r="Y69" s="431"/>
      <c r="Z69" s="254"/>
      <c r="AA69" s="253"/>
    </row>
    <row r="70" spans="1:27">
      <c r="A70" s="198" t="s">
        <v>304</v>
      </c>
      <c r="B70" s="454"/>
      <c r="C70" s="453"/>
      <c r="D70" s="454"/>
      <c r="E70" s="454"/>
      <c r="F70" s="454"/>
      <c r="G70" s="431"/>
      <c r="H70" s="262"/>
      <c r="I70" s="252"/>
      <c r="J70" s="456"/>
      <c r="K70" s="456"/>
      <c r="L70" s="431"/>
      <c r="M70" s="254"/>
      <c r="N70" s="431"/>
      <c r="O70" s="431"/>
      <c r="P70" s="254"/>
      <c r="Q70" s="431"/>
      <c r="R70" s="254"/>
      <c r="S70" s="254"/>
      <c r="T70" s="431"/>
      <c r="U70" s="254"/>
      <c r="V70" s="431"/>
      <c r="W70" s="431"/>
      <c r="X70" s="254"/>
      <c r="Y70" s="431"/>
      <c r="Z70" s="254"/>
      <c r="AA70" s="253"/>
    </row>
    <row r="71" spans="1:27">
      <c r="A71" s="198" t="s">
        <v>305</v>
      </c>
      <c r="B71" s="454"/>
      <c r="C71" s="453"/>
      <c r="D71" s="454"/>
      <c r="E71" s="454"/>
      <c r="F71" s="454"/>
      <c r="G71" s="431"/>
      <c r="H71" s="262"/>
      <c r="I71" s="252"/>
      <c r="J71" s="456"/>
      <c r="K71" s="456"/>
      <c r="L71" s="431"/>
      <c r="M71" s="254"/>
      <c r="N71" s="431"/>
      <c r="O71" s="431"/>
      <c r="P71" s="254"/>
      <c r="Q71" s="431"/>
      <c r="R71" s="254"/>
      <c r="S71" s="254"/>
      <c r="T71" s="431"/>
      <c r="U71" s="254"/>
      <c r="V71" s="431"/>
      <c r="W71" s="431"/>
      <c r="X71" s="254"/>
      <c r="Y71" s="431"/>
      <c r="Z71" s="254"/>
      <c r="AA71" s="253"/>
    </row>
    <row r="72" spans="1:27">
      <c r="A72" s="198" t="s">
        <v>306</v>
      </c>
      <c r="B72" s="454"/>
      <c r="C72" s="453"/>
      <c r="D72" s="454"/>
      <c r="E72" s="454"/>
      <c r="F72" s="454"/>
      <c r="G72" s="431"/>
      <c r="H72" s="262"/>
      <c r="I72" s="252"/>
      <c r="J72" s="456"/>
      <c r="K72" s="456"/>
      <c r="L72" s="431"/>
      <c r="M72" s="254"/>
      <c r="N72" s="431"/>
      <c r="O72" s="431"/>
      <c r="P72" s="254"/>
      <c r="Q72" s="431"/>
      <c r="R72" s="254"/>
      <c r="S72" s="254"/>
      <c r="T72" s="431"/>
      <c r="U72" s="254"/>
      <c r="V72" s="431"/>
      <c r="W72" s="431"/>
      <c r="X72" s="254"/>
      <c r="Y72" s="431"/>
      <c r="Z72" s="254"/>
      <c r="AA72" s="253"/>
    </row>
    <row r="73" spans="1:27">
      <c r="A73" s="198" t="s">
        <v>307</v>
      </c>
      <c r="B73" s="454"/>
      <c r="C73" s="453"/>
      <c r="D73" s="454"/>
      <c r="E73" s="454"/>
      <c r="F73" s="454"/>
      <c r="G73" s="431"/>
      <c r="H73" s="262"/>
      <c r="I73" s="252"/>
      <c r="J73" s="456"/>
      <c r="K73" s="456"/>
      <c r="L73" s="431"/>
      <c r="M73" s="254"/>
      <c r="N73" s="431"/>
      <c r="O73" s="431"/>
      <c r="P73" s="254"/>
      <c r="Q73" s="431"/>
      <c r="R73" s="254"/>
      <c r="S73" s="254"/>
      <c r="T73" s="431"/>
      <c r="U73" s="254"/>
      <c r="V73" s="431"/>
      <c r="W73" s="431"/>
      <c r="X73" s="254"/>
      <c r="Y73" s="431"/>
      <c r="Z73" s="254"/>
      <c r="AA73" s="253"/>
    </row>
    <row r="74" spans="1:27">
      <c r="A74" s="198" t="s">
        <v>308</v>
      </c>
      <c r="B74" s="454"/>
      <c r="C74" s="453"/>
      <c r="D74" s="454"/>
      <c r="E74" s="454"/>
      <c r="F74" s="454"/>
      <c r="G74" s="431"/>
      <c r="H74" s="262"/>
      <c r="I74" s="252"/>
      <c r="J74" s="456"/>
      <c r="K74" s="456"/>
      <c r="L74" s="431"/>
      <c r="M74" s="254"/>
      <c r="N74" s="431"/>
      <c r="O74" s="431"/>
      <c r="P74" s="254"/>
      <c r="Q74" s="431"/>
      <c r="R74" s="254"/>
      <c r="S74" s="254"/>
      <c r="T74" s="431"/>
      <c r="U74" s="254"/>
      <c r="V74" s="431"/>
      <c r="W74" s="431"/>
      <c r="X74" s="254"/>
      <c r="Y74" s="431"/>
      <c r="Z74" s="254"/>
      <c r="AA74" s="253"/>
    </row>
    <row r="75" spans="1:27">
      <c r="A75" s="198" t="s">
        <v>309</v>
      </c>
      <c r="B75" s="454"/>
      <c r="C75" s="453"/>
      <c r="D75" s="454"/>
      <c r="E75" s="454"/>
      <c r="F75" s="454"/>
      <c r="G75" s="431"/>
      <c r="H75" s="262"/>
      <c r="I75" s="252"/>
      <c r="J75" s="456"/>
      <c r="K75" s="456"/>
      <c r="L75" s="431"/>
      <c r="M75" s="254"/>
      <c r="N75" s="431"/>
      <c r="O75" s="431"/>
      <c r="P75" s="254"/>
      <c r="Q75" s="431"/>
      <c r="R75" s="254"/>
      <c r="S75" s="254"/>
      <c r="T75" s="431"/>
      <c r="U75" s="254"/>
      <c r="V75" s="431"/>
      <c r="W75" s="431"/>
      <c r="X75" s="254"/>
      <c r="Y75" s="431"/>
      <c r="Z75" s="254"/>
      <c r="AA75" s="253"/>
    </row>
    <row r="76" spans="1:27">
      <c r="A76" s="198" t="s">
        <v>310</v>
      </c>
      <c r="B76" s="454"/>
      <c r="C76" s="453"/>
      <c r="D76" s="454"/>
      <c r="E76" s="454"/>
      <c r="F76" s="454"/>
      <c r="G76" s="431"/>
      <c r="H76" s="262"/>
      <c r="I76" s="252"/>
      <c r="J76" s="456"/>
      <c r="K76" s="456"/>
      <c r="L76" s="431"/>
      <c r="M76" s="254"/>
      <c r="N76" s="431"/>
      <c r="O76" s="431"/>
      <c r="P76" s="254"/>
      <c r="Q76" s="431"/>
      <c r="R76" s="254"/>
      <c r="S76" s="254"/>
      <c r="T76" s="431"/>
      <c r="U76" s="254"/>
      <c r="V76" s="431"/>
      <c r="W76" s="431"/>
      <c r="X76" s="254"/>
      <c r="Y76" s="431"/>
      <c r="Z76" s="254"/>
      <c r="AA76" s="253"/>
    </row>
    <row r="77" spans="1:27">
      <c r="A77" s="198" t="s">
        <v>311</v>
      </c>
      <c r="B77" s="454"/>
      <c r="C77" s="453"/>
      <c r="D77" s="454"/>
      <c r="E77" s="454"/>
      <c r="F77" s="454"/>
      <c r="G77" s="431"/>
      <c r="H77" s="262"/>
      <c r="I77" s="252"/>
      <c r="J77" s="456"/>
      <c r="K77" s="456"/>
      <c r="L77" s="431"/>
      <c r="M77" s="254"/>
      <c r="N77" s="431"/>
      <c r="O77" s="431"/>
      <c r="P77" s="254"/>
      <c r="Q77" s="431"/>
      <c r="R77" s="254"/>
      <c r="S77" s="254"/>
      <c r="T77" s="431"/>
      <c r="U77" s="254"/>
      <c r="V77" s="431"/>
      <c r="W77" s="431"/>
      <c r="X77" s="254"/>
      <c r="Y77" s="431"/>
      <c r="Z77" s="254"/>
      <c r="AA77" s="253"/>
    </row>
    <row r="78" spans="1:27">
      <c r="A78" s="198" t="s">
        <v>312</v>
      </c>
      <c r="B78" s="454"/>
      <c r="C78" s="453"/>
      <c r="D78" s="454"/>
      <c r="E78" s="454"/>
      <c r="F78" s="454"/>
      <c r="G78" s="431"/>
      <c r="H78" s="262"/>
      <c r="I78" s="252"/>
      <c r="J78" s="456"/>
      <c r="K78" s="456"/>
      <c r="L78" s="431"/>
      <c r="M78" s="254"/>
      <c r="N78" s="431"/>
      <c r="O78" s="431"/>
      <c r="P78" s="254"/>
      <c r="Q78" s="431"/>
      <c r="R78" s="254"/>
      <c r="S78" s="254"/>
      <c r="T78" s="431"/>
      <c r="U78" s="254"/>
      <c r="V78" s="431"/>
      <c r="W78" s="431"/>
      <c r="X78" s="254"/>
      <c r="Y78" s="431"/>
      <c r="Z78" s="254"/>
      <c r="AA78" s="253"/>
    </row>
    <row r="79" spans="1:27">
      <c r="A79" s="198" t="s">
        <v>313</v>
      </c>
      <c r="B79" s="454"/>
      <c r="C79" s="453"/>
      <c r="D79" s="454"/>
      <c r="E79" s="454"/>
      <c r="F79" s="454"/>
      <c r="G79" s="431"/>
      <c r="H79" s="262"/>
      <c r="I79" s="252"/>
      <c r="J79" s="456"/>
      <c r="K79" s="456"/>
      <c r="L79" s="431"/>
      <c r="M79" s="254"/>
      <c r="N79" s="431"/>
      <c r="O79" s="431"/>
      <c r="P79" s="254"/>
      <c r="Q79" s="431"/>
      <c r="R79" s="254"/>
      <c r="S79" s="254"/>
      <c r="T79" s="431"/>
      <c r="U79" s="254"/>
      <c r="V79" s="431"/>
      <c r="W79" s="431"/>
      <c r="X79" s="254"/>
      <c r="Y79" s="431"/>
      <c r="Z79" s="254"/>
      <c r="AA79" s="253"/>
    </row>
    <row r="80" spans="1:27">
      <c r="A80" s="198" t="s">
        <v>314</v>
      </c>
      <c r="B80" s="454"/>
      <c r="C80" s="453"/>
      <c r="D80" s="454"/>
      <c r="E80" s="454"/>
      <c r="F80" s="454"/>
      <c r="G80" s="431"/>
      <c r="H80" s="262"/>
      <c r="I80" s="252"/>
      <c r="J80" s="456"/>
      <c r="K80" s="456"/>
      <c r="L80" s="431"/>
      <c r="M80" s="254"/>
      <c r="N80" s="431"/>
      <c r="O80" s="431"/>
      <c r="P80" s="254"/>
      <c r="Q80" s="431"/>
      <c r="R80" s="254"/>
      <c r="S80" s="254"/>
      <c r="T80" s="431"/>
      <c r="U80" s="254"/>
      <c r="V80" s="431"/>
      <c r="W80" s="431"/>
      <c r="X80" s="254"/>
      <c r="Y80" s="431"/>
      <c r="Z80" s="254"/>
      <c r="AA80" s="253"/>
    </row>
    <row r="81" spans="1:27">
      <c r="A81" s="198" t="s">
        <v>315</v>
      </c>
      <c r="B81" s="454"/>
      <c r="C81" s="453"/>
      <c r="D81" s="454"/>
      <c r="E81" s="454"/>
      <c r="F81" s="454"/>
      <c r="G81" s="431"/>
      <c r="H81" s="262"/>
      <c r="I81" s="252"/>
      <c r="J81" s="456"/>
      <c r="K81" s="456"/>
      <c r="L81" s="431"/>
      <c r="M81" s="254"/>
      <c r="N81" s="431"/>
      <c r="O81" s="431"/>
      <c r="P81" s="254"/>
      <c r="Q81" s="431"/>
      <c r="R81" s="254"/>
      <c r="S81" s="254"/>
      <c r="T81" s="431"/>
      <c r="U81" s="254"/>
      <c r="V81" s="431"/>
      <c r="W81" s="431"/>
      <c r="X81" s="254"/>
      <c r="Y81" s="431"/>
      <c r="Z81" s="254"/>
      <c r="AA81" s="253"/>
    </row>
    <row r="82" spans="1:27">
      <c r="A82" s="198" t="s">
        <v>316</v>
      </c>
      <c r="B82" s="454"/>
      <c r="C82" s="453"/>
      <c r="D82" s="454"/>
      <c r="E82" s="454"/>
      <c r="F82" s="454"/>
      <c r="G82" s="431"/>
      <c r="H82" s="262"/>
      <c r="I82" s="252"/>
      <c r="J82" s="456"/>
      <c r="K82" s="456"/>
      <c r="L82" s="431"/>
      <c r="M82" s="254"/>
      <c r="N82" s="431"/>
      <c r="O82" s="431"/>
      <c r="P82" s="254"/>
      <c r="Q82" s="431"/>
      <c r="R82" s="254"/>
      <c r="S82" s="254"/>
      <c r="T82" s="431"/>
      <c r="U82" s="254"/>
      <c r="V82" s="431"/>
      <c r="W82" s="431"/>
      <c r="X82" s="254"/>
      <c r="Y82" s="431"/>
      <c r="Z82" s="254"/>
      <c r="AA82" s="253"/>
    </row>
    <row r="83" spans="1:27">
      <c r="A83" s="198" t="s">
        <v>317</v>
      </c>
      <c r="B83" s="454"/>
      <c r="C83" s="453"/>
      <c r="D83" s="454"/>
      <c r="E83" s="454"/>
      <c r="F83" s="454"/>
      <c r="G83" s="431"/>
      <c r="H83" s="262"/>
      <c r="I83" s="252"/>
      <c r="J83" s="456"/>
      <c r="K83" s="456"/>
      <c r="L83" s="431"/>
      <c r="M83" s="254"/>
      <c r="N83" s="431"/>
      <c r="O83" s="431"/>
      <c r="P83" s="254"/>
      <c r="Q83" s="431"/>
      <c r="R83" s="254"/>
      <c r="S83" s="254"/>
      <c r="T83" s="431"/>
      <c r="U83" s="254"/>
      <c r="V83" s="431"/>
      <c r="W83" s="431"/>
      <c r="X83" s="254"/>
      <c r="Y83" s="431"/>
      <c r="Z83" s="254"/>
      <c r="AA83" s="253"/>
    </row>
    <row r="84" spans="1:27">
      <c r="A84" s="198" t="s">
        <v>318</v>
      </c>
      <c r="B84" s="454"/>
      <c r="C84" s="453"/>
      <c r="D84" s="454"/>
      <c r="E84" s="454"/>
      <c r="F84" s="454"/>
      <c r="G84" s="431"/>
      <c r="H84" s="262"/>
      <c r="I84" s="252"/>
      <c r="J84" s="456"/>
      <c r="K84" s="456"/>
      <c r="L84" s="431"/>
      <c r="M84" s="254"/>
      <c r="N84" s="431"/>
      <c r="O84" s="431"/>
      <c r="P84" s="254"/>
      <c r="Q84" s="431"/>
      <c r="R84" s="254"/>
      <c r="S84" s="254"/>
      <c r="T84" s="431"/>
      <c r="U84" s="254"/>
      <c r="V84" s="431"/>
      <c r="W84" s="431"/>
      <c r="X84" s="254"/>
      <c r="Y84" s="431"/>
      <c r="Z84" s="254"/>
      <c r="AA84" s="253"/>
    </row>
    <row r="85" spans="1:27">
      <c r="A85" s="198" t="s">
        <v>319</v>
      </c>
      <c r="B85" s="454"/>
      <c r="C85" s="453"/>
      <c r="D85" s="454"/>
      <c r="E85" s="454"/>
      <c r="F85" s="454"/>
      <c r="G85" s="431"/>
      <c r="H85" s="262"/>
      <c r="I85" s="252"/>
      <c r="J85" s="456"/>
      <c r="K85" s="456"/>
      <c r="L85" s="431"/>
      <c r="M85" s="254"/>
      <c r="N85" s="431"/>
      <c r="O85" s="431"/>
      <c r="P85" s="254"/>
      <c r="Q85" s="431"/>
      <c r="R85" s="254"/>
      <c r="S85" s="254"/>
      <c r="T85" s="431"/>
      <c r="U85" s="254"/>
      <c r="V85" s="431"/>
      <c r="W85" s="431"/>
      <c r="X85" s="254"/>
      <c r="Y85" s="431"/>
      <c r="Z85" s="254"/>
      <c r="AA85" s="253"/>
    </row>
    <row r="86" spans="1:27">
      <c r="A86" s="198" t="s">
        <v>320</v>
      </c>
      <c r="B86" s="454"/>
      <c r="C86" s="453"/>
      <c r="D86" s="454"/>
      <c r="E86" s="454"/>
      <c r="F86" s="454"/>
      <c r="G86" s="431"/>
      <c r="H86" s="262"/>
      <c r="I86" s="252"/>
      <c r="J86" s="456"/>
      <c r="K86" s="456"/>
      <c r="L86" s="431"/>
      <c r="M86" s="254"/>
      <c r="N86" s="431"/>
      <c r="O86" s="431"/>
      <c r="P86" s="254"/>
      <c r="Q86" s="431"/>
      <c r="R86" s="254"/>
      <c r="S86" s="254"/>
      <c r="T86" s="431"/>
      <c r="U86" s="254"/>
      <c r="V86" s="431"/>
      <c r="W86" s="431"/>
      <c r="X86" s="254"/>
      <c r="Y86" s="431"/>
      <c r="Z86" s="254"/>
      <c r="AA86" s="253"/>
    </row>
    <row r="87" spans="1:27">
      <c r="A87" s="198" t="s">
        <v>321</v>
      </c>
      <c r="B87" s="454"/>
      <c r="C87" s="453"/>
      <c r="D87" s="454"/>
      <c r="E87" s="454"/>
      <c r="F87" s="454"/>
      <c r="G87" s="431"/>
      <c r="H87" s="262"/>
      <c r="I87" s="252"/>
      <c r="J87" s="456"/>
      <c r="K87" s="456"/>
      <c r="L87" s="431"/>
      <c r="M87" s="254"/>
      <c r="N87" s="431"/>
      <c r="O87" s="431"/>
      <c r="P87" s="254"/>
      <c r="Q87" s="431"/>
      <c r="R87" s="254"/>
      <c r="S87" s="254"/>
      <c r="T87" s="431"/>
      <c r="U87" s="254"/>
      <c r="V87" s="431"/>
      <c r="W87" s="431"/>
      <c r="X87" s="254"/>
      <c r="Y87" s="431"/>
      <c r="Z87" s="254"/>
      <c r="AA87" s="253"/>
    </row>
    <row r="88" spans="1:27">
      <c r="A88" s="198" t="s">
        <v>322</v>
      </c>
      <c r="B88" s="454"/>
      <c r="C88" s="453"/>
      <c r="D88" s="454"/>
      <c r="E88" s="454"/>
      <c r="F88" s="454"/>
      <c r="G88" s="431"/>
      <c r="H88" s="262"/>
      <c r="I88" s="252"/>
      <c r="J88" s="456"/>
      <c r="K88" s="456"/>
      <c r="L88" s="431"/>
      <c r="M88" s="254"/>
      <c r="N88" s="431"/>
      <c r="O88" s="431"/>
      <c r="P88" s="254"/>
      <c r="Q88" s="431"/>
      <c r="R88" s="254"/>
      <c r="S88" s="254"/>
      <c r="T88" s="431"/>
      <c r="U88" s="254"/>
      <c r="V88" s="431"/>
      <c r="W88" s="431"/>
      <c r="X88" s="254"/>
      <c r="Y88" s="431"/>
      <c r="Z88" s="254"/>
      <c r="AA88" s="253"/>
    </row>
    <row r="89" spans="1:27">
      <c r="A89" s="198" t="s">
        <v>323</v>
      </c>
      <c r="B89" s="454"/>
      <c r="C89" s="453"/>
      <c r="D89" s="454"/>
      <c r="E89" s="454"/>
      <c r="F89" s="454"/>
      <c r="G89" s="431"/>
      <c r="H89" s="262"/>
      <c r="I89" s="252"/>
      <c r="J89" s="456"/>
      <c r="K89" s="456"/>
      <c r="L89" s="431"/>
      <c r="M89" s="254"/>
      <c r="N89" s="431"/>
      <c r="O89" s="431"/>
      <c r="P89" s="254"/>
      <c r="Q89" s="431"/>
      <c r="R89" s="254"/>
      <c r="S89" s="254"/>
      <c r="T89" s="431"/>
      <c r="U89" s="254"/>
      <c r="V89" s="431"/>
      <c r="W89" s="431"/>
      <c r="X89" s="254"/>
      <c r="Y89" s="431"/>
      <c r="Z89" s="254"/>
      <c r="AA89" s="253"/>
    </row>
    <row r="90" spans="1:27">
      <c r="A90" s="198" t="s">
        <v>324</v>
      </c>
      <c r="B90" s="454"/>
      <c r="C90" s="453"/>
      <c r="D90" s="454"/>
      <c r="E90" s="454"/>
      <c r="F90" s="454"/>
      <c r="G90" s="431"/>
      <c r="H90" s="262"/>
      <c r="I90" s="252"/>
      <c r="J90" s="456"/>
      <c r="K90" s="456"/>
      <c r="L90" s="431"/>
      <c r="M90" s="254"/>
      <c r="N90" s="431"/>
      <c r="O90" s="431"/>
      <c r="P90" s="254"/>
      <c r="Q90" s="431"/>
      <c r="R90" s="254"/>
      <c r="S90" s="254"/>
      <c r="T90" s="431"/>
      <c r="U90" s="254"/>
      <c r="V90" s="431"/>
      <c r="W90" s="431"/>
      <c r="X90" s="254"/>
      <c r="Y90" s="431"/>
      <c r="Z90" s="254"/>
      <c r="AA90" s="253"/>
    </row>
    <row r="91" spans="1:27">
      <c r="A91" s="198" t="s">
        <v>325</v>
      </c>
      <c r="B91" s="454"/>
      <c r="C91" s="453"/>
      <c r="D91" s="454"/>
      <c r="E91" s="454"/>
      <c r="F91" s="454"/>
      <c r="G91" s="431"/>
      <c r="H91" s="262"/>
      <c r="I91" s="252"/>
      <c r="J91" s="456"/>
      <c r="K91" s="456"/>
      <c r="L91" s="431"/>
      <c r="M91" s="254"/>
      <c r="N91" s="431"/>
      <c r="O91" s="431"/>
      <c r="P91" s="254"/>
      <c r="Q91" s="431"/>
      <c r="R91" s="254"/>
      <c r="S91" s="254"/>
      <c r="T91" s="431"/>
      <c r="U91" s="254"/>
      <c r="V91" s="431"/>
      <c r="W91" s="431"/>
      <c r="X91" s="254"/>
      <c r="Y91" s="431"/>
      <c r="Z91" s="254"/>
      <c r="AA91" s="253"/>
    </row>
    <row r="92" spans="1:27">
      <c r="A92" s="198" t="s">
        <v>326</v>
      </c>
      <c r="B92" s="454"/>
      <c r="C92" s="453"/>
      <c r="D92" s="454"/>
      <c r="E92" s="454"/>
      <c r="F92" s="454"/>
      <c r="G92" s="431"/>
      <c r="H92" s="262"/>
      <c r="I92" s="252"/>
      <c r="J92" s="456"/>
      <c r="K92" s="456"/>
      <c r="L92" s="431"/>
      <c r="M92" s="254"/>
      <c r="N92" s="431"/>
      <c r="O92" s="431"/>
      <c r="P92" s="254"/>
      <c r="Q92" s="431"/>
      <c r="R92" s="254"/>
      <c r="S92" s="254"/>
      <c r="T92" s="431"/>
      <c r="U92" s="254"/>
      <c r="V92" s="431"/>
      <c r="W92" s="431"/>
      <c r="X92" s="254"/>
      <c r="Y92" s="431"/>
      <c r="Z92" s="254"/>
      <c r="AA92" s="253"/>
    </row>
    <row r="93" spans="1:27">
      <c r="A93" s="198" t="s">
        <v>327</v>
      </c>
      <c r="B93" s="454"/>
      <c r="C93" s="453"/>
      <c r="D93" s="454"/>
      <c r="E93" s="454"/>
      <c r="F93" s="454"/>
      <c r="G93" s="431"/>
      <c r="H93" s="262"/>
      <c r="I93" s="252"/>
      <c r="J93" s="456"/>
      <c r="K93" s="456"/>
      <c r="L93" s="431"/>
      <c r="M93" s="254"/>
      <c r="N93" s="431"/>
      <c r="O93" s="431"/>
      <c r="P93" s="254"/>
      <c r="Q93" s="431"/>
      <c r="R93" s="254"/>
      <c r="S93" s="254"/>
      <c r="T93" s="431"/>
      <c r="U93" s="254"/>
      <c r="V93" s="431"/>
      <c r="W93" s="431"/>
      <c r="X93" s="254"/>
      <c r="Y93" s="431"/>
      <c r="Z93" s="254"/>
      <c r="AA93" s="253"/>
    </row>
    <row r="94" spans="1:27">
      <c r="A94" s="198" t="s">
        <v>328</v>
      </c>
      <c r="B94" s="454"/>
      <c r="C94" s="453"/>
      <c r="D94" s="454"/>
      <c r="E94" s="454"/>
      <c r="F94" s="454"/>
      <c r="G94" s="431"/>
      <c r="H94" s="262"/>
      <c r="I94" s="252"/>
      <c r="J94" s="456"/>
      <c r="K94" s="456"/>
      <c r="L94" s="431"/>
      <c r="M94" s="254"/>
      <c r="N94" s="431"/>
      <c r="O94" s="431"/>
      <c r="P94" s="254"/>
      <c r="Q94" s="431"/>
      <c r="R94" s="254"/>
      <c r="S94" s="254"/>
      <c r="T94" s="431"/>
      <c r="U94" s="254"/>
      <c r="V94" s="431"/>
      <c r="W94" s="431"/>
      <c r="X94" s="254"/>
      <c r="Y94" s="431"/>
      <c r="Z94" s="254"/>
      <c r="AA94" s="253"/>
    </row>
    <row r="95" spans="1:27">
      <c r="A95" s="198" t="s">
        <v>329</v>
      </c>
      <c r="B95" s="454"/>
      <c r="C95" s="453"/>
      <c r="D95" s="454"/>
      <c r="E95" s="454"/>
      <c r="F95" s="454"/>
      <c r="G95" s="431"/>
      <c r="H95" s="262"/>
      <c r="I95" s="252"/>
      <c r="J95" s="456"/>
      <c r="K95" s="456"/>
      <c r="L95" s="431"/>
      <c r="M95" s="254"/>
      <c r="N95" s="431"/>
      <c r="O95" s="431"/>
      <c r="P95" s="254"/>
      <c r="Q95" s="431"/>
      <c r="R95" s="254"/>
      <c r="S95" s="254"/>
      <c r="T95" s="431"/>
      <c r="U95" s="254"/>
      <c r="V95" s="431"/>
      <c r="W95" s="431"/>
      <c r="X95" s="254"/>
      <c r="Y95" s="431"/>
      <c r="Z95" s="254"/>
      <c r="AA95" s="253"/>
    </row>
    <row r="96" spans="1:27">
      <c r="A96" s="198" t="s">
        <v>330</v>
      </c>
      <c r="B96" s="454"/>
      <c r="C96" s="453"/>
      <c r="D96" s="454"/>
      <c r="E96" s="454"/>
      <c r="F96" s="454"/>
      <c r="G96" s="431"/>
      <c r="H96" s="262"/>
      <c r="I96" s="252"/>
      <c r="J96" s="456"/>
      <c r="K96" s="456"/>
      <c r="L96" s="431"/>
      <c r="M96" s="254"/>
      <c r="N96" s="431"/>
      <c r="O96" s="431"/>
      <c r="P96" s="254"/>
      <c r="Q96" s="431"/>
      <c r="R96" s="254"/>
      <c r="S96" s="254"/>
      <c r="T96" s="431"/>
      <c r="U96" s="254"/>
      <c r="V96" s="431"/>
      <c r="W96" s="431"/>
      <c r="X96" s="254"/>
      <c r="Y96" s="431"/>
      <c r="Z96" s="254"/>
      <c r="AA96" s="253"/>
    </row>
    <row r="97" spans="1:27">
      <c r="A97" s="198" t="s">
        <v>331</v>
      </c>
      <c r="B97" s="454"/>
      <c r="C97" s="453"/>
      <c r="D97" s="454"/>
      <c r="E97" s="454"/>
      <c r="F97" s="454"/>
      <c r="G97" s="431"/>
      <c r="H97" s="262"/>
      <c r="I97" s="252"/>
      <c r="J97" s="456"/>
      <c r="K97" s="456"/>
      <c r="L97" s="431"/>
      <c r="M97" s="254"/>
      <c r="N97" s="431"/>
      <c r="O97" s="431"/>
      <c r="P97" s="254"/>
      <c r="Q97" s="431"/>
      <c r="R97" s="254"/>
      <c r="S97" s="254"/>
      <c r="T97" s="431"/>
      <c r="U97" s="254"/>
      <c r="V97" s="431"/>
      <c r="W97" s="431"/>
      <c r="X97" s="254"/>
      <c r="Y97" s="431"/>
      <c r="Z97" s="254"/>
      <c r="AA97" s="253"/>
    </row>
    <row r="98" spans="1:27">
      <c r="A98" s="198" t="s">
        <v>332</v>
      </c>
      <c r="B98" s="454"/>
      <c r="C98" s="453"/>
      <c r="D98" s="454"/>
      <c r="E98" s="454"/>
      <c r="F98" s="454"/>
      <c r="G98" s="431"/>
      <c r="H98" s="262"/>
      <c r="I98" s="252"/>
      <c r="J98" s="456"/>
      <c r="K98" s="456"/>
      <c r="L98" s="431"/>
      <c r="M98" s="254"/>
      <c r="N98" s="431"/>
      <c r="O98" s="431"/>
      <c r="P98" s="254"/>
      <c r="Q98" s="431"/>
      <c r="R98" s="254"/>
      <c r="S98" s="254"/>
      <c r="T98" s="431"/>
      <c r="U98" s="254"/>
      <c r="V98" s="431"/>
      <c r="W98" s="431"/>
      <c r="X98" s="254"/>
      <c r="Y98" s="431"/>
      <c r="Z98" s="254"/>
      <c r="AA98" s="253"/>
    </row>
    <row r="99" spans="1:27">
      <c r="A99" s="198" t="s">
        <v>333</v>
      </c>
      <c r="B99" s="454"/>
      <c r="C99" s="453"/>
      <c r="D99" s="454"/>
      <c r="E99" s="454"/>
      <c r="F99" s="454"/>
      <c r="G99" s="431"/>
      <c r="H99" s="262"/>
      <c r="I99" s="252"/>
      <c r="J99" s="456"/>
      <c r="K99" s="456"/>
      <c r="L99" s="431"/>
      <c r="M99" s="254"/>
      <c r="N99" s="431"/>
      <c r="O99" s="431"/>
      <c r="P99" s="254"/>
      <c r="Q99" s="431"/>
      <c r="R99" s="254"/>
      <c r="S99" s="254"/>
      <c r="T99" s="431"/>
      <c r="U99" s="254"/>
      <c r="V99" s="431"/>
      <c r="W99" s="431"/>
      <c r="X99" s="254"/>
      <c r="Y99" s="431"/>
      <c r="Z99" s="254"/>
      <c r="AA99" s="253"/>
    </row>
    <row r="100" spans="1:27">
      <c r="A100" s="198" t="s">
        <v>334</v>
      </c>
      <c r="B100" s="454"/>
      <c r="C100" s="453"/>
      <c r="D100" s="454"/>
      <c r="E100" s="454"/>
      <c r="F100" s="454"/>
      <c r="G100" s="431"/>
      <c r="H100" s="262"/>
      <c r="I100" s="252"/>
      <c r="J100" s="456"/>
      <c r="K100" s="456"/>
      <c r="L100" s="431"/>
      <c r="M100" s="254"/>
      <c r="N100" s="431"/>
      <c r="O100" s="431"/>
      <c r="P100" s="254"/>
      <c r="Q100" s="431"/>
      <c r="R100" s="254"/>
      <c r="S100" s="254"/>
      <c r="T100" s="431"/>
      <c r="U100" s="254"/>
      <c r="V100" s="431"/>
      <c r="W100" s="431"/>
      <c r="X100" s="254"/>
      <c r="Y100" s="431"/>
      <c r="Z100" s="254"/>
      <c r="AA100" s="253"/>
    </row>
    <row r="101" spans="1:27">
      <c r="A101" s="198" t="s">
        <v>335</v>
      </c>
      <c r="B101" s="454"/>
      <c r="C101" s="453"/>
      <c r="D101" s="454"/>
      <c r="E101" s="454"/>
      <c r="F101" s="454"/>
      <c r="G101" s="431"/>
      <c r="H101" s="262"/>
      <c r="I101" s="252"/>
      <c r="J101" s="456"/>
      <c r="K101" s="456"/>
      <c r="L101" s="431"/>
      <c r="M101" s="254"/>
      <c r="N101" s="431"/>
      <c r="O101" s="431"/>
      <c r="P101" s="254"/>
      <c r="Q101" s="431"/>
      <c r="R101" s="254"/>
      <c r="S101" s="254"/>
      <c r="T101" s="431"/>
      <c r="U101" s="254"/>
      <c r="V101" s="431"/>
      <c r="W101" s="431"/>
      <c r="X101" s="254"/>
      <c r="Y101" s="431"/>
      <c r="Z101" s="254"/>
      <c r="AA101" s="253"/>
    </row>
    <row r="102" spans="1:27">
      <c r="A102" s="198" t="s">
        <v>336</v>
      </c>
      <c r="B102" s="454"/>
      <c r="C102" s="453"/>
      <c r="D102" s="454"/>
      <c r="E102" s="454"/>
      <c r="F102" s="454"/>
      <c r="G102" s="431"/>
      <c r="H102" s="262"/>
      <c r="I102" s="252"/>
      <c r="J102" s="456"/>
      <c r="K102" s="456"/>
      <c r="L102" s="431"/>
      <c r="M102" s="254"/>
      <c r="N102" s="431"/>
      <c r="O102" s="431"/>
      <c r="P102" s="254"/>
      <c r="Q102" s="431"/>
      <c r="R102" s="254"/>
      <c r="S102" s="254"/>
      <c r="T102" s="431"/>
      <c r="U102" s="254"/>
      <c r="V102" s="431"/>
      <c r="W102" s="431"/>
      <c r="X102" s="254"/>
      <c r="Y102" s="431"/>
      <c r="Z102" s="254"/>
      <c r="AA102" s="253"/>
    </row>
    <row r="103" spans="1:27">
      <c r="A103" s="198" t="s">
        <v>337</v>
      </c>
      <c r="B103" s="454"/>
      <c r="C103" s="453"/>
      <c r="D103" s="454"/>
      <c r="E103" s="454"/>
      <c r="F103" s="454"/>
      <c r="G103" s="431"/>
      <c r="H103" s="262"/>
      <c r="I103" s="252"/>
      <c r="J103" s="456"/>
      <c r="K103" s="456"/>
      <c r="L103" s="431"/>
      <c r="M103" s="254"/>
      <c r="N103" s="431"/>
      <c r="O103" s="431"/>
      <c r="P103" s="254"/>
      <c r="Q103" s="431"/>
      <c r="R103" s="254"/>
      <c r="S103" s="254"/>
      <c r="T103" s="431"/>
      <c r="U103" s="254"/>
      <c r="V103" s="431"/>
      <c r="W103" s="431"/>
      <c r="X103" s="254"/>
      <c r="Y103" s="431"/>
      <c r="Z103" s="254"/>
      <c r="AA103" s="253"/>
    </row>
    <row r="104" spans="1:27">
      <c r="A104" s="198" t="s">
        <v>338</v>
      </c>
      <c r="B104" s="454"/>
      <c r="C104" s="453"/>
      <c r="D104" s="454"/>
      <c r="E104" s="454"/>
      <c r="F104" s="454"/>
      <c r="G104" s="431"/>
      <c r="H104" s="262"/>
      <c r="I104" s="252"/>
      <c r="J104" s="456"/>
      <c r="K104" s="456"/>
      <c r="L104" s="431"/>
      <c r="M104" s="254"/>
      <c r="N104" s="431"/>
      <c r="O104" s="431"/>
      <c r="P104" s="254"/>
      <c r="Q104" s="431"/>
      <c r="R104" s="254"/>
      <c r="S104" s="254"/>
      <c r="T104" s="431"/>
      <c r="U104" s="254"/>
      <c r="V104" s="431"/>
      <c r="W104" s="431"/>
      <c r="X104" s="254"/>
      <c r="Y104" s="431"/>
      <c r="Z104" s="254"/>
      <c r="AA104" s="253"/>
    </row>
  </sheetData>
  <sheetProtection sheet="1" objects="1" scenarios="1" formatCells="0" formatColumns="0" formatRows="0" insertHyperlinks="0"/>
  <mergeCells count="1">
    <mergeCell ref="S3:AA3"/>
  </mergeCells>
  <dataValidations count="4">
    <dataValidation type="list" allowBlank="1" showInputMessage="1" showErrorMessage="1" sqref="C5:C104">
      <formula1>"Fremder Dritter, Verbundenes Unternehmen, Unternehmen mit dem ein Beteiligungsverhältnis besteht"</formula1>
    </dataValidation>
    <dataValidation type="list" allowBlank="1" showInputMessage="1" showErrorMessage="1" sqref="M5:M104 P5:P104 U5:U104 Z5:Z104">
      <formula1>Bilanz_Nummern_Namen</formula1>
    </dataValidation>
    <dataValidation type="list" allowBlank="1" showInputMessage="1" showErrorMessage="1" sqref="R5:R104 X5:X104">
      <formula1>GuV_Nummern_Namen</formula1>
    </dataValidation>
    <dataValidation type="list" allowBlank="1" showInputMessage="1" showErrorMessage="1" sqref="S5:S104">
      <formula1>"Direkt,Geschlüsselt"</formula1>
    </dataValidation>
  </dataValidations>
  <pageMargins left="0.31496062992125984" right="0.39370078740157483" top="0.55118110236220474" bottom="0.69" header="0.31496062992125984" footer="0.31496062992125984"/>
  <pageSetup paperSize="9" scale="30" orientation="landscape" r:id="rId1"/>
  <headerFooter>
    <oddFooter>&amp;L&amp;D&amp;C&amp;F / &amp;A&amp;R&amp;P / &amp;N</oddFooter>
  </headerFooter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 codeName="Tabelle18">
    <tabColor theme="5" tint="0.39997558519241921"/>
    <pageSetUpPr fitToPage="1"/>
  </sheetPr>
  <dimension ref="A1:F23"/>
  <sheetViews>
    <sheetView zoomScaleNormal="100" workbookViewId="0">
      <selection activeCell="B9" sqref="B9"/>
    </sheetView>
  </sheetViews>
  <sheetFormatPr baseColWidth="10" defaultRowHeight="15"/>
  <cols>
    <col min="1" max="1" width="62.42578125" style="238" customWidth="1"/>
    <col min="2" max="2" width="68.42578125" style="238" customWidth="1"/>
    <col min="3" max="5" width="25.7109375" style="238" customWidth="1"/>
    <col min="6" max="6" width="14.140625" style="238" customWidth="1"/>
    <col min="7" max="16384" width="11.42578125" style="238"/>
  </cols>
  <sheetData>
    <row r="1" spans="1:6" ht="21" customHeight="1">
      <c r="A1" s="164" t="s">
        <v>866</v>
      </c>
    </row>
    <row r="2" spans="1:6" ht="18.75">
      <c r="A2" s="61"/>
      <c r="B2" s="462"/>
      <c r="C2" s="462" t="str">
        <f>CONCATENATE("Firma:  ",A_Stammdaten!$B$5)</f>
        <v>Firma:  Bitte eintragen !!!</v>
      </c>
    </row>
    <row r="3" spans="1:6" ht="18.75">
      <c r="A3" s="108" t="s">
        <v>749</v>
      </c>
      <c r="B3" s="77"/>
    </row>
    <row r="4" spans="1:6">
      <c r="A4" s="239"/>
      <c r="B4" s="240" t="s">
        <v>781</v>
      </c>
    </row>
    <row r="5" spans="1:6">
      <c r="A5" s="276" t="s">
        <v>782</v>
      </c>
      <c r="B5" s="186"/>
      <c r="E5" s="58"/>
      <c r="F5" s="58"/>
    </row>
    <row r="6" spans="1:6" ht="18.75">
      <c r="A6" s="108" t="s">
        <v>1160</v>
      </c>
      <c r="B6" s="77"/>
    </row>
    <row r="7" spans="1:6" ht="18.75">
      <c r="A7" s="241"/>
      <c r="B7" s="240" t="s">
        <v>1162</v>
      </c>
    </row>
    <row r="8" spans="1:6">
      <c r="A8" s="277" t="s">
        <v>1161</v>
      </c>
      <c r="B8" s="186"/>
    </row>
    <row r="9" spans="1:6" ht="18.75">
      <c r="A9" s="108" t="s">
        <v>750</v>
      </c>
      <c r="B9" s="77"/>
    </row>
    <row r="10" spans="1:6" ht="18.75">
      <c r="A10" s="241"/>
      <c r="B10" s="240" t="s">
        <v>783</v>
      </c>
    </row>
    <row r="11" spans="1:6">
      <c r="A11" s="277" t="s">
        <v>750</v>
      </c>
      <c r="B11" s="186"/>
    </row>
    <row r="12" spans="1:6" ht="18.75">
      <c r="A12" s="108" t="s">
        <v>752</v>
      </c>
      <c r="B12" s="109"/>
      <c r="C12" s="110"/>
      <c r="E12" s="58"/>
      <c r="F12" s="58"/>
    </row>
    <row r="13" spans="1:6" ht="19.5">
      <c r="A13" s="242"/>
      <c r="B13" s="111" t="s">
        <v>751</v>
      </c>
      <c r="C13" s="112" t="s">
        <v>784</v>
      </c>
      <c r="E13" s="58"/>
      <c r="F13" s="58"/>
    </row>
    <row r="14" spans="1:6">
      <c r="A14" s="62" t="s">
        <v>12</v>
      </c>
      <c r="B14" s="186"/>
      <c r="C14" s="186"/>
      <c r="E14" s="59"/>
      <c r="F14" s="58"/>
    </row>
    <row r="15" spans="1:6" ht="18.75">
      <c r="A15" s="108" t="s">
        <v>785</v>
      </c>
      <c r="B15" s="77"/>
      <c r="F15" s="58"/>
    </row>
    <row r="16" spans="1:6" ht="18.75">
      <c r="A16" s="241"/>
      <c r="B16" s="240" t="s">
        <v>783</v>
      </c>
      <c r="E16" s="60"/>
      <c r="F16" s="58"/>
    </row>
    <row r="17" spans="1:6">
      <c r="A17" s="113" t="s">
        <v>786</v>
      </c>
      <c r="B17" s="186"/>
      <c r="E17" s="58"/>
      <c r="F17" s="58"/>
    </row>
    <row r="18" spans="1:6">
      <c r="A18" s="63" t="s">
        <v>787</v>
      </c>
      <c r="B18" s="186"/>
      <c r="E18" s="23"/>
      <c r="F18" s="58"/>
    </row>
    <row r="19" spans="1:6">
      <c r="A19" s="63" t="s">
        <v>788</v>
      </c>
      <c r="B19" s="186"/>
      <c r="E19" s="58"/>
      <c r="F19" s="58"/>
    </row>
    <row r="20" spans="1:6">
      <c r="A20" s="63" t="s">
        <v>13</v>
      </c>
      <c r="B20" s="186"/>
      <c r="E20" s="58"/>
      <c r="F20" s="58"/>
    </row>
    <row r="21" spans="1:6">
      <c r="E21" s="58"/>
      <c r="F21" s="58"/>
    </row>
    <row r="22" spans="1:6">
      <c r="E22" s="58"/>
      <c r="F22" s="58"/>
    </row>
    <row r="23" spans="1:6">
      <c r="B23" s="58"/>
      <c r="C23" s="58"/>
      <c r="E23" s="58"/>
      <c r="F23" s="58"/>
    </row>
  </sheetData>
  <sheetProtection sheet="1" objects="1" scenarios="1" formatCells="0" formatColumns="0" formatRows="0" insertHyperlinks="0"/>
  <dataValidations count="1">
    <dataValidation type="decimal" allowBlank="1" showInputMessage="1" showErrorMessage="1" promptTitle="Mitarbeiteräquivalente" prompt="Die eingegebene Zahl an Mitarbeiteräquivalenten muss größer oder gleich 0 und kleiner als 10.000 sein." sqref="B17:B20">
      <formula1>0</formula1>
      <formula2>9999</formula2>
    </dataValidation>
  </dataValidations>
  <pageMargins left="0.70866141732283472" right="0.70866141732283472" top="0.78740157480314965" bottom="0.78740157480314965" header="0.31496062992125984" footer="0.31496062992125984"/>
  <pageSetup paperSize="9" scale="83" fitToHeight="4" orientation="landscape" r:id="rId1"/>
  <headerFooter>
    <oddFooter>&amp;L&amp;D&amp;C&amp;F / &amp;A&amp;R&amp;P /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codeName="Tabelle19"/>
  <dimension ref="A1:H98"/>
  <sheetViews>
    <sheetView topLeftCell="E34" zoomScaleNormal="100" workbookViewId="0">
      <selection activeCell="E34" sqref="E34"/>
    </sheetView>
  </sheetViews>
  <sheetFormatPr baseColWidth="10" defaultRowHeight="15"/>
  <cols>
    <col min="1" max="1" width="102.42578125" style="175" customWidth="1"/>
    <col min="2" max="2" width="14" style="175" customWidth="1"/>
    <col min="3" max="3" width="14.85546875" style="175" customWidth="1"/>
    <col min="4" max="4" width="136.140625" style="175" customWidth="1"/>
    <col min="5" max="5" width="134.42578125" style="175" customWidth="1"/>
    <col min="6" max="6" width="55.28515625" style="175" customWidth="1"/>
    <col min="7" max="7" width="11.42578125" style="175"/>
    <col min="8" max="8" width="118" style="175" customWidth="1"/>
    <col min="9" max="16384" width="11.42578125" style="175"/>
  </cols>
  <sheetData>
    <row r="1" spans="1:8">
      <c r="A1" s="175" t="s">
        <v>574</v>
      </c>
      <c r="D1" s="175" t="s">
        <v>576</v>
      </c>
      <c r="E1" s="175" t="s">
        <v>575</v>
      </c>
      <c r="F1" s="175" t="s">
        <v>577</v>
      </c>
      <c r="G1" s="175" t="s">
        <v>578</v>
      </c>
      <c r="H1" s="175" t="s">
        <v>1091</v>
      </c>
    </row>
    <row r="2" spans="1:8">
      <c r="A2" s="175" t="s">
        <v>706</v>
      </c>
      <c r="B2" s="175">
        <v>25</v>
      </c>
      <c r="C2" s="175">
        <v>35</v>
      </c>
      <c r="D2" s="175" t="s">
        <v>571</v>
      </c>
      <c r="E2" s="175" t="s">
        <v>568</v>
      </c>
      <c r="F2" s="175" t="s">
        <v>434</v>
      </c>
      <c r="G2" s="175">
        <v>2011</v>
      </c>
      <c r="H2" s="175" t="s">
        <v>353</v>
      </c>
    </row>
    <row r="3" spans="1:8">
      <c r="A3" s="175" t="s">
        <v>554</v>
      </c>
      <c r="B3" s="175">
        <v>50</v>
      </c>
      <c r="C3" s="175">
        <v>60</v>
      </c>
      <c r="D3" s="175" t="s">
        <v>580</v>
      </c>
      <c r="E3" s="175" t="s">
        <v>569</v>
      </c>
      <c r="F3" s="175" t="s">
        <v>436</v>
      </c>
      <c r="G3" s="175">
        <v>2012</v>
      </c>
      <c r="H3" s="175" t="s">
        <v>354</v>
      </c>
    </row>
    <row r="4" spans="1:8">
      <c r="A4" s="175" t="s">
        <v>707</v>
      </c>
      <c r="B4" s="175">
        <v>60</v>
      </c>
      <c r="C4" s="175">
        <v>70</v>
      </c>
      <c r="D4" s="175" t="s">
        <v>581</v>
      </c>
      <c r="E4" s="175" t="s">
        <v>642</v>
      </c>
      <c r="F4" s="175" t="s">
        <v>438</v>
      </c>
      <c r="G4" s="175">
        <v>2013</v>
      </c>
      <c r="H4" s="175" t="s">
        <v>24</v>
      </c>
    </row>
    <row r="5" spans="1:8">
      <c r="A5" s="175" t="s">
        <v>708</v>
      </c>
      <c r="B5" s="175">
        <v>23</v>
      </c>
      <c r="C5" s="175">
        <v>27</v>
      </c>
      <c r="D5" s="175" t="s">
        <v>582</v>
      </c>
      <c r="E5" s="175" t="s">
        <v>643</v>
      </c>
      <c r="F5" s="175" t="s">
        <v>439</v>
      </c>
      <c r="G5" s="175">
        <v>2014</v>
      </c>
      <c r="H5" s="175" t="s">
        <v>1083</v>
      </c>
    </row>
    <row r="6" spans="1:8">
      <c r="A6" s="175" t="s">
        <v>709</v>
      </c>
      <c r="B6" s="175">
        <v>8</v>
      </c>
      <c r="C6" s="175">
        <v>10</v>
      </c>
      <c r="D6" s="175" t="s">
        <v>583</v>
      </c>
      <c r="E6" s="175" t="s">
        <v>644</v>
      </c>
      <c r="F6" s="175" t="s">
        <v>440</v>
      </c>
      <c r="G6" s="175">
        <v>2015</v>
      </c>
      <c r="H6" s="175" t="s">
        <v>1092</v>
      </c>
    </row>
    <row r="7" spans="1:8">
      <c r="A7" s="175" t="s">
        <v>724</v>
      </c>
      <c r="B7" s="175">
        <v>14</v>
      </c>
      <c r="C7" s="175">
        <v>18</v>
      </c>
      <c r="D7" s="175" t="s">
        <v>584</v>
      </c>
      <c r="E7" s="175" t="s">
        <v>645</v>
      </c>
      <c r="F7" s="175" t="s">
        <v>1154</v>
      </c>
      <c r="H7" s="175" t="s">
        <v>1084</v>
      </c>
    </row>
    <row r="8" spans="1:8">
      <c r="A8" s="175" t="s">
        <v>710</v>
      </c>
      <c r="B8" s="175">
        <v>14</v>
      </c>
      <c r="C8" s="175">
        <v>25</v>
      </c>
      <c r="D8" s="175" t="s">
        <v>572</v>
      </c>
      <c r="E8" s="175" t="s">
        <v>646</v>
      </c>
    </row>
    <row r="9" spans="1:8">
      <c r="A9" s="175" t="s">
        <v>711</v>
      </c>
      <c r="B9" s="175">
        <v>4</v>
      </c>
      <c r="C9" s="175">
        <v>8</v>
      </c>
      <c r="D9" s="175" t="s">
        <v>585</v>
      </c>
      <c r="E9" s="175" t="s">
        <v>647</v>
      </c>
    </row>
    <row r="10" spans="1:8">
      <c r="A10" s="175" t="s">
        <v>712</v>
      </c>
      <c r="B10" s="175">
        <v>3</v>
      </c>
      <c r="C10" s="175">
        <v>5</v>
      </c>
      <c r="D10" s="175" t="s">
        <v>586</v>
      </c>
      <c r="E10" s="175" t="s">
        <v>648</v>
      </c>
    </row>
    <row r="11" spans="1:8">
      <c r="A11" s="175" t="s">
        <v>725</v>
      </c>
      <c r="B11" s="175">
        <v>5</v>
      </c>
      <c r="C11" s="175">
        <v>5</v>
      </c>
      <c r="D11" s="175" t="s">
        <v>587</v>
      </c>
      <c r="E11" s="175" t="s">
        <v>649</v>
      </c>
    </row>
    <row r="12" spans="1:8">
      <c r="A12" s="175" t="s">
        <v>726</v>
      </c>
      <c r="B12" s="175">
        <v>8</v>
      </c>
      <c r="C12" s="175">
        <v>8</v>
      </c>
      <c r="D12" s="175" t="s">
        <v>588</v>
      </c>
      <c r="E12" s="175" t="s">
        <v>650</v>
      </c>
    </row>
    <row r="13" spans="1:8">
      <c r="A13" s="175" t="s">
        <v>713</v>
      </c>
      <c r="B13" s="175">
        <v>45</v>
      </c>
      <c r="C13" s="175">
        <v>55</v>
      </c>
      <c r="D13" s="175" t="s">
        <v>589</v>
      </c>
      <c r="E13" s="175" t="s">
        <v>570</v>
      </c>
    </row>
    <row r="14" spans="1:8">
      <c r="A14" s="175" t="s">
        <v>727</v>
      </c>
      <c r="B14" s="175">
        <v>25</v>
      </c>
      <c r="C14" s="175">
        <v>25</v>
      </c>
      <c r="D14" s="175" t="s">
        <v>590</v>
      </c>
      <c r="E14" s="175" t="s">
        <v>651</v>
      </c>
    </row>
    <row r="15" spans="1:8">
      <c r="A15" s="175" t="s">
        <v>714</v>
      </c>
      <c r="B15" s="175">
        <v>25</v>
      </c>
      <c r="C15" s="175">
        <v>25</v>
      </c>
      <c r="D15" s="175" t="s">
        <v>591</v>
      </c>
      <c r="E15" s="175" t="s">
        <v>652</v>
      </c>
    </row>
    <row r="16" spans="1:8">
      <c r="A16" s="175" t="s">
        <v>728</v>
      </c>
      <c r="B16" s="175">
        <v>25</v>
      </c>
      <c r="C16" s="175">
        <v>25</v>
      </c>
      <c r="D16" s="175" t="s">
        <v>592</v>
      </c>
      <c r="E16" s="175" t="s">
        <v>653</v>
      </c>
    </row>
    <row r="17" spans="1:5">
      <c r="A17" s="175" t="s">
        <v>729</v>
      </c>
      <c r="B17" s="175">
        <v>25</v>
      </c>
      <c r="C17" s="175">
        <v>25</v>
      </c>
      <c r="D17" s="175" t="s">
        <v>593</v>
      </c>
      <c r="E17" s="175" t="s">
        <v>654</v>
      </c>
    </row>
    <row r="18" spans="1:5">
      <c r="A18" s="175" t="s">
        <v>730</v>
      </c>
      <c r="B18" s="175">
        <v>25</v>
      </c>
      <c r="C18" s="175">
        <v>25</v>
      </c>
      <c r="D18" s="175" t="s">
        <v>594</v>
      </c>
      <c r="E18" s="175" t="s">
        <v>655</v>
      </c>
    </row>
    <row r="19" spans="1:5">
      <c r="A19" s="175" t="s">
        <v>715</v>
      </c>
      <c r="B19" s="175">
        <v>20</v>
      </c>
      <c r="C19" s="175">
        <v>20</v>
      </c>
      <c r="D19" s="175" t="s">
        <v>595</v>
      </c>
      <c r="E19" s="175" t="s">
        <v>656</v>
      </c>
    </row>
    <row r="20" spans="1:5">
      <c r="A20" s="175" t="s">
        <v>716</v>
      </c>
      <c r="B20" s="175">
        <v>25</v>
      </c>
      <c r="C20" s="175">
        <v>25</v>
      </c>
      <c r="D20" s="175" t="s">
        <v>596</v>
      </c>
      <c r="E20" s="175" t="s">
        <v>657</v>
      </c>
    </row>
    <row r="21" spans="1:5">
      <c r="A21" s="175" t="s">
        <v>717</v>
      </c>
      <c r="B21" s="175">
        <v>25</v>
      </c>
      <c r="C21" s="175">
        <v>35</v>
      </c>
      <c r="D21" s="175" t="s">
        <v>597</v>
      </c>
      <c r="E21" s="175" t="s">
        <v>658</v>
      </c>
    </row>
    <row r="22" spans="1:5">
      <c r="A22" s="175" t="s">
        <v>737</v>
      </c>
      <c r="B22" s="175">
        <v>45</v>
      </c>
      <c r="C22" s="175">
        <v>55</v>
      </c>
      <c r="D22" s="175" t="s">
        <v>598</v>
      </c>
      <c r="E22" s="175" t="s">
        <v>659</v>
      </c>
    </row>
    <row r="23" spans="1:5">
      <c r="A23" s="175" t="s">
        <v>738</v>
      </c>
      <c r="B23" s="175">
        <v>45</v>
      </c>
      <c r="C23" s="175">
        <v>55</v>
      </c>
      <c r="D23" s="175" t="s">
        <v>599</v>
      </c>
      <c r="E23" s="175" t="s">
        <v>660</v>
      </c>
    </row>
    <row r="24" spans="1:5">
      <c r="A24" s="175" t="s">
        <v>739</v>
      </c>
      <c r="B24" s="175">
        <v>55</v>
      </c>
      <c r="C24" s="175">
        <v>65</v>
      </c>
      <c r="D24" s="175" t="s">
        <v>1062</v>
      </c>
      <c r="E24" s="175" t="s">
        <v>661</v>
      </c>
    </row>
    <row r="25" spans="1:5">
      <c r="A25" s="175" t="s">
        <v>740</v>
      </c>
      <c r="B25" s="175">
        <v>55</v>
      </c>
      <c r="C25" s="175">
        <v>65</v>
      </c>
      <c r="D25" s="175" t="s">
        <v>600</v>
      </c>
      <c r="E25" s="175" t="s">
        <v>662</v>
      </c>
    </row>
    <row r="26" spans="1:5">
      <c r="A26" s="175" t="s">
        <v>741</v>
      </c>
      <c r="B26" s="175">
        <v>45</v>
      </c>
      <c r="C26" s="175">
        <v>55</v>
      </c>
      <c r="D26" s="175" t="s">
        <v>1063</v>
      </c>
      <c r="E26" s="175" t="s">
        <v>663</v>
      </c>
    </row>
    <row r="27" spans="1:5">
      <c r="A27" s="175" t="s">
        <v>742</v>
      </c>
      <c r="B27" s="175">
        <v>45</v>
      </c>
      <c r="C27" s="175">
        <v>55</v>
      </c>
      <c r="D27" s="175" t="s">
        <v>601</v>
      </c>
      <c r="E27" s="175" t="s">
        <v>664</v>
      </c>
    </row>
    <row r="28" spans="1:5">
      <c r="A28" s="175" t="s">
        <v>743</v>
      </c>
      <c r="B28" s="175">
        <v>45</v>
      </c>
      <c r="C28" s="175">
        <v>55</v>
      </c>
      <c r="D28" s="175" t="s">
        <v>1071</v>
      </c>
      <c r="E28" s="175" t="s">
        <v>665</v>
      </c>
    </row>
    <row r="29" spans="1:5">
      <c r="A29" s="175" t="s">
        <v>744</v>
      </c>
      <c r="B29" s="175">
        <v>45</v>
      </c>
      <c r="C29" s="175">
        <v>55</v>
      </c>
      <c r="D29" s="175" t="s">
        <v>602</v>
      </c>
      <c r="E29" s="175" t="s">
        <v>666</v>
      </c>
    </row>
    <row r="30" spans="1:5">
      <c r="A30" s="175" t="s">
        <v>745</v>
      </c>
      <c r="B30" s="175">
        <v>45</v>
      </c>
      <c r="C30" s="175">
        <v>55</v>
      </c>
      <c r="D30" s="175" t="s">
        <v>603</v>
      </c>
      <c r="E30" s="175" t="s">
        <v>667</v>
      </c>
    </row>
    <row r="31" spans="1:5">
      <c r="A31" s="175" t="s">
        <v>746</v>
      </c>
      <c r="B31" s="175">
        <v>30</v>
      </c>
      <c r="C31" s="175">
        <v>40</v>
      </c>
      <c r="D31" s="175" t="s">
        <v>604</v>
      </c>
      <c r="E31" s="175" t="s">
        <v>668</v>
      </c>
    </row>
    <row r="32" spans="1:5">
      <c r="A32" s="175" t="s">
        <v>731</v>
      </c>
      <c r="B32" s="175">
        <v>45</v>
      </c>
      <c r="C32" s="175">
        <v>45</v>
      </c>
      <c r="D32" s="175" t="s">
        <v>605</v>
      </c>
      <c r="E32" s="175" t="s">
        <v>669</v>
      </c>
    </row>
    <row r="33" spans="1:5">
      <c r="A33" s="175" t="s">
        <v>732</v>
      </c>
      <c r="B33" s="175">
        <v>45</v>
      </c>
      <c r="C33" s="175">
        <v>45</v>
      </c>
      <c r="D33" s="175" t="s">
        <v>606</v>
      </c>
      <c r="E33" s="175" t="s">
        <v>670</v>
      </c>
    </row>
    <row r="34" spans="1:5">
      <c r="A34" s="175" t="s">
        <v>747</v>
      </c>
      <c r="B34" s="175">
        <v>45</v>
      </c>
      <c r="C34" s="175">
        <v>45</v>
      </c>
      <c r="D34" s="175" t="s">
        <v>607</v>
      </c>
      <c r="E34" s="175" t="s">
        <v>671</v>
      </c>
    </row>
    <row r="35" spans="1:5">
      <c r="A35" s="175" t="s">
        <v>733</v>
      </c>
      <c r="B35" s="175">
        <v>8</v>
      </c>
      <c r="C35" s="175">
        <v>16</v>
      </c>
      <c r="D35" s="175" t="s">
        <v>608</v>
      </c>
      <c r="E35" s="175" t="s">
        <v>672</v>
      </c>
    </row>
    <row r="36" spans="1:5">
      <c r="A36" s="175" t="s">
        <v>718</v>
      </c>
      <c r="B36" s="175">
        <v>15</v>
      </c>
      <c r="C36" s="175">
        <v>25</v>
      </c>
      <c r="D36" s="175" t="s">
        <v>609</v>
      </c>
      <c r="E36" s="175" t="s">
        <v>673</v>
      </c>
    </row>
    <row r="37" spans="1:5">
      <c r="A37" s="175" t="s">
        <v>734</v>
      </c>
      <c r="B37" s="175">
        <v>45</v>
      </c>
      <c r="C37" s="175">
        <v>45</v>
      </c>
      <c r="D37" s="175" t="s">
        <v>610</v>
      </c>
      <c r="E37" s="175" t="s">
        <v>674</v>
      </c>
    </row>
    <row r="38" spans="1:5">
      <c r="A38" s="175" t="s">
        <v>719</v>
      </c>
      <c r="B38" s="175">
        <v>45</v>
      </c>
      <c r="C38" s="175">
        <v>45</v>
      </c>
      <c r="D38" s="175" t="s">
        <v>611</v>
      </c>
      <c r="E38" s="175" t="s">
        <v>675</v>
      </c>
    </row>
    <row r="39" spans="1:5">
      <c r="A39" s="175" t="s">
        <v>720</v>
      </c>
      <c r="B39" s="175">
        <v>20</v>
      </c>
      <c r="C39" s="175">
        <v>30</v>
      </c>
      <c r="D39" s="175" t="s">
        <v>612</v>
      </c>
      <c r="E39" s="175" t="s">
        <v>676</v>
      </c>
    </row>
    <row r="40" spans="1:5">
      <c r="A40" s="175" t="s">
        <v>721</v>
      </c>
      <c r="B40" s="175">
        <v>10</v>
      </c>
      <c r="C40" s="175">
        <v>30</v>
      </c>
      <c r="D40" s="175" t="s">
        <v>613</v>
      </c>
      <c r="E40" s="175" t="s">
        <v>551</v>
      </c>
    </row>
    <row r="41" spans="1:5">
      <c r="A41" s="175" t="s">
        <v>735</v>
      </c>
      <c r="B41" s="175">
        <v>15</v>
      </c>
      <c r="C41" s="175">
        <v>30</v>
      </c>
      <c r="D41" s="175" t="s">
        <v>614</v>
      </c>
      <c r="E41" s="175" t="s">
        <v>677</v>
      </c>
    </row>
    <row r="42" spans="1:5">
      <c r="A42" s="175" t="s">
        <v>722</v>
      </c>
      <c r="B42" s="175">
        <v>15</v>
      </c>
      <c r="C42" s="175">
        <v>30</v>
      </c>
      <c r="D42" s="175" t="s">
        <v>615</v>
      </c>
      <c r="E42" s="175" t="s">
        <v>678</v>
      </c>
    </row>
    <row r="43" spans="1:5">
      <c r="A43" s="175" t="s">
        <v>723</v>
      </c>
      <c r="B43" s="175">
        <v>60</v>
      </c>
      <c r="C43" s="175">
        <v>60</v>
      </c>
      <c r="D43" s="175" t="s">
        <v>616</v>
      </c>
      <c r="E43" s="175" t="s">
        <v>679</v>
      </c>
    </row>
    <row r="44" spans="1:5">
      <c r="A44" s="175" t="s">
        <v>736</v>
      </c>
      <c r="B44" s="175">
        <v>15</v>
      </c>
      <c r="C44" s="175">
        <v>20</v>
      </c>
      <c r="D44" s="175" t="s">
        <v>617</v>
      </c>
      <c r="E44" s="175" t="s">
        <v>680</v>
      </c>
    </row>
    <row r="45" spans="1:5">
      <c r="A45" s="175" t="s">
        <v>1080</v>
      </c>
      <c r="B45" s="175">
        <v>0</v>
      </c>
      <c r="C45" s="175">
        <v>0</v>
      </c>
      <c r="D45" s="175" t="s">
        <v>618</v>
      </c>
      <c r="E45" s="175" t="s">
        <v>681</v>
      </c>
    </row>
    <row r="46" spans="1:5">
      <c r="A46" s="175" t="s">
        <v>353</v>
      </c>
      <c r="D46" s="175" t="s">
        <v>619</v>
      </c>
      <c r="E46" s="175" t="s">
        <v>682</v>
      </c>
    </row>
    <row r="47" spans="1:5">
      <c r="A47" s="175" t="s">
        <v>354</v>
      </c>
      <c r="D47" s="175" t="s">
        <v>620</v>
      </c>
      <c r="E47" s="175" t="s">
        <v>683</v>
      </c>
    </row>
    <row r="48" spans="1:5">
      <c r="A48" s="175" t="s">
        <v>24</v>
      </c>
      <c r="D48" s="175" t="s">
        <v>621</v>
      </c>
      <c r="E48" s="175" t="s">
        <v>952</v>
      </c>
    </row>
    <row r="49" spans="4:5">
      <c r="D49" s="175" t="s">
        <v>622</v>
      </c>
      <c r="E49" s="175" t="s">
        <v>953</v>
      </c>
    </row>
    <row r="50" spans="4:5">
      <c r="D50" s="175" t="s">
        <v>623</v>
      </c>
      <c r="E50" s="175" t="s">
        <v>684</v>
      </c>
    </row>
    <row r="51" spans="4:5">
      <c r="D51" s="175" t="s">
        <v>624</v>
      </c>
      <c r="E51" s="175" t="s">
        <v>685</v>
      </c>
    </row>
    <row r="52" spans="4:5">
      <c r="D52" s="175" t="s">
        <v>625</v>
      </c>
      <c r="E52" s="175" t="s">
        <v>686</v>
      </c>
    </row>
    <row r="53" spans="4:5">
      <c r="D53" s="175" t="s">
        <v>626</v>
      </c>
      <c r="E53" s="175" t="s">
        <v>687</v>
      </c>
    </row>
    <row r="54" spans="4:5">
      <c r="D54" s="175" t="s">
        <v>1155</v>
      </c>
      <c r="E54" s="175" t="s">
        <v>688</v>
      </c>
    </row>
    <row r="55" spans="4:5">
      <c r="D55" s="175" t="s">
        <v>1156</v>
      </c>
      <c r="E55" s="175" t="s">
        <v>954</v>
      </c>
    </row>
    <row r="56" spans="4:5">
      <c r="D56" s="175" t="s">
        <v>1157</v>
      </c>
      <c r="E56" s="175" t="s">
        <v>955</v>
      </c>
    </row>
    <row r="57" spans="4:5">
      <c r="D57" s="175" t="s">
        <v>1158</v>
      </c>
      <c r="E57" s="175" t="s">
        <v>1299</v>
      </c>
    </row>
    <row r="58" spans="4:5">
      <c r="D58" s="175" t="s">
        <v>627</v>
      </c>
      <c r="E58" s="175" t="s">
        <v>956</v>
      </c>
    </row>
    <row r="59" spans="4:5">
      <c r="D59" s="175" t="s">
        <v>628</v>
      </c>
      <c r="E59" s="175" t="s">
        <v>957</v>
      </c>
    </row>
    <row r="60" spans="4:5">
      <c r="D60" s="175" t="s">
        <v>629</v>
      </c>
      <c r="E60" s="175" t="s">
        <v>958</v>
      </c>
    </row>
    <row r="61" spans="4:5">
      <c r="D61" s="175" t="s">
        <v>630</v>
      </c>
      <c r="E61" s="175" t="s">
        <v>959</v>
      </c>
    </row>
    <row r="62" spans="4:5">
      <c r="D62" s="175" t="s">
        <v>631</v>
      </c>
      <c r="E62" s="175" t="s">
        <v>960</v>
      </c>
    </row>
    <row r="63" spans="4:5">
      <c r="D63" s="175" t="s">
        <v>1086</v>
      </c>
      <c r="E63" s="175" t="s">
        <v>961</v>
      </c>
    </row>
    <row r="64" spans="4:5">
      <c r="D64" s="175" t="s">
        <v>632</v>
      </c>
      <c r="E64" s="175" t="s">
        <v>962</v>
      </c>
    </row>
    <row r="65" spans="4:5">
      <c r="D65" s="175" t="s">
        <v>1064</v>
      </c>
      <c r="E65" s="175" t="s">
        <v>963</v>
      </c>
    </row>
    <row r="66" spans="4:5">
      <c r="D66" s="175" t="s">
        <v>633</v>
      </c>
      <c r="E66" s="175" t="s">
        <v>964</v>
      </c>
    </row>
    <row r="67" spans="4:5">
      <c r="D67" s="175" t="s">
        <v>634</v>
      </c>
      <c r="E67" s="175" t="s">
        <v>965</v>
      </c>
    </row>
    <row r="68" spans="4:5">
      <c r="D68" s="175" t="s">
        <v>1074</v>
      </c>
      <c r="E68" s="175" t="s">
        <v>966</v>
      </c>
    </row>
    <row r="69" spans="4:5">
      <c r="D69" s="175" t="s">
        <v>635</v>
      </c>
      <c r="E69" s="175" t="s">
        <v>967</v>
      </c>
    </row>
    <row r="70" spans="4:5">
      <c r="D70" s="175" t="s">
        <v>1075</v>
      </c>
      <c r="E70" s="175" t="s">
        <v>968</v>
      </c>
    </row>
    <row r="71" spans="4:5">
      <c r="D71" s="175" t="s">
        <v>636</v>
      </c>
      <c r="E71" s="175" t="s">
        <v>969</v>
      </c>
    </row>
    <row r="72" spans="4:5">
      <c r="D72" s="175" t="s">
        <v>637</v>
      </c>
      <c r="E72" s="175" t="s">
        <v>970</v>
      </c>
    </row>
    <row r="73" spans="4:5">
      <c r="D73" s="175" t="s">
        <v>638</v>
      </c>
      <c r="E73" s="175" t="s">
        <v>689</v>
      </c>
    </row>
    <row r="74" spans="4:5">
      <c r="D74" s="175" t="s">
        <v>639</v>
      </c>
      <c r="E74" s="175" t="s">
        <v>690</v>
      </c>
    </row>
    <row r="75" spans="4:5">
      <c r="D75" s="175" t="s">
        <v>640</v>
      </c>
      <c r="E75" s="175" t="s">
        <v>691</v>
      </c>
    </row>
    <row r="76" spans="4:5">
      <c r="D76" s="175" t="s">
        <v>641</v>
      </c>
      <c r="E76" s="175" t="s">
        <v>692</v>
      </c>
    </row>
    <row r="77" spans="4:5">
      <c r="E77" s="175" t="s">
        <v>1059</v>
      </c>
    </row>
    <row r="78" spans="4:5">
      <c r="E78" s="175" t="s">
        <v>971</v>
      </c>
    </row>
    <row r="79" spans="4:5">
      <c r="E79" s="175" t="s">
        <v>693</v>
      </c>
    </row>
    <row r="80" spans="4:5">
      <c r="E80" s="175" t="s">
        <v>694</v>
      </c>
    </row>
    <row r="81" spans="5:5">
      <c r="E81" s="175" t="s">
        <v>695</v>
      </c>
    </row>
    <row r="82" spans="5:5">
      <c r="E82" s="175" t="s">
        <v>696</v>
      </c>
    </row>
    <row r="83" spans="5:5">
      <c r="E83" s="175" t="s">
        <v>697</v>
      </c>
    </row>
    <row r="84" spans="5:5">
      <c r="E84" s="175" t="s">
        <v>698</v>
      </c>
    </row>
    <row r="85" spans="5:5">
      <c r="E85" s="175" t="s">
        <v>1166</v>
      </c>
    </row>
    <row r="86" spans="5:5">
      <c r="E86" s="175" t="s">
        <v>699</v>
      </c>
    </row>
    <row r="87" spans="5:5">
      <c r="E87" s="175" t="s">
        <v>700</v>
      </c>
    </row>
    <row r="88" spans="5:5">
      <c r="E88" s="175" t="s">
        <v>701</v>
      </c>
    </row>
    <row r="89" spans="5:5">
      <c r="E89" s="175" t="s">
        <v>972</v>
      </c>
    </row>
    <row r="90" spans="5:5">
      <c r="E90" s="175" t="s">
        <v>973</v>
      </c>
    </row>
    <row r="91" spans="5:5">
      <c r="E91" s="175" t="s">
        <v>974</v>
      </c>
    </row>
    <row r="92" spans="5:5">
      <c r="E92" s="175" t="s">
        <v>702</v>
      </c>
    </row>
    <row r="93" spans="5:5">
      <c r="E93" s="175" t="s">
        <v>703</v>
      </c>
    </row>
    <row r="94" spans="5:5">
      <c r="E94" s="175" t="s">
        <v>704</v>
      </c>
    </row>
    <row r="95" spans="5:5">
      <c r="E95" s="175" t="s">
        <v>705</v>
      </c>
    </row>
    <row r="96" spans="5:5">
      <c r="E96" s="175" t="s">
        <v>975</v>
      </c>
    </row>
    <row r="97" spans="5:5">
      <c r="E97" s="175" t="s">
        <v>976</v>
      </c>
    </row>
    <row r="98" spans="5:5">
      <c r="E98" s="175" t="s">
        <v>977</v>
      </c>
    </row>
  </sheetData>
  <sheetProtection sheet="1" objects="1" scenarios="1"/>
  <printOptions gridLines="1"/>
  <pageMargins left="0.42" right="0.31496062992125984" top="0.55118110236220474" bottom="0.78740157480314965" header="0.31496062992125984" footer="0.31496062992125984"/>
  <pageSetup paperSize="9" scale="50" fitToHeight="4" orientation="portrait" r:id="rId1"/>
  <headerFooter>
    <oddFooter>&amp;L&amp;D&amp;C&amp;F / &amp;A&amp;R&amp;P / &amp;N</oddFooter>
  </headerFooter>
  <colBreaks count="3" manualBreakCount="3">
    <brk id="3" max="1048575" man="1"/>
    <brk id="4" max="1048575" man="1"/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Tabelle4">
    <tabColor theme="5" tint="0.39997558519241921"/>
    <pageSetUpPr fitToPage="1"/>
  </sheetPr>
  <dimension ref="A1:L232"/>
  <sheetViews>
    <sheetView zoomScaleNormal="100" zoomScaleSheetLayoutView="100" workbookViewId="0">
      <pane ySplit="2" topLeftCell="A3" activePane="bottomLeft" state="frozen"/>
      <selection pane="bottomLeft" activeCell="D90" sqref="D90:E90"/>
    </sheetView>
  </sheetViews>
  <sheetFormatPr baseColWidth="10" defaultRowHeight="15"/>
  <cols>
    <col min="1" max="1" width="7" style="116" customWidth="1"/>
    <col min="2" max="2" width="6.42578125" style="116" customWidth="1"/>
    <col min="3" max="3" width="23.140625" style="116" customWidth="1"/>
    <col min="4" max="4" width="16.7109375" style="116" customWidth="1"/>
    <col min="5" max="5" width="21.85546875" style="116" customWidth="1"/>
    <col min="6" max="6" width="23.7109375" style="116" customWidth="1"/>
    <col min="7" max="9" width="12" style="116" customWidth="1"/>
    <col min="10" max="16384" width="11.42578125" style="116"/>
  </cols>
  <sheetData>
    <row r="1" spans="1:12" ht="18.75">
      <c r="A1" s="155" t="s">
        <v>852</v>
      </c>
      <c r="B1" s="115"/>
      <c r="C1" s="8"/>
      <c r="D1" s="8"/>
      <c r="E1" s="8"/>
      <c r="G1" s="8"/>
      <c r="H1" s="8"/>
      <c r="I1" s="8"/>
      <c r="J1" s="462" t="str">
        <f>CONCATENATE("Firma:  ",A_Stammdaten!$B$5)</f>
        <v>Firma:  Bitte eintragen !!!</v>
      </c>
      <c r="K1" s="21"/>
      <c r="L1" s="21"/>
    </row>
    <row r="2" spans="1:12">
      <c r="A2" s="8"/>
      <c r="B2" s="115"/>
      <c r="C2" s="8"/>
      <c r="D2" s="8"/>
      <c r="E2" s="8"/>
      <c r="G2" s="8"/>
      <c r="H2" s="8"/>
      <c r="I2" s="8"/>
      <c r="J2" s="8"/>
      <c r="K2" s="21"/>
      <c r="L2" s="21"/>
    </row>
    <row r="3" spans="1:12">
      <c r="A3" s="117" t="s">
        <v>819</v>
      </c>
      <c r="B3" s="117" t="s">
        <v>805</v>
      </c>
      <c r="C3" s="117"/>
      <c r="D3" s="117"/>
      <c r="E3" s="117"/>
      <c r="F3" s="117"/>
      <c r="G3" s="117"/>
      <c r="H3" s="117"/>
      <c r="I3" s="117"/>
      <c r="J3" s="244"/>
      <c r="K3" s="117"/>
      <c r="L3" s="117"/>
    </row>
    <row r="4" spans="1:12">
      <c r="A4" s="117" t="s">
        <v>820</v>
      </c>
      <c r="B4" s="117" t="s">
        <v>1297</v>
      </c>
      <c r="C4" s="117"/>
      <c r="D4" s="117"/>
      <c r="E4" s="117"/>
      <c r="F4" s="117"/>
      <c r="G4" s="117"/>
      <c r="H4" s="117"/>
      <c r="I4" s="117"/>
      <c r="J4" s="514"/>
      <c r="K4" s="117"/>
      <c r="L4" s="117"/>
    </row>
    <row r="5" spans="1:12">
      <c r="A5" s="117"/>
      <c r="B5" s="117"/>
      <c r="C5" s="117"/>
      <c r="D5" s="117"/>
      <c r="E5" s="117"/>
      <c r="F5" s="117"/>
      <c r="G5" s="117"/>
      <c r="H5" s="117"/>
      <c r="I5" s="117"/>
      <c r="J5" s="118"/>
      <c r="K5" s="117"/>
      <c r="L5" s="117"/>
    </row>
    <row r="6" spans="1:12">
      <c r="A6" s="117" t="s">
        <v>821</v>
      </c>
      <c r="B6" s="117" t="s">
        <v>869</v>
      </c>
      <c r="C6" s="117"/>
      <c r="D6" s="117"/>
      <c r="E6" s="117"/>
      <c r="F6" s="117"/>
      <c r="G6" s="117"/>
      <c r="H6" s="117"/>
      <c r="I6" s="117"/>
      <c r="J6" s="244"/>
      <c r="K6" s="117"/>
      <c r="L6" s="117"/>
    </row>
    <row r="7" spans="1:12">
      <c r="A7" s="117" t="s">
        <v>822</v>
      </c>
      <c r="B7" s="117" t="s">
        <v>1298</v>
      </c>
      <c r="C7" s="117"/>
      <c r="D7" s="117"/>
      <c r="E7" s="117"/>
      <c r="F7" s="117"/>
      <c r="G7" s="117"/>
      <c r="H7" s="117"/>
      <c r="I7" s="117"/>
      <c r="J7" s="514"/>
      <c r="K7" s="117"/>
      <c r="L7" s="117"/>
    </row>
    <row r="8" spans="1:12">
      <c r="A8" s="8"/>
      <c r="B8" s="115"/>
      <c r="C8" s="8"/>
      <c r="D8" s="8"/>
      <c r="E8" s="8"/>
      <c r="G8" s="8"/>
      <c r="H8" s="8"/>
      <c r="I8" s="8"/>
      <c r="J8" s="8"/>
      <c r="K8" s="21"/>
      <c r="L8" s="21"/>
    </row>
    <row r="9" spans="1:12">
      <c r="A9" s="117" t="s">
        <v>823</v>
      </c>
      <c r="B9" s="117" t="s">
        <v>848</v>
      </c>
      <c r="C9" s="117"/>
      <c r="D9" s="117"/>
      <c r="E9" s="117"/>
      <c r="F9" s="117"/>
      <c r="G9" s="117"/>
      <c r="H9" s="117"/>
      <c r="I9" s="117"/>
      <c r="J9" s="244"/>
      <c r="K9" s="117"/>
      <c r="L9" s="117"/>
    </row>
    <row r="10" spans="1:12">
      <c r="A10" s="117" t="s">
        <v>355</v>
      </c>
      <c r="B10" s="117" t="s">
        <v>818</v>
      </c>
      <c r="C10" s="117"/>
      <c r="D10" s="117"/>
      <c r="E10" s="117"/>
      <c r="F10" s="117"/>
      <c r="G10" s="117"/>
      <c r="H10" s="117"/>
      <c r="I10" s="117"/>
      <c r="J10" s="514"/>
      <c r="K10" s="117"/>
      <c r="L10" s="117"/>
    </row>
    <row r="11" spans="1:12">
      <c r="A11" s="117"/>
      <c r="B11" s="117"/>
      <c r="C11" s="117"/>
      <c r="D11" s="117"/>
      <c r="E11" s="117"/>
      <c r="F11" s="117"/>
      <c r="G11" s="117"/>
      <c r="H11" s="117"/>
      <c r="I11" s="119"/>
      <c r="J11" s="117"/>
      <c r="K11" s="117"/>
      <c r="L11" s="117"/>
    </row>
    <row r="12" spans="1:12">
      <c r="A12" s="117" t="s">
        <v>824</v>
      </c>
      <c r="B12" s="117" t="s">
        <v>797</v>
      </c>
      <c r="C12" s="117"/>
      <c r="D12" s="117"/>
      <c r="E12" s="117"/>
      <c r="F12" s="117"/>
      <c r="G12" s="117"/>
      <c r="H12" s="117"/>
      <c r="I12" s="117"/>
      <c r="J12" s="244"/>
      <c r="K12" s="117"/>
      <c r="L12" s="117"/>
    </row>
    <row r="13" spans="1:12">
      <c r="A13" s="117" t="s">
        <v>825</v>
      </c>
      <c r="B13" s="117" t="s">
        <v>818</v>
      </c>
      <c r="C13" s="117"/>
      <c r="D13" s="117"/>
      <c r="E13" s="117"/>
      <c r="F13" s="117"/>
      <c r="G13" s="117"/>
      <c r="H13" s="117"/>
      <c r="I13" s="117"/>
      <c r="J13" s="514"/>
      <c r="K13" s="117"/>
      <c r="L13" s="117"/>
    </row>
    <row r="14" spans="1:12">
      <c r="A14" s="117"/>
      <c r="B14" s="117"/>
      <c r="C14" s="117"/>
      <c r="D14" s="117"/>
      <c r="E14" s="117"/>
      <c r="F14" s="117"/>
      <c r="G14" s="117"/>
      <c r="H14" s="117"/>
      <c r="I14" s="117"/>
      <c r="J14" s="119"/>
      <c r="K14" s="117"/>
      <c r="L14" s="117"/>
    </row>
    <row r="15" spans="1:12">
      <c r="A15" s="117" t="s">
        <v>826</v>
      </c>
      <c r="B15" s="117" t="s">
        <v>810</v>
      </c>
      <c r="C15" s="117"/>
      <c r="D15" s="117"/>
      <c r="E15" s="117"/>
      <c r="F15" s="117"/>
      <c r="G15" s="117"/>
      <c r="H15" s="117"/>
      <c r="I15" s="117"/>
      <c r="J15" s="244"/>
      <c r="K15" s="117"/>
      <c r="L15" s="117"/>
    </row>
    <row r="16" spans="1:12">
      <c r="A16" s="117" t="s">
        <v>827</v>
      </c>
      <c r="B16" s="117" t="s">
        <v>1297</v>
      </c>
      <c r="C16" s="117"/>
      <c r="D16" s="117"/>
      <c r="E16" s="117"/>
      <c r="F16" s="117"/>
      <c r="G16" s="117"/>
      <c r="H16" s="117"/>
      <c r="I16" s="117"/>
      <c r="J16" s="514"/>
      <c r="K16" s="117"/>
      <c r="L16" s="117"/>
    </row>
    <row r="17" spans="1:12">
      <c r="A17" s="117"/>
      <c r="B17" s="117"/>
      <c r="C17" s="117"/>
      <c r="D17" s="117"/>
      <c r="E17" s="117"/>
      <c r="F17" s="117"/>
      <c r="G17" s="117"/>
      <c r="H17" s="117"/>
      <c r="I17" s="117"/>
      <c r="J17" s="118"/>
      <c r="K17" s="117"/>
      <c r="L17" s="117"/>
    </row>
    <row r="18" spans="1:12">
      <c r="A18" s="117" t="s">
        <v>828</v>
      </c>
      <c r="B18" s="117" t="s">
        <v>811</v>
      </c>
      <c r="C18" s="117"/>
      <c r="D18" s="117"/>
      <c r="E18" s="117"/>
      <c r="F18" s="117"/>
      <c r="G18" s="117"/>
      <c r="H18" s="117"/>
      <c r="I18" s="117"/>
      <c r="J18" s="244"/>
      <c r="K18" s="117"/>
      <c r="L18" s="117"/>
    </row>
    <row r="19" spans="1:12">
      <c r="A19" s="117" t="s">
        <v>99</v>
      </c>
      <c r="B19" s="117" t="s">
        <v>812</v>
      </c>
      <c r="C19" s="117"/>
      <c r="D19" s="117"/>
      <c r="E19" s="117"/>
      <c r="F19" s="117"/>
      <c r="G19" s="117"/>
      <c r="H19" s="117"/>
      <c r="I19" s="117"/>
      <c r="J19" s="244"/>
      <c r="K19" s="117"/>
      <c r="L19" s="117"/>
    </row>
    <row r="20" spans="1:12">
      <c r="A20" s="117"/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117"/>
    </row>
    <row r="21" spans="1:12">
      <c r="A21" s="117" t="s">
        <v>829</v>
      </c>
      <c r="B21" s="117" t="s">
        <v>849</v>
      </c>
      <c r="C21" s="117"/>
      <c r="D21" s="117"/>
      <c r="E21" s="117"/>
      <c r="F21" s="117"/>
      <c r="G21" s="117"/>
      <c r="H21" s="117"/>
      <c r="I21" s="117"/>
      <c r="K21" s="117"/>
      <c r="L21" s="117"/>
    </row>
    <row r="22" spans="1:12">
      <c r="A22" s="117"/>
      <c r="B22" s="117" t="s">
        <v>851</v>
      </c>
      <c r="C22" s="117"/>
      <c r="D22" s="117"/>
      <c r="E22" s="117"/>
      <c r="F22" s="117"/>
      <c r="G22" s="117"/>
      <c r="H22" s="117"/>
      <c r="I22" s="117"/>
      <c r="K22" s="117"/>
      <c r="L22" s="117"/>
    </row>
    <row r="23" spans="1:12">
      <c r="A23" s="117"/>
      <c r="B23" s="132" t="s">
        <v>850</v>
      </c>
      <c r="C23" s="132"/>
      <c r="D23" s="132"/>
      <c r="E23" s="132"/>
      <c r="F23" s="132"/>
      <c r="G23" s="132"/>
      <c r="H23" s="132"/>
      <c r="I23" s="132"/>
      <c r="J23" s="244"/>
      <c r="K23" s="117"/>
      <c r="L23" s="117"/>
    </row>
    <row r="24" spans="1:12">
      <c r="A24" s="117" t="s">
        <v>830</v>
      </c>
      <c r="B24" s="117" t="s">
        <v>803</v>
      </c>
      <c r="C24" s="117"/>
      <c r="D24" s="117"/>
      <c r="E24" s="117"/>
      <c r="F24" s="117"/>
      <c r="G24" s="117"/>
      <c r="H24" s="117"/>
      <c r="I24" s="117"/>
      <c r="J24" s="255" t="s">
        <v>802</v>
      </c>
      <c r="K24" s="117"/>
      <c r="L24" s="117"/>
    </row>
    <row r="25" spans="1:12">
      <c r="A25" s="117" t="s">
        <v>831</v>
      </c>
      <c r="B25" s="117" t="s">
        <v>804</v>
      </c>
      <c r="C25" s="117"/>
      <c r="D25" s="117"/>
      <c r="E25" s="117"/>
      <c r="F25" s="117"/>
      <c r="G25" s="117"/>
      <c r="H25" s="117"/>
      <c r="I25" s="117"/>
      <c r="J25" s="244" t="s">
        <v>802</v>
      </c>
      <c r="K25" s="117"/>
      <c r="L25" s="117"/>
    </row>
    <row r="26" spans="1:12">
      <c r="A26" s="117"/>
      <c r="B26" s="117"/>
      <c r="C26" s="117"/>
      <c r="D26" s="117"/>
      <c r="E26" s="117"/>
      <c r="F26" s="117"/>
      <c r="G26" s="117"/>
      <c r="H26" s="117"/>
      <c r="I26" s="117"/>
      <c r="J26" s="119"/>
      <c r="K26" s="117"/>
      <c r="L26" s="117"/>
    </row>
    <row r="27" spans="1:12">
      <c r="A27" s="117" t="s">
        <v>832</v>
      </c>
      <c r="B27" s="117" t="s">
        <v>817</v>
      </c>
      <c r="C27" s="117"/>
      <c r="D27" s="117"/>
      <c r="E27" s="117"/>
      <c r="F27" s="117"/>
      <c r="G27" s="117"/>
      <c r="H27" s="117"/>
      <c r="I27" s="117"/>
      <c r="J27" s="244"/>
      <c r="K27" s="117"/>
      <c r="L27" s="117"/>
    </row>
    <row r="28" spans="1:12">
      <c r="A28" s="117" t="s">
        <v>833</v>
      </c>
      <c r="B28" s="117" t="s">
        <v>818</v>
      </c>
      <c r="C28" s="117"/>
      <c r="D28" s="117"/>
      <c r="E28" s="117"/>
      <c r="F28" s="117"/>
      <c r="G28" s="117"/>
      <c r="H28" s="117"/>
      <c r="I28" s="117"/>
      <c r="J28" s="244"/>
      <c r="K28" s="117"/>
      <c r="L28" s="117"/>
    </row>
    <row r="29" spans="1:12">
      <c r="A29" s="117"/>
      <c r="B29" s="117"/>
      <c r="C29" s="117"/>
      <c r="D29" s="117"/>
      <c r="E29" s="117"/>
      <c r="F29" s="117"/>
      <c r="G29" s="117"/>
      <c r="H29" s="117"/>
      <c r="I29" s="117"/>
      <c r="J29" s="118"/>
      <c r="K29" s="117"/>
      <c r="L29" s="117"/>
    </row>
    <row r="30" spans="1:12">
      <c r="A30" s="117" t="s">
        <v>834</v>
      </c>
      <c r="B30" s="117" t="s">
        <v>813</v>
      </c>
      <c r="C30" s="117"/>
      <c r="D30" s="117"/>
      <c r="E30" s="117"/>
      <c r="F30" s="117"/>
      <c r="G30" s="117"/>
      <c r="H30" s="117"/>
      <c r="I30" s="117"/>
      <c r="J30" s="244"/>
      <c r="K30" s="117"/>
      <c r="L30" s="117"/>
    </row>
    <row r="31" spans="1:12">
      <c r="A31" s="117" t="s">
        <v>835</v>
      </c>
      <c r="B31" s="117" t="s">
        <v>814</v>
      </c>
      <c r="C31" s="117"/>
      <c r="D31" s="117"/>
      <c r="E31" s="117"/>
      <c r="F31" s="117"/>
      <c r="G31" s="117"/>
      <c r="H31" s="117"/>
      <c r="I31" s="117"/>
      <c r="J31" s="244"/>
      <c r="K31" s="117"/>
      <c r="L31" s="117"/>
    </row>
    <row r="32" spans="1:12">
      <c r="A32" s="117"/>
      <c r="B32" s="120"/>
      <c r="C32" s="117"/>
      <c r="D32" s="117"/>
      <c r="E32" s="117"/>
      <c r="F32" s="117"/>
      <c r="G32" s="117"/>
      <c r="H32" s="117"/>
      <c r="I32" s="117"/>
      <c r="J32" s="118"/>
      <c r="K32" s="117"/>
      <c r="L32" s="117"/>
    </row>
    <row r="33" spans="1:11" ht="30">
      <c r="A33" s="117"/>
      <c r="B33" s="120"/>
      <c r="C33" s="131" t="s">
        <v>798</v>
      </c>
      <c r="D33" s="131" t="s">
        <v>799</v>
      </c>
      <c r="E33" s="131" t="s">
        <v>800</v>
      </c>
      <c r="F33" s="131" t="s">
        <v>801</v>
      </c>
      <c r="G33" s="117"/>
      <c r="H33" s="117"/>
      <c r="I33" s="118"/>
      <c r="J33" s="117"/>
      <c r="K33" s="117"/>
    </row>
    <row r="34" spans="1:11">
      <c r="A34" s="117"/>
      <c r="B34" s="120"/>
      <c r="C34" s="186"/>
      <c r="D34" s="515"/>
      <c r="E34" s="517"/>
      <c r="F34" s="134"/>
      <c r="G34" s="117"/>
      <c r="H34" s="117"/>
      <c r="I34" s="118"/>
      <c r="J34" s="117"/>
      <c r="K34" s="117"/>
    </row>
    <row r="35" spans="1:11">
      <c r="A35" s="117"/>
      <c r="B35" s="120"/>
      <c r="C35" s="186"/>
      <c r="D35" s="515"/>
      <c r="E35" s="517"/>
      <c r="F35" s="134"/>
      <c r="G35" s="117"/>
      <c r="H35" s="117"/>
      <c r="I35" s="118"/>
      <c r="J35" s="117"/>
      <c r="K35" s="117"/>
    </row>
    <row r="36" spans="1:11">
      <c r="A36" s="117"/>
      <c r="B36" s="120"/>
      <c r="C36" s="186"/>
      <c r="D36" s="515"/>
      <c r="E36" s="517"/>
      <c r="F36" s="134"/>
      <c r="G36" s="117"/>
      <c r="H36" s="117"/>
      <c r="I36" s="118"/>
      <c r="J36" s="117"/>
      <c r="K36" s="117"/>
    </row>
    <row r="37" spans="1:11">
      <c r="A37" s="117"/>
      <c r="B37" s="120"/>
      <c r="C37" s="186"/>
      <c r="D37" s="515"/>
      <c r="E37" s="517"/>
      <c r="F37" s="134"/>
      <c r="G37" s="117"/>
      <c r="H37" s="117"/>
      <c r="I37" s="118"/>
      <c r="J37" s="117"/>
      <c r="K37" s="117"/>
    </row>
    <row r="38" spans="1:11">
      <c r="A38" s="117"/>
      <c r="B38" s="120"/>
      <c r="C38" s="186"/>
      <c r="D38" s="515"/>
      <c r="E38" s="517"/>
      <c r="F38" s="134"/>
      <c r="G38" s="117"/>
      <c r="H38" s="117"/>
      <c r="I38" s="118"/>
      <c r="J38" s="117"/>
      <c r="K38" s="117"/>
    </row>
    <row r="39" spans="1:11">
      <c r="A39" s="117"/>
      <c r="B39" s="120"/>
      <c r="C39" s="186"/>
      <c r="D39" s="515"/>
      <c r="E39" s="517"/>
      <c r="F39" s="134"/>
      <c r="G39" s="117"/>
      <c r="H39" s="117"/>
      <c r="I39" s="118"/>
      <c r="J39" s="117"/>
      <c r="K39" s="117"/>
    </row>
    <row r="40" spans="1:11">
      <c r="A40" s="117"/>
      <c r="B40" s="120"/>
      <c r="C40" s="186"/>
      <c r="D40" s="515"/>
      <c r="E40" s="517"/>
      <c r="F40" s="134"/>
      <c r="G40" s="117"/>
      <c r="H40" s="117"/>
      <c r="I40" s="118"/>
      <c r="J40" s="117"/>
      <c r="K40" s="117"/>
    </row>
    <row r="41" spans="1:11">
      <c r="A41" s="117"/>
      <c r="B41" s="120"/>
      <c r="C41" s="186"/>
      <c r="D41" s="515"/>
      <c r="E41" s="517"/>
      <c r="F41" s="134"/>
      <c r="G41" s="117"/>
      <c r="H41" s="117"/>
      <c r="I41" s="118"/>
      <c r="J41" s="117"/>
      <c r="K41" s="117"/>
    </row>
    <row r="42" spans="1:11" ht="2.1" customHeight="1">
      <c r="A42" s="117"/>
      <c r="B42" s="120"/>
      <c r="C42" s="186"/>
      <c r="D42" s="515"/>
      <c r="E42" s="517"/>
      <c r="F42" s="134"/>
      <c r="G42" s="117"/>
      <c r="H42" s="117"/>
      <c r="I42" s="118"/>
      <c r="J42" s="117"/>
      <c r="K42" s="117"/>
    </row>
    <row r="43" spans="1:11" ht="2.1" customHeight="1">
      <c r="A43" s="117"/>
      <c r="B43" s="120"/>
      <c r="C43" s="186"/>
      <c r="D43" s="515"/>
      <c r="E43" s="517"/>
      <c r="F43" s="134"/>
      <c r="G43" s="117"/>
      <c r="H43" s="117"/>
      <c r="I43" s="118"/>
      <c r="J43" s="117"/>
      <c r="K43" s="117"/>
    </row>
    <row r="44" spans="1:11" ht="2.1" customHeight="1">
      <c r="A44" s="117"/>
      <c r="B44" s="120"/>
      <c r="C44" s="186"/>
      <c r="D44" s="515"/>
      <c r="E44" s="517"/>
      <c r="F44" s="134"/>
      <c r="G44" s="117"/>
      <c r="H44" s="117"/>
      <c r="I44" s="118"/>
      <c r="J44" s="117"/>
      <c r="K44" s="117"/>
    </row>
    <row r="45" spans="1:11" ht="2.1" customHeight="1">
      <c r="A45" s="117"/>
      <c r="B45" s="120"/>
      <c r="C45" s="186"/>
      <c r="D45" s="515"/>
      <c r="E45" s="517"/>
      <c r="F45" s="134"/>
      <c r="G45" s="117"/>
      <c r="H45" s="117"/>
      <c r="I45" s="118"/>
      <c r="J45" s="117"/>
      <c r="K45" s="117"/>
    </row>
    <row r="46" spans="1:11" ht="2.1" customHeight="1">
      <c r="A46" s="117"/>
      <c r="B46" s="120"/>
      <c r="C46" s="186"/>
      <c r="D46" s="515"/>
      <c r="E46" s="517"/>
      <c r="F46" s="134"/>
      <c r="G46" s="117"/>
      <c r="H46" s="117"/>
      <c r="I46" s="118"/>
      <c r="J46" s="117"/>
      <c r="K46" s="117"/>
    </row>
    <row r="47" spans="1:11" ht="2.1" customHeight="1">
      <c r="A47" s="117"/>
      <c r="B47" s="120"/>
      <c r="C47" s="186"/>
      <c r="D47" s="515"/>
      <c r="E47" s="517"/>
      <c r="F47" s="134"/>
      <c r="G47" s="117"/>
      <c r="H47" s="117"/>
      <c r="I47" s="118"/>
      <c r="J47" s="117"/>
      <c r="K47" s="117"/>
    </row>
    <row r="48" spans="1:11" ht="2.1" customHeight="1">
      <c r="A48" s="117"/>
      <c r="B48" s="120"/>
      <c r="C48" s="186"/>
      <c r="D48" s="515"/>
      <c r="E48" s="517"/>
      <c r="F48" s="134"/>
      <c r="G48" s="117"/>
      <c r="H48" s="117"/>
      <c r="I48" s="118"/>
      <c r="J48" s="117"/>
      <c r="K48" s="117"/>
    </row>
    <row r="49" spans="1:11" ht="2.1" customHeight="1">
      <c r="A49" s="117"/>
      <c r="B49" s="120"/>
      <c r="C49" s="186"/>
      <c r="D49" s="515"/>
      <c r="E49" s="517"/>
      <c r="F49" s="134"/>
      <c r="G49" s="117"/>
      <c r="H49" s="117"/>
      <c r="I49" s="118"/>
      <c r="J49" s="117"/>
      <c r="K49" s="117"/>
    </row>
    <row r="50" spans="1:11" ht="2.1" customHeight="1">
      <c r="A50" s="117"/>
      <c r="B50" s="120"/>
      <c r="C50" s="186"/>
      <c r="D50" s="516"/>
      <c r="E50" s="517"/>
      <c r="F50" s="135"/>
      <c r="G50" s="117"/>
      <c r="H50" s="117"/>
      <c r="I50" s="118"/>
      <c r="J50" s="117"/>
      <c r="K50" s="117"/>
    </row>
    <row r="51" spans="1:11" ht="2.1" customHeight="1">
      <c r="A51" s="117"/>
      <c r="B51" s="120"/>
      <c r="C51" s="186"/>
      <c r="D51" s="516"/>
      <c r="E51" s="517"/>
      <c r="F51" s="135"/>
      <c r="G51" s="117"/>
      <c r="H51" s="117"/>
      <c r="I51" s="118"/>
      <c r="J51" s="117"/>
      <c r="K51" s="117"/>
    </row>
    <row r="52" spans="1:11" ht="2.1" customHeight="1">
      <c r="A52" s="117"/>
      <c r="B52" s="120"/>
      <c r="C52" s="186"/>
      <c r="D52" s="516"/>
      <c r="E52" s="517"/>
      <c r="F52" s="135"/>
      <c r="G52" s="117"/>
      <c r="H52" s="117"/>
      <c r="I52" s="118"/>
      <c r="J52" s="117"/>
      <c r="K52" s="117"/>
    </row>
    <row r="53" spans="1:11" ht="2.1" customHeight="1">
      <c r="A53" s="117"/>
      <c r="B53" s="120"/>
      <c r="C53" s="186"/>
      <c r="D53" s="516"/>
      <c r="E53" s="517"/>
      <c r="F53" s="135"/>
      <c r="G53" s="117"/>
      <c r="H53" s="117"/>
      <c r="I53" s="118"/>
      <c r="J53" s="117"/>
      <c r="K53" s="117"/>
    </row>
    <row r="54" spans="1:11" ht="2.1" customHeight="1">
      <c r="A54" s="117"/>
      <c r="B54" s="120"/>
      <c r="C54" s="186"/>
      <c r="D54" s="516"/>
      <c r="E54" s="517"/>
      <c r="F54" s="135"/>
      <c r="G54" s="117"/>
      <c r="H54" s="117"/>
      <c r="I54" s="118"/>
      <c r="J54" s="117"/>
      <c r="K54" s="117"/>
    </row>
    <row r="55" spans="1:11" ht="2.1" customHeight="1">
      <c r="A55" s="117"/>
      <c r="B55" s="120"/>
      <c r="C55" s="186"/>
      <c r="D55" s="516"/>
      <c r="E55" s="517"/>
      <c r="F55" s="135"/>
      <c r="G55" s="117"/>
      <c r="H55" s="117"/>
      <c r="I55" s="118"/>
      <c r="J55" s="117"/>
      <c r="K55" s="117"/>
    </row>
    <row r="56" spans="1:11" ht="2.1" customHeight="1">
      <c r="A56" s="117"/>
      <c r="B56" s="120"/>
      <c r="C56" s="186"/>
      <c r="D56" s="516"/>
      <c r="E56" s="517"/>
      <c r="F56" s="135"/>
      <c r="G56" s="117"/>
      <c r="H56" s="117"/>
      <c r="I56" s="118"/>
      <c r="J56" s="117"/>
      <c r="K56" s="117"/>
    </row>
    <row r="57" spans="1:11" ht="2.1" customHeight="1">
      <c r="A57" s="117"/>
      <c r="B57" s="120"/>
      <c r="C57" s="186"/>
      <c r="D57" s="516"/>
      <c r="E57" s="517"/>
      <c r="F57" s="135"/>
      <c r="G57" s="117"/>
      <c r="H57" s="117"/>
      <c r="I57" s="118"/>
      <c r="J57" s="117"/>
      <c r="K57" s="117"/>
    </row>
    <row r="58" spans="1:11" ht="2.1" customHeight="1">
      <c r="A58" s="117"/>
      <c r="B58" s="120"/>
      <c r="C58" s="186"/>
      <c r="D58" s="516"/>
      <c r="E58" s="517"/>
      <c r="F58" s="135"/>
      <c r="G58" s="117"/>
      <c r="H58" s="117"/>
      <c r="I58" s="118"/>
      <c r="J58" s="117"/>
      <c r="K58" s="117"/>
    </row>
    <row r="59" spans="1:11" ht="2.1" customHeight="1">
      <c r="A59" s="117"/>
      <c r="B59" s="120"/>
      <c r="C59" s="186"/>
      <c r="D59" s="516"/>
      <c r="E59" s="517"/>
      <c r="F59" s="135"/>
      <c r="G59" s="117"/>
      <c r="H59" s="117"/>
      <c r="I59" s="118"/>
      <c r="J59" s="117"/>
      <c r="K59" s="117"/>
    </row>
    <row r="60" spans="1:11" ht="2.1" customHeight="1">
      <c r="A60" s="117"/>
      <c r="B60" s="120"/>
      <c r="C60" s="186"/>
      <c r="D60" s="516"/>
      <c r="E60" s="517"/>
      <c r="F60" s="135"/>
      <c r="G60" s="117"/>
      <c r="H60" s="117"/>
      <c r="I60" s="118"/>
      <c r="J60" s="117"/>
      <c r="K60" s="117"/>
    </row>
    <row r="61" spans="1:11" ht="2.1" customHeight="1">
      <c r="A61" s="117"/>
      <c r="B61" s="120"/>
      <c r="C61" s="186"/>
      <c r="D61" s="516"/>
      <c r="E61" s="517"/>
      <c r="F61" s="135"/>
      <c r="G61" s="117"/>
      <c r="H61" s="117"/>
      <c r="I61" s="118"/>
      <c r="J61" s="117"/>
      <c r="K61" s="117"/>
    </row>
    <row r="62" spans="1:11" ht="2.1" customHeight="1">
      <c r="A62" s="117"/>
      <c r="B62" s="120"/>
      <c r="C62" s="186"/>
      <c r="D62" s="516"/>
      <c r="E62" s="517"/>
      <c r="F62" s="135"/>
      <c r="G62" s="117"/>
      <c r="H62" s="117"/>
      <c r="I62" s="118"/>
      <c r="J62" s="117"/>
      <c r="K62" s="117"/>
    </row>
    <row r="63" spans="1:11" ht="2.1" customHeight="1">
      <c r="A63" s="117"/>
      <c r="B63" s="120"/>
      <c r="C63" s="186"/>
      <c r="D63" s="516"/>
      <c r="E63" s="517"/>
      <c r="F63" s="135"/>
      <c r="G63" s="117"/>
      <c r="H63" s="117"/>
      <c r="I63" s="118"/>
      <c r="J63" s="117"/>
      <c r="K63" s="117"/>
    </row>
    <row r="64" spans="1:11" ht="2.1" customHeight="1">
      <c r="A64" s="117"/>
      <c r="B64" s="120"/>
      <c r="C64" s="186"/>
      <c r="D64" s="516"/>
      <c r="E64" s="517"/>
      <c r="F64" s="135"/>
      <c r="G64" s="117"/>
      <c r="H64" s="117"/>
      <c r="I64" s="118"/>
      <c r="J64" s="117"/>
      <c r="K64" s="117"/>
    </row>
    <row r="65" spans="1:11" ht="2.1" customHeight="1">
      <c r="A65" s="117"/>
      <c r="B65" s="120"/>
      <c r="C65" s="186"/>
      <c r="D65" s="516"/>
      <c r="E65" s="517"/>
      <c r="F65" s="135"/>
      <c r="G65" s="117"/>
      <c r="H65" s="117"/>
      <c r="I65" s="118"/>
      <c r="J65" s="117"/>
      <c r="K65" s="117"/>
    </row>
    <row r="66" spans="1:11" ht="2.1" customHeight="1">
      <c r="A66" s="117"/>
      <c r="B66" s="120"/>
      <c r="C66" s="186"/>
      <c r="D66" s="516"/>
      <c r="E66" s="517"/>
      <c r="F66" s="135"/>
      <c r="G66" s="117"/>
      <c r="H66" s="117"/>
      <c r="I66" s="118"/>
      <c r="J66" s="117"/>
      <c r="K66" s="117"/>
    </row>
    <row r="67" spans="1:11" ht="2.1" customHeight="1">
      <c r="A67" s="117"/>
      <c r="B67" s="120"/>
      <c r="C67" s="186"/>
      <c r="D67" s="516"/>
      <c r="E67" s="517"/>
      <c r="F67" s="135"/>
      <c r="G67" s="117"/>
      <c r="H67" s="117"/>
      <c r="I67" s="118"/>
      <c r="J67" s="117"/>
      <c r="K67" s="117"/>
    </row>
    <row r="68" spans="1:11" ht="2.1" customHeight="1">
      <c r="A68" s="117"/>
      <c r="B68" s="120"/>
      <c r="C68" s="186"/>
      <c r="D68" s="516"/>
      <c r="E68" s="517"/>
      <c r="F68" s="135"/>
      <c r="G68" s="117"/>
      <c r="H68" s="117"/>
      <c r="I68" s="118"/>
      <c r="J68" s="117"/>
      <c r="K68" s="117"/>
    </row>
    <row r="69" spans="1:11" ht="2.1" customHeight="1">
      <c r="A69" s="117"/>
      <c r="B69" s="120"/>
      <c r="C69" s="186"/>
      <c r="D69" s="516"/>
      <c r="E69" s="517"/>
      <c r="F69" s="135"/>
      <c r="G69" s="117"/>
      <c r="H69" s="117"/>
      <c r="I69" s="118"/>
      <c r="J69" s="117"/>
      <c r="K69" s="117"/>
    </row>
    <row r="70" spans="1:11" ht="2.1" customHeight="1">
      <c r="A70" s="117"/>
      <c r="B70" s="120"/>
      <c r="C70" s="186"/>
      <c r="D70" s="516"/>
      <c r="E70" s="517"/>
      <c r="F70" s="135"/>
      <c r="G70" s="117"/>
      <c r="H70" s="117"/>
      <c r="I70" s="118"/>
      <c r="J70" s="117"/>
      <c r="K70" s="117"/>
    </row>
    <row r="71" spans="1:11" ht="2.1" customHeight="1">
      <c r="A71" s="117"/>
      <c r="B71" s="120"/>
      <c r="C71" s="186"/>
      <c r="D71" s="516"/>
      <c r="E71" s="517"/>
      <c r="F71" s="135"/>
      <c r="G71" s="117"/>
      <c r="H71" s="117"/>
      <c r="I71" s="118"/>
      <c r="J71" s="117"/>
      <c r="K71" s="117"/>
    </row>
    <row r="72" spans="1:11" ht="2.1" customHeight="1">
      <c r="A72" s="117"/>
      <c r="B72" s="120"/>
      <c r="C72" s="186"/>
      <c r="D72" s="516"/>
      <c r="E72" s="517"/>
      <c r="F72" s="135"/>
      <c r="G72" s="117"/>
      <c r="H72" s="117"/>
      <c r="I72" s="118"/>
      <c r="J72" s="117"/>
      <c r="K72" s="117"/>
    </row>
    <row r="73" spans="1:11" ht="2.1" customHeight="1">
      <c r="A73" s="117"/>
      <c r="B73" s="120"/>
      <c r="C73" s="186"/>
      <c r="D73" s="516"/>
      <c r="E73" s="517"/>
      <c r="F73" s="135"/>
      <c r="G73" s="117"/>
      <c r="H73" s="117"/>
      <c r="I73" s="118"/>
      <c r="J73" s="117"/>
      <c r="K73" s="117"/>
    </row>
    <row r="74" spans="1:11" ht="2.1" customHeight="1">
      <c r="A74" s="117"/>
      <c r="B74" s="120"/>
      <c r="C74" s="186"/>
      <c r="D74" s="516"/>
      <c r="E74" s="517"/>
      <c r="F74" s="135"/>
      <c r="G74" s="117"/>
      <c r="H74" s="117"/>
      <c r="I74" s="118"/>
      <c r="J74" s="117"/>
      <c r="K74" s="117"/>
    </row>
    <row r="75" spans="1:11" ht="2.1" customHeight="1">
      <c r="A75" s="117"/>
      <c r="B75" s="120"/>
      <c r="C75" s="186"/>
      <c r="D75" s="516"/>
      <c r="E75" s="517"/>
      <c r="F75" s="135"/>
      <c r="G75" s="117"/>
      <c r="H75" s="117"/>
      <c r="I75" s="118"/>
      <c r="J75" s="117"/>
      <c r="K75" s="117"/>
    </row>
    <row r="76" spans="1:11" ht="2.1" customHeight="1">
      <c r="A76" s="117"/>
      <c r="B76" s="120"/>
      <c r="C76" s="186" t="s">
        <v>802</v>
      </c>
      <c r="D76" s="515" t="s">
        <v>802</v>
      </c>
      <c r="E76" s="517"/>
      <c r="F76" s="134" t="s">
        <v>802</v>
      </c>
      <c r="G76" s="117"/>
      <c r="H76" s="117"/>
      <c r="I76" s="118"/>
      <c r="J76" s="117"/>
      <c r="K76" s="117"/>
    </row>
    <row r="77" spans="1:11" ht="2.1" customHeight="1">
      <c r="A77" s="117"/>
      <c r="B77" s="120"/>
      <c r="C77" s="186" t="s">
        <v>802</v>
      </c>
      <c r="D77" s="516" t="s">
        <v>802</v>
      </c>
      <c r="E77" s="517"/>
      <c r="F77" s="135" t="s">
        <v>802</v>
      </c>
      <c r="G77" s="117"/>
      <c r="H77" s="117"/>
      <c r="I77" s="118"/>
      <c r="J77" s="117"/>
      <c r="K77" s="117"/>
    </row>
    <row r="78" spans="1:11" ht="2.1" customHeight="1">
      <c r="A78" s="117"/>
      <c r="B78" s="120"/>
      <c r="C78" s="186" t="s">
        <v>802</v>
      </c>
      <c r="D78" s="516" t="s">
        <v>802</v>
      </c>
      <c r="E78" s="517"/>
      <c r="F78" s="135" t="s">
        <v>802</v>
      </c>
      <c r="G78" s="117"/>
      <c r="H78" s="117"/>
      <c r="I78" s="118"/>
      <c r="J78" s="117"/>
      <c r="K78" s="117"/>
    </row>
    <row r="79" spans="1:11" ht="2.1" customHeight="1">
      <c r="A79" s="117"/>
      <c r="B79" s="120"/>
      <c r="C79" s="186" t="s">
        <v>802</v>
      </c>
      <c r="D79" s="516" t="s">
        <v>802</v>
      </c>
      <c r="E79" s="517"/>
      <c r="F79" s="135" t="s">
        <v>802</v>
      </c>
      <c r="G79" s="117"/>
      <c r="H79" s="117"/>
      <c r="I79" s="118"/>
      <c r="J79" s="117"/>
      <c r="K79" s="117"/>
    </row>
    <row r="80" spans="1:11" ht="2.1" customHeight="1">
      <c r="A80" s="117"/>
      <c r="B80" s="120"/>
      <c r="C80" s="186" t="s">
        <v>802</v>
      </c>
      <c r="D80" s="516" t="s">
        <v>802</v>
      </c>
      <c r="E80" s="517"/>
      <c r="F80" s="135" t="s">
        <v>802</v>
      </c>
      <c r="G80" s="117"/>
      <c r="H80" s="117"/>
      <c r="I80" s="118"/>
      <c r="J80" s="117"/>
      <c r="K80" s="117"/>
    </row>
    <row r="81" spans="1:12" ht="2.1" customHeight="1">
      <c r="A81" s="117"/>
      <c r="B81" s="120"/>
      <c r="C81" s="186" t="s">
        <v>802</v>
      </c>
      <c r="D81" s="516" t="s">
        <v>802</v>
      </c>
      <c r="E81" s="517"/>
      <c r="F81" s="135" t="s">
        <v>802</v>
      </c>
      <c r="G81" s="117"/>
      <c r="H81" s="117"/>
      <c r="I81" s="118"/>
      <c r="J81" s="117"/>
      <c r="K81" s="117"/>
    </row>
    <row r="82" spans="1:12" ht="2.1" customHeight="1">
      <c r="A82" s="117"/>
      <c r="B82" s="117"/>
      <c r="C82" s="186" t="s">
        <v>802</v>
      </c>
      <c r="D82" s="516" t="s">
        <v>802</v>
      </c>
      <c r="E82" s="517"/>
      <c r="F82" s="135" t="s">
        <v>802</v>
      </c>
      <c r="G82" s="117"/>
      <c r="H82" s="117"/>
      <c r="I82" s="117"/>
      <c r="J82" s="117"/>
      <c r="K82" s="117"/>
    </row>
    <row r="83" spans="1:12">
      <c r="A83" s="117"/>
      <c r="B83" s="117"/>
      <c r="C83" s="186"/>
      <c r="D83" s="516" t="s">
        <v>802</v>
      </c>
      <c r="E83" s="517"/>
      <c r="F83" s="135" t="s">
        <v>802</v>
      </c>
      <c r="G83" s="117"/>
      <c r="H83" s="117"/>
      <c r="I83" s="117"/>
      <c r="J83" s="117"/>
      <c r="K83" s="117"/>
    </row>
    <row r="84" spans="1:12">
      <c r="A84" s="117"/>
      <c r="B84" s="117"/>
      <c r="G84" s="117"/>
      <c r="H84" s="117"/>
      <c r="I84" s="117"/>
      <c r="J84" s="117"/>
      <c r="K84" s="117"/>
      <c r="L84" s="117"/>
    </row>
    <row r="85" spans="1:12">
      <c r="A85" s="121" t="s">
        <v>836</v>
      </c>
      <c r="B85" s="121" t="s">
        <v>126</v>
      </c>
      <c r="C85" s="121"/>
      <c r="D85" s="121"/>
      <c r="E85" s="121"/>
      <c r="F85" s="121"/>
      <c r="G85" s="121"/>
      <c r="H85" s="121"/>
      <c r="I85" s="121"/>
      <c r="J85" s="121"/>
      <c r="K85" s="117"/>
      <c r="L85" s="117"/>
    </row>
    <row r="86" spans="1:12" ht="30">
      <c r="A86" s="117"/>
      <c r="B86" s="117"/>
      <c r="C86" s="131" t="s">
        <v>815</v>
      </c>
      <c r="D86" s="131" t="s">
        <v>806</v>
      </c>
      <c r="E86" s="131" t="s">
        <v>807</v>
      </c>
      <c r="F86" s="131" t="s">
        <v>842</v>
      </c>
      <c r="G86" s="117"/>
      <c r="H86" s="117"/>
    </row>
    <row r="87" spans="1:12">
      <c r="A87" s="117"/>
      <c r="B87" s="117"/>
      <c r="C87" s="122">
        <v>2011</v>
      </c>
      <c r="D87" s="186"/>
      <c r="E87" s="518"/>
      <c r="F87" s="559">
        <f>(D87*E87)/100</f>
        <v>0</v>
      </c>
      <c r="G87" s="117"/>
      <c r="H87" s="117"/>
    </row>
    <row r="88" spans="1:12">
      <c r="A88" s="117"/>
      <c r="B88" s="117"/>
      <c r="C88" s="122">
        <v>2012</v>
      </c>
      <c r="D88" s="186"/>
      <c r="E88" s="518"/>
      <c r="F88" s="559">
        <f t="shared" ref="F88:F91" si="0">(D88*E88)/100</f>
        <v>0</v>
      </c>
      <c r="G88" s="117"/>
      <c r="H88" s="117"/>
    </row>
    <row r="89" spans="1:12">
      <c r="A89" s="117"/>
      <c r="B89" s="117"/>
      <c r="C89" s="122">
        <v>2013</v>
      </c>
      <c r="D89" s="186"/>
      <c r="E89" s="518"/>
      <c r="F89" s="559">
        <f t="shared" si="0"/>
        <v>0</v>
      </c>
      <c r="G89" s="117"/>
      <c r="H89" s="117"/>
    </row>
    <row r="90" spans="1:12">
      <c r="A90" s="117"/>
      <c r="B90" s="117"/>
      <c r="C90" s="122">
        <v>2014</v>
      </c>
      <c r="D90" s="186"/>
      <c r="E90" s="518"/>
      <c r="F90" s="559">
        <f t="shared" si="0"/>
        <v>0</v>
      </c>
      <c r="G90" s="117"/>
      <c r="H90" s="117"/>
    </row>
    <row r="91" spans="1:12">
      <c r="A91" s="117"/>
      <c r="B91" s="117"/>
      <c r="C91" s="122">
        <v>2015</v>
      </c>
      <c r="D91" s="186"/>
      <c r="E91" s="518"/>
      <c r="F91" s="559">
        <f t="shared" si="0"/>
        <v>0</v>
      </c>
      <c r="G91" s="117"/>
      <c r="H91" s="117"/>
    </row>
    <row r="92" spans="1:12">
      <c r="A92" s="117"/>
      <c r="B92" s="117"/>
      <c r="F92" s="123"/>
      <c r="G92" s="123"/>
      <c r="H92" s="123"/>
      <c r="I92" s="123"/>
      <c r="J92" s="123"/>
      <c r="K92" s="117"/>
      <c r="L92" s="117"/>
    </row>
    <row r="93" spans="1:12">
      <c r="A93" s="121" t="s">
        <v>837</v>
      </c>
      <c r="B93" s="121" t="s">
        <v>128</v>
      </c>
      <c r="C93" s="121"/>
      <c r="D93" s="121"/>
      <c r="E93" s="121"/>
      <c r="F93" s="121"/>
      <c r="G93" s="121"/>
      <c r="H93" s="121"/>
      <c r="I93" s="121"/>
      <c r="J93" s="121"/>
      <c r="K93" s="117"/>
      <c r="L93" s="117"/>
    </row>
    <row r="94" spans="1:12" ht="30">
      <c r="A94" s="121"/>
      <c r="B94" s="121"/>
      <c r="C94" s="131" t="s">
        <v>815</v>
      </c>
      <c r="D94" s="131" t="s">
        <v>806</v>
      </c>
      <c r="E94" s="131" t="s">
        <v>807</v>
      </c>
      <c r="F94" s="131" t="s">
        <v>842</v>
      </c>
      <c r="G94" s="121"/>
      <c r="H94" s="121"/>
      <c r="I94" s="121"/>
      <c r="J94" s="121"/>
      <c r="K94" s="117"/>
      <c r="L94" s="117"/>
    </row>
    <row r="95" spans="1:12">
      <c r="A95" s="121"/>
      <c r="B95" s="121"/>
      <c r="C95" s="122">
        <v>2011</v>
      </c>
      <c r="D95" s="186"/>
      <c r="E95" s="518"/>
      <c r="F95" s="559">
        <f t="shared" ref="F95:F99" si="1">(D95*E95)/100</f>
        <v>0</v>
      </c>
      <c r="G95" s="121"/>
      <c r="H95" s="121"/>
      <c r="I95" s="121"/>
      <c r="J95" s="121"/>
      <c r="K95" s="117"/>
      <c r="L95" s="117"/>
    </row>
    <row r="96" spans="1:12">
      <c r="A96" s="121"/>
      <c r="B96" s="121"/>
      <c r="C96" s="122">
        <v>2012</v>
      </c>
      <c r="D96" s="186"/>
      <c r="E96" s="518"/>
      <c r="F96" s="559">
        <f t="shared" si="1"/>
        <v>0</v>
      </c>
      <c r="G96" s="121"/>
      <c r="H96" s="121"/>
      <c r="I96" s="121"/>
      <c r="J96" s="121"/>
      <c r="K96" s="117"/>
      <c r="L96" s="117"/>
    </row>
    <row r="97" spans="1:12">
      <c r="A97" s="121"/>
      <c r="B97" s="121"/>
      <c r="C97" s="122">
        <v>2013</v>
      </c>
      <c r="D97" s="186"/>
      <c r="E97" s="518"/>
      <c r="F97" s="559">
        <f t="shared" si="1"/>
        <v>0</v>
      </c>
      <c r="G97" s="121"/>
      <c r="H97" s="121"/>
      <c r="I97" s="121"/>
      <c r="J97" s="121"/>
      <c r="K97" s="117"/>
      <c r="L97" s="117"/>
    </row>
    <row r="98" spans="1:12">
      <c r="A98" s="121"/>
      <c r="B98" s="121"/>
      <c r="C98" s="122">
        <v>2014</v>
      </c>
      <c r="D98" s="186"/>
      <c r="E98" s="518"/>
      <c r="F98" s="559">
        <f t="shared" si="1"/>
        <v>0</v>
      </c>
      <c r="G98" s="121"/>
      <c r="H98" s="121"/>
      <c r="I98" s="121"/>
      <c r="J98" s="121"/>
      <c r="K98" s="117"/>
      <c r="L98" s="117"/>
    </row>
    <row r="99" spans="1:12">
      <c r="A99" s="121"/>
      <c r="B99" s="121"/>
      <c r="C99" s="122">
        <v>2015</v>
      </c>
      <c r="D99" s="186"/>
      <c r="E99" s="518"/>
      <c r="F99" s="559">
        <f t="shared" si="1"/>
        <v>0</v>
      </c>
      <c r="G99" s="121"/>
      <c r="H99" s="121"/>
      <c r="I99" s="121"/>
      <c r="J99" s="121"/>
      <c r="K99" s="117"/>
      <c r="L99" s="117"/>
    </row>
    <row r="100" spans="1:12">
      <c r="A100" s="121"/>
      <c r="B100" s="121"/>
      <c r="C100" s="121"/>
      <c r="D100" s="121"/>
      <c r="E100" s="121"/>
      <c r="F100" s="121"/>
      <c r="G100" s="121"/>
      <c r="H100" s="121"/>
      <c r="I100" s="121"/>
      <c r="J100" s="121"/>
      <c r="K100" s="117"/>
      <c r="L100" s="117"/>
    </row>
    <row r="101" spans="1:12">
      <c r="A101" s="117" t="s">
        <v>838</v>
      </c>
      <c r="B101" s="117" t="s">
        <v>808</v>
      </c>
      <c r="C101" s="117"/>
      <c r="D101" s="117"/>
      <c r="E101" s="117"/>
      <c r="F101" s="117"/>
      <c r="G101" s="117"/>
      <c r="H101" s="117"/>
      <c r="I101" s="117"/>
      <c r="J101" s="244"/>
      <c r="K101" s="117"/>
      <c r="L101" s="117"/>
    </row>
    <row r="102" spans="1:12">
      <c r="A102" s="117" t="s">
        <v>839</v>
      </c>
      <c r="B102" s="117" t="s">
        <v>845</v>
      </c>
      <c r="C102" s="117"/>
      <c r="D102" s="117"/>
      <c r="E102" s="117"/>
      <c r="F102" s="117"/>
      <c r="G102" s="117"/>
      <c r="H102" s="117"/>
      <c r="I102" s="117"/>
      <c r="K102" s="117"/>
      <c r="L102" s="117"/>
    </row>
    <row r="103" spans="1:12">
      <c r="A103" s="117"/>
      <c r="B103" s="117" t="s">
        <v>846</v>
      </c>
      <c r="C103" s="117"/>
      <c r="D103" s="117"/>
      <c r="E103" s="117"/>
      <c r="F103" s="117"/>
      <c r="G103" s="117"/>
      <c r="H103" s="117"/>
      <c r="I103" s="117"/>
      <c r="J103" s="244"/>
      <c r="K103" s="117"/>
      <c r="L103" s="117"/>
    </row>
    <row r="104" spans="1:12">
      <c r="A104" s="117"/>
      <c r="B104" s="117"/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</row>
    <row r="105" spans="1:12">
      <c r="A105" s="278" t="s">
        <v>840</v>
      </c>
      <c r="B105" s="117" t="s">
        <v>1144</v>
      </c>
      <c r="C105" s="279"/>
      <c r="D105" s="280"/>
      <c r="E105" s="117"/>
      <c r="F105" s="117"/>
      <c r="G105" s="117"/>
      <c r="H105" s="117"/>
      <c r="I105" s="117"/>
      <c r="J105" s="281"/>
      <c r="K105" s="117"/>
    </row>
    <row r="106" spans="1:12">
      <c r="A106" s="116" t="s">
        <v>841</v>
      </c>
      <c r="B106" s="116" t="s">
        <v>1146</v>
      </c>
      <c r="J106" s="281"/>
      <c r="K106" s="117"/>
    </row>
    <row r="107" spans="1:12">
      <c r="A107" s="117" t="s">
        <v>1149</v>
      </c>
      <c r="B107" s="279" t="s">
        <v>1147</v>
      </c>
      <c r="C107" s="280"/>
      <c r="J107" s="281"/>
      <c r="K107" s="117"/>
    </row>
    <row r="108" spans="1:12">
      <c r="A108" s="117"/>
      <c r="B108" s="116" t="s">
        <v>1148</v>
      </c>
      <c r="C108" s="279"/>
      <c r="D108" s="280"/>
      <c r="K108" s="117"/>
    </row>
    <row r="109" spans="1:12">
      <c r="K109" s="117"/>
      <c r="L109" s="117"/>
    </row>
    <row r="110" spans="1:12">
      <c r="A110" s="117" t="s">
        <v>1143</v>
      </c>
      <c r="B110" s="117" t="s">
        <v>816</v>
      </c>
      <c r="C110" s="117"/>
      <c r="D110" s="117"/>
      <c r="E110" s="117"/>
      <c r="F110" s="117"/>
      <c r="G110" s="117"/>
      <c r="H110" s="117"/>
      <c r="I110" s="117"/>
      <c r="J110" s="117"/>
      <c r="K110" s="117"/>
      <c r="L110" s="117"/>
    </row>
    <row r="111" spans="1:12">
      <c r="A111" s="117" t="s">
        <v>1145</v>
      </c>
      <c r="B111" s="204" t="s">
        <v>843</v>
      </c>
      <c r="C111" s="205"/>
      <c r="D111" s="205"/>
      <c r="E111" s="205"/>
      <c r="F111" s="205"/>
      <c r="G111" s="205"/>
      <c r="H111" s="205"/>
      <c r="I111" s="196"/>
      <c r="K111" s="117"/>
      <c r="L111" s="117"/>
    </row>
    <row r="112" spans="1:12">
      <c r="A112" s="117"/>
      <c r="B112" s="204" t="s">
        <v>844</v>
      </c>
      <c r="C112" s="205"/>
      <c r="D112" s="205"/>
      <c r="E112" s="205"/>
      <c r="F112" s="205"/>
      <c r="G112" s="205"/>
      <c r="H112" s="205"/>
      <c r="I112" s="196"/>
      <c r="J112" s="244"/>
      <c r="K112" s="117"/>
      <c r="L112" s="117"/>
    </row>
    <row r="113" spans="1:12">
      <c r="A113" s="117"/>
      <c r="C113" s="206"/>
      <c r="D113" s="117"/>
      <c r="E113" s="117"/>
      <c r="F113" s="117"/>
      <c r="G113" s="117"/>
      <c r="H113" s="117"/>
      <c r="J113" s="117"/>
      <c r="K113" s="117"/>
      <c r="L113" s="117"/>
    </row>
    <row r="114" spans="1:12">
      <c r="A114" s="117"/>
      <c r="B114" s="117"/>
      <c r="C114" s="131" t="s">
        <v>799</v>
      </c>
      <c r="D114" s="131" t="s">
        <v>809</v>
      </c>
      <c r="E114" s="117"/>
      <c r="F114" s="117"/>
      <c r="G114" s="117"/>
      <c r="H114" s="117"/>
      <c r="I114" s="117"/>
      <c r="J114" s="117"/>
      <c r="K114" s="117"/>
      <c r="L114" s="117"/>
    </row>
    <row r="115" spans="1:12">
      <c r="A115" s="117"/>
      <c r="B115" s="117"/>
      <c r="C115" s="186"/>
      <c r="D115" s="135"/>
      <c r="E115" s="117"/>
      <c r="F115" s="117"/>
      <c r="G115" s="117"/>
      <c r="H115" s="117"/>
      <c r="I115" s="117"/>
      <c r="J115" s="117"/>
      <c r="K115" s="117"/>
      <c r="L115" s="117"/>
    </row>
    <row r="116" spans="1:12">
      <c r="A116" s="117"/>
      <c r="B116" s="117"/>
      <c r="C116" s="186"/>
      <c r="D116" s="135"/>
      <c r="E116" s="117"/>
      <c r="F116" s="117"/>
      <c r="G116" s="117"/>
      <c r="H116" s="117"/>
      <c r="I116" s="117"/>
      <c r="J116" s="117"/>
      <c r="K116" s="117"/>
      <c r="L116" s="117"/>
    </row>
    <row r="117" spans="1:12" ht="2.1" customHeight="1">
      <c r="A117" s="117"/>
      <c r="B117" s="117"/>
      <c r="C117" s="186"/>
      <c r="D117" s="135"/>
      <c r="E117" s="117"/>
      <c r="F117" s="117"/>
      <c r="G117" s="117"/>
      <c r="H117" s="117"/>
      <c r="I117" s="117"/>
      <c r="J117" s="117"/>
      <c r="K117" s="117"/>
      <c r="L117" s="117"/>
    </row>
    <row r="118" spans="1:12" ht="2.1" customHeight="1">
      <c r="A118" s="117"/>
      <c r="B118" s="117"/>
      <c r="C118" s="186"/>
      <c r="D118" s="135"/>
      <c r="E118" s="117"/>
      <c r="F118" s="117"/>
      <c r="G118" s="117"/>
      <c r="H118" s="117"/>
      <c r="I118" s="117"/>
      <c r="J118" s="117"/>
      <c r="K118" s="117"/>
      <c r="L118" s="117"/>
    </row>
    <row r="119" spans="1:12" ht="2.1" customHeight="1">
      <c r="A119" s="117"/>
      <c r="B119" s="117"/>
      <c r="C119" s="186"/>
      <c r="D119" s="135"/>
      <c r="E119" s="117"/>
      <c r="F119" s="117"/>
      <c r="G119" s="117"/>
      <c r="H119" s="117"/>
      <c r="I119" s="117"/>
      <c r="J119" s="117"/>
      <c r="K119" s="117"/>
      <c r="L119" s="117"/>
    </row>
    <row r="120" spans="1:12" ht="2.1" customHeight="1">
      <c r="A120" s="117"/>
      <c r="B120" s="117"/>
      <c r="C120" s="186"/>
      <c r="D120" s="135"/>
      <c r="E120" s="117"/>
      <c r="F120" s="117"/>
      <c r="G120" s="117"/>
      <c r="H120" s="117"/>
      <c r="I120" s="117"/>
      <c r="J120" s="117"/>
      <c r="K120" s="117"/>
      <c r="L120" s="117"/>
    </row>
    <row r="121" spans="1:12" ht="2.1" customHeight="1">
      <c r="A121" s="117"/>
      <c r="B121" s="117"/>
      <c r="C121" s="186"/>
      <c r="D121" s="135"/>
      <c r="E121" s="117"/>
      <c r="F121" s="117"/>
      <c r="G121" s="117"/>
      <c r="H121" s="117"/>
      <c r="I121" s="117"/>
      <c r="J121" s="117"/>
      <c r="K121" s="117"/>
      <c r="L121" s="117"/>
    </row>
    <row r="122" spans="1:12" ht="2.1" customHeight="1">
      <c r="A122" s="117"/>
      <c r="B122" s="117"/>
      <c r="C122" s="186"/>
      <c r="D122" s="135"/>
      <c r="E122" s="117"/>
      <c r="F122" s="117"/>
      <c r="G122" s="117"/>
      <c r="H122" s="117"/>
      <c r="I122" s="117"/>
      <c r="J122" s="117"/>
      <c r="K122" s="117"/>
      <c r="L122" s="117"/>
    </row>
    <row r="123" spans="1:12" ht="2.1" customHeight="1">
      <c r="A123" s="117"/>
      <c r="B123" s="117"/>
      <c r="C123" s="186"/>
      <c r="D123" s="135"/>
      <c r="E123" s="117"/>
      <c r="F123" s="117"/>
      <c r="G123" s="117"/>
      <c r="H123" s="117"/>
      <c r="I123" s="117"/>
      <c r="J123" s="117"/>
      <c r="K123" s="117"/>
      <c r="L123" s="117"/>
    </row>
    <row r="124" spans="1:12" ht="2.1" customHeight="1">
      <c r="A124" s="117"/>
      <c r="B124" s="117"/>
      <c r="C124" s="186"/>
      <c r="D124" s="135"/>
      <c r="E124" s="117"/>
      <c r="F124" s="117"/>
      <c r="G124" s="117"/>
      <c r="H124" s="117"/>
      <c r="I124" s="117"/>
      <c r="J124" s="117"/>
      <c r="K124" s="117"/>
      <c r="L124" s="117"/>
    </row>
    <row r="125" spans="1:12" ht="2.1" customHeight="1">
      <c r="A125" s="117"/>
      <c r="B125" s="117"/>
      <c r="C125" s="186"/>
      <c r="D125" s="135"/>
      <c r="E125" s="117"/>
      <c r="F125" s="117"/>
      <c r="G125" s="117"/>
      <c r="H125" s="117"/>
      <c r="I125" s="117"/>
      <c r="J125" s="117"/>
      <c r="K125" s="117"/>
      <c r="L125" s="117"/>
    </row>
    <row r="126" spans="1:12" ht="2.1" customHeight="1">
      <c r="A126" s="117"/>
      <c r="B126" s="117"/>
      <c r="C126" s="186"/>
      <c r="D126" s="135"/>
      <c r="E126" s="117"/>
      <c r="F126" s="117"/>
      <c r="G126" s="117"/>
      <c r="H126" s="117"/>
      <c r="I126" s="117"/>
      <c r="J126" s="117"/>
      <c r="K126" s="117"/>
      <c r="L126" s="117"/>
    </row>
    <row r="127" spans="1:12" ht="2.1" customHeight="1">
      <c r="A127" s="117"/>
      <c r="B127" s="117"/>
      <c r="C127" s="186"/>
      <c r="D127" s="135"/>
      <c r="E127" s="117"/>
      <c r="F127" s="117"/>
      <c r="G127" s="117"/>
      <c r="H127" s="117"/>
      <c r="I127" s="117"/>
      <c r="J127" s="117"/>
      <c r="K127" s="117"/>
      <c r="L127" s="117"/>
    </row>
    <row r="128" spans="1:12" ht="2.1" customHeight="1">
      <c r="A128" s="117"/>
      <c r="B128" s="117"/>
      <c r="C128" s="186"/>
      <c r="D128" s="135"/>
      <c r="E128" s="117"/>
      <c r="F128" s="117"/>
      <c r="G128" s="117"/>
      <c r="H128" s="117"/>
      <c r="I128" s="117"/>
      <c r="J128" s="117"/>
      <c r="K128" s="117"/>
      <c r="L128" s="117"/>
    </row>
    <row r="129" spans="1:12" ht="2.1" customHeight="1">
      <c r="A129" s="117"/>
      <c r="B129" s="117"/>
      <c r="C129" s="186"/>
      <c r="D129" s="135"/>
      <c r="E129" s="117"/>
      <c r="F129" s="117"/>
      <c r="G129" s="117"/>
      <c r="H129" s="117"/>
      <c r="I129" s="117"/>
      <c r="J129" s="117"/>
      <c r="K129" s="117"/>
      <c r="L129" s="117"/>
    </row>
    <row r="130" spans="1:12" ht="2.1" customHeight="1">
      <c r="A130" s="117"/>
      <c r="B130" s="117"/>
      <c r="C130" s="186"/>
      <c r="D130" s="135"/>
      <c r="E130" s="117"/>
      <c r="F130" s="117"/>
      <c r="G130" s="117"/>
      <c r="H130" s="117"/>
      <c r="I130" s="117"/>
      <c r="J130" s="117"/>
      <c r="K130" s="117"/>
      <c r="L130" s="117"/>
    </row>
    <row r="131" spans="1:12" ht="2.1" customHeight="1">
      <c r="A131" s="117"/>
      <c r="B131" s="117"/>
      <c r="C131" s="186"/>
      <c r="D131" s="135"/>
      <c r="E131" s="117"/>
      <c r="F131" s="117"/>
      <c r="G131" s="117"/>
      <c r="H131" s="117"/>
      <c r="I131" s="117"/>
      <c r="J131" s="117"/>
      <c r="K131" s="117"/>
      <c r="L131" s="117"/>
    </row>
    <row r="132" spans="1:12" ht="2.1" customHeight="1">
      <c r="A132" s="117"/>
      <c r="B132" s="117"/>
      <c r="C132" s="186"/>
      <c r="D132" s="135"/>
      <c r="E132" s="117"/>
      <c r="F132" s="117"/>
      <c r="G132" s="117"/>
      <c r="H132" s="117"/>
      <c r="I132" s="117"/>
      <c r="J132" s="117"/>
      <c r="K132" s="117"/>
      <c r="L132" s="117"/>
    </row>
    <row r="133" spans="1:12" ht="2.1" customHeight="1">
      <c r="A133" s="117"/>
      <c r="B133" s="117"/>
      <c r="C133" s="186"/>
      <c r="D133" s="135"/>
      <c r="E133" s="117"/>
      <c r="F133" s="117"/>
      <c r="G133" s="117"/>
      <c r="H133" s="117"/>
      <c r="I133" s="117"/>
      <c r="J133" s="117"/>
      <c r="K133" s="117"/>
      <c r="L133" s="117"/>
    </row>
    <row r="134" spans="1:12" ht="2.1" customHeight="1">
      <c r="A134" s="117"/>
      <c r="B134" s="117"/>
      <c r="C134" s="186"/>
      <c r="D134" s="135"/>
      <c r="E134" s="117"/>
      <c r="F134" s="117"/>
      <c r="G134" s="117"/>
      <c r="H134" s="117"/>
      <c r="I134" s="117"/>
      <c r="J134" s="117"/>
      <c r="K134" s="117"/>
      <c r="L134" s="117"/>
    </row>
    <row r="135" spans="1:12" ht="2.1" customHeight="1">
      <c r="A135" s="117"/>
      <c r="B135" s="117"/>
      <c r="C135" s="186"/>
      <c r="D135" s="135"/>
      <c r="E135" s="117"/>
      <c r="F135" s="117"/>
      <c r="G135" s="117"/>
      <c r="H135" s="117"/>
      <c r="I135" s="117"/>
      <c r="J135" s="117"/>
      <c r="K135" s="117"/>
      <c r="L135" s="117"/>
    </row>
    <row r="136" spans="1:12" ht="2.1" customHeight="1">
      <c r="A136" s="117"/>
      <c r="B136" s="117"/>
      <c r="C136" s="186"/>
      <c r="D136" s="135"/>
      <c r="E136" s="117"/>
      <c r="F136" s="117"/>
      <c r="G136" s="117"/>
      <c r="H136" s="117"/>
      <c r="I136" s="117"/>
      <c r="J136" s="117"/>
      <c r="K136" s="117"/>
      <c r="L136" s="117"/>
    </row>
    <row r="137" spans="1:12" ht="2.1" customHeight="1">
      <c r="A137" s="117"/>
      <c r="B137" s="117"/>
      <c r="C137" s="186"/>
      <c r="D137" s="135"/>
      <c r="E137" s="117"/>
      <c r="F137" s="117"/>
      <c r="G137" s="117"/>
      <c r="H137" s="117"/>
      <c r="I137" s="117"/>
      <c r="J137" s="117"/>
      <c r="K137" s="117"/>
      <c r="L137" s="117"/>
    </row>
    <row r="138" spans="1:12" ht="2.1" customHeight="1">
      <c r="A138" s="117"/>
      <c r="B138" s="117"/>
      <c r="C138" s="186"/>
      <c r="D138" s="135"/>
      <c r="E138" s="117"/>
      <c r="F138" s="117"/>
      <c r="G138" s="117"/>
      <c r="H138" s="117"/>
      <c r="I138" s="117"/>
      <c r="J138" s="117"/>
      <c r="K138" s="117"/>
      <c r="L138" s="117"/>
    </row>
    <row r="139" spans="1:12" ht="2.1" customHeight="1">
      <c r="A139" s="117"/>
      <c r="B139" s="117"/>
      <c r="C139" s="186"/>
      <c r="D139" s="135"/>
      <c r="E139" s="117"/>
      <c r="F139" s="117"/>
      <c r="G139" s="117"/>
      <c r="H139" s="117"/>
      <c r="I139" s="117"/>
      <c r="J139" s="117"/>
      <c r="K139" s="117"/>
      <c r="L139" s="117"/>
    </row>
    <row r="140" spans="1:12" ht="2.1" customHeight="1">
      <c r="A140" s="117"/>
      <c r="B140" s="117"/>
      <c r="C140" s="186"/>
      <c r="D140" s="135"/>
      <c r="E140" s="117"/>
      <c r="F140" s="117"/>
      <c r="G140" s="117"/>
      <c r="H140" s="117"/>
      <c r="I140" s="117"/>
      <c r="J140" s="117"/>
      <c r="K140" s="117"/>
      <c r="L140" s="117"/>
    </row>
    <row r="141" spans="1:12" ht="2.1" customHeight="1">
      <c r="A141" s="117"/>
      <c r="B141" s="117"/>
      <c r="C141" s="186"/>
      <c r="D141" s="135"/>
      <c r="E141" s="117"/>
      <c r="F141" s="117"/>
      <c r="G141" s="117"/>
      <c r="H141" s="117"/>
      <c r="I141" s="117"/>
      <c r="J141" s="117"/>
      <c r="K141" s="117"/>
      <c r="L141" s="117"/>
    </row>
    <row r="142" spans="1:12" ht="2.1" customHeight="1">
      <c r="A142" s="117"/>
      <c r="B142" s="117"/>
      <c r="C142" s="186"/>
      <c r="D142" s="135"/>
      <c r="E142" s="117"/>
      <c r="F142" s="117"/>
      <c r="G142" s="117"/>
      <c r="H142" s="117"/>
      <c r="I142" s="117"/>
      <c r="J142" s="117"/>
    </row>
    <row r="143" spans="1:12" ht="2.1" customHeight="1">
      <c r="A143" s="117"/>
      <c r="B143" s="117"/>
      <c r="C143" s="186"/>
      <c r="D143" s="135"/>
      <c r="E143" s="117"/>
      <c r="F143" s="117"/>
      <c r="G143" s="117"/>
      <c r="H143" s="117"/>
      <c r="I143" s="117"/>
      <c r="J143" s="117"/>
    </row>
    <row r="144" spans="1:12" ht="2.1" customHeight="1">
      <c r="A144" s="117"/>
      <c r="B144" s="117"/>
      <c r="C144" s="186"/>
      <c r="D144" s="135"/>
      <c r="E144" s="117"/>
      <c r="F144" s="117"/>
      <c r="G144" s="117"/>
      <c r="H144" s="117"/>
      <c r="I144" s="117"/>
      <c r="J144" s="117"/>
    </row>
    <row r="145" spans="1:10" ht="2.1" customHeight="1">
      <c r="A145" s="117"/>
      <c r="B145" s="117"/>
      <c r="C145" s="186"/>
      <c r="D145" s="135"/>
      <c r="E145" s="117"/>
      <c r="F145" s="117"/>
      <c r="G145" s="117"/>
      <c r="H145" s="117"/>
      <c r="I145" s="117"/>
      <c r="J145" s="117"/>
    </row>
    <row r="146" spans="1:10" ht="2.1" customHeight="1">
      <c r="A146" s="117"/>
      <c r="B146" s="117"/>
      <c r="C146" s="186"/>
      <c r="D146" s="135"/>
      <c r="E146" s="117"/>
      <c r="F146" s="117"/>
      <c r="G146" s="117"/>
      <c r="H146" s="117"/>
      <c r="I146" s="117"/>
      <c r="J146" s="117"/>
    </row>
    <row r="147" spans="1:10" ht="2.1" customHeight="1">
      <c r="C147" s="186"/>
      <c r="D147" s="135"/>
    </row>
    <row r="148" spans="1:10" ht="2.1" customHeight="1">
      <c r="A148" s="117"/>
      <c r="C148" s="186"/>
      <c r="D148" s="135"/>
      <c r="J148" s="118"/>
    </row>
    <row r="149" spans="1:10" ht="2.1" customHeight="1">
      <c r="A149" s="117"/>
      <c r="C149" s="186"/>
      <c r="D149" s="135"/>
    </row>
    <row r="150" spans="1:10" ht="2.1" customHeight="1">
      <c r="A150" s="117"/>
      <c r="C150" s="186"/>
      <c r="D150" s="135"/>
    </row>
    <row r="151" spans="1:10" ht="2.1" customHeight="1">
      <c r="A151" s="117"/>
      <c r="C151" s="186"/>
      <c r="D151" s="135"/>
    </row>
    <row r="152" spans="1:10" ht="2.1" customHeight="1">
      <c r="A152" s="117"/>
      <c r="C152" s="186"/>
      <c r="D152" s="135"/>
    </row>
    <row r="153" spans="1:10" ht="2.1" customHeight="1">
      <c r="A153" s="117"/>
      <c r="C153" s="186"/>
      <c r="D153" s="135"/>
    </row>
    <row r="154" spans="1:10" ht="2.1" customHeight="1">
      <c r="A154" s="117"/>
      <c r="C154" s="186"/>
      <c r="D154" s="135"/>
    </row>
    <row r="155" spans="1:10" ht="2.1" customHeight="1">
      <c r="A155" s="117"/>
      <c r="C155" s="186"/>
      <c r="D155" s="135"/>
    </row>
    <row r="156" spans="1:10" ht="2.1" customHeight="1">
      <c r="A156" s="117"/>
      <c r="C156" s="186"/>
      <c r="D156" s="135"/>
    </row>
    <row r="157" spans="1:10" ht="2.1" customHeight="1">
      <c r="A157" s="117"/>
      <c r="C157" s="186"/>
      <c r="D157" s="135"/>
    </row>
    <row r="158" spans="1:10" ht="2.1" customHeight="1">
      <c r="A158" s="117"/>
      <c r="C158" s="186"/>
      <c r="D158" s="135"/>
    </row>
    <row r="159" spans="1:10" ht="2.1" customHeight="1">
      <c r="A159" s="117"/>
      <c r="C159" s="186"/>
      <c r="D159" s="135"/>
    </row>
    <row r="160" spans="1:10" ht="2.1" customHeight="1">
      <c r="A160" s="117"/>
      <c r="C160" s="186"/>
      <c r="D160" s="135"/>
    </row>
    <row r="161" spans="1:12" ht="2.1" customHeight="1">
      <c r="A161" s="117"/>
      <c r="C161" s="186"/>
      <c r="D161" s="135"/>
    </row>
    <row r="162" spans="1:12" ht="2.1" customHeight="1">
      <c r="A162" s="117"/>
      <c r="C162" s="186"/>
      <c r="D162" s="135"/>
    </row>
    <row r="163" spans="1:12" ht="2.1" customHeight="1">
      <c r="A163" s="117"/>
      <c r="C163" s="186"/>
      <c r="D163" s="135"/>
    </row>
    <row r="164" spans="1:12">
      <c r="A164" s="117"/>
      <c r="C164" s="186"/>
      <c r="D164" s="135"/>
      <c r="K164" s="117"/>
      <c r="L164" s="117"/>
    </row>
    <row r="165" spans="1:12">
      <c r="A165" s="117"/>
      <c r="B165" s="117"/>
      <c r="C165" s="117"/>
      <c r="D165" s="117"/>
      <c r="E165" s="117"/>
      <c r="F165" s="117"/>
      <c r="G165" s="117"/>
      <c r="H165" s="117"/>
      <c r="I165" s="117"/>
      <c r="J165" s="117"/>
      <c r="K165" s="117"/>
      <c r="L165" s="117"/>
    </row>
    <row r="166" spans="1:12">
      <c r="A166" s="84" t="s">
        <v>1300</v>
      </c>
      <c r="B166" s="117"/>
      <c r="C166" s="117"/>
      <c r="D166" s="117"/>
      <c r="E166" s="117"/>
      <c r="F166" s="117"/>
      <c r="G166" s="117"/>
      <c r="H166" s="117"/>
      <c r="I166" s="117"/>
      <c r="J166" s="117"/>
      <c r="K166" s="117"/>
      <c r="L166" s="117"/>
    </row>
    <row r="167" spans="1:12">
      <c r="A167" s="520"/>
      <c r="C167" s="117"/>
      <c r="D167" s="117"/>
      <c r="E167" s="117"/>
      <c r="F167" s="117"/>
      <c r="G167" s="117"/>
      <c r="H167" s="117"/>
      <c r="I167" s="117"/>
      <c r="J167" s="117"/>
      <c r="K167" s="117"/>
      <c r="L167" s="117"/>
    </row>
    <row r="168" spans="1:12">
      <c r="A168" s="117"/>
      <c r="B168" s="117"/>
      <c r="C168" s="117"/>
      <c r="D168" s="117"/>
      <c r="E168" s="117"/>
      <c r="F168" s="117"/>
      <c r="G168" s="117"/>
      <c r="H168" s="117"/>
      <c r="I168" s="117"/>
      <c r="J168" s="117"/>
      <c r="K168" s="117"/>
      <c r="L168" s="117"/>
    </row>
    <row r="169" spans="1:12">
      <c r="A169" s="117"/>
      <c r="B169" s="117"/>
      <c r="C169" s="117"/>
      <c r="D169" s="117"/>
      <c r="E169" s="117"/>
      <c r="F169" s="117"/>
      <c r="G169" s="117"/>
      <c r="H169" s="117"/>
      <c r="I169" s="117"/>
      <c r="J169" s="117"/>
      <c r="K169" s="117"/>
      <c r="L169" s="117"/>
    </row>
    <row r="170" spans="1:12">
      <c r="A170" s="117"/>
      <c r="B170" s="117"/>
      <c r="C170" s="117"/>
      <c r="D170" s="117"/>
      <c r="E170" s="117"/>
      <c r="F170" s="117"/>
      <c r="G170" s="117"/>
      <c r="H170" s="117"/>
      <c r="I170" s="117"/>
      <c r="J170" s="117"/>
      <c r="K170" s="117"/>
      <c r="L170" s="117"/>
    </row>
    <row r="171" spans="1:12">
      <c r="A171" s="117"/>
      <c r="B171" s="117"/>
      <c r="C171" s="117"/>
      <c r="D171" s="117"/>
      <c r="E171" s="117"/>
      <c r="F171" s="117"/>
      <c r="G171" s="117"/>
      <c r="H171" s="117"/>
      <c r="I171" s="117"/>
      <c r="J171" s="117"/>
      <c r="K171" s="117"/>
      <c r="L171" s="117"/>
    </row>
    <row r="172" spans="1:12">
      <c r="A172" s="117"/>
      <c r="B172" s="117"/>
      <c r="C172" s="117"/>
      <c r="D172" s="117"/>
      <c r="E172" s="117"/>
      <c r="F172" s="117"/>
      <c r="G172" s="117"/>
      <c r="H172" s="117"/>
      <c r="I172" s="117"/>
      <c r="J172" s="117"/>
      <c r="K172" s="117"/>
      <c r="L172" s="117"/>
    </row>
    <row r="173" spans="1:12">
      <c r="A173" s="117"/>
      <c r="B173" s="117"/>
      <c r="C173" s="117"/>
      <c r="D173" s="117"/>
      <c r="E173" s="117"/>
      <c r="F173" s="117"/>
      <c r="G173" s="117"/>
      <c r="H173" s="117"/>
      <c r="I173" s="117"/>
      <c r="J173" s="117"/>
      <c r="K173" s="117"/>
      <c r="L173" s="117"/>
    </row>
    <row r="174" spans="1:12">
      <c r="A174" s="117"/>
      <c r="B174" s="117"/>
      <c r="C174" s="117"/>
      <c r="D174" s="117"/>
      <c r="E174" s="117"/>
      <c r="F174" s="117"/>
      <c r="G174" s="117"/>
      <c r="H174" s="117"/>
      <c r="I174" s="117"/>
      <c r="J174" s="117"/>
      <c r="K174" s="117"/>
      <c r="L174" s="117"/>
    </row>
    <row r="175" spans="1:12">
      <c r="A175" s="117"/>
      <c r="B175" s="117"/>
      <c r="C175" s="117"/>
      <c r="D175" s="117"/>
      <c r="E175" s="117"/>
      <c r="F175" s="117"/>
      <c r="G175" s="117"/>
      <c r="H175" s="117"/>
      <c r="I175" s="117"/>
      <c r="J175" s="117"/>
      <c r="K175" s="117"/>
      <c r="L175" s="117"/>
    </row>
    <row r="176" spans="1:12">
      <c r="A176" s="117"/>
      <c r="B176" s="117"/>
      <c r="C176" s="117"/>
      <c r="D176" s="117"/>
      <c r="E176" s="117"/>
      <c r="F176" s="117"/>
      <c r="G176" s="117"/>
      <c r="H176" s="117"/>
      <c r="I176" s="117"/>
      <c r="J176" s="117"/>
      <c r="K176" s="117"/>
      <c r="L176" s="117"/>
    </row>
    <row r="177" spans="1:12">
      <c r="A177" s="117"/>
      <c r="B177" s="117"/>
      <c r="C177" s="117"/>
      <c r="D177" s="117"/>
      <c r="E177" s="117"/>
      <c r="F177" s="117"/>
      <c r="G177" s="117"/>
      <c r="H177" s="117"/>
      <c r="I177" s="117"/>
      <c r="J177" s="117"/>
      <c r="K177" s="117"/>
      <c r="L177" s="117"/>
    </row>
    <row r="178" spans="1:12">
      <c r="A178" s="117"/>
      <c r="B178" s="117"/>
      <c r="C178" s="117"/>
      <c r="D178" s="117"/>
      <c r="E178" s="117"/>
      <c r="F178" s="117"/>
      <c r="G178" s="117"/>
      <c r="H178" s="117"/>
      <c r="I178" s="117"/>
      <c r="J178" s="117"/>
      <c r="K178" s="117"/>
      <c r="L178" s="117"/>
    </row>
    <row r="179" spans="1:12">
      <c r="A179" s="117"/>
      <c r="B179" s="117"/>
      <c r="C179" s="117"/>
      <c r="D179" s="117"/>
      <c r="E179" s="117"/>
      <c r="F179" s="117"/>
      <c r="G179" s="117"/>
      <c r="H179" s="117"/>
      <c r="I179" s="117"/>
      <c r="J179" s="117"/>
      <c r="K179" s="117"/>
      <c r="L179" s="117"/>
    </row>
    <row r="180" spans="1:12">
      <c r="A180" s="117"/>
      <c r="B180" s="117"/>
      <c r="C180" s="117"/>
      <c r="D180" s="117"/>
      <c r="E180" s="117"/>
      <c r="F180" s="117"/>
      <c r="G180" s="117"/>
      <c r="H180" s="117"/>
      <c r="I180" s="117"/>
      <c r="J180" s="117"/>
      <c r="K180" s="117"/>
      <c r="L180" s="117"/>
    </row>
    <row r="181" spans="1:12">
      <c r="A181" s="117"/>
      <c r="B181" s="117"/>
      <c r="C181" s="117"/>
      <c r="D181" s="117"/>
      <c r="E181" s="117"/>
      <c r="F181" s="117"/>
      <c r="G181" s="117"/>
      <c r="H181" s="117"/>
      <c r="I181" s="117"/>
      <c r="J181" s="117"/>
      <c r="K181" s="117"/>
      <c r="L181" s="117"/>
    </row>
    <row r="182" spans="1:12">
      <c r="A182" s="117"/>
      <c r="B182" s="117"/>
      <c r="C182" s="117"/>
      <c r="D182" s="117"/>
      <c r="E182" s="117"/>
      <c r="F182" s="117"/>
      <c r="G182" s="117"/>
      <c r="H182" s="117"/>
      <c r="I182" s="117"/>
      <c r="J182" s="117"/>
      <c r="K182" s="117"/>
      <c r="L182" s="117"/>
    </row>
    <row r="183" spans="1:12">
      <c r="A183" s="117"/>
      <c r="B183" s="117"/>
      <c r="C183" s="117"/>
      <c r="D183" s="117"/>
      <c r="E183" s="117"/>
      <c r="F183" s="117"/>
      <c r="G183" s="117"/>
      <c r="H183" s="117"/>
      <c r="I183" s="117"/>
      <c r="J183" s="117"/>
      <c r="K183" s="117"/>
      <c r="L183" s="117"/>
    </row>
    <row r="184" spans="1:12">
      <c r="A184" s="117"/>
      <c r="B184" s="117"/>
      <c r="C184" s="117"/>
      <c r="D184" s="117"/>
      <c r="E184" s="117"/>
      <c r="F184" s="117"/>
      <c r="G184" s="117"/>
      <c r="H184" s="117"/>
      <c r="I184" s="117"/>
      <c r="J184" s="117"/>
      <c r="K184" s="117"/>
      <c r="L184" s="117"/>
    </row>
    <row r="185" spans="1:12">
      <c r="A185" s="117"/>
      <c r="B185" s="117"/>
      <c r="C185" s="117"/>
      <c r="D185" s="117"/>
      <c r="E185" s="117"/>
      <c r="F185" s="117"/>
      <c r="G185" s="117"/>
      <c r="H185" s="117"/>
      <c r="I185" s="117"/>
      <c r="J185" s="117"/>
      <c r="K185" s="117"/>
      <c r="L185" s="117"/>
    </row>
    <row r="186" spans="1:12">
      <c r="A186" s="117"/>
      <c r="B186" s="117"/>
      <c r="C186" s="117"/>
      <c r="D186" s="117"/>
      <c r="E186" s="117"/>
      <c r="F186" s="117"/>
      <c r="G186" s="117"/>
      <c r="H186" s="117"/>
      <c r="I186" s="117"/>
      <c r="J186" s="117"/>
      <c r="K186" s="117"/>
      <c r="L186" s="117"/>
    </row>
    <row r="187" spans="1:12">
      <c r="A187" s="117"/>
      <c r="B187" s="117"/>
      <c r="C187" s="117"/>
      <c r="D187" s="117"/>
      <c r="E187" s="117"/>
      <c r="F187" s="117"/>
      <c r="G187" s="117"/>
      <c r="H187" s="117"/>
      <c r="I187" s="117"/>
      <c r="J187" s="117"/>
      <c r="K187" s="117"/>
      <c r="L187" s="117"/>
    </row>
    <row r="188" spans="1:12">
      <c r="A188" s="117"/>
      <c r="B188" s="117"/>
      <c r="C188" s="117"/>
      <c r="D188" s="117"/>
      <c r="E188" s="117"/>
      <c r="F188" s="117"/>
      <c r="G188" s="117"/>
      <c r="H188" s="117"/>
      <c r="I188" s="117"/>
      <c r="J188" s="117"/>
      <c r="K188" s="117"/>
      <c r="L188" s="117"/>
    </row>
    <row r="189" spans="1:12">
      <c r="A189" s="117"/>
      <c r="B189" s="117"/>
      <c r="C189" s="117"/>
      <c r="D189" s="117"/>
      <c r="E189" s="117"/>
      <c r="F189" s="117"/>
      <c r="G189" s="117"/>
      <c r="H189" s="117"/>
      <c r="I189" s="117"/>
      <c r="J189" s="117"/>
      <c r="K189" s="117"/>
      <c r="L189" s="117"/>
    </row>
    <row r="190" spans="1:12">
      <c r="A190" s="117"/>
      <c r="B190" s="117"/>
      <c r="C190" s="117"/>
      <c r="D190" s="117"/>
      <c r="E190" s="117"/>
      <c r="F190" s="117"/>
      <c r="G190" s="117"/>
      <c r="H190" s="117"/>
      <c r="I190" s="117"/>
      <c r="J190" s="117"/>
      <c r="K190" s="117"/>
      <c r="L190" s="117"/>
    </row>
    <row r="191" spans="1:12">
      <c r="A191" s="117"/>
      <c r="B191" s="117"/>
      <c r="C191" s="117"/>
      <c r="D191" s="117"/>
      <c r="E191" s="117"/>
      <c r="F191" s="117"/>
      <c r="G191" s="117"/>
      <c r="H191" s="117"/>
      <c r="I191" s="117"/>
      <c r="J191" s="117"/>
      <c r="K191" s="117"/>
      <c r="L191" s="117"/>
    </row>
    <row r="192" spans="1:12">
      <c r="A192" s="117"/>
      <c r="B192" s="117"/>
      <c r="C192" s="117"/>
      <c r="D192" s="117"/>
      <c r="E192" s="117"/>
      <c r="F192" s="117"/>
      <c r="G192" s="117"/>
      <c r="H192" s="117"/>
      <c r="I192" s="117"/>
      <c r="J192" s="117"/>
      <c r="K192" s="117"/>
      <c r="L192" s="117"/>
    </row>
    <row r="193" spans="1:12">
      <c r="A193" s="117"/>
      <c r="B193" s="117"/>
      <c r="C193" s="117"/>
      <c r="D193" s="117"/>
      <c r="E193" s="117"/>
      <c r="F193" s="117"/>
      <c r="G193" s="117"/>
      <c r="H193" s="117"/>
      <c r="I193" s="117"/>
      <c r="J193" s="117"/>
      <c r="K193" s="117"/>
      <c r="L193" s="117"/>
    </row>
    <row r="194" spans="1:12">
      <c r="A194" s="117"/>
      <c r="B194" s="117"/>
      <c r="C194" s="117"/>
      <c r="D194" s="117"/>
      <c r="E194" s="117"/>
      <c r="F194" s="117"/>
      <c r="G194" s="117"/>
      <c r="H194" s="117"/>
      <c r="I194" s="117"/>
      <c r="J194" s="117"/>
      <c r="K194" s="117"/>
      <c r="L194" s="117"/>
    </row>
    <row r="195" spans="1:12">
      <c r="A195" s="117"/>
      <c r="B195" s="117"/>
      <c r="C195" s="117"/>
      <c r="D195" s="117"/>
      <c r="E195" s="117"/>
      <c r="F195" s="117"/>
      <c r="G195" s="117"/>
      <c r="H195" s="117"/>
      <c r="I195" s="117"/>
      <c r="J195" s="117"/>
      <c r="K195" s="117"/>
      <c r="L195" s="117"/>
    </row>
    <row r="196" spans="1:12">
      <c r="A196" s="117"/>
      <c r="B196" s="117"/>
      <c r="C196" s="117"/>
      <c r="D196" s="117"/>
      <c r="E196" s="117"/>
      <c r="F196" s="117"/>
      <c r="G196" s="117"/>
      <c r="H196" s="117"/>
      <c r="I196" s="117"/>
      <c r="J196" s="117"/>
      <c r="K196" s="117"/>
      <c r="L196" s="117"/>
    </row>
    <row r="197" spans="1:12">
      <c r="A197" s="117"/>
      <c r="B197" s="117"/>
      <c r="C197" s="117"/>
      <c r="D197" s="117"/>
      <c r="E197" s="117"/>
      <c r="F197" s="117"/>
      <c r="G197" s="117"/>
      <c r="H197" s="117"/>
      <c r="I197" s="117"/>
      <c r="J197" s="117"/>
      <c r="K197" s="117"/>
      <c r="L197" s="117"/>
    </row>
    <row r="198" spans="1:12">
      <c r="A198" s="117"/>
      <c r="B198" s="117"/>
      <c r="C198" s="117"/>
      <c r="D198" s="117"/>
      <c r="E198" s="117"/>
      <c r="F198" s="117"/>
      <c r="G198" s="117"/>
      <c r="H198" s="117"/>
      <c r="I198" s="117"/>
      <c r="J198" s="117"/>
      <c r="K198" s="117"/>
      <c r="L198" s="117"/>
    </row>
    <row r="199" spans="1:12">
      <c r="A199" s="117"/>
      <c r="B199" s="117"/>
      <c r="C199" s="117"/>
      <c r="D199" s="117"/>
      <c r="E199" s="117"/>
      <c r="F199" s="117"/>
      <c r="G199" s="117"/>
      <c r="H199" s="117"/>
      <c r="I199" s="117"/>
      <c r="J199" s="117"/>
      <c r="K199" s="117"/>
      <c r="L199" s="117"/>
    </row>
    <row r="200" spans="1:12">
      <c r="A200" s="117"/>
      <c r="B200" s="117"/>
      <c r="C200" s="117"/>
      <c r="D200" s="117"/>
      <c r="E200" s="117"/>
      <c r="F200" s="117"/>
      <c r="G200" s="117"/>
      <c r="H200" s="117"/>
      <c r="I200" s="117"/>
      <c r="J200" s="117"/>
      <c r="K200" s="117"/>
      <c r="L200" s="117"/>
    </row>
    <row r="201" spans="1:12">
      <c r="A201" s="117"/>
      <c r="B201" s="117"/>
      <c r="C201" s="117"/>
      <c r="D201" s="117"/>
      <c r="E201" s="117"/>
      <c r="F201" s="117"/>
      <c r="G201" s="117"/>
      <c r="H201" s="117"/>
      <c r="I201" s="117"/>
      <c r="J201" s="117"/>
      <c r="K201" s="117"/>
      <c r="L201" s="117"/>
    </row>
    <row r="202" spans="1:12">
      <c r="A202" s="117"/>
      <c r="B202" s="117"/>
      <c r="C202" s="117"/>
      <c r="D202" s="117"/>
      <c r="E202" s="117"/>
      <c r="F202" s="117"/>
      <c r="G202" s="117"/>
      <c r="H202" s="117"/>
      <c r="I202" s="117"/>
      <c r="J202" s="117"/>
      <c r="K202" s="117"/>
      <c r="L202" s="117"/>
    </row>
    <row r="203" spans="1:12">
      <c r="A203" s="117"/>
      <c r="B203" s="117"/>
      <c r="C203" s="117"/>
      <c r="D203" s="117"/>
      <c r="E203" s="117"/>
      <c r="F203" s="117"/>
      <c r="G203" s="117"/>
      <c r="H203" s="117"/>
      <c r="I203" s="117"/>
      <c r="J203" s="117"/>
      <c r="K203" s="117"/>
      <c r="L203" s="117"/>
    </row>
    <row r="204" spans="1:12">
      <c r="A204" s="117"/>
      <c r="B204" s="117"/>
      <c r="C204" s="117"/>
      <c r="D204" s="117"/>
      <c r="E204" s="117"/>
      <c r="F204" s="117"/>
      <c r="G204" s="117"/>
      <c r="H204" s="117"/>
      <c r="I204" s="117"/>
      <c r="J204" s="117"/>
      <c r="K204" s="117"/>
      <c r="L204" s="117"/>
    </row>
    <row r="205" spans="1:12">
      <c r="A205" s="117"/>
      <c r="B205" s="117"/>
      <c r="C205" s="117"/>
      <c r="D205" s="117"/>
      <c r="E205" s="117"/>
      <c r="F205" s="117"/>
      <c r="G205" s="117"/>
      <c r="H205" s="117"/>
      <c r="I205" s="117"/>
      <c r="J205" s="117"/>
      <c r="K205" s="117"/>
      <c r="L205" s="117"/>
    </row>
    <row r="206" spans="1:12">
      <c r="A206" s="117"/>
      <c r="B206" s="117"/>
      <c r="C206" s="117"/>
      <c r="D206" s="117"/>
      <c r="E206" s="117"/>
      <c r="F206" s="117"/>
      <c r="G206" s="117"/>
      <c r="H206" s="117"/>
      <c r="I206" s="117"/>
      <c r="J206" s="117"/>
      <c r="K206" s="117"/>
      <c r="L206" s="117"/>
    </row>
    <row r="207" spans="1:12">
      <c r="A207" s="117"/>
      <c r="B207" s="117"/>
      <c r="C207" s="117"/>
      <c r="D207" s="117"/>
      <c r="E207" s="117"/>
      <c r="F207" s="117"/>
      <c r="G207" s="117"/>
      <c r="H207" s="117"/>
      <c r="I207" s="117"/>
      <c r="J207" s="117"/>
      <c r="K207" s="117"/>
      <c r="L207" s="117"/>
    </row>
    <row r="208" spans="1:12">
      <c r="A208" s="117"/>
      <c r="B208" s="117"/>
      <c r="C208" s="117"/>
      <c r="D208" s="117"/>
      <c r="E208" s="117"/>
      <c r="F208" s="117"/>
      <c r="G208" s="117"/>
      <c r="H208" s="117"/>
      <c r="I208" s="117"/>
      <c r="J208" s="117"/>
      <c r="K208" s="117"/>
      <c r="L208" s="117"/>
    </row>
    <row r="209" spans="1:12">
      <c r="A209" s="117"/>
      <c r="B209" s="117"/>
      <c r="C209" s="117"/>
      <c r="D209" s="117"/>
      <c r="E209" s="117"/>
      <c r="F209" s="117"/>
      <c r="G209" s="117"/>
      <c r="H209" s="117"/>
      <c r="I209" s="117"/>
      <c r="J209" s="117"/>
      <c r="K209" s="117"/>
      <c r="L209" s="117"/>
    </row>
    <row r="210" spans="1:12">
      <c r="A210" s="117"/>
      <c r="B210" s="117"/>
      <c r="C210" s="117"/>
      <c r="D210" s="117"/>
      <c r="E210" s="117"/>
      <c r="F210" s="117"/>
      <c r="G210" s="117"/>
      <c r="H210" s="117"/>
      <c r="I210" s="117"/>
      <c r="J210" s="117"/>
      <c r="K210" s="117"/>
      <c r="L210" s="117"/>
    </row>
    <row r="211" spans="1:12">
      <c r="A211" s="117"/>
      <c r="B211" s="117"/>
      <c r="C211" s="117"/>
      <c r="D211" s="117"/>
      <c r="E211" s="117"/>
      <c r="F211" s="117"/>
      <c r="G211" s="117"/>
      <c r="H211" s="117"/>
      <c r="I211" s="117"/>
      <c r="J211" s="117"/>
      <c r="K211" s="117"/>
      <c r="L211" s="117"/>
    </row>
    <row r="212" spans="1:12">
      <c r="A212" s="117"/>
      <c r="B212" s="117"/>
      <c r="C212" s="117"/>
      <c r="D212" s="117"/>
      <c r="E212" s="117"/>
      <c r="F212" s="117"/>
      <c r="G212" s="117"/>
      <c r="H212" s="117"/>
      <c r="I212" s="117"/>
      <c r="J212" s="117"/>
      <c r="K212" s="117"/>
      <c r="L212" s="117"/>
    </row>
    <row r="213" spans="1:12">
      <c r="A213" s="117"/>
      <c r="B213" s="117"/>
      <c r="C213" s="117"/>
      <c r="D213" s="117"/>
      <c r="E213" s="117"/>
      <c r="F213" s="117"/>
      <c r="G213" s="117"/>
      <c r="H213" s="117"/>
      <c r="I213" s="117"/>
      <c r="J213" s="117"/>
      <c r="K213" s="117"/>
      <c r="L213" s="117"/>
    </row>
    <row r="214" spans="1:12">
      <c r="A214" s="117"/>
      <c r="B214" s="117"/>
      <c r="C214" s="117"/>
      <c r="D214" s="117"/>
      <c r="E214" s="117"/>
      <c r="F214" s="117"/>
      <c r="G214" s="117"/>
      <c r="H214" s="117"/>
      <c r="I214" s="117"/>
      <c r="J214" s="117"/>
      <c r="K214" s="117"/>
      <c r="L214" s="117"/>
    </row>
    <row r="215" spans="1:12">
      <c r="A215" s="117"/>
      <c r="B215" s="117"/>
      <c r="C215" s="117"/>
      <c r="D215" s="117"/>
      <c r="E215" s="117"/>
      <c r="F215" s="117"/>
      <c r="G215" s="117"/>
      <c r="H215" s="117"/>
      <c r="I215" s="117"/>
      <c r="J215" s="117"/>
      <c r="K215" s="117"/>
      <c r="L215" s="117"/>
    </row>
    <row r="216" spans="1:12">
      <c r="A216" s="117"/>
      <c r="B216" s="117"/>
      <c r="C216" s="117"/>
      <c r="D216" s="117"/>
      <c r="E216" s="117"/>
      <c r="F216" s="117"/>
      <c r="G216" s="117"/>
      <c r="H216" s="117"/>
      <c r="I216" s="117"/>
      <c r="J216" s="117"/>
      <c r="K216" s="117"/>
      <c r="L216" s="117"/>
    </row>
    <row r="217" spans="1:12">
      <c r="A217" s="117"/>
      <c r="B217" s="117"/>
      <c r="C217" s="117"/>
      <c r="D217" s="117"/>
      <c r="E217" s="117"/>
      <c r="F217" s="117"/>
      <c r="G217" s="117"/>
      <c r="H217" s="117"/>
      <c r="I217" s="117"/>
      <c r="J217" s="117"/>
      <c r="K217" s="117"/>
      <c r="L217" s="117"/>
    </row>
    <row r="218" spans="1:12">
      <c r="A218" s="117"/>
      <c r="B218" s="117"/>
      <c r="C218" s="117"/>
      <c r="D218" s="117"/>
      <c r="E218" s="117"/>
      <c r="F218" s="117"/>
      <c r="G218" s="117"/>
      <c r="H218" s="117"/>
      <c r="I218" s="117"/>
      <c r="J218" s="117"/>
      <c r="K218" s="117"/>
      <c r="L218" s="117"/>
    </row>
    <row r="219" spans="1:12">
      <c r="A219" s="117"/>
      <c r="B219" s="117"/>
      <c r="C219" s="117"/>
      <c r="D219" s="117"/>
      <c r="E219" s="117"/>
      <c r="F219" s="117"/>
      <c r="G219" s="117"/>
      <c r="H219" s="117"/>
      <c r="I219" s="117"/>
      <c r="J219" s="117"/>
      <c r="K219" s="117"/>
      <c r="L219" s="117"/>
    </row>
    <row r="220" spans="1:12">
      <c r="A220" s="117"/>
      <c r="B220" s="117"/>
      <c r="C220" s="117"/>
      <c r="D220" s="117"/>
      <c r="E220" s="117"/>
      <c r="F220" s="117"/>
      <c r="G220" s="117"/>
      <c r="H220" s="117"/>
      <c r="I220" s="117"/>
      <c r="J220" s="117"/>
      <c r="K220" s="117"/>
      <c r="L220" s="117"/>
    </row>
    <row r="221" spans="1:12">
      <c r="A221" s="117"/>
      <c r="B221" s="117"/>
      <c r="C221" s="117"/>
      <c r="D221" s="117"/>
      <c r="E221" s="117"/>
      <c r="F221" s="117"/>
      <c r="G221" s="117"/>
      <c r="H221" s="117"/>
      <c r="I221" s="117"/>
      <c r="J221" s="117"/>
      <c r="K221" s="117"/>
      <c r="L221" s="117"/>
    </row>
    <row r="222" spans="1:12">
      <c r="A222" s="117"/>
      <c r="B222" s="117"/>
      <c r="C222" s="117"/>
      <c r="D222" s="117"/>
      <c r="E222" s="117"/>
      <c r="F222" s="117"/>
      <c r="G222" s="117"/>
      <c r="H222" s="117"/>
      <c r="I222" s="117"/>
      <c r="J222" s="117"/>
      <c r="K222" s="117"/>
      <c r="L222" s="117"/>
    </row>
    <row r="223" spans="1:12">
      <c r="A223" s="117"/>
      <c r="B223" s="117"/>
      <c r="C223" s="117"/>
      <c r="D223" s="117"/>
      <c r="E223" s="117"/>
      <c r="F223" s="117"/>
      <c r="G223" s="117"/>
      <c r="H223" s="117"/>
      <c r="I223" s="117"/>
      <c r="J223" s="117"/>
      <c r="K223" s="117"/>
      <c r="L223" s="117"/>
    </row>
    <row r="224" spans="1:12">
      <c r="A224" s="117"/>
      <c r="B224" s="117"/>
      <c r="C224" s="117"/>
      <c r="D224" s="117"/>
      <c r="E224" s="117"/>
      <c r="F224" s="117"/>
      <c r="G224" s="117"/>
      <c r="H224" s="117"/>
      <c r="I224" s="117"/>
      <c r="J224" s="117"/>
      <c r="K224" s="117"/>
      <c r="L224" s="117"/>
    </row>
    <row r="225" spans="1:12">
      <c r="A225" s="117"/>
      <c r="B225" s="117"/>
      <c r="C225" s="117"/>
      <c r="D225" s="117"/>
      <c r="E225" s="117"/>
      <c r="F225" s="117"/>
      <c r="G225" s="117"/>
      <c r="H225" s="117"/>
      <c r="I225" s="117"/>
      <c r="J225" s="117"/>
      <c r="K225" s="117"/>
      <c r="L225" s="117"/>
    </row>
    <row r="226" spans="1:12">
      <c r="A226" s="117"/>
      <c r="B226" s="117"/>
      <c r="C226" s="117"/>
      <c r="D226" s="117"/>
      <c r="E226" s="117"/>
      <c r="F226" s="117"/>
      <c r="G226" s="117"/>
      <c r="H226" s="117"/>
      <c r="I226" s="117"/>
      <c r="J226" s="117"/>
      <c r="K226" s="117"/>
      <c r="L226" s="117"/>
    </row>
    <row r="227" spans="1:12">
      <c r="A227" s="117"/>
      <c r="B227" s="117"/>
      <c r="C227" s="117"/>
      <c r="D227" s="117"/>
      <c r="E227" s="117"/>
      <c r="F227" s="117"/>
      <c r="G227" s="117"/>
      <c r="H227" s="117"/>
      <c r="I227" s="117"/>
      <c r="J227" s="117"/>
      <c r="K227" s="117"/>
      <c r="L227" s="117"/>
    </row>
    <row r="228" spans="1:12">
      <c r="A228" s="117"/>
      <c r="B228" s="117"/>
      <c r="C228" s="117"/>
      <c r="D228" s="117"/>
      <c r="E228" s="117"/>
      <c r="F228" s="117"/>
      <c r="G228" s="117"/>
      <c r="H228" s="117"/>
      <c r="I228" s="117"/>
      <c r="J228" s="117"/>
      <c r="K228" s="117"/>
      <c r="L228" s="117"/>
    </row>
    <row r="229" spans="1:12">
      <c r="A229" s="117"/>
      <c r="B229" s="117"/>
      <c r="C229" s="117"/>
      <c r="D229" s="117"/>
      <c r="E229" s="117"/>
      <c r="F229" s="117"/>
      <c r="G229" s="117"/>
      <c r="H229" s="117"/>
      <c r="I229" s="117"/>
      <c r="J229" s="117"/>
      <c r="K229" s="117"/>
      <c r="L229" s="117"/>
    </row>
    <row r="230" spans="1:12">
      <c r="A230" s="117"/>
      <c r="B230" s="117"/>
      <c r="C230" s="117"/>
      <c r="D230" s="117"/>
      <c r="E230" s="117"/>
      <c r="F230" s="117"/>
      <c r="G230" s="117"/>
      <c r="H230" s="117"/>
      <c r="I230" s="117"/>
      <c r="J230" s="117"/>
      <c r="K230" s="117"/>
      <c r="L230" s="117"/>
    </row>
    <row r="231" spans="1:12">
      <c r="A231" s="117"/>
      <c r="B231" s="117"/>
      <c r="C231" s="117"/>
      <c r="D231" s="117"/>
      <c r="E231" s="117"/>
      <c r="F231" s="117"/>
      <c r="G231" s="117"/>
      <c r="H231" s="117"/>
      <c r="I231" s="117"/>
      <c r="J231" s="117"/>
      <c r="K231" s="117"/>
      <c r="L231" s="117"/>
    </row>
    <row r="232" spans="1:12">
      <c r="A232" s="117"/>
      <c r="B232" s="117"/>
      <c r="C232" s="117"/>
      <c r="D232" s="117"/>
      <c r="E232" s="117"/>
      <c r="F232" s="117"/>
      <c r="G232" s="117"/>
      <c r="H232" s="117"/>
      <c r="I232" s="117"/>
      <c r="J232" s="117"/>
      <c r="K232" s="117"/>
      <c r="L232" s="117"/>
    </row>
  </sheetData>
  <sheetProtection sheet="1" objects="1" scenarios="1" formatCells="0" formatColumns="0" formatRows="0" insertHyperlinks="0"/>
  <dataValidations count="2">
    <dataValidation type="list" allowBlank="1" showInputMessage="1" showErrorMessage="1" sqref="J3 J107 J105 J112 J103 J101 J30:J31 J27 J23 J18:J19 J15 J12 J9 J6">
      <formula1>"Ja,Nein"</formula1>
    </dataValidation>
    <dataValidation type="list" allowBlank="1" showInputMessage="1" showErrorMessage="1" sqref="E34:E83">
      <formula1>"Netzaufnahme gem. §26 II ARegV,Netzabgabe gem. §26 II ARegV,Netzaufnahme gem. §26 I ARegV"</formula1>
    </dataValidation>
  </dataValidations>
  <pageMargins left="0.70866141732283472" right="0.49" top="0.54" bottom="0.44" header="0.31496062992125984" footer="0.19"/>
  <pageSetup paperSize="9" scale="56" orientation="portrait" r:id="rId1"/>
  <headerFooter>
    <oddFooter>&amp;L&amp;D&amp;C&amp;F / &amp;A&amp;R&amp;P / &amp;N</oddFooter>
  </headerFooter>
  <rowBreaks count="1" manualBreakCount="1">
    <brk id="84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Tabelle5">
    <tabColor theme="5" tint="0.39997558519241921"/>
    <outlinePr summaryBelow="0"/>
  </sheetPr>
  <dimension ref="A1:V469"/>
  <sheetViews>
    <sheetView zoomScaleNormal="100" workbookViewId="0">
      <pane xSplit="3" ySplit="4" topLeftCell="N431" activePane="bottomRight" state="frozen"/>
      <selection pane="topRight"/>
      <selection pane="bottomLeft"/>
      <selection pane="bottomRight" activeCell="T442" sqref="T442:V442"/>
    </sheetView>
  </sheetViews>
  <sheetFormatPr baseColWidth="10" defaultColWidth="12.5703125" defaultRowHeight="15" outlineLevelRow="1"/>
  <cols>
    <col min="1" max="1" width="5" style="292" customWidth="1"/>
    <col min="2" max="2" width="8.140625" style="27" customWidth="1"/>
    <col min="3" max="3" width="74.28515625" style="25" customWidth="1"/>
    <col min="4" max="22" width="12.7109375" style="25" customWidth="1"/>
    <col min="23" max="16384" width="12.5703125" style="25"/>
  </cols>
  <sheetData>
    <row r="1" spans="1:22" ht="21" customHeight="1">
      <c r="A1" s="155" t="s">
        <v>853</v>
      </c>
      <c r="B1" s="155"/>
      <c r="C1" s="8"/>
      <c r="D1" s="24"/>
      <c r="F1" s="24"/>
      <c r="G1" s="24"/>
      <c r="H1" s="24"/>
      <c r="I1" s="24"/>
      <c r="J1" s="24"/>
      <c r="K1" s="24"/>
      <c r="L1" s="24"/>
      <c r="M1" s="24"/>
      <c r="N1" s="24"/>
      <c r="O1" s="24"/>
      <c r="V1" s="462" t="str">
        <f>CONCATENATE("Firma:  ",A_Stammdaten!$B$5)</f>
        <v>Firma:  Bitte eintragen !!!</v>
      </c>
    </row>
    <row r="2" spans="1:22" ht="12.75" customHeight="1">
      <c r="A2" s="25"/>
      <c r="B2" s="143"/>
      <c r="C2" s="144"/>
      <c r="D2" s="142" t="s">
        <v>983</v>
      </c>
      <c r="E2" s="142" t="s">
        <v>984</v>
      </c>
      <c r="F2" s="141" t="s">
        <v>985</v>
      </c>
      <c r="G2" s="142" t="s">
        <v>986</v>
      </c>
      <c r="H2" s="141" t="s">
        <v>987</v>
      </c>
      <c r="I2" s="141" t="s">
        <v>988</v>
      </c>
      <c r="J2" s="141" t="s">
        <v>989</v>
      </c>
      <c r="K2" s="141" t="s">
        <v>990</v>
      </c>
      <c r="L2" s="141" t="s">
        <v>991</v>
      </c>
      <c r="M2" s="141" t="s">
        <v>992</v>
      </c>
      <c r="N2" s="141" t="s">
        <v>993</v>
      </c>
      <c r="O2" s="141" t="s">
        <v>994</v>
      </c>
      <c r="P2" s="141" t="s">
        <v>995</v>
      </c>
      <c r="Q2" s="141" t="s">
        <v>996</v>
      </c>
      <c r="R2" s="142" t="s">
        <v>997</v>
      </c>
      <c r="S2" s="142" t="s">
        <v>998</v>
      </c>
      <c r="T2" s="142" t="s">
        <v>999</v>
      </c>
      <c r="U2" s="142" t="s">
        <v>1000</v>
      </c>
      <c r="V2" s="142" t="s">
        <v>1001</v>
      </c>
    </row>
    <row r="3" spans="1:22" ht="57" customHeight="1">
      <c r="A3" s="25"/>
      <c r="B3" s="145"/>
      <c r="C3" s="299" t="s">
        <v>913</v>
      </c>
      <c r="D3" s="524" t="s">
        <v>557</v>
      </c>
      <c r="E3" s="525"/>
      <c r="F3" s="530" t="s">
        <v>560</v>
      </c>
      <c r="G3" s="530"/>
      <c r="H3" s="530"/>
      <c r="I3" s="530"/>
      <c r="J3" s="530"/>
      <c r="K3" s="530"/>
      <c r="L3" s="524" t="s">
        <v>561</v>
      </c>
      <c r="M3" s="531"/>
      <c r="N3" s="531"/>
      <c r="O3" s="525"/>
      <c r="P3" s="526" t="s">
        <v>1218</v>
      </c>
      <c r="Q3" s="527"/>
      <c r="R3" s="526" t="s">
        <v>1219</v>
      </c>
      <c r="S3" s="527"/>
      <c r="T3" s="528" t="s">
        <v>1217</v>
      </c>
      <c r="U3" s="524" t="s">
        <v>45</v>
      </c>
      <c r="V3" s="525"/>
    </row>
    <row r="4" spans="1:22" s="295" customFormat="1" ht="104.1" customHeight="1">
      <c r="B4" s="296"/>
      <c r="C4" s="297"/>
      <c r="D4" s="298" t="s">
        <v>495</v>
      </c>
      <c r="E4" s="298" t="s">
        <v>559</v>
      </c>
      <c r="F4" s="34" t="s">
        <v>1211</v>
      </c>
      <c r="G4" s="34" t="s">
        <v>1212</v>
      </c>
      <c r="H4" s="294" t="s">
        <v>1070</v>
      </c>
      <c r="I4" s="34" t="s">
        <v>1213</v>
      </c>
      <c r="J4" s="294" t="s">
        <v>1061</v>
      </c>
      <c r="K4" s="34" t="s">
        <v>1214</v>
      </c>
      <c r="L4" s="34" t="s">
        <v>1221</v>
      </c>
      <c r="M4" s="34" t="s">
        <v>1220</v>
      </c>
      <c r="N4" s="34" t="s">
        <v>1210</v>
      </c>
      <c r="O4" s="34" t="s">
        <v>1215</v>
      </c>
      <c r="P4" s="34" t="s">
        <v>1222</v>
      </c>
      <c r="Q4" s="294" t="s">
        <v>48</v>
      </c>
      <c r="R4" s="34" t="s">
        <v>1216</v>
      </c>
      <c r="S4" s="34" t="s">
        <v>1223</v>
      </c>
      <c r="T4" s="529"/>
      <c r="U4" s="34" t="s">
        <v>1225</v>
      </c>
      <c r="V4" s="34" t="s">
        <v>1224</v>
      </c>
    </row>
    <row r="5" spans="1:22" s="175" customFormat="1" ht="21" customHeight="1">
      <c r="A5" s="291"/>
      <c r="B5" s="289" t="str">
        <f>CONCATENATE("Bilanz des Jahres ",A7)</f>
        <v>Bilanz des Jahres 2015</v>
      </c>
      <c r="C5" s="290"/>
      <c r="D5" s="288"/>
      <c r="E5" s="288"/>
      <c r="F5" s="288"/>
      <c r="G5" s="288"/>
      <c r="H5" s="288"/>
      <c r="I5" s="288"/>
      <c r="J5" s="288"/>
      <c r="K5" s="288"/>
      <c r="L5" s="288"/>
      <c r="M5" s="288"/>
      <c r="N5" s="288"/>
      <c r="O5" s="288"/>
      <c r="P5" s="288"/>
      <c r="Q5" s="288"/>
      <c r="R5" s="288"/>
      <c r="S5" s="288"/>
      <c r="T5" s="288"/>
      <c r="U5" s="288"/>
      <c r="V5" s="288"/>
    </row>
    <row r="6" spans="1:22" outlineLevel="1">
      <c r="A6" s="25"/>
      <c r="B6" s="176"/>
      <c r="C6" s="137" t="s">
        <v>351</v>
      </c>
      <c r="D6" s="404">
        <f>IF(D55=0,0,D56/D55)</f>
        <v>0</v>
      </c>
      <c r="E6" s="187"/>
      <c r="F6" s="404">
        <f>IF(F55=0,0,F56/F55)</f>
        <v>0</v>
      </c>
      <c r="G6" s="188"/>
      <c r="H6" s="404">
        <f>IF(H55=0,0,H56/H55)</f>
        <v>0</v>
      </c>
      <c r="I6" s="188"/>
      <c r="J6" s="404">
        <f>IF(J55=0,0,J56/J55)</f>
        <v>0</v>
      </c>
      <c r="K6" s="188"/>
      <c r="L6" s="404">
        <f>IF(L55=0,0,L56/L55)</f>
        <v>0</v>
      </c>
      <c r="M6" s="188"/>
      <c r="N6" s="404">
        <f>IF(N55=0,0,N56/N55)</f>
        <v>0</v>
      </c>
      <c r="O6" s="188"/>
      <c r="P6" s="189"/>
      <c r="Q6" s="189"/>
      <c r="R6" s="187"/>
      <c r="S6" s="188"/>
      <c r="T6" s="188"/>
      <c r="U6" s="188"/>
      <c r="V6" s="188"/>
    </row>
    <row r="7" spans="1:22" outlineLevel="1">
      <c r="A7" s="327">
        <v>2015</v>
      </c>
      <c r="B7" s="167" t="s">
        <v>19</v>
      </c>
      <c r="C7" s="36" t="s">
        <v>352</v>
      </c>
      <c r="D7" s="300">
        <f>D8+D28-D50+D51+D52+D53</f>
        <v>0</v>
      </c>
      <c r="E7" s="300">
        <f>E8+E28-E50+E51+E52+E53</f>
        <v>0</v>
      </c>
      <c r="F7" s="301">
        <f t="shared" ref="F7:V7" si="0">F8+F28+F51+F52+F53</f>
        <v>0</v>
      </c>
      <c r="G7" s="301">
        <f t="shared" si="0"/>
        <v>0</v>
      </c>
      <c r="H7" s="301">
        <f t="shared" si="0"/>
        <v>0</v>
      </c>
      <c r="I7" s="301">
        <f t="shared" si="0"/>
        <v>0</v>
      </c>
      <c r="J7" s="301">
        <f t="shared" si="0"/>
        <v>0</v>
      </c>
      <c r="K7" s="301">
        <f t="shared" si="0"/>
        <v>0</v>
      </c>
      <c r="L7" s="301">
        <f t="shared" si="0"/>
        <v>0</v>
      </c>
      <c r="M7" s="301">
        <f t="shared" si="0"/>
        <v>0</v>
      </c>
      <c r="N7" s="301">
        <f t="shared" si="0"/>
        <v>0</v>
      </c>
      <c r="O7" s="302">
        <f t="shared" si="0"/>
        <v>0</v>
      </c>
      <c r="P7" s="303">
        <f t="shared" si="0"/>
        <v>0</v>
      </c>
      <c r="Q7" s="303">
        <f t="shared" si="0"/>
        <v>0</v>
      </c>
      <c r="R7" s="300">
        <f t="shared" si="0"/>
        <v>0</v>
      </c>
      <c r="S7" s="301">
        <f t="shared" si="0"/>
        <v>0</v>
      </c>
      <c r="T7" s="301">
        <f t="shared" si="0"/>
        <v>0</v>
      </c>
      <c r="U7" s="301">
        <f t="shared" si="0"/>
        <v>0</v>
      </c>
      <c r="V7" s="301">
        <f t="shared" si="0"/>
        <v>0</v>
      </c>
    </row>
    <row r="8" spans="1:22" outlineLevel="1">
      <c r="A8" s="327">
        <f>A7</f>
        <v>2015</v>
      </c>
      <c r="B8" s="168" t="s">
        <v>50</v>
      </c>
      <c r="C8" s="37" t="s">
        <v>18</v>
      </c>
      <c r="D8" s="300">
        <f t="shared" ref="D8:V8" si="1">D9+D14+D19</f>
        <v>0</v>
      </c>
      <c r="E8" s="300">
        <f t="shared" si="1"/>
        <v>0</v>
      </c>
      <c r="F8" s="301">
        <f t="shared" si="1"/>
        <v>0</v>
      </c>
      <c r="G8" s="301">
        <f t="shared" si="1"/>
        <v>0</v>
      </c>
      <c r="H8" s="301">
        <f t="shared" si="1"/>
        <v>0</v>
      </c>
      <c r="I8" s="301">
        <f t="shared" si="1"/>
        <v>0</v>
      </c>
      <c r="J8" s="301">
        <f t="shared" si="1"/>
        <v>0</v>
      </c>
      <c r="K8" s="301">
        <f t="shared" si="1"/>
        <v>0</v>
      </c>
      <c r="L8" s="301">
        <f t="shared" si="1"/>
        <v>0</v>
      </c>
      <c r="M8" s="301">
        <f t="shared" si="1"/>
        <v>0</v>
      </c>
      <c r="N8" s="301">
        <f t="shared" si="1"/>
        <v>0</v>
      </c>
      <c r="O8" s="302">
        <f t="shared" si="1"/>
        <v>0</v>
      </c>
      <c r="P8" s="303">
        <f t="shared" si="1"/>
        <v>0</v>
      </c>
      <c r="Q8" s="303">
        <f t="shared" si="1"/>
        <v>0</v>
      </c>
      <c r="R8" s="300">
        <f t="shared" si="1"/>
        <v>0</v>
      </c>
      <c r="S8" s="301">
        <f t="shared" si="1"/>
        <v>0</v>
      </c>
      <c r="T8" s="301">
        <f t="shared" si="1"/>
        <v>0</v>
      </c>
      <c r="U8" s="301">
        <f t="shared" si="1"/>
        <v>0</v>
      </c>
      <c r="V8" s="301">
        <f t="shared" si="1"/>
        <v>0</v>
      </c>
    </row>
    <row r="9" spans="1:22" outlineLevel="1">
      <c r="A9" s="327">
        <f>A7</f>
        <v>2015</v>
      </c>
      <c r="B9" s="168" t="s">
        <v>52</v>
      </c>
      <c r="C9" s="37" t="s">
        <v>20</v>
      </c>
      <c r="D9" s="300">
        <f t="shared" ref="D9:V9" si="2">D10+D11+D12+D13</f>
        <v>0</v>
      </c>
      <c r="E9" s="300">
        <f t="shared" si="2"/>
        <v>0</v>
      </c>
      <c r="F9" s="301">
        <f t="shared" si="2"/>
        <v>0</v>
      </c>
      <c r="G9" s="301">
        <f t="shared" si="2"/>
        <v>0</v>
      </c>
      <c r="H9" s="301">
        <f t="shared" si="2"/>
        <v>0</v>
      </c>
      <c r="I9" s="301">
        <f t="shared" si="2"/>
        <v>0</v>
      </c>
      <c r="J9" s="301">
        <f t="shared" si="2"/>
        <v>0</v>
      </c>
      <c r="K9" s="301">
        <f t="shared" si="2"/>
        <v>0</v>
      </c>
      <c r="L9" s="301">
        <f t="shared" si="2"/>
        <v>0</v>
      </c>
      <c r="M9" s="301">
        <f t="shared" si="2"/>
        <v>0</v>
      </c>
      <c r="N9" s="301">
        <f t="shared" si="2"/>
        <v>0</v>
      </c>
      <c r="O9" s="302">
        <f t="shared" si="2"/>
        <v>0</v>
      </c>
      <c r="P9" s="303">
        <f t="shared" si="2"/>
        <v>0</v>
      </c>
      <c r="Q9" s="303">
        <f t="shared" si="2"/>
        <v>0</v>
      </c>
      <c r="R9" s="300">
        <f t="shared" si="2"/>
        <v>0</v>
      </c>
      <c r="S9" s="301">
        <f t="shared" si="2"/>
        <v>0</v>
      </c>
      <c r="T9" s="301">
        <f t="shared" si="2"/>
        <v>0</v>
      </c>
      <c r="U9" s="301">
        <f t="shared" si="2"/>
        <v>0</v>
      </c>
      <c r="V9" s="301">
        <f t="shared" si="2"/>
        <v>0</v>
      </c>
    </row>
    <row r="10" spans="1:22" outlineLevel="1">
      <c r="A10" s="327">
        <f>A7</f>
        <v>2015</v>
      </c>
      <c r="B10" s="169" t="s">
        <v>54</v>
      </c>
      <c r="C10" s="38" t="s">
        <v>353</v>
      </c>
      <c r="D10" s="304"/>
      <c r="E10" s="304"/>
      <c r="F10" s="304"/>
      <c r="G10" s="304"/>
      <c r="H10" s="304"/>
      <c r="I10" s="304"/>
      <c r="J10" s="301">
        <f>L10+N10</f>
        <v>0</v>
      </c>
      <c r="K10" s="301">
        <f>M10+O10</f>
        <v>0</v>
      </c>
      <c r="L10" s="304"/>
      <c r="M10" s="304"/>
      <c r="N10" s="304"/>
      <c r="O10" s="305"/>
      <c r="P10" s="306">
        <f>SUMIFS(B1_Hinzu_Kürz!$D$4:$D$203,B1_Hinzu_Kürz!$B$4:$B$203,$A10,B1_Hinzu_Kürz!$C$4:$C$203,CONCATENATE(B_Bilanz!$B10," ",B_Bilanz!$C10),B1_Hinzu_Kürz!$E$4:$E$203,"Hinzurechnung")</f>
        <v>0</v>
      </c>
      <c r="Q10" s="306">
        <f>SUMIFS(B1_Hinzu_Kürz!$D$4:$D$203,B1_Hinzu_Kürz!$B$4:$B$203,$A10,B1_Hinzu_Kürz!$C$4:$C$203,CONCATENATE(B_Bilanz!$B10," ",B_Bilanz!$C10),B1_Hinzu_Kürz!$E$4:$E$203,"Kürzung")</f>
        <v>0</v>
      </c>
      <c r="R10" s="307"/>
      <c r="S10" s="304"/>
      <c r="T10" s="301">
        <f>N10+P10-Q10-R10-S10</f>
        <v>0</v>
      </c>
      <c r="U10" s="304"/>
      <c r="V10" s="304"/>
    </row>
    <row r="11" spans="1:22" ht="30" outlineLevel="1">
      <c r="A11" s="327">
        <f>A7</f>
        <v>2015</v>
      </c>
      <c r="B11" s="169" t="s">
        <v>55</v>
      </c>
      <c r="C11" s="38" t="s">
        <v>354</v>
      </c>
      <c r="D11" s="304"/>
      <c r="E11" s="304"/>
      <c r="F11" s="304"/>
      <c r="G11" s="304"/>
      <c r="H11" s="304"/>
      <c r="I11" s="304"/>
      <c r="J11" s="301">
        <f t="shared" ref="J11:J13" si="3">L11+N11</f>
        <v>0</v>
      </c>
      <c r="K11" s="301">
        <f t="shared" ref="K11:K13" si="4">M11+O11</f>
        <v>0</v>
      </c>
      <c r="L11" s="304"/>
      <c r="M11" s="304"/>
      <c r="N11" s="304"/>
      <c r="O11" s="305"/>
      <c r="P11" s="306">
        <f>SUMIFS(B1_Hinzu_Kürz!$D$4:$D$203,B1_Hinzu_Kürz!$B$4:$B$203,$A11,B1_Hinzu_Kürz!$C$4:$C$203,CONCATENATE(B_Bilanz!$B11," ",B_Bilanz!$C11),B1_Hinzu_Kürz!$E$4:$E$203,"Hinzurechnung")</f>
        <v>0</v>
      </c>
      <c r="Q11" s="306">
        <f>SUMIFS(B1_Hinzu_Kürz!$D$4:$D$203,B1_Hinzu_Kürz!$B$4:$B$203,$A11,B1_Hinzu_Kürz!$C$4:$C$203,CONCATENATE(B_Bilanz!$B11," ",B_Bilanz!$C11),B1_Hinzu_Kürz!$E$4:$E$203,"Kürzung")</f>
        <v>0</v>
      </c>
      <c r="R11" s="307"/>
      <c r="S11" s="304"/>
      <c r="T11" s="301">
        <f>N11+P11-Q11-R11-S11</f>
        <v>0</v>
      </c>
      <c r="U11" s="304"/>
      <c r="V11" s="304"/>
    </row>
    <row r="12" spans="1:22" outlineLevel="1">
      <c r="A12" s="327">
        <f>A7</f>
        <v>2015</v>
      </c>
      <c r="B12" s="169" t="s">
        <v>56</v>
      </c>
      <c r="C12" s="38" t="s">
        <v>24</v>
      </c>
      <c r="D12" s="304"/>
      <c r="E12" s="304"/>
      <c r="F12" s="304"/>
      <c r="G12" s="304"/>
      <c r="H12" s="304"/>
      <c r="I12" s="304"/>
      <c r="J12" s="301">
        <f t="shared" si="3"/>
        <v>0</v>
      </c>
      <c r="K12" s="301">
        <f t="shared" si="4"/>
        <v>0</v>
      </c>
      <c r="L12" s="304"/>
      <c r="M12" s="304"/>
      <c r="N12" s="304"/>
      <c r="O12" s="305"/>
      <c r="P12" s="306">
        <f>SUMIFS(B1_Hinzu_Kürz!$D$4:$D$203,B1_Hinzu_Kürz!$B$4:$B$203,$A12,B1_Hinzu_Kürz!$C$4:$C$203,CONCATENATE(B_Bilanz!$B12," ",B_Bilanz!$C12),B1_Hinzu_Kürz!$E$4:$E$203,"Hinzurechnung")</f>
        <v>0</v>
      </c>
      <c r="Q12" s="306">
        <f>SUMIFS(B1_Hinzu_Kürz!$D$4:$D$203,B1_Hinzu_Kürz!$B$4:$B$203,$A12,B1_Hinzu_Kürz!$C$4:$C$203,CONCATENATE(B_Bilanz!$B12," ",B_Bilanz!$C12),B1_Hinzu_Kürz!$E$4:$E$203,"Kürzung")</f>
        <v>0</v>
      </c>
      <c r="R12" s="307"/>
      <c r="S12" s="304"/>
      <c r="T12" s="301">
        <f>N12+P12-Q12-R12-S12</f>
        <v>0</v>
      </c>
      <c r="U12" s="304"/>
      <c r="V12" s="304"/>
    </row>
    <row r="13" spans="1:22" outlineLevel="1">
      <c r="A13" s="327">
        <f>A7</f>
        <v>2015</v>
      </c>
      <c r="B13" s="169" t="s">
        <v>57</v>
      </c>
      <c r="C13" s="38" t="s">
        <v>26</v>
      </c>
      <c r="D13" s="304"/>
      <c r="E13" s="304"/>
      <c r="F13" s="304"/>
      <c r="G13" s="304"/>
      <c r="H13" s="304"/>
      <c r="I13" s="304"/>
      <c r="J13" s="301">
        <f t="shared" si="3"/>
        <v>0</v>
      </c>
      <c r="K13" s="301">
        <f t="shared" si="4"/>
        <v>0</v>
      </c>
      <c r="L13" s="304"/>
      <c r="M13" s="304"/>
      <c r="N13" s="304"/>
      <c r="O13" s="305"/>
      <c r="P13" s="306">
        <f>SUMIFS(B1_Hinzu_Kürz!$D$4:$D$203,B1_Hinzu_Kürz!$B$4:$B$203,$A13,B1_Hinzu_Kürz!$C$4:$C$203,CONCATENATE(B_Bilanz!$B13," ",B_Bilanz!$C13),B1_Hinzu_Kürz!$E$4:$E$203,"Hinzurechnung")</f>
        <v>0</v>
      </c>
      <c r="Q13" s="306">
        <f>SUMIFS(B1_Hinzu_Kürz!$D$4:$D$203,B1_Hinzu_Kürz!$B$4:$B$203,$A13,B1_Hinzu_Kürz!$C$4:$C$203,CONCATENATE(B_Bilanz!$B13," ",B_Bilanz!$C13),B1_Hinzu_Kürz!$E$4:$E$203,"Kürzung")</f>
        <v>0</v>
      </c>
      <c r="R13" s="307"/>
      <c r="S13" s="304"/>
      <c r="T13" s="301">
        <f>N13+P13-Q13-R13-S13</f>
        <v>0</v>
      </c>
      <c r="U13" s="304"/>
      <c r="V13" s="304"/>
    </row>
    <row r="14" spans="1:22" outlineLevel="1">
      <c r="A14" s="327">
        <f>A7</f>
        <v>2015</v>
      </c>
      <c r="B14" s="168" t="s">
        <v>79</v>
      </c>
      <c r="C14" s="37" t="s">
        <v>28</v>
      </c>
      <c r="D14" s="300">
        <f t="shared" ref="D14:V14" si="5">D15+D16+D17+D18</f>
        <v>0</v>
      </c>
      <c r="E14" s="300">
        <f t="shared" si="5"/>
        <v>0</v>
      </c>
      <c r="F14" s="301">
        <f t="shared" si="5"/>
        <v>0</v>
      </c>
      <c r="G14" s="301">
        <f t="shared" si="5"/>
        <v>0</v>
      </c>
      <c r="H14" s="301">
        <f t="shared" si="5"/>
        <v>0</v>
      </c>
      <c r="I14" s="301">
        <f t="shared" si="5"/>
        <v>0</v>
      </c>
      <c r="J14" s="301">
        <f t="shared" si="5"/>
        <v>0</v>
      </c>
      <c r="K14" s="301">
        <f t="shared" si="5"/>
        <v>0</v>
      </c>
      <c r="L14" s="301">
        <f t="shared" si="5"/>
        <v>0</v>
      </c>
      <c r="M14" s="301">
        <f t="shared" si="5"/>
        <v>0</v>
      </c>
      <c r="N14" s="301">
        <f t="shared" si="5"/>
        <v>0</v>
      </c>
      <c r="O14" s="302">
        <f t="shared" si="5"/>
        <v>0</v>
      </c>
      <c r="P14" s="303">
        <f t="shared" si="5"/>
        <v>0</v>
      </c>
      <c r="Q14" s="303">
        <f t="shared" si="5"/>
        <v>0</v>
      </c>
      <c r="R14" s="300">
        <f t="shared" si="5"/>
        <v>0</v>
      </c>
      <c r="S14" s="301">
        <f t="shared" si="5"/>
        <v>0</v>
      </c>
      <c r="T14" s="301">
        <f t="shared" si="5"/>
        <v>0</v>
      </c>
      <c r="U14" s="301">
        <f t="shared" si="5"/>
        <v>0</v>
      </c>
      <c r="V14" s="301">
        <f t="shared" si="5"/>
        <v>0</v>
      </c>
    </row>
    <row r="15" spans="1:22" ht="30" outlineLevel="1">
      <c r="A15" s="327">
        <f>A7</f>
        <v>2015</v>
      </c>
      <c r="B15" s="169" t="s">
        <v>81</v>
      </c>
      <c r="C15" s="38" t="s">
        <v>29</v>
      </c>
      <c r="D15" s="304"/>
      <c r="E15" s="304"/>
      <c r="F15" s="304"/>
      <c r="G15" s="304"/>
      <c r="H15" s="304"/>
      <c r="I15" s="304"/>
      <c r="J15" s="301">
        <f t="shared" ref="J15:J18" si="6">L15+N15</f>
        <v>0</v>
      </c>
      <c r="K15" s="301">
        <f t="shared" ref="K15:K18" si="7">M15+O15</f>
        <v>0</v>
      </c>
      <c r="L15" s="304"/>
      <c r="M15" s="304"/>
      <c r="N15" s="304"/>
      <c r="O15" s="305"/>
      <c r="P15" s="306">
        <f>SUMIFS(B1_Hinzu_Kürz!$D$4:$D$203,B1_Hinzu_Kürz!$B$4:$B$203,$A15,B1_Hinzu_Kürz!$C$4:$C$203,CONCATENATE(B_Bilanz!$B15," ",B_Bilanz!$C15),B1_Hinzu_Kürz!$E$4:$E$203,"Hinzurechnung")</f>
        <v>0</v>
      </c>
      <c r="Q15" s="306">
        <f>SUMIFS(B1_Hinzu_Kürz!$D$4:$D$203,B1_Hinzu_Kürz!$B$4:$B$203,$A15,B1_Hinzu_Kürz!$C$4:$C$203,CONCATENATE(B_Bilanz!$B15," ",B_Bilanz!$C15),B1_Hinzu_Kürz!$E$4:$E$203,"Kürzung")</f>
        <v>0</v>
      </c>
      <c r="R15" s="307"/>
      <c r="S15" s="304"/>
      <c r="T15" s="301">
        <f t="shared" ref="T15:T18" si="8">N15+P15-Q15-R15-S15</f>
        <v>0</v>
      </c>
      <c r="U15" s="304"/>
      <c r="V15" s="304"/>
    </row>
    <row r="16" spans="1:22" outlineLevel="1">
      <c r="A16" s="327">
        <f>A7</f>
        <v>2015</v>
      </c>
      <c r="B16" s="169" t="s">
        <v>83</v>
      </c>
      <c r="C16" s="38" t="s">
        <v>30</v>
      </c>
      <c r="D16" s="304"/>
      <c r="E16" s="304"/>
      <c r="F16" s="304"/>
      <c r="G16" s="304"/>
      <c r="H16" s="304"/>
      <c r="I16" s="304"/>
      <c r="J16" s="301">
        <f t="shared" si="6"/>
        <v>0</v>
      </c>
      <c r="K16" s="301">
        <f t="shared" si="7"/>
        <v>0</v>
      </c>
      <c r="L16" s="304"/>
      <c r="M16" s="304"/>
      <c r="N16" s="304"/>
      <c r="O16" s="305"/>
      <c r="P16" s="306">
        <f>SUMIFS(B1_Hinzu_Kürz!$D$4:$D$203,B1_Hinzu_Kürz!$B$4:$B$203,$A16,B1_Hinzu_Kürz!$C$4:$C$203,CONCATENATE(B_Bilanz!$B16," ",B_Bilanz!$C16),B1_Hinzu_Kürz!$E$4:$E$203,"Hinzurechnung")</f>
        <v>0</v>
      </c>
      <c r="Q16" s="306">
        <f>SUMIFS(B1_Hinzu_Kürz!$D$4:$D$203,B1_Hinzu_Kürz!$B$4:$B$203,$A16,B1_Hinzu_Kürz!$C$4:$C$203,CONCATENATE(B_Bilanz!$B16," ",B_Bilanz!$C16),B1_Hinzu_Kürz!$E$4:$E$203,"Kürzung")</f>
        <v>0</v>
      </c>
      <c r="R16" s="307"/>
      <c r="S16" s="304"/>
      <c r="T16" s="301">
        <f t="shared" si="8"/>
        <v>0</v>
      </c>
      <c r="U16" s="304"/>
      <c r="V16" s="304"/>
    </row>
    <row r="17" spans="1:22" outlineLevel="1">
      <c r="A17" s="327">
        <f>A7</f>
        <v>2015</v>
      </c>
      <c r="B17" s="169" t="s">
        <v>85</v>
      </c>
      <c r="C17" s="38" t="s">
        <v>31</v>
      </c>
      <c r="D17" s="304"/>
      <c r="E17" s="304"/>
      <c r="F17" s="304"/>
      <c r="G17" s="304"/>
      <c r="H17" s="304"/>
      <c r="I17" s="304"/>
      <c r="J17" s="301">
        <f t="shared" si="6"/>
        <v>0</v>
      </c>
      <c r="K17" s="301">
        <f t="shared" si="7"/>
        <v>0</v>
      </c>
      <c r="L17" s="304"/>
      <c r="M17" s="304"/>
      <c r="N17" s="304"/>
      <c r="O17" s="305"/>
      <c r="P17" s="306">
        <f>SUMIFS(B1_Hinzu_Kürz!$D$4:$D$203,B1_Hinzu_Kürz!$B$4:$B$203,$A17,B1_Hinzu_Kürz!$C$4:$C$203,CONCATENATE(B_Bilanz!$B17," ",B_Bilanz!$C17),B1_Hinzu_Kürz!$E$4:$E$203,"Hinzurechnung")</f>
        <v>0</v>
      </c>
      <c r="Q17" s="306">
        <f>SUMIFS(B1_Hinzu_Kürz!$D$4:$D$203,B1_Hinzu_Kürz!$B$4:$B$203,$A17,B1_Hinzu_Kürz!$C$4:$C$203,CONCATENATE(B_Bilanz!$B17," ",B_Bilanz!$C17),B1_Hinzu_Kürz!$E$4:$E$203,"Kürzung")</f>
        <v>0</v>
      </c>
      <c r="R17" s="307"/>
      <c r="S17" s="304"/>
      <c r="T17" s="301">
        <f t="shared" si="8"/>
        <v>0</v>
      </c>
      <c r="U17" s="304"/>
      <c r="V17" s="304"/>
    </row>
    <row r="18" spans="1:22" outlineLevel="1">
      <c r="A18" s="327">
        <f>A7</f>
        <v>2015</v>
      </c>
      <c r="B18" s="169" t="s">
        <v>87</v>
      </c>
      <c r="C18" s="38" t="s">
        <v>33</v>
      </c>
      <c r="D18" s="304"/>
      <c r="E18" s="304"/>
      <c r="F18" s="304"/>
      <c r="G18" s="304"/>
      <c r="H18" s="304"/>
      <c r="I18" s="304"/>
      <c r="J18" s="301">
        <f t="shared" si="6"/>
        <v>0</v>
      </c>
      <c r="K18" s="301">
        <f t="shared" si="7"/>
        <v>0</v>
      </c>
      <c r="L18" s="304"/>
      <c r="M18" s="304"/>
      <c r="N18" s="304"/>
      <c r="O18" s="305"/>
      <c r="P18" s="306">
        <f>SUMIFS(B1_Hinzu_Kürz!$D$4:$D$203,B1_Hinzu_Kürz!$B$4:$B$203,$A18,B1_Hinzu_Kürz!$C$4:$C$203,CONCATENATE(B_Bilanz!$B18," ",B_Bilanz!$C18),B1_Hinzu_Kürz!$E$4:$E$203,"Hinzurechnung")</f>
        <v>0</v>
      </c>
      <c r="Q18" s="306">
        <f>SUMIFS(B1_Hinzu_Kürz!$D$4:$D$203,B1_Hinzu_Kürz!$B$4:$B$203,$A18,B1_Hinzu_Kürz!$C$4:$C$203,CONCATENATE(B_Bilanz!$B18," ",B_Bilanz!$C18),B1_Hinzu_Kürz!$E$4:$E$203,"Kürzung")</f>
        <v>0</v>
      </c>
      <c r="R18" s="307"/>
      <c r="S18" s="304"/>
      <c r="T18" s="301">
        <f t="shared" si="8"/>
        <v>0</v>
      </c>
      <c r="U18" s="304"/>
      <c r="V18" s="304"/>
    </row>
    <row r="19" spans="1:22" outlineLevel="1">
      <c r="A19" s="327">
        <f>A7</f>
        <v>2015</v>
      </c>
      <c r="B19" s="168" t="s">
        <v>91</v>
      </c>
      <c r="C19" s="37" t="s">
        <v>35</v>
      </c>
      <c r="D19" s="300">
        <f t="shared" ref="D19:V19" si="9">D22+D23+D24+D25+D26+D27</f>
        <v>0</v>
      </c>
      <c r="E19" s="300">
        <f t="shared" si="9"/>
        <v>0</v>
      </c>
      <c r="F19" s="301">
        <f t="shared" si="9"/>
        <v>0</v>
      </c>
      <c r="G19" s="301">
        <f t="shared" si="9"/>
        <v>0</v>
      </c>
      <c r="H19" s="301">
        <f t="shared" si="9"/>
        <v>0</v>
      </c>
      <c r="I19" s="301">
        <f t="shared" si="9"/>
        <v>0</v>
      </c>
      <c r="J19" s="301">
        <f t="shared" si="9"/>
        <v>0</v>
      </c>
      <c r="K19" s="301">
        <f t="shared" si="9"/>
        <v>0</v>
      </c>
      <c r="L19" s="301">
        <f t="shared" si="9"/>
        <v>0</v>
      </c>
      <c r="M19" s="301">
        <f t="shared" si="9"/>
        <v>0</v>
      </c>
      <c r="N19" s="301">
        <f t="shared" si="9"/>
        <v>0</v>
      </c>
      <c r="O19" s="302">
        <f t="shared" si="9"/>
        <v>0</v>
      </c>
      <c r="P19" s="303">
        <f t="shared" si="9"/>
        <v>0</v>
      </c>
      <c r="Q19" s="303">
        <f t="shared" si="9"/>
        <v>0</v>
      </c>
      <c r="R19" s="300">
        <f t="shared" si="9"/>
        <v>0</v>
      </c>
      <c r="S19" s="301">
        <f t="shared" si="9"/>
        <v>0</v>
      </c>
      <c r="T19" s="301">
        <f t="shared" si="9"/>
        <v>0</v>
      </c>
      <c r="U19" s="301">
        <f t="shared" si="9"/>
        <v>0</v>
      </c>
      <c r="V19" s="301">
        <f t="shared" si="9"/>
        <v>0</v>
      </c>
    </row>
    <row r="20" spans="1:22" outlineLevel="1">
      <c r="A20" s="327">
        <f>A7</f>
        <v>2015</v>
      </c>
      <c r="B20" s="169" t="s">
        <v>355</v>
      </c>
      <c r="C20" s="39" t="s">
        <v>356</v>
      </c>
      <c r="D20" s="304"/>
      <c r="E20" s="304"/>
      <c r="F20" s="304"/>
      <c r="G20" s="304"/>
      <c r="H20" s="304"/>
      <c r="I20" s="304"/>
      <c r="J20" s="301">
        <f t="shared" ref="J20:J27" si="10">L20+N20</f>
        <v>0</v>
      </c>
      <c r="K20" s="301">
        <f t="shared" ref="K20:K27" si="11">M20+O20</f>
        <v>0</v>
      </c>
      <c r="L20" s="304"/>
      <c r="M20" s="304"/>
      <c r="N20" s="304"/>
      <c r="O20" s="305"/>
      <c r="P20" s="306">
        <f>SUMIFS(B1_Hinzu_Kürz!$D$4:$D$203,B1_Hinzu_Kürz!$B$4:$B$203,$A20,B1_Hinzu_Kürz!$C$4:$C$203,CONCATENATE(B_Bilanz!$B20," ",B_Bilanz!$C20),B1_Hinzu_Kürz!$E$4:$E$203,"Hinzurechnung")</f>
        <v>0</v>
      </c>
      <c r="Q20" s="306">
        <f>SUMIFS(B1_Hinzu_Kürz!$D$4:$D$203,B1_Hinzu_Kürz!$B$4:$B$203,$A20,B1_Hinzu_Kürz!$C$4:$C$203,CONCATENATE(B_Bilanz!$B20," ",B_Bilanz!$C20),B1_Hinzu_Kürz!$E$4:$E$203,"Kürzung")</f>
        <v>0</v>
      </c>
      <c r="R20" s="307"/>
      <c r="S20" s="304"/>
      <c r="T20" s="301">
        <f t="shared" ref="T20:T27" si="12">N20+P20-Q20-R20-S20</f>
        <v>0</v>
      </c>
      <c r="U20" s="304"/>
      <c r="V20" s="304"/>
    </row>
    <row r="21" spans="1:22" outlineLevel="1">
      <c r="A21" s="327">
        <f>A7</f>
        <v>2015</v>
      </c>
      <c r="B21" s="169" t="s">
        <v>357</v>
      </c>
      <c r="C21" s="39" t="s">
        <v>358</v>
      </c>
      <c r="D21" s="304"/>
      <c r="E21" s="304"/>
      <c r="F21" s="304"/>
      <c r="G21" s="304"/>
      <c r="H21" s="304"/>
      <c r="I21" s="304"/>
      <c r="J21" s="301">
        <f t="shared" si="10"/>
        <v>0</v>
      </c>
      <c r="K21" s="301">
        <f t="shared" si="11"/>
        <v>0</v>
      </c>
      <c r="L21" s="304"/>
      <c r="M21" s="304"/>
      <c r="N21" s="304"/>
      <c r="O21" s="305"/>
      <c r="P21" s="306">
        <f>SUMIFS(B1_Hinzu_Kürz!$D$4:$D$203,B1_Hinzu_Kürz!$B$4:$B$203,$A21,B1_Hinzu_Kürz!$C$4:$C$203,CONCATENATE(B_Bilanz!$B21," ",B_Bilanz!$C21),B1_Hinzu_Kürz!$E$4:$E$203,"Hinzurechnung")</f>
        <v>0</v>
      </c>
      <c r="Q21" s="306">
        <f>SUMIFS(B1_Hinzu_Kürz!$D$4:$D$203,B1_Hinzu_Kürz!$B$4:$B$203,$A21,B1_Hinzu_Kürz!$C$4:$C$203,CONCATENATE(B_Bilanz!$B21," ",B_Bilanz!$C21),B1_Hinzu_Kürz!$E$4:$E$203,"Kürzung")</f>
        <v>0</v>
      </c>
      <c r="R21" s="307"/>
      <c r="S21" s="304"/>
      <c r="T21" s="301">
        <f t="shared" si="12"/>
        <v>0</v>
      </c>
      <c r="U21" s="304"/>
      <c r="V21" s="304"/>
    </row>
    <row r="22" spans="1:22" outlineLevel="1">
      <c r="A22" s="327">
        <f>A7</f>
        <v>2015</v>
      </c>
      <c r="B22" s="169" t="s">
        <v>359</v>
      </c>
      <c r="C22" s="38" t="s">
        <v>36</v>
      </c>
      <c r="D22" s="304"/>
      <c r="E22" s="304"/>
      <c r="F22" s="304"/>
      <c r="G22" s="304"/>
      <c r="H22" s="304"/>
      <c r="I22" s="304"/>
      <c r="J22" s="301">
        <f t="shared" si="10"/>
        <v>0</v>
      </c>
      <c r="K22" s="301">
        <f t="shared" si="11"/>
        <v>0</v>
      </c>
      <c r="L22" s="304"/>
      <c r="M22" s="304"/>
      <c r="N22" s="304"/>
      <c r="O22" s="305"/>
      <c r="P22" s="306">
        <f>SUMIFS(B1_Hinzu_Kürz!$D$4:$D$203,B1_Hinzu_Kürz!$B$4:$B$203,$A22,B1_Hinzu_Kürz!$C$4:$C$203,CONCATENATE(B_Bilanz!$B22," ",B_Bilanz!$C22),B1_Hinzu_Kürz!$E$4:$E$203,"Hinzurechnung")</f>
        <v>0</v>
      </c>
      <c r="Q22" s="306">
        <f>SUMIFS(B1_Hinzu_Kürz!$D$4:$D$203,B1_Hinzu_Kürz!$B$4:$B$203,$A22,B1_Hinzu_Kürz!$C$4:$C$203,CONCATENATE(B_Bilanz!$B22," ",B_Bilanz!$C22),B1_Hinzu_Kürz!$E$4:$E$203,"Kürzung")</f>
        <v>0</v>
      </c>
      <c r="R22" s="307"/>
      <c r="S22" s="304"/>
      <c r="T22" s="301">
        <f t="shared" si="12"/>
        <v>0</v>
      </c>
      <c r="U22" s="304"/>
      <c r="V22" s="304"/>
    </row>
    <row r="23" spans="1:22" outlineLevel="1">
      <c r="A23" s="327">
        <f>A7</f>
        <v>2015</v>
      </c>
      <c r="B23" s="169" t="s">
        <v>360</v>
      </c>
      <c r="C23" s="38" t="s">
        <v>37</v>
      </c>
      <c r="D23" s="304"/>
      <c r="E23" s="304"/>
      <c r="F23" s="304"/>
      <c r="G23" s="304"/>
      <c r="H23" s="304"/>
      <c r="I23" s="304"/>
      <c r="J23" s="301">
        <f t="shared" si="10"/>
        <v>0</v>
      </c>
      <c r="K23" s="301">
        <f t="shared" si="11"/>
        <v>0</v>
      </c>
      <c r="L23" s="304"/>
      <c r="M23" s="304"/>
      <c r="N23" s="304"/>
      <c r="O23" s="305"/>
      <c r="P23" s="306">
        <f>SUMIFS(B1_Hinzu_Kürz!$D$4:$D$203,B1_Hinzu_Kürz!$B$4:$B$203,$A23,B1_Hinzu_Kürz!$C$4:$C$203,CONCATENATE(B_Bilanz!$B23," ",B_Bilanz!$C23),B1_Hinzu_Kürz!$E$4:$E$203,"Hinzurechnung")</f>
        <v>0</v>
      </c>
      <c r="Q23" s="306">
        <f>SUMIFS(B1_Hinzu_Kürz!$D$4:$D$203,B1_Hinzu_Kürz!$B$4:$B$203,$A23,B1_Hinzu_Kürz!$C$4:$C$203,CONCATENATE(B_Bilanz!$B23," ",B_Bilanz!$C23),B1_Hinzu_Kürz!$E$4:$E$203,"Kürzung")</f>
        <v>0</v>
      </c>
      <c r="R23" s="307"/>
      <c r="S23" s="304"/>
      <c r="T23" s="301">
        <f t="shared" si="12"/>
        <v>0</v>
      </c>
      <c r="U23" s="304"/>
      <c r="V23" s="304"/>
    </row>
    <row r="24" spans="1:22" outlineLevel="1">
      <c r="A24" s="327">
        <f>A7</f>
        <v>2015</v>
      </c>
      <c r="B24" s="169" t="s">
        <v>361</v>
      </c>
      <c r="C24" s="38" t="s">
        <v>38</v>
      </c>
      <c r="D24" s="304"/>
      <c r="E24" s="304"/>
      <c r="F24" s="304"/>
      <c r="G24" s="304"/>
      <c r="H24" s="304"/>
      <c r="I24" s="304"/>
      <c r="J24" s="301">
        <f t="shared" si="10"/>
        <v>0</v>
      </c>
      <c r="K24" s="301">
        <f t="shared" si="11"/>
        <v>0</v>
      </c>
      <c r="L24" s="304"/>
      <c r="M24" s="304"/>
      <c r="N24" s="304"/>
      <c r="O24" s="305"/>
      <c r="P24" s="306">
        <f>SUMIFS(B1_Hinzu_Kürz!$D$4:$D$203,B1_Hinzu_Kürz!$B$4:$B$203,$A24,B1_Hinzu_Kürz!$C$4:$C$203,CONCATENATE(B_Bilanz!$B24," ",B_Bilanz!$C24),B1_Hinzu_Kürz!$E$4:$E$203,"Hinzurechnung")</f>
        <v>0</v>
      </c>
      <c r="Q24" s="306">
        <f>SUMIFS(B1_Hinzu_Kürz!$D$4:$D$203,B1_Hinzu_Kürz!$B$4:$B$203,$A24,B1_Hinzu_Kürz!$C$4:$C$203,CONCATENATE(B_Bilanz!$B24," ",B_Bilanz!$C24),B1_Hinzu_Kürz!$E$4:$E$203,"Kürzung")</f>
        <v>0</v>
      </c>
      <c r="R24" s="307"/>
      <c r="S24" s="304"/>
      <c r="T24" s="301">
        <f t="shared" si="12"/>
        <v>0</v>
      </c>
      <c r="U24" s="304"/>
      <c r="V24" s="304"/>
    </row>
    <row r="25" spans="1:22" outlineLevel="1">
      <c r="A25" s="327">
        <f>A7</f>
        <v>2015</v>
      </c>
      <c r="B25" s="169" t="s">
        <v>362</v>
      </c>
      <c r="C25" s="38" t="s">
        <v>363</v>
      </c>
      <c r="D25" s="304"/>
      <c r="E25" s="304"/>
      <c r="F25" s="304"/>
      <c r="G25" s="304"/>
      <c r="H25" s="304"/>
      <c r="I25" s="304"/>
      <c r="J25" s="301">
        <f t="shared" si="10"/>
        <v>0</v>
      </c>
      <c r="K25" s="301">
        <f t="shared" si="11"/>
        <v>0</v>
      </c>
      <c r="L25" s="304"/>
      <c r="M25" s="304"/>
      <c r="N25" s="304"/>
      <c r="O25" s="305"/>
      <c r="P25" s="306">
        <f>SUMIFS(B1_Hinzu_Kürz!$D$4:$D$203,B1_Hinzu_Kürz!$B$4:$B$203,$A25,B1_Hinzu_Kürz!$C$4:$C$203,CONCATENATE(B_Bilanz!$B25," ",B_Bilanz!$C25),B1_Hinzu_Kürz!$E$4:$E$203,"Hinzurechnung")</f>
        <v>0</v>
      </c>
      <c r="Q25" s="306">
        <f>SUMIFS(B1_Hinzu_Kürz!$D$4:$D$203,B1_Hinzu_Kürz!$B$4:$B$203,$A25,B1_Hinzu_Kürz!$C$4:$C$203,CONCATENATE(B_Bilanz!$B25," ",B_Bilanz!$C25),B1_Hinzu_Kürz!$E$4:$E$203,"Kürzung")</f>
        <v>0</v>
      </c>
      <c r="R25" s="307"/>
      <c r="S25" s="304"/>
      <c r="T25" s="301">
        <f t="shared" si="12"/>
        <v>0</v>
      </c>
      <c r="U25" s="304"/>
      <c r="V25" s="304"/>
    </row>
    <row r="26" spans="1:22" outlineLevel="1">
      <c r="A26" s="327">
        <f>A7</f>
        <v>2015</v>
      </c>
      <c r="B26" s="169" t="s">
        <v>364</v>
      </c>
      <c r="C26" s="38" t="s">
        <v>41</v>
      </c>
      <c r="D26" s="304"/>
      <c r="E26" s="304"/>
      <c r="F26" s="304"/>
      <c r="G26" s="304"/>
      <c r="H26" s="304"/>
      <c r="I26" s="304"/>
      <c r="J26" s="301">
        <f t="shared" si="10"/>
        <v>0</v>
      </c>
      <c r="K26" s="301">
        <f t="shared" si="11"/>
        <v>0</v>
      </c>
      <c r="L26" s="304"/>
      <c r="M26" s="304"/>
      <c r="N26" s="304"/>
      <c r="O26" s="305"/>
      <c r="P26" s="306">
        <f>SUMIFS(B1_Hinzu_Kürz!$D$4:$D$203,B1_Hinzu_Kürz!$B$4:$B$203,$A26,B1_Hinzu_Kürz!$C$4:$C$203,CONCATENATE(B_Bilanz!$B26," ",B_Bilanz!$C26),B1_Hinzu_Kürz!$E$4:$E$203,"Hinzurechnung")</f>
        <v>0</v>
      </c>
      <c r="Q26" s="306">
        <f>SUMIFS(B1_Hinzu_Kürz!$D$4:$D$203,B1_Hinzu_Kürz!$B$4:$B$203,$A26,B1_Hinzu_Kürz!$C$4:$C$203,CONCATENATE(B_Bilanz!$B26," ",B_Bilanz!$C26),B1_Hinzu_Kürz!$E$4:$E$203,"Kürzung")</f>
        <v>0</v>
      </c>
      <c r="R26" s="307"/>
      <c r="S26" s="304"/>
      <c r="T26" s="301">
        <f t="shared" si="12"/>
        <v>0</v>
      </c>
      <c r="U26" s="304"/>
      <c r="V26" s="304"/>
    </row>
    <row r="27" spans="1:22" outlineLevel="1">
      <c r="A27" s="327">
        <f>A7</f>
        <v>2015</v>
      </c>
      <c r="B27" s="169" t="s">
        <v>365</v>
      </c>
      <c r="C27" s="38" t="s">
        <v>43</v>
      </c>
      <c r="D27" s="304"/>
      <c r="E27" s="304"/>
      <c r="F27" s="304"/>
      <c r="G27" s="304"/>
      <c r="H27" s="304"/>
      <c r="I27" s="304"/>
      <c r="J27" s="301">
        <f t="shared" si="10"/>
        <v>0</v>
      </c>
      <c r="K27" s="301">
        <f t="shared" si="11"/>
        <v>0</v>
      </c>
      <c r="L27" s="304"/>
      <c r="M27" s="304"/>
      <c r="N27" s="304"/>
      <c r="O27" s="305"/>
      <c r="P27" s="306">
        <f>SUMIFS(B1_Hinzu_Kürz!$D$4:$D$203,B1_Hinzu_Kürz!$B$4:$B$203,$A27,B1_Hinzu_Kürz!$C$4:$C$203,CONCATENATE(B_Bilanz!$B27," ",B_Bilanz!$C27),B1_Hinzu_Kürz!$E$4:$E$203,"Hinzurechnung")</f>
        <v>0</v>
      </c>
      <c r="Q27" s="306">
        <f>SUMIFS(B1_Hinzu_Kürz!$D$4:$D$203,B1_Hinzu_Kürz!$B$4:$B$203,$A27,B1_Hinzu_Kürz!$C$4:$C$203,CONCATENATE(B_Bilanz!$B27," ",B_Bilanz!$C27),B1_Hinzu_Kürz!$E$4:$E$203,"Kürzung")</f>
        <v>0</v>
      </c>
      <c r="R27" s="307"/>
      <c r="S27" s="304"/>
      <c r="T27" s="301">
        <f t="shared" si="12"/>
        <v>0</v>
      </c>
      <c r="U27" s="304"/>
      <c r="V27" s="304"/>
    </row>
    <row r="28" spans="1:22" outlineLevel="1">
      <c r="A28" s="327">
        <f>A7</f>
        <v>2015</v>
      </c>
      <c r="B28" s="168" t="s">
        <v>105</v>
      </c>
      <c r="C28" s="37" t="s">
        <v>366</v>
      </c>
      <c r="D28" s="300">
        <f t="shared" ref="D28:V28" si="13">D29+D34+D43+D48+D50</f>
        <v>0</v>
      </c>
      <c r="E28" s="300">
        <f t="shared" si="13"/>
        <v>0</v>
      </c>
      <c r="F28" s="301">
        <f t="shared" si="13"/>
        <v>0</v>
      </c>
      <c r="G28" s="301">
        <f t="shared" si="13"/>
        <v>0</v>
      </c>
      <c r="H28" s="301">
        <f t="shared" si="13"/>
        <v>0</v>
      </c>
      <c r="I28" s="301">
        <f t="shared" si="13"/>
        <v>0</v>
      </c>
      <c r="J28" s="301">
        <f t="shared" si="13"/>
        <v>0</v>
      </c>
      <c r="K28" s="301">
        <f t="shared" si="13"/>
        <v>0</v>
      </c>
      <c r="L28" s="301">
        <f t="shared" si="13"/>
        <v>0</v>
      </c>
      <c r="M28" s="301">
        <f t="shared" si="13"/>
        <v>0</v>
      </c>
      <c r="N28" s="301">
        <f t="shared" si="13"/>
        <v>0</v>
      </c>
      <c r="O28" s="302">
        <f t="shared" si="13"/>
        <v>0</v>
      </c>
      <c r="P28" s="303">
        <f t="shared" ref="P28:Q28" si="14">P29+P34+P43+P48+P50</f>
        <v>0</v>
      </c>
      <c r="Q28" s="303">
        <f t="shared" si="14"/>
        <v>0</v>
      </c>
      <c r="R28" s="300">
        <f t="shared" si="13"/>
        <v>0</v>
      </c>
      <c r="S28" s="301">
        <f t="shared" si="13"/>
        <v>0</v>
      </c>
      <c r="T28" s="301">
        <f t="shared" si="13"/>
        <v>0</v>
      </c>
      <c r="U28" s="301">
        <f t="shared" si="13"/>
        <v>0</v>
      </c>
      <c r="V28" s="301">
        <f t="shared" si="13"/>
        <v>0</v>
      </c>
    </row>
    <row r="29" spans="1:22" outlineLevel="1">
      <c r="A29" s="327">
        <f>A7</f>
        <v>2015</v>
      </c>
      <c r="B29" s="168" t="s">
        <v>367</v>
      </c>
      <c r="C29" s="37" t="s">
        <v>368</v>
      </c>
      <c r="D29" s="300">
        <f t="shared" ref="D29:V29" si="15">D30+D31+D32+D33</f>
        <v>0</v>
      </c>
      <c r="E29" s="300">
        <f t="shared" si="15"/>
        <v>0</v>
      </c>
      <c r="F29" s="301">
        <f t="shared" si="15"/>
        <v>0</v>
      </c>
      <c r="G29" s="301">
        <f t="shared" si="15"/>
        <v>0</v>
      </c>
      <c r="H29" s="301">
        <f t="shared" si="15"/>
        <v>0</v>
      </c>
      <c r="I29" s="301">
        <f t="shared" si="15"/>
        <v>0</v>
      </c>
      <c r="J29" s="301">
        <f t="shared" si="15"/>
        <v>0</v>
      </c>
      <c r="K29" s="301">
        <f t="shared" si="15"/>
        <v>0</v>
      </c>
      <c r="L29" s="301">
        <f t="shared" si="15"/>
        <v>0</v>
      </c>
      <c r="M29" s="301">
        <f t="shared" si="15"/>
        <v>0</v>
      </c>
      <c r="N29" s="301">
        <f t="shared" si="15"/>
        <v>0</v>
      </c>
      <c r="O29" s="302">
        <f t="shared" si="15"/>
        <v>0</v>
      </c>
      <c r="P29" s="303">
        <f t="shared" ref="P29:Q29" si="16">P30+P31+P32+P33</f>
        <v>0</v>
      </c>
      <c r="Q29" s="303">
        <f t="shared" si="16"/>
        <v>0</v>
      </c>
      <c r="R29" s="300">
        <f t="shared" si="15"/>
        <v>0</v>
      </c>
      <c r="S29" s="301">
        <f t="shared" si="15"/>
        <v>0</v>
      </c>
      <c r="T29" s="301">
        <f t="shared" si="15"/>
        <v>0</v>
      </c>
      <c r="U29" s="301">
        <f t="shared" si="15"/>
        <v>0</v>
      </c>
      <c r="V29" s="301">
        <f t="shared" si="15"/>
        <v>0</v>
      </c>
    </row>
    <row r="30" spans="1:22" outlineLevel="1">
      <c r="A30" s="327">
        <f>A7</f>
        <v>2015</v>
      </c>
      <c r="B30" s="169" t="s">
        <v>369</v>
      </c>
      <c r="C30" s="38" t="s">
        <v>370</v>
      </c>
      <c r="D30" s="304"/>
      <c r="E30" s="304"/>
      <c r="F30" s="304"/>
      <c r="G30" s="304"/>
      <c r="H30" s="304"/>
      <c r="I30" s="304"/>
      <c r="J30" s="301">
        <f t="shared" ref="J30:J33" si="17">L30+N30</f>
        <v>0</v>
      </c>
      <c r="K30" s="301">
        <f t="shared" ref="K30:K33" si="18">M30+O30</f>
        <v>0</v>
      </c>
      <c r="L30" s="304"/>
      <c r="M30" s="304"/>
      <c r="N30" s="304"/>
      <c r="O30" s="305"/>
      <c r="P30" s="306">
        <f>SUMIFS(B1_Hinzu_Kürz!$D$4:$D$203,B1_Hinzu_Kürz!$B$4:$B$203,$A30,B1_Hinzu_Kürz!$C$4:$C$203,CONCATENATE(B_Bilanz!$B30," ",B_Bilanz!$C30),B1_Hinzu_Kürz!$E$4:$E$203,"Hinzurechnung")</f>
        <v>0</v>
      </c>
      <c r="Q30" s="306">
        <f>SUMIFS(B1_Hinzu_Kürz!$D$4:$D$203,B1_Hinzu_Kürz!$B$4:$B$203,$A30,B1_Hinzu_Kürz!$C$4:$C$203,CONCATENATE(B_Bilanz!$B30," ",B_Bilanz!$C30),B1_Hinzu_Kürz!$E$4:$E$203,"Kürzung")</f>
        <v>0</v>
      </c>
      <c r="R30" s="307"/>
      <c r="S30" s="304"/>
      <c r="T30" s="301">
        <f t="shared" ref="T30:T33" si="19">N30+P30-Q30-R30-S30</f>
        <v>0</v>
      </c>
      <c r="U30" s="304"/>
      <c r="V30" s="304"/>
    </row>
    <row r="31" spans="1:22" outlineLevel="1">
      <c r="A31" s="327">
        <f>A7</f>
        <v>2015</v>
      </c>
      <c r="B31" s="169" t="s">
        <v>371</v>
      </c>
      <c r="C31" s="38" t="s">
        <v>372</v>
      </c>
      <c r="D31" s="304"/>
      <c r="E31" s="304"/>
      <c r="F31" s="304"/>
      <c r="G31" s="304"/>
      <c r="H31" s="304"/>
      <c r="I31" s="304"/>
      <c r="J31" s="301">
        <f t="shared" si="17"/>
        <v>0</v>
      </c>
      <c r="K31" s="301">
        <f t="shared" si="18"/>
        <v>0</v>
      </c>
      <c r="L31" s="304"/>
      <c r="M31" s="304"/>
      <c r="N31" s="304"/>
      <c r="O31" s="305"/>
      <c r="P31" s="306">
        <f>SUMIFS(B1_Hinzu_Kürz!$D$4:$D$203,B1_Hinzu_Kürz!$B$4:$B$203,$A31,B1_Hinzu_Kürz!$C$4:$C$203,CONCATENATE(B_Bilanz!$B31," ",B_Bilanz!$C31),B1_Hinzu_Kürz!$E$4:$E$203,"Hinzurechnung")</f>
        <v>0</v>
      </c>
      <c r="Q31" s="306">
        <f>SUMIFS(B1_Hinzu_Kürz!$D$4:$D$203,B1_Hinzu_Kürz!$B$4:$B$203,$A31,B1_Hinzu_Kürz!$C$4:$C$203,CONCATENATE(B_Bilanz!$B31," ",B_Bilanz!$C31),B1_Hinzu_Kürz!$E$4:$E$203,"Kürzung")</f>
        <v>0</v>
      </c>
      <c r="R31" s="307"/>
      <c r="S31" s="304"/>
      <c r="T31" s="301">
        <f t="shared" si="19"/>
        <v>0</v>
      </c>
      <c r="U31" s="304"/>
      <c r="V31" s="304"/>
    </row>
    <row r="32" spans="1:22" outlineLevel="1">
      <c r="A32" s="327">
        <f>A7</f>
        <v>2015</v>
      </c>
      <c r="B32" s="169" t="s">
        <v>373</v>
      </c>
      <c r="C32" s="38" t="s">
        <v>374</v>
      </c>
      <c r="D32" s="304"/>
      <c r="E32" s="304"/>
      <c r="F32" s="304"/>
      <c r="G32" s="304"/>
      <c r="H32" s="304"/>
      <c r="I32" s="304"/>
      <c r="J32" s="301">
        <f t="shared" si="17"/>
        <v>0</v>
      </c>
      <c r="K32" s="301">
        <f t="shared" si="18"/>
        <v>0</v>
      </c>
      <c r="L32" s="304"/>
      <c r="M32" s="304"/>
      <c r="N32" s="304"/>
      <c r="O32" s="305"/>
      <c r="P32" s="306">
        <f>SUMIFS(B1_Hinzu_Kürz!$D$4:$D$203,B1_Hinzu_Kürz!$B$4:$B$203,$A32,B1_Hinzu_Kürz!$C$4:$C$203,CONCATENATE(B_Bilanz!$B32," ",B_Bilanz!$C32),B1_Hinzu_Kürz!$E$4:$E$203,"Hinzurechnung")</f>
        <v>0</v>
      </c>
      <c r="Q32" s="306">
        <f>SUMIFS(B1_Hinzu_Kürz!$D$4:$D$203,B1_Hinzu_Kürz!$B$4:$B$203,$A32,B1_Hinzu_Kürz!$C$4:$C$203,CONCATENATE(B_Bilanz!$B32," ",B_Bilanz!$C32),B1_Hinzu_Kürz!$E$4:$E$203,"Kürzung")</f>
        <v>0</v>
      </c>
      <c r="R32" s="307"/>
      <c r="S32" s="304"/>
      <c r="T32" s="301">
        <f t="shared" si="19"/>
        <v>0</v>
      </c>
      <c r="U32" s="304"/>
      <c r="V32" s="304"/>
    </row>
    <row r="33" spans="1:22" outlineLevel="1">
      <c r="A33" s="327">
        <f>A7</f>
        <v>2015</v>
      </c>
      <c r="B33" s="169" t="s">
        <v>375</v>
      </c>
      <c r="C33" s="38" t="s">
        <v>26</v>
      </c>
      <c r="D33" s="304"/>
      <c r="E33" s="304"/>
      <c r="F33" s="304"/>
      <c r="G33" s="304"/>
      <c r="H33" s="304"/>
      <c r="I33" s="304"/>
      <c r="J33" s="301">
        <f t="shared" si="17"/>
        <v>0</v>
      </c>
      <c r="K33" s="301">
        <f t="shared" si="18"/>
        <v>0</v>
      </c>
      <c r="L33" s="304"/>
      <c r="M33" s="304"/>
      <c r="N33" s="304"/>
      <c r="O33" s="305"/>
      <c r="P33" s="306">
        <f>SUMIFS(B1_Hinzu_Kürz!$D$4:$D$203,B1_Hinzu_Kürz!$B$4:$B$203,$A33,B1_Hinzu_Kürz!$C$4:$C$203,CONCATENATE(B_Bilanz!$B33," ",B_Bilanz!$C33),B1_Hinzu_Kürz!$E$4:$E$203,"Hinzurechnung")</f>
        <v>0</v>
      </c>
      <c r="Q33" s="306">
        <f>SUMIFS(B1_Hinzu_Kürz!$D$4:$D$203,B1_Hinzu_Kürz!$B$4:$B$203,$A33,B1_Hinzu_Kürz!$C$4:$C$203,CONCATENATE(B_Bilanz!$B33," ",B_Bilanz!$C33),B1_Hinzu_Kürz!$E$4:$E$203,"Kürzung")</f>
        <v>0</v>
      </c>
      <c r="R33" s="307"/>
      <c r="S33" s="304"/>
      <c r="T33" s="301">
        <f t="shared" si="19"/>
        <v>0</v>
      </c>
      <c r="U33" s="304"/>
      <c r="V33" s="304"/>
    </row>
    <row r="34" spans="1:22" outlineLevel="1">
      <c r="A34" s="327">
        <f>A7</f>
        <v>2015</v>
      </c>
      <c r="B34" s="168" t="s">
        <v>376</v>
      </c>
      <c r="C34" s="37" t="s">
        <v>377</v>
      </c>
      <c r="D34" s="300">
        <f t="shared" ref="D34:V34" si="20">D36+D38+D40+D42</f>
        <v>0</v>
      </c>
      <c r="E34" s="300">
        <f t="shared" si="20"/>
        <v>0</v>
      </c>
      <c r="F34" s="301">
        <f t="shared" si="20"/>
        <v>0</v>
      </c>
      <c r="G34" s="301">
        <f t="shared" si="20"/>
        <v>0</v>
      </c>
      <c r="H34" s="301">
        <f t="shared" si="20"/>
        <v>0</v>
      </c>
      <c r="I34" s="301">
        <f t="shared" si="20"/>
        <v>0</v>
      </c>
      <c r="J34" s="301">
        <f t="shared" si="20"/>
        <v>0</v>
      </c>
      <c r="K34" s="301">
        <f t="shared" si="20"/>
        <v>0</v>
      </c>
      <c r="L34" s="301">
        <f t="shared" si="20"/>
        <v>0</v>
      </c>
      <c r="M34" s="301">
        <f t="shared" si="20"/>
        <v>0</v>
      </c>
      <c r="N34" s="301">
        <f t="shared" si="20"/>
        <v>0</v>
      </c>
      <c r="O34" s="302">
        <f t="shared" si="20"/>
        <v>0</v>
      </c>
      <c r="P34" s="303">
        <f t="shared" si="20"/>
        <v>0</v>
      </c>
      <c r="Q34" s="303">
        <f t="shared" si="20"/>
        <v>0</v>
      </c>
      <c r="R34" s="300">
        <f t="shared" si="20"/>
        <v>0</v>
      </c>
      <c r="S34" s="301">
        <f t="shared" si="20"/>
        <v>0</v>
      </c>
      <c r="T34" s="301">
        <f t="shared" si="20"/>
        <v>0</v>
      </c>
      <c r="U34" s="301">
        <f t="shared" si="20"/>
        <v>0</v>
      </c>
      <c r="V34" s="301">
        <f t="shared" si="20"/>
        <v>0</v>
      </c>
    </row>
    <row r="35" spans="1:22" outlineLevel="1">
      <c r="A35" s="327">
        <f>A7</f>
        <v>2015</v>
      </c>
      <c r="B35" s="169" t="s">
        <v>378</v>
      </c>
      <c r="C35" s="38" t="s">
        <v>379</v>
      </c>
      <c r="D35" s="304"/>
      <c r="E35" s="304"/>
      <c r="F35" s="304"/>
      <c r="G35" s="304"/>
      <c r="H35" s="304"/>
      <c r="I35" s="304"/>
      <c r="J35" s="301">
        <f t="shared" ref="J35:J42" si="21">L35+N35</f>
        <v>0</v>
      </c>
      <c r="K35" s="301">
        <f t="shared" ref="K35:K42" si="22">M35+O35</f>
        <v>0</v>
      </c>
      <c r="L35" s="304"/>
      <c r="M35" s="304"/>
      <c r="N35" s="304"/>
      <c r="O35" s="305"/>
      <c r="P35" s="306">
        <f>SUMIFS(B1_Hinzu_Kürz!$D$4:$D$203,B1_Hinzu_Kürz!$B$4:$B$203,$A35,B1_Hinzu_Kürz!$C$4:$C$203,CONCATENATE(B_Bilanz!$B35," ",B_Bilanz!$C35),B1_Hinzu_Kürz!$E$4:$E$203,"Hinzurechnung")</f>
        <v>0</v>
      </c>
      <c r="Q35" s="306">
        <f>SUMIFS(B1_Hinzu_Kürz!$D$4:$D$203,B1_Hinzu_Kürz!$B$4:$B$203,$A35,B1_Hinzu_Kürz!$C$4:$C$203,CONCATENATE(B_Bilanz!$B35," ",B_Bilanz!$C35),B1_Hinzu_Kürz!$E$4:$E$203,"Kürzung")</f>
        <v>0</v>
      </c>
      <c r="R35" s="307"/>
      <c r="S35" s="304"/>
      <c r="T35" s="301">
        <f t="shared" ref="T35:T37" si="23">N35+P35-Q35-R35-S35</f>
        <v>0</v>
      </c>
      <c r="U35" s="304"/>
      <c r="V35" s="304"/>
    </row>
    <row r="36" spans="1:22" ht="15" customHeight="1" outlineLevel="1">
      <c r="A36" s="327">
        <f>A7</f>
        <v>2015</v>
      </c>
      <c r="B36" s="169" t="s">
        <v>380</v>
      </c>
      <c r="C36" s="39" t="s">
        <v>381</v>
      </c>
      <c r="D36" s="304"/>
      <c r="E36" s="304"/>
      <c r="F36" s="304"/>
      <c r="G36" s="304"/>
      <c r="H36" s="304"/>
      <c r="I36" s="304"/>
      <c r="J36" s="301">
        <f t="shared" si="21"/>
        <v>0</v>
      </c>
      <c r="K36" s="301">
        <f t="shared" si="22"/>
        <v>0</v>
      </c>
      <c r="L36" s="304"/>
      <c r="M36" s="304"/>
      <c r="N36" s="304"/>
      <c r="O36" s="305"/>
      <c r="P36" s="306">
        <f>SUMIFS(B1_Hinzu_Kürz!$D$4:$D$203,B1_Hinzu_Kürz!$B$4:$B$203,$A36,B1_Hinzu_Kürz!$C$4:$C$203,CONCATENATE(B_Bilanz!$B36," ",B_Bilanz!$C36),B1_Hinzu_Kürz!$E$4:$E$203,"Hinzurechnung")</f>
        <v>0</v>
      </c>
      <c r="Q36" s="306">
        <f>SUMIFS(B1_Hinzu_Kürz!$D$4:$D$203,B1_Hinzu_Kürz!$B$4:$B$203,$A36,B1_Hinzu_Kürz!$C$4:$C$203,CONCATENATE(B_Bilanz!$B36," ",B_Bilanz!$C36),B1_Hinzu_Kürz!$E$4:$E$203,"Kürzung")</f>
        <v>0</v>
      </c>
      <c r="R36" s="307"/>
      <c r="S36" s="304"/>
      <c r="T36" s="301">
        <f t="shared" si="23"/>
        <v>0</v>
      </c>
      <c r="U36" s="304"/>
      <c r="V36" s="304"/>
    </row>
    <row r="37" spans="1:22" ht="15" customHeight="1" outlineLevel="1">
      <c r="A37" s="327">
        <f>A7</f>
        <v>2015</v>
      </c>
      <c r="B37" s="169" t="s">
        <v>917</v>
      </c>
      <c r="C37" s="39" t="s">
        <v>1042</v>
      </c>
      <c r="D37" s="304"/>
      <c r="E37" s="304"/>
      <c r="F37" s="304"/>
      <c r="G37" s="304"/>
      <c r="H37" s="304"/>
      <c r="I37" s="304"/>
      <c r="J37" s="301">
        <f t="shared" si="21"/>
        <v>0</v>
      </c>
      <c r="K37" s="301">
        <f t="shared" si="22"/>
        <v>0</v>
      </c>
      <c r="L37" s="304"/>
      <c r="M37" s="304"/>
      <c r="N37" s="304"/>
      <c r="O37" s="305"/>
      <c r="P37" s="306">
        <f>SUMIFS(B1_Hinzu_Kürz!$D$4:$D$203,B1_Hinzu_Kürz!$B$4:$B$203,$A37,B1_Hinzu_Kürz!$C$4:$C$203,CONCATENATE(B_Bilanz!$B37," ",B_Bilanz!$C37),B1_Hinzu_Kürz!$E$4:$E$203,"Hinzurechnung")</f>
        <v>0</v>
      </c>
      <c r="Q37" s="306">
        <f>SUMIFS(B1_Hinzu_Kürz!$D$4:$D$203,B1_Hinzu_Kürz!$B$4:$B$203,$A37,B1_Hinzu_Kürz!$C$4:$C$203,CONCATENATE(B_Bilanz!$B37," ",B_Bilanz!$C37),B1_Hinzu_Kürz!$E$4:$E$203,"Kürzung")</f>
        <v>0</v>
      </c>
      <c r="R37" s="307"/>
      <c r="S37" s="304"/>
      <c r="T37" s="301">
        <f t="shared" si="23"/>
        <v>0</v>
      </c>
      <c r="U37" s="304"/>
      <c r="V37" s="304"/>
    </row>
    <row r="38" spans="1:22" ht="15" customHeight="1" outlineLevel="1">
      <c r="A38" s="327">
        <f>A7</f>
        <v>2015</v>
      </c>
      <c r="B38" s="169" t="s">
        <v>382</v>
      </c>
      <c r="C38" s="38" t="s">
        <v>383</v>
      </c>
      <c r="D38" s="304"/>
      <c r="E38" s="304"/>
      <c r="F38" s="304"/>
      <c r="G38" s="304"/>
      <c r="H38" s="304"/>
      <c r="I38" s="304"/>
      <c r="J38" s="301">
        <f t="shared" si="21"/>
        <v>0</v>
      </c>
      <c r="K38" s="301">
        <f t="shared" si="22"/>
        <v>0</v>
      </c>
      <c r="L38" s="304"/>
      <c r="M38" s="304"/>
      <c r="N38" s="304"/>
      <c r="O38" s="305"/>
      <c r="P38" s="306">
        <f>SUMIFS(B1_Hinzu_Kürz!$D$4:$D$203,B1_Hinzu_Kürz!$B$4:$B$203,$A38,B1_Hinzu_Kürz!$C$4:$C$203,CONCATENATE(B_Bilanz!$B38," ",B_Bilanz!$C38),B1_Hinzu_Kürz!$E$4:$E$203,"Hinzurechnung")</f>
        <v>0</v>
      </c>
      <c r="Q38" s="306">
        <f>SUMIFS(B1_Hinzu_Kürz!$D$4:$D$203,B1_Hinzu_Kürz!$B$4:$B$203,$A38,B1_Hinzu_Kürz!$C$4:$C$203,CONCATENATE(B_Bilanz!$B38," ",B_Bilanz!$C38),B1_Hinzu_Kürz!$E$4:$E$203,"Kürzung")</f>
        <v>0</v>
      </c>
      <c r="R38" s="307"/>
      <c r="S38" s="304"/>
      <c r="T38" s="301">
        <f t="shared" ref="T38:T42" si="24">N38+P38-Q38-R38-S38</f>
        <v>0</v>
      </c>
      <c r="U38" s="304"/>
      <c r="V38" s="304"/>
    </row>
    <row r="39" spans="1:22" ht="15" customHeight="1" outlineLevel="1">
      <c r="A39" s="327">
        <f>A7</f>
        <v>2015</v>
      </c>
      <c r="B39" s="169" t="s">
        <v>1055</v>
      </c>
      <c r="C39" s="39" t="s">
        <v>1042</v>
      </c>
      <c r="D39" s="304"/>
      <c r="E39" s="304"/>
      <c r="F39" s="304"/>
      <c r="G39" s="304"/>
      <c r="H39" s="304"/>
      <c r="I39" s="304"/>
      <c r="J39" s="301">
        <f t="shared" ref="J39" si="25">L39+N39</f>
        <v>0</v>
      </c>
      <c r="K39" s="301">
        <f t="shared" ref="K39" si="26">M39+O39</f>
        <v>0</v>
      </c>
      <c r="L39" s="304"/>
      <c r="M39" s="304"/>
      <c r="N39" s="304"/>
      <c r="O39" s="305"/>
      <c r="P39" s="306">
        <f>SUMIFS(B1_Hinzu_Kürz!$D$4:$D$203,B1_Hinzu_Kürz!$B$4:$B$203,$A39,B1_Hinzu_Kürz!$C$4:$C$203,CONCATENATE(B_Bilanz!$B39," ",B_Bilanz!$C39),B1_Hinzu_Kürz!$E$4:$E$203,"Hinzurechnung")</f>
        <v>0</v>
      </c>
      <c r="Q39" s="306">
        <f>SUMIFS(B1_Hinzu_Kürz!$D$4:$D$203,B1_Hinzu_Kürz!$B$4:$B$203,$A39,B1_Hinzu_Kürz!$C$4:$C$203,CONCATENATE(B_Bilanz!$B39," ",B_Bilanz!$C39),B1_Hinzu_Kürz!$E$4:$E$203,"Kürzung")</f>
        <v>0</v>
      </c>
      <c r="R39" s="307"/>
      <c r="S39" s="304"/>
      <c r="T39" s="301">
        <f t="shared" si="24"/>
        <v>0</v>
      </c>
      <c r="U39" s="304"/>
      <c r="V39" s="304"/>
    </row>
    <row r="40" spans="1:22" ht="30" outlineLevel="1">
      <c r="A40" s="327">
        <f>A7</f>
        <v>2015</v>
      </c>
      <c r="B40" s="169" t="s">
        <v>384</v>
      </c>
      <c r="C40" s="38" t="s">
        <v>385</v>
      </c>
      <c r="D40" s="304"/>
      <c r="E40" s="304"/>
      <c r="F40" s="304"/>
      <c r="G40" s="304"/>
      <c r="H40" s="304"/>
      <c r="I40" s="304"/>
      <c r="J40" s="301">
        <f t="shared" si="21"/>
        <v>0</v>
      </c>
      <c r="K40" s="301">
        <f t="shared" si="22"/>
        <v>0</v>
      </c>
      <c r="L40" s="304"/>
      <c r="M40" s="304"/>
      <c r="N40" s="304"/>
      <c r="O40" s="305"/>
      <c r="P40" s="306">
        <f>SUMIFS(B1_Hinzu_Kürz!$D$4:$D$203,B1_Hinzu_Kürz!$B$4:$B$203,$A40,B1_Hinzu_Kürz!$C$4:$C$203,CONCATENATE(B_Bilanz!$B40," ",B_Bilanz!$C40),B1_Hinzu_Kürz!$E$4:$E$203,"Hinzurechnung")</f>
        <v>0</v>
      </c>
      <c r="Q40" s="306">
        <f>SUMIFS(B1_Hinzu_Kürz!$D$4:$D$203,B1_Hinzu_Kürz!$B$4:$B$203,$A40,B1_Hinzu_Kürz!$C$4:$C$203,CONCATENATE(B_Bilanz!$B40," ",B_Bilanz!$C40),B1_Hinzu_Kürz!$E$4:$E$203,"Kürzung")</f>
        <v>0</v>
      </c>
      <c r="R40" s="307"/>
      <c r="S40" s="304"/>
      <c r="T40" s="301">
        <f t="shared" si="24"/>
        <v>0</v>
      </c>
      <c r="U40" s="304"/>
      <c r="V40" s="304"/>
    </row>
    <row r="41" spans="1:22" outlineLevel="1">
      <c r="A41" s="327">
        <f>A7</f>
        <v>2015</v>
      </c>
      <c r="B41" s="169" t="s">
        <v>1065</v>
      </c>
      <c r="C41" s="39" t="s">
        <v>1042</v>
      </c>
      <c r="D41" s="304"/>
      <c r="E41" s="304"/>
      <c r="F41" s="304"/>
      <c r="G41" s="304"/>
      <c r="H41" s="304"/>
      <c r="I41" s="304"/>
      <c r="J41" s="301">
        <f t="shared" ref="J41" si="27">L41+N41</f>
        <v>0</v>
      </c>
      <c r="K41" s="301">
        <f t="shared" ref="K41" si="28">M41+O41</f>
        <v>0</v>
      </c>
      <c r="L41" s="304"/>
      <c r="M41" s="304"/>
      <c r="N41" s="304"/>
      <c r="O41" s="305"/>
      <c r="P41" s="306">
        <f>SUMIFS(B1_Hinzu_Kürz!$D$4:$D$203,B1_Hinzu_Kürz!$B$4:$B$203,$A41,B1_Hinzu_Kürz!$C$4:$C$203,CONCATENATE(B_Bilanz!$B41," ",B_Bilanz!$C41),B1_Hinzu_Kürz!$E$4:$E$203,"Hinzurechnung")</f>
        <v>0</v>
      </c>
      <c r="Q41" s="306">
        <f>SUMIFS(B1_Hinzu_Kürz!$D$4:$D$203,B1_Hinzu_Kürz!$B$4:$B$203,$A41,B1_Hinzu_Kürz!$C$4:$C$203,CONCATENATE(B_Bilanz!$B41," ",B_Bilanz!$C41),B1_Hinzu_Kürz!$E$4:$E$203,"Kürzung")</f>
        <v>0</v>
      </c>
      <c r="R41" s="307"/>
      <c r="S41" s="304"/>
      <c r="T41" s="301">
        <f t="shared" si="24"/>
        <v>0</v>
      </c>
      <c r="U41" s="304"/>
      <c r="V41" s="304"/>
    </row>
    <row r="42" spans="1:22" outlineLevel="1">
      <c r="A42" s="327">
        <f>A7</f>
        <v>2015</v>
      </c>
      <c r="B42" s="169" t="s">
        <v>386</v>
      </c>
      <c r="C42" s="39" t="s">
        <v>387</v>
      </c>
      <c r="D42" s="304"/>
      <c r="E42" s="304"/>
      <c r="F42" s="304"/>
      <c r="G42" s="304"/>
      <c r="H42" s="304"/>
      <c r="I42" s="304"/>
      <c r="J42" s="301">
        <f t="shared" si="21"/>
        <v>0</v>
      </c>
      <c r="K42" s="301">
        <f t="shared" si="22"/>
        <v>0</v>
      </c>
      <c r="L42" s="304"/>
      <c r="M42" s="304"/>
      <c r="N42" s="304"/>
      <c r="O42" s="305"/>
      <c r="P42" s="306">
        <f>SUMIFS(B1_Hinzu_Kürz!$D$4:$D$203,B1_Hinzu_Kürz!$B$4:$B$203,$A42,B1_Hinzu_Kürz!$C$4:$C$203,CONCATENATE(B_Bilanz!$B42," ",B_Bilanz!$C42),B1_Hinzu_Kürz!$E$4:$E$203,"Hinzurechnung")</f>
        <v>0</v>
      </c>
      <c r="Q42" s="306">
        <f>SUMIFS(B1_Hinzu_Kürz!$D$4:$D$203,B1_Hinzu_Kürz!$B$4:$B$203,$A42,B1_Hinzu_Kürz!$C$4:$C$203,CONCATENATE(B_Bilanz!$B42," ",B_Bilanz!$C42),B1_Hinzu_Kürz!$E$4:$E$203,"Kürzung")</f>
        <v>0</v>
      </c>
      <c r="R42" s="307"/>
      <c r="S42" s="304"/>
      <c r="T42" s="301">
        <f t="shared" si="24"/>
        <v>0</v>
      </c>
      <c r="U42" s="304"/>
      <c r="V42" s="304"/>
    </row>
    <row r="43" spans="1:22" outlineLevel="1">
      <c r="A43" s="327">
        <f>A7</f>
        <v>2015</v>
      </c>
      <c r="B43" s="168" t="s">
        <v>388</v>
      </c>
      <c r="C43" s="37" t="s">
        <v>389</v>
      </c>
      <c r="D43" s="300">
        <f t="shared" ref="D43:V43" si="29">D45+D46+D47</f>
        <v>0</v>
      </c>
      <c r="E43" s="300">
        <f t="shared" si="29"/>
        <v>0</v>
      </c>
      <c r="F43" s="301">
        <f t="shared" si="29"/>
        <v>0</v>
      </c>
      <c r="G43" s="301">
        <f t="shared" si="29"/>
        <v>0</v>
      </c>
      <c r="H43" s="301">
        <f t="shared" si="29"/>
        <v>0</v>
      </c>
      <c r="I43" s="301">
        <f t="shared" si="29"/>
        <v>0</v>
      </c>
      <c r="J43" s="301">
        <f t="shared" si="29"/>
        <v>0</v>
      </c>
      <c r="K43" s="301">
        <f t="shared" si="29"/>
        <v>0</v>
      </c>
      <c r="L43" s="301">
        <f t="shared" si="29"/>
        <v>0</v>
      </c>
      <c r="M43" s="301">
        <f t="shared" si="29"/>
        <v>0</v>
      </c>
      <c r="N43" s="301">
        <f t="shared" si="29"/>
        <v>0</v>
      </c>
      <c r="O43" s="302">
        <f t="shared" si="29"/>
        <v>0</v>
      </c>
      <c r="P43" s="303">
        <f t="shared" si="29"/>
        <v>0</v>
      </c>
      <c r="Q43" s="303">
        <f t="shared" si="29"/>
        <v>0</v>
      </c>
      <c r="R43" s="300">
        <f t="shared" si="29"/>
        <v>0</v>
      </c>
      <c r="S43" s="301">
        <f t="shared" si="29"/>
        <v>0</v>
      </c>
      <c r="T43" s="301">
        <f t="shared" si="29"/>
        <v>0</v>
      </c>
      <c r="U43" s="301">
        <f t="shared" si="29"/>
        <v>0</v>
      </c>
      <c r="V43" s="301">
        <f t="shared" si="29"/>
        <v>0</v>
      </c>
    </row>
    <row r="44" spans="1:22" outlineLevel="1">
      <c r="A44" s="327">
        <f>A7</f>
        <v>2015</v>
      </c>
      <c r="B44" s="169" t="s">
        <v>390</v>
      </c>
      <c r="C44" s="38" t="s">
        <v>391</v>
      </c>
      <c r="D44" s="304"/>
      <c r="E44" s="304"/>
      <c r="F44" s="304"/>
      <c r="G44" s="304"/>
      <c r="H44" s="304"/>
      <c r="I44" s="304"/>
      <c r="J44" s="301">
        <f t="shared" ref="J44:J53" si="30">L44+N44</f>
        <v>0</v>
      </c>
      <c r="K44" s="301">
        <f t="shared" ref="K44:K53" si="31">M44+O44</f>
        <v>0</v>
      </c>
      <c r="L44" s="304"/>
      <c r="M44" s="304"/>
      <c r="N44" s="304"/>
      <c r="O44" s="305"/>
      <c r="P44" s="306">
        <f>SUMIFS(B1_Hinzu_Kürz!$D$4:$D$203,B1_Hinzu_Kürz!$B$4:$B$203,$A44,B1_Hinzu_Kürz!$C$4:$C$203,CONCATENATE(B_Bilanz!$B44," ",B_Bilanz!$C44),B1_Hinzu_Kürz!$E$4:$E$203,"Hinzurechnung")</f>
        <v>0</v>
      </c>
      <c r="Q44" s="306">
        <f>SUMIFS(B1_Hinzu_Kürz!$D$4:$D$203,B1_Hinzu_Kürz!$B$4:$B$203,$A44,B1_Hinzu_Kürz!$C$4:$C$203,CONCATENATE(B_Bilanz!$B44," ",B_Bilanz!$C44),B1_Hinzu_Kürz!$E$4:$E$203,"Kürzung")</f>
        <v>0</v>
      </c>
      <c r="R44" s="307"/>
      <c r="S44" s="304"/>
      <c r="T44" s="301">
        <f t="shared" ref="T44:T53" si="32">N44+P44-Q44-R44-S44</f>
        <v>0</v>
      </c>
      <c r="U44" s="304"/>
      <c r="V44" s="304"/>
    </row>
    <row r="45" spans="1:22" outlineLevel="1">
      <c r="A45" s="327">
        <f>A7</f>
        <v>2015</v>
      </c>
      <c r="B45" s="169" t="s">
        <v>392</v>
      </c>
      <c r="C45" s="38" t="s">
        <v>36</v>
      </c>
      <c r="D45" s="304"/>
      <c r="E45" s="304"/>
      <c r="F45" s="304"/>
      <c r="G45" s="304"/>
      <c r="H45" s="304"/>
      <c r="I45" s="304"/>
      <c r="J45" s="301">
        <f t="shared" si="30"/>
        <v>0</v>
      </c>
      <c r="K45" s="301">
        <f t="shared" si="31"/>
        <v>0</v>
      </c>
      <c r="L45" s="304"/>
      <c r="M45" s="304"/>
      <c r="N45" s="304"/>
      <c r="O45" s="305"/>
      <c r="P45" s="306">
        <f>SUMIFS(B1_Hinzu_Kürz!$D$4:$D$203,B1_Hinzu_Kürz!$B$4:$B$203,$A45,B1_Hinzu_Kürz!$C$4:$C$203,CONCATENATE(B_Bilanz!$B45," ",B_Bilanz!$C45),B1_Hinzu_Kürz!$E$4:$E$203,"Hinzurechnung")</f>
        <v>0</v>
      </c>
      <c r="Q45" s="306">
        <f>SUMIFS(B1_Hinzu_Kürz!$D$4:$D$203,B1_Hinzu_Kürz!$B$4:$B$203,$A45,B1_Hinzu_Kürz!$C$4:$C$203,CONCATENATE(B_Bilanz!$B45," ",B_Bilanz!$C45),B1_Hinzu_Kürz!$E$4:$E$203,"Kürzung")</f>
        <v>0</v>
      </c>
      <c r="R45" s="307"/>
      <c r="S45" s="304"/>
      <c r="T45" s="301">
        <f t="shared" si="32"/>
        <v>0</v>
      </c>
      <c r="U45" s="304"/>
      <c r="V45" s="304"/>
    </row>
    <row r="46" spans="1:22" outlineLevel="1">
      <c r="A46" s="327">
        <f>A7</f>
        <v>2015</v>
      </c>
      <c r="B46" s="169" t="s">
        <v>393</v>
      </c>
      <c r="C46" s="38" t="s">
        <v>394</v>
      </c>
      <c r="D46" s="304"/>
      <c r="E46" s="304"/>
      <c r="F46" s="304"/>
      <c r="G46" s="304"/>
      <c r="H46" s="304"/>
      <c r="I46" s="304"/>
      <c r="J46" s="301">
        <f t="shared" si="30"/>
        <v>0</v>
      </c>
      <c r="K46" s="301">
        <f t="shared" si="31"/>
        <v>0</v>
      </c>
      <c r="L46" s="304"/>
      <c r="M46" s="304"/>
      <c r="N46" s="304"/>
      <c r="O46" s="305"/>
      <c r="P46" s="306">
        <f>SUMIFS(B1_Hinzu_Kürz!$D$4:$D$203,B1_Hinzu_Kürz!$B$4:$B$203,$A46,B1_Hinzu_Kürz!$C$4:$C$203,CONCATENATE(B_Bilanz!$B46," ",B_Bilanz!$C46),B1_Hinzu_Kürz!$E$4:$E$203,"Hinzurechnung")</f>
        <v>0</v>
      </c>
      <c r="Q46" s="306">
        <f>SUMIFS(B1_Hinzu_Kürz!$D$4:$D$203,B1_Hinzu_Kürz!$B$4:$B$203,$A46,B1_Hinzu_Kürz!$C$4:$C$203,CONCATENATE(B_Bilanz!$B46," ",B_Bilanz!$C46),B1_Hinzu_Kürz!$E$4:$E$203,"Kürzung")</f>
        <v>0</v>
      </c>
      <c r="R46" s="307"/>
      <c r="S46" s="304"/>
      <c r="T46" s="301">
        <f t="shared" si="32"/>
        <v>0</v>
      </c>
      <c r="U46" s="304"/>
      <c r="V46" s="304"/>
    </row>
    <row r="47" spans="1:22" outlineLevel="1">
      <c r="A47" s="327">
        <f>A7</f>
        <v>2015</v>
      </c>
      <c r="B47" s="169" t="s">
        <v>395</v>
      </c>
      <c r="C47" s="38" t="s">
        <v>396</v>
      </c>
      <c r="D47" s="304"/>
      <c r="E47" s="304"/>
      <c r="F47" s="304"/>
      <c r="G47" s="304"/>
      <c r="H47" s="304"/>
      <c r="I47" s="304"/>
      <c r="J47" s="301">
        <f t="shared" si="30"/>
        <v>0</v>
      </c>
      <c r="K47" s="301">
        <f t="shared" si="31"/>
        <v>0</v>
      </c>
      <c r="L47" s="304"/>
      <c r="M47" s="304"/>
      <c r="N47" s="304"/>
      <c r="O47" s="305"/>
      <c r="P47" s="306">
        <f>SUMIFS(B1_Hinzu_Kürz!$D$4:$D$203,B1_Hinzu_Kürz!$B$4:$B$203,$A47,B1_Hinzu_Kürz!$C$4:$C$203,CONCATENATE(B_Bilanz!$B47," ",B_Bilanz!$C47),B1_Hinzu_Kürz!$E$4:$E$203,"Hinzurechnung")</f>
        <v>0</v>
      </c>
      <c r="Q47" s="306">
        <f>SUMIFS(B1_Hinzu_Kürz!$D$4:$D$203,B1_Hinzu_Kürz!$B$4:$B$203,$A47,B1_Hinzu_Kürz!$C$4:$C$203,CONCATENATE(B_Bilanz!$B47," ",B_Bilanz!$C47),B1_Hinzu_Kürz!$E$4:$E$203,"Kürzung")</f>
        <v>0</v>
      </c>
      <c r="R47" s="307"/>
      <c r="S47" s="304"/>
      <c r="T47" s="301">
        <f t="shared" si="32"/>
        <v>0</v>
      </c>
      <c r="U47" s="304"/>
      <c r="V47" s="304"/>
    </row>
    <row r="48" spans="1:22" ht="30" outlineLevel="1">
      <c r="A48" s="327">
        <f>A7</f>
        <v>2015</v>
      </c>
      <c r="B48" s="168" t="s">
        <v>397</v>
      </c>
      <c r="C48" s="37" t="s">
        <v>398</v>
      </c>
      <c r="D48" s="304"/>
      <c r="E48" s="304"/>
      <c r="F48" s="304"/>
      <c r="G48" s="304"/>
      <c r="H48" s="304"/>
      <c r="I48" s="304"/>
      <c r="J48" s="301">
        <f t="shared" si="30"/>
        <v>0</v>
      </c>
      <c r="K48" s="301">
        <f t="shared" si="31"/>
        <v>0</v>
      </c>
      <c r="L48" s="304"/>
      <c r="M48" s="304"/>
      <c r="N48" s="304"/>
      <c r="O48" s="305"/>
      <c r="P48" s="306">
        <f>SUMIFS(B1_Hinzu_Kürz!$D$4:$D$203,B1_Hinzu_Kürz!$B$4:$B$203,$A48,B1_Hinzu_Kürz!$C$4:$C$203,CONCATENATE(B_Bilanz!$B48," ",B_Bilanz!$C48),B1_Hinzu_Kürz!$E$4:$E$203,"Hinzurechnung")</f>
        <v>0</v>
      </c>
      <c r="Q48" s="306">
        <f>SUMIFS(B1_Hinzu_Kürz!$D$4:$D$203,B1_Hinzu_Kürz!$B$4:$B$203,$A48,B1_Hinzu_Kürz!$C$4:$C$203,CONCATENATE(B_Bilanz!$B48," ",B_Bilanz!$C48),B1_Hinzu_Kürz!$E$4:$E$203,"Kürzung")</f>
        <v>0</v>
      </c>
      <c r="R48" s="307"/>
      <c r="S48" s="304"/>
      <c r="T48" s="301">
        <f t="shared" si="32"/>
        <v>0</v>
      </c>
      <c r="U48" s="304"/>
      <c r="V48" s="304"/>
    </row>
    <row r="49" spans="1:22" outlineLevel="1">
      <c r="A49" s="327">
        <f>A7</f>
        <v>2015</v>
      </c>
      <c r="B49" s="169" t="s">
        <v>399</v>
      </c>
      <c r="C49" s="38" t="s">
        <v>400</v>
      </c>
      <c r="D49" s="304"/>
      <c r="E49" s="304"/>
      <c r="F49" s="304"/>
      <c r="G49" s="304"/>
      <c r="H49" s="304"/>
      <c r="I49" s="304"/>
      <c r="J49" s="301">
        <f t="shared" si="30"/>
        <v>0</v>
      </c>
      <c r="K49" s="301">
        <f t="shared" si="31"/>
        <v>0</v>
      </c>
      <c r="L49" s="304"/>
      <c r="M49" s="304"/>
      <c r="N49" s="304"/>
      <c r="O49" s="305"/>
      <c r="P49" s="306">
        <f>SUMIFS(B1_Hinzu_Kürz!$D$4:$D$203,B1_Hinzu_Kürz!$B$4:$B$203,$A49,B1_Hinzu_Kürz!$C$4:$C$203,CONCATENATE(B_Bilanz!$B49," ",B_Bilanz!$C49),B1_Hinzu_Kürz!$E$4:$E$203,"Hinzurechnung")</f>
        <v>0</v>
      </c>
      <c r="Q49" s="306">
        <f>SUMIFS(B1_Hinzu_Kürz!$D$4:$D$203,B1_Hinzu_Kürz!$B$4:$B$203,$A49,B1_Hinzu_Kürz!$C$4:$C$203,CONCATENATE(B_Bilanz!$B49," ",B_Bilanz!$C49),B1_Hinzu_Kürz!$E$4:$E$203,"Kürzung")</f>
        <v>0</v>
      </c>
      <c r="R49" s="307"/>
      <c r="S49" s="304"/>
      <c r="T49" s="301">
        <f t="shared" si="32"/>
        <v>0</v>
      </c>
      <c r="U49" s="304"/>
      <c r="V49" s="304"/>
    </row>
    <row r="50" spans="1:22" outlineLevel="1">
      <c r="A50" s="327">
        <f>A7</f>
        <v>2015</v>
      </c>
      <c r="B50" s="168" t="s">
        <v>401</v>
      </c>
      <c r="C50" s="37" t="s">
        <v>402</v>
      </c>
      <c r="D50" s="304"/>
      <c r="E50" s="304"/>
      <c r="F50" s="304"/>
      <c r="G50" s="304"/>
      <c r="H50" s="304"/>
      <c r="I50" s="304"/>
      <c r="J50" s="301">
        <f t="shared" si="30"/>
        <v>0</v>
      </c>
      <c r="K50" s="301">
        <f t="shared" si="31"/>
        <v>0</v>
      </c>
      <c r="L50" s="304"/>
      <c r="M50" s="304"/>
      <c r="N50" s="304"/>
      <c r="O50" s="305"/>
      <c r="P50" s="306">
        <f>SUMIFS(B1_Hinzu_Kürz!$D$4:$D$203,B1_Hinzu_Kürz!$B$4:$B$203,$A50,B1_Hinzu_Kürz!$C$4:$C$203,CONCATENATE(B_Bilanz!$B50," ",B_Bilanz!$C50),B1_Hinzu_Kürz!$E$4:$E$203,"Hinzurechnung")</f>
        <v>0</v>
      </c>
      <c r="Q50" s="306">
        <f>SUMIFS(B1_Hinzu_Kürz!$D$4:$D$203,B1_Hinzu_Kürz!$B$4:$B$203,$A50,B1_Hinzu_Kürz!$C$4:$C$203,CONCATENATE(B_Bilanz!$B50," ",B_Bilanz!$C50),B1_Hinzu_Kürz!$E$4:$E$203,"Kürzung")</f>
        <v>0</v>
      </c>
      <c r="R50" s="307"/>
      <c r="S50" s="304"/>
      <c r="T50" s="301">
        <f t="shared" si="32"/>
        <v>0</v>
      </c>
      <c r="U50" s="304"/>
      <c r="V50" s="304"/>
    </row>
    <row r="51" spans="1:22" outlineLevel="1">
      <c r="A51" s="327">
        <f>A7</f>
        <v>2015</v>
      </c>
      <c r="B51" s="168" t="s">
        <v>107</v>
      </c>
      <c r="C51" s="37" t="s">
        <v>403</v>
      </c>
      <c r="D51" s="304"/>
      <c r="E51" s="304"/>
      <c r="F51" s="304"/>
      <c r="G51" s="304"/>
      <c r="H51" s="304"/>
      <c r="I51" s="304"/>
      <c r="J51" s="301">
        <f t="shared" si="30"/>
        <v>0</v>
      </c>
      <c r="K51" s="301">
        <f t="shared" si="31"/>
        <v>0</v>
      </c>
      <c r="L51" s="304"/>
      <c r="M51" s="304"/>
      <c r="N51" s="304"/>
      <c r="O51" s="305"/>
      <c r="P51" s="306">
        <f>SUMIFS(B1_Hinzu_Kürz!$D$4:$D$203,B1_Hinzu_Kürz!$B$4:$B$203,$A51,B1_Hinzu_Kürz!$C$4:$C$203,CONCATENATE(B_Bilanz!$B51," ",B_Bilanz!$C51),B1_Hinzu_Kürz!$E$4:$E$203,"Hinzurechnung")</f>
        <v>0</v>
      </c>
      <c r="Q51" s="306">
        <f>SUMIFS(B1_Hinzu_Kürz!$D$4:$D$203,B1_Hinzu_Kürz!$B$4:$B$203,$A51,B1_Hinzu_Kürz!$C$4:$C$203,CONCATENATE(B_Bilanz!$B51," ",B_Bilanz!$C51),B1_Hinzu_Kürz!$E$4:$E$203,"Kürzung")</f>
        <v>0</v>
      </c>
      <c r="R51" s="307"/>
      <c r="S51" s="304"/>
      <c r="T51" s="301">
        <f t="shared" si="32"/>
        <v>0</v>
      </c>
      <c r="U51" s="304"/>
      <c r="V51" s="304"/>
    </row>
    <row r="52" spans="1:22" outlineLevel="1">
      <c r="A52" s="327">
        <f>A7</f>
        <v>2015</v>
      </c>
      <c r="B52" s="168" t="s">
        <v>109</v>
      </c>
      <c r="C52" s="37" t="s">
        <v>404</v>
      </c>
      <c r="D52" s="304"/>
      <c r="E52" s="304"/>
      <c r="F52" s="304"/>
      <c r="G52" s="304"/>
      <c r="H52" s="304"/>
      <c r="I52" s="304"/>
      <c r="J52" s="301">
        <f t="shared" si="30"/>
        <v>0</v>
      </c>
      <c r="K52" s="301">
        <f t="shared" si="31"/>
        <v>0</v>
      </c>
      <c r="L52" s="304"/>
      <c r="M52" s="304"/>
      <c r="N52" s="304"/>
      <c r="O52" s="305"/>
      <c r="P52" s="306">
        <f>SUMIFS(B1_Hinzu_Kürz!$D$4:$D$203,B1_Hinzu_Kürz!$B$4:$B$203,$A52,B1_Hinzu_Kürz!$C$4:$C$203,CONCATENATE(B_Bilanz!$B52," ",B_Bilanz!$C52),B1_Hinzu_Kürz!$E$4:$E$203,"Hinzurechnung")</f>
        <v>0</v>
      </c>
      <c r="Q52" s="306">
        <f>SUMIFS(B1_Hinzu_Kürz!$D$4:$D$203,B1_Hinzu_Kürz!$B$4:$B$203,$A52,B1_Hinzu_Kürz!$C$4:$C$203,CONCATENATE(B_Bilanz!$B52," ",B_Bilanz!$C52),B1_Hinzu_Kürz!$E$4:$E$203,"Kürzung")</f>
        <v>0</v>
      </c>
      <c r="R52" s="307"/>
      <c r="S52" s="304"/>
      <c r="T52" s="301">
        <f t="shared" si="32"/>
        <v>0</v>
      </c>
      <c r="U52" s="304"/>
      <c r="V52" s="304"/>
    </row>
    <row r="53" spans="1:22" outlineLevel="1">
      <c r="A53" s="327">
        <f>A7</f>
        <v>2015</v>
      </c>
      <c r="B53" s="168" t="s">
        <v>118</v>
      </c>
      <c r="C53" s="37" t="s">
        <v>405</v>
      </c>
      <c r="D53" s="304"/>
      <c r="E53" s="304"/>
      <c r="F53" s="304"/>
      <c r="G53" s="304"/>
      <c r="H53" s="304"/>
      <c r="I53" s="304"/>
      <c r="J53" s="301">
        <f t="shared" si="30"/>
        <v>0</v>
      </c>
      <c r="K53" s="301">
        <f t="shared" si="31"/>
        <v>0</v>
      </c>
      <c r="L53" s="304"/>
      <c r="M53" s="304"/>
      <c r="N53" s="304"/>
      <c r="O53" s="305"/>
      <c r="P53" s="308">
        <f>SUMIFS(B1_Hinzu_Kürz!$D$4:$D$203,B1_Hinzu_Kürz!$B$4:$B$203,$A53,B1_Hinzu_Kürz!$C$4:$C$203,CONCATENATE(B_Bilanz!$B53," ",B_Bilanz!$C53),B1_Hinzu_Kürz!$E$4:$E$203,"Hinzurechnung")</f>
        <v>0</v>
      </c>
      <c r="Q53" s="308">
        <f>SUMIFS(B1_Hinzu_Kürz!$D$4:$D$203,B1_Hinzu_Kürz!$B$4:$B$203,$A53,B1_Hinzu_Kürz!$C$4:$C$203,CONCATENATE(B_Bilanz!$B53," ",B_Bilanz!$C53),B1_Hinzu_Kürz!$E$4:$E$203,"Kürzung")</f>
        <v>0</v>
      </c>
      <c r="R53" s="307"/>
      <c r="S53" s="304"/>
      <c r="T53" s="301">
        <f t="shared" si="32"/>
        <v>0</v>
      </c>
      <c r="U53" s="304"/>
      <c r="V53" s="304"/>
    </row>
    <row r="54" spans="1:22" outlineLevel="1">
      <c r="A54" s="328"/>
      <c r="B54" s="405"/>
      <c r="C54" s="26"/>
      <c r="D54" s="309"/>
      <c r="E54" s="309"/>
      <c r="F54" s="309"/>
      <c r="G54" s="309"/>
      <c r="H54" s="309"/>
      <c r="I54" s="309"/>
      <c r="J54" s="309"/>
      <c r="K54" s="309"/>
      <c r="L54" s="309"/>
      <c r="M54" s="309"/>
      <c r="N54" s="309"/>
      <c r="O54" s="309"/>
      <c r="P54" s="309"/>
      <c r="Q54" s="309"/>
      <c r="R54" s="309"/>
      <c r="S54" s="310"/>
      <c r="T54" s="311"/>
      <c r="U54" s="310"/>
      <c r="V54" s="309"/>
    </row>
    <row r="55" spans="1:22" ht="27" customHeight="1" outlineLevel="1">
      <c r="A55" s="327">
        <f>A7</f>
        <v>2015</v>
      </c>
      <c r="B55" s="35" t="s">
        <v>27</v>
      </c>
      <c r="C55" s="36" t="s">
        <v>406</v>
      </c>
      <c r="D55" s="301">
        <f>D56-D65+D67+D68+D70+D78+D95+D96</f>
        <v>0</v>
      </c>
      <c r="E55" s="301">
        <f>E56-E65+E67+E68+E70+E78+E95+E96</f>
        <v>0</v>
      </c>
      <c r="F55" s="301">
        <f t="shared" ref="F55:O55" si="33">F56+F67+F68+F70+F78+F95+F96+F97</f>
        <v>0</v>
      </c>
      <c r="G55" s="301">
        <f t="shared" si="33"/>
        <v>0</v>
      </c>
      <c r="H55" s="301">
        <f t="shared" si="33"/>
        <v>0</v>
      </c>
      <c r="I55" s="301">
        <f t="shared" si="33"/>
        <v>0</v>
      </c>
      <c r="J55" s="301">
        <f t="shared" si="33"/>
        <v>0</v>
      </c>
      <c r="K55" s="301">
        <f t="shared" si="33"/>
        <v>0</v>
      </c>
      <c r="L55" s="301">
        <f t="shared" si="33"/>
        <v>0</v>
      </c>
      <c r="M55" s="301">
        <f t="shared" si="33"/>
        <v>0</v>
      </c>
      <c r="N55" s="301">
        <f t="shared" si="33"/>
        <v>0</v>
      </c>
      <c r="O55" s="302">
        <f t="shared" si="33"/>
        <v>0</v>
      </c>
      <c r="P55" s="303">
        <f t="shared" ref="P55:Q55" si="34">P56+P67+P68+P70+P78+P95+P96+P97</f>
        <v>0</v>
      </c>
      <c r="Q55" s="303">
        <f t="shared" si="34"/>
        <v>0</v>
      </c>
      <c r="R55" s="300">
        <f>R56+R67+R68+R70+R78+R95+R96+R97</f>
        <v>0</v>
      </c>
      <c r="S55" s="301">
        <f>S56+S67+S68+S70+S78+S95+S96+S97</f>
        <v>0</v>
      </c>
      <c r="T55" s="301">
        <f>T56+T67+T68+T70+T78+T95+T96+T97</f>
        <v>0</v>
      </c>
      <c r="U55" s="301">
        <f>U56+U67+U68+U70+U78+U95+U96+U97</f>
        <v>0</v>
      </c>
      <c r="V55" s="301">
        <f>V56+V67+V68+V70+V78+V95+V96+V97</f>
        <v>0</v>
      </c>
    </row>
    <row r="56" spans="1:22" outlineLevel="1">
      <c r="A56" s="327">
        <f>A7</f>
        <v>2015</v>
      </c>
      <c r="B56" s="168" t="s">
        <v>407</v>
      </c>
      <c r="C56" s="37" t="s">
        <v>408</v>
      </c>
      <c r="D56" s="301">
        <f t="shared" ref="D56:V56" si="35">D57+D58+D59+D64+D65+D66</f>
        <v>0</v>
      </c>
      <c r="E56" s="301">
        <f t="shared" si="35"/>
        <v>0</v>
      </c>
      <c r="F56" s="301">
        <f t="shared" si="35"/>
        <v>0</v>
      </c>
      <c r="G56" s="301">
        <f t="shared" si="35"/>
        <v>0</v>
      </c>
      <c r="H56" s="301">
        <f t="shared" si="35"/>
        <v>0</v>
      </c>
      <c r="I56" s="301">
        <f t="shared" si="35"/>
        <v>0</v>
      </c>
      <c r="J56" s="301">
        <f t="shared" si="35"/>
        <v>0</v>
      </c>
      <c r="K56" s="301">
        <f t="shared" si="35"/>
        <v>0</v>
      </c>
      <c r="L56" s="301">
        <f t="shared" si="35"/>
        <v>0</v>
      </c>
      <c r="M56" s="301">
        <f t="shared" si="35"/>
        <v>0</v>
      </c>
      <c r="N56" s="301">
        <f t="shared" si="35"/>
        <v>0</v>
      </c>
      <c r="O56" s="302">
        <f t="shared" si="35"/>
        <v>0</v>
      </c>
      <c r="P56" s="303">
        <f t="shared" ref="P56:Q56" si="36">P57+P58+P59+P64+P65+P66</f>
        <v>0</v>
      </c>
      <c r="Q56" s="303">
        <f t="shared" si="36"/>
        <v>0</v>
      </c>
      <c r="R56" s="300">
        <f t="shared" si="35"/>
        <v>0</v>
      </c>
      <c r="S56" s="301">
        <f t="shared" si="35"/>
        <v>0</v>
      </c>
      <c r="T56" s="301">
        <f t="shared" si="35"/>
        <v>0</v>
      </c>
      <c r="U56" s="301">
        <f t="shared" si="35"/>
        <v>0</v>
      </c>
      <c r="V56" s="301">
        <f t="shared" si="35"/>
        <v>0</v>
      </c>
    </row>
    <row r="57" spans="1:22" outlineLevel="1">
      <c r="A57" s="327">
        <f>A7</f>
        <v>2015</v>
      </c>
      <c r="B57" s="168" t="s">
        <v>146</v>
      </c>
      <c r="C57" s="37" t="s">
        <v>409</v>
      </c>
      <c r="D57" s="304"/>
      <c r="E57" s="304"/>
      <c r="F57" s="304"/>
      <c r="G57" s="304"/>
      <c r="H57" s="304"/>
      <c r="I57" s="304"/>
      <c r="J57" s="301">
        <f t="shared" ref="J57:J58" si="37">L57+N57</f>
        <v>0</v>
      </c>
      <c r="K57" s="301">
        <f t="shared" ref="K57:K58" si="38">M57+O57</f>
        <v>0</v>
      </c>
      <c r="L57" s="304"/>
      <c r="M57" s="304"/>
      <c r="N57" s="304"/>
      <c r="O57" s="305"/>
      <c r="P57" s="306">
        <f>SUMIFS(B1_Hinzu_Kürz!$D$4:$D$203,B1_Hinzu_Kürz!$B$4:$B$203,$A57,B1_Hinzu_Kürz!$C$4:$C$203,CONCATENATE(B_Bilanz!$B57," ",B_Bilanz!$C57),B1_Hinzu_Kürz!$E$4:$E$203,"Hinzurechnung")</f>
        <v>0</v>
      </c>
      <c r="Q57" s="306">
        <f>SUMIFS(B1_Hinzu_Kürz!$D$4:$D$203,B1_Hinzu_Kürz!$B$4:$B$203,$A57,B1_Hinzu_Kürz!$C$4:$C$203,CONCATENATE(B_Bilanz!$B57," ",B_Bilanz!$C57),B1_Hinzu_Kürz!$E$4:$E$203,"Kürzung")</f>
        <v>0</v>
      </c>
      <c r="R57" s="307"/>
      <c r="S57" s="304"/>
      <c r="T57" s="301">
        <f t="shared" ref="T57:T58" si="39">N57+P57-Q57-R57-S57</f>
        <v>0</v>
      </c>
      <c r="U57" s="304"/>
      <c r="V57" s="304"/>
    </row>
    <row r="58" spans="1:22" outlineLevel="1">
      <c r="A58" s="327">
        <f>A7</f>
        <v>2015</v>
      </c>
      <c r="B58" s="168" t="s">
        <v>148</v>
      </c>
      <c r="C58" s="37" t="s">
        <v>410</v>
      </c>
      <c r="D58" s="304"/>
      <c r="E58" s="304"/>
      <c r="F58" s="304"/>
      <c r="G58" s="304"/>
      <c r="H58" s="304"/>
      <c r="I58" s="304"/>
      <c r="J58" s="301">
        <f t="shared" si="37"/>
        <v>0</v>
      </c>
      <c r="K58" s="301">
        <f t="shared" si="38"/>
        <v>0</v>
      </c>
      <c r="L58" s="304"/>
      <c r="M58" s="304"/>
      <c r="N58" s="304"/>
      <c r="O58" s="305"/>
      <c r="P58" s="306">
        <f>SUMIFS(B1_Hinzu_Kürz!$D$4:$D$203,B1_Hinzu_Kürz!$B$4:$B$203,$A58,B1_Hinzu_Kürz!$C$4:$C$203,CONCATENATE(B_Bilanz!$B58," ",B_Bilanz!$C58),B1_Hinzu_Kürz!$E$4:$E$203,"Hinzurechnung")</f>
        <v>0</v>
      </c>
      <c r="Q58" s="306">
        <f>SUMIFS(B1_Hinzu_Kürz!$D$4:$D$203,B1_Hinzu_Kürz!$B$4:$B$203,$A58,B1_Hinzu_Kürz!$C$4:$C$203,CONCATENATE(B_Bilanz!$B58," ",B_Bilanz!$C58),B1_Hinzu_Kürz!$E$4:$E$203,"Kürzung")</f>
        <v>0</v>
      </c>
      <c r="R58" s="307"/>
      <c r="S58" s="304"/>
      <c r="T58" s="301">
        <f t="shared" si="39"/>
        <v>0</v>
      </c>
      <c r="U58" s="304"/>
      <c r="V58" s="304"/>
    </row>
    <row r="59" spans="1:22" outlineLevel="1">
      <c r="A59" s="327">
        <f>A7</f>
        <v>2015</v>
      </c>
      <c r="B59" s="168" t="s">
        <v>411</v>
      </c>
      <c r="C59" s="37" t="s">
        <v>412</v>
      </c>
      <c r="D59" s="301">
        <f t="shared" ref="D59:V59" si="40">D60+D61+D62+D63</f>
        <v>0</v>
      </c>
      <c r="E59" s="301">
        <f t="shared" si="40"/>
        <v>0</v>
      </c>
      <c r="F59" s="301">
        <f t="shared" si="40"/>
        <v>0</v>
      </c>
      <c r="G59" s="301">
        <f t="shared" si="40"/>
        <v>0</v>
      </c>
      <c r="H59" s="301">
        <f t="shared" si="40"/>
        <v>0</v>
      </c>
      <c r="I59" s="301">
        <f t="shared" si="40"/>
        <v>0</v>
      </c>
      <c r="J59" s="301">
        <f t="shared" si="40"/>
        <v>0</v>
      </c>
      <c r="K59" s="301">
        <f t="shared" si="40"/>
        <v>0</v>
      </c>
      <c r="L59" s="301">
        <f t="shared" si="40"/>
        <v>0</v>
      </c>
      <c r="M59" s="301">
        <f t="shared" si="40"/>
        <v>0</v>
      </c>
      <c r="N59" s="301">
        <f t="shared" si="40"/>
        <v>0</v>
      </c>
      <c r="O59" s="302">
        <f t="shared" si="40"/>
        <v>0</v>
      </c>
      <c r="P59" s="303">
        <f t="shared" si="40"/>
        <v>0</v>
      </c>
      <c r="Q59" s="303">
        <f t="shared" si="40"/>
        <v>0</v>
      </c>
      <c r="R59" s="300">
        <f t="shared" si="40"/>
        <v>0</v>
      </c>
      <c r="S59" s="301">
        <f t="shared" si="40"/>
        <v>0</v>
      </c>
      <c r="T59" s="301">
        <f t="shared" si="40"/>
        <v>0</v>
      </c>
      <c r="U59" s="301">
        <f t="shared" si="40"/>
        <v>0</v>
      </c>
      <c r="V59" s="301">
        <f t="shared" si="40"/>
        <v>0</v>
      </c>
    </row>
    <row r="60" spans="1:22" outlineLevel="1">
      <c r="A60" s="327">
        <f>A7</f>
        <v>2015</v>
      </c>
      <c r="B60" s="169" t="s">
        <v>413</v>
      </c>
      <c r="C60" s="38" t="s">
        <v>414</v>
      </c>
      <c r="D60" s="304"/>
      <c r="E60" s="304"/>
      <c r="F60" s="304"/>
      <c r="G60" s="304"/>
      <c r="H60" s="304"/>
      <c r="I60" s="304"/>
      <c r="J60" s="301">
        <f t="shared" ref="J60:J69" si="41">L60+N60</f>
        <v>0</v>
      </c>
      <c r="K60" s="301">
        <f t="shared" ref="K60:K69" si="42">M60+O60</f>
        <v>0</v>
      </c>
      <c r="L60" s="304"/>
      <c r="M60" s="304"/>
      <c r="N60" s="304"/>
      <c r="O60" s="305"/>
      <c r="P60" s="306">
        <f>SUMIFS(B1_Hinzu_Kürz!$D$4:$D$203,B1_Hinzu_Kürz!$B$4:$B$203,$A60,B1_Hinzu_Kürz!$C$4:$C$203,CONCATENATE(B_Bilanz!$B60," ",B_Bilanz!$C60),B1_Hinzu_Kürz!$E$4:$E$203,"Hinzurechnung")</f>
        <v>0</v>
      </c>
      <c r="Q60" s="306">
        <f>SUMIFS(B1_Hinzu_Kürz!$D$4:$D$203,B1_Hinzu_Kürz!$B$4:$B$203,$A60,B1_Hinzu_Kürz!$C$4:$C$203,CONCATENATE(B_Bilanz!$B60," ",B_Bilanz!$C60),B1_Hinzu_Kürz!$E$4:$E$203,"Kürzung")</f>
        <v>0</v>
      </c>
      <c r="R60" s="307"/>
      <c r="S60" s="304"/>
      <c r="T60" s="301">
        <f t="shared" ref="T60:T69" si="43">N60+P60-Q60-R60-S60</f>
        <v>0</v>
      </c>
      <c r="U60" s="304"/>
      <c r="V60" s="304"/>
    </row>
    <row r="61" spans="1:22" ht="30" outlineLevel="1">
      <c r="A61" s="327">
        <f>A7</f>
        <v>2015</v>
      </c>
      <c r="B61" s="169" t="s">
        <v>415</v>
      </c>
      <c r="C61" s="38" t="s">
        <v>416</v>
      </c>
      <c r="D61" s="304"/>
      <c r="E61" s="304"/>
      <c r="F61" s="304"/>
      <c r="G61" s="304"/>
      <c r="H61" s="304"/>
      <c r="I61" s="304"/>
      <c r="J61" s="301">
        <f t="shared" si="41"/>
        <v>0</v>
      </c>
      <c r="K61" s="301">
        <f t="shared" si="42"/>
        <v>0</v>
      </c>
      <c r="L61" s="304"/>
      <c r="M61" s="304"/>
      <c r="N61" s="304"/>
      <c r="O61" s="305"/>
      <c r="P61" s="306">
        <f>SUMIFS(B1_Hinzu_Kürz!$D$4:$D$203,B1_Hinzu_Kürz!$B$4:$B$203,$A61,B1_Hinzu_Kürz!$C$4:$C$203,CONCATENATE(B_Bilanz!$B61," ",B_Bilanz!$C61),B1_Hinzu_Kürz!$E$4:$E$203,"Hinzurechnung")</f>
        <v>0</v>
      </c>
      <c r="Q61" s="306">
        <f>SUMIFS(B1_Hinzu_Kürz!$D$4:$D$203,B1_Hinzu_Kürz!$B$4:$B$203,$A61,B1_Hinzu_Kürz!$C$4:$C$203,CONCATENATE(B_Bilanz!$B61," ",B_Bilanz!$C61),B1_Hinzu_Kürz!$E$4:$E$203,"Kürzung")</f>
        <v>0</v>
      </c>
      <c r="R61" s="307"/>
      <c r="S61" s="304"/>
      <c r="T61" s="301">
        <f t="shared" si="43"/>
        <v>0</v>
      </c>
      <c r="U61" s="304"/>
      <c r="V61" s="304"/>
    </row>
    <row r="62" spans="1:22" outlineLevel="1">
      <c r="A62" s="327">
        <f>A7</f>
        <v>2015</v>
      </c>
      <c r="B62" s="169" t="s">
        <v>417</v>
      </c>
      <c r="C62" s="38" t="s">
        <v>418</v>
      </c>
      <c r="D62" s="304"/>
      <c r="E62" s="304"/>
      <c r="F62" s="304"/>
      <c r="G62" s="304"/>
      <c r="H62" s="304"/>
      <c r="I62" s="304"/>
      <c r="J62" s="301">
        <f t="shared" si="41"/>
        <v>0</v>
      </c>
      <c r="K62" s="301">
        <f t="shared" si="42"/>
        <v>0</v>
      </c>
      <c r="L62" s="304"/>
      <c r="M62" s="304"/>
      <c r="N62" s="304"/>
      <c r="O62" s="305"/>
      <c r="P62" s="306">
        <f>SUMIFS(B1_Hinzu_Kürz!$D$4:$D$203,B1_Hinzu_Kürz!$B$4:$B$203,$A62,B1_Hinzu_Kürz!$C$4:$C$203,CONCATENATE(B_Bilanz!$B62," ",B_Bilanz!$C62),B1_Hinzu_Kürz!$E$4:$E$203,"Hinzurechnung")</f>
        <v>0</v>
      </c>
      <c r="Q62" s="306">
        <f>SUMIFS(B1_Hinzu_Kürz!$D$4:$D$203,B1_Hinzu_Kürz!$B$4:$B$203,$A62,B1_Hinzu_Kürz!$C$4:$C$203,CONCATENATE(B_Bilanz!$B62," ",B_Bilanz!$C62),B1_Hinzu_Kürz!$E$4:$E$203,"Kürzung")</f>
        <v>0</v>
      </c>
      <c r="R62" s="307"/>
      <c r="S62" s="304"/>
      <c r="T62" s="301">
        <f t="shared" si="43"/>
        <v>0</v>
      </c>
      <c r="U62" s="304"/>
      <c r="V62" s="304"/>
    </row>
    <row r="63" spans="1:22" outlineLevel="1">
      <c r="A63" s="327">
        <f>A7</f>
        <v>2015</v>
      </c>
      <c r="B63" s="169" t="s">
        <v>419</v>
      </c>
      <c r="C63" s="38" t="s">
        <v>420</v>
      </c>
      <c r="D63" s="304"/>
      <c r="E63" s="304"/>
      <c r="F63" s="304"/>
      <c r="G63" s="304"/>
      <c r="H63" s="304"/>
      <c r="I63" s="304"/>
      <c r="J63" s="301">
        <f t="shared" si="41"/>
        <v>0</v>
      </c>
      <c r="K63" s="301">
        <f t="shared" si="42"/>
        <v>0</v>
      </c>
      <c r="L63" s="304"/>
      <c r="M63" s="304"/>
      <c r="N63" s="304"/>
      <c r="O63" s="305"/>
      <c r="P63" s="306">
        <f>SUMIFS(B1_Hinzu_Kürz!$D$4:$D$203,B1_Hinzu_Kürz!$B$4:$B$203,$A63,B1_Hinzu_Kürz!$C$4:$C$203,CONCATENATE(B_Bilanz!$B63," ",B_Bilanz!$C63),B1_Hinzu_Kürz!$E$4:$E$203,"Hinzurechnung")</f>
        <v>0</v>
      </c>
      <c r="Q63" s="306">
        <f>SUMIFS(B1_Hinzu_Kürz!$D$4:$D$203,B1_Hinzu_Kürz!$B$4:$B$203,$A63,B1_Hinzu_Kürz!$C$4:$C$203,CONCATENATE(B_Bilanz!$B63," ",B_Bilanz!$C63),B1_Hinzu_Kürz!$E$4:$E$203,"Kürzung")</f>
        <v>0</v>
      </c>
      <c r="R63" s="307"/>
      <c r="S63" s="304"/>
      <c r="T63" s="301">
        <f t="shared" si="43"/>
        <v>0</v>
      </c>
      <c r="U63" s="304"/>
      <c r="V63" s="304"/>
    </row>
    <row r="64" spans="1:22" outlineLevel="1">
      <c r="A64" s="327">
        <f>A7</f>
        <v>2015</v>
      </c>
      <c r="B64" s="168" t="s">
        <v>421</v>
      </c>
      <c r="C64" s="37" t="s">
        <v>422</v>
      </c>
      <c r="D64" s="304"/>
      <c r="E64" s="304"/>
      <c r="F64" s="304"/>
      <c r="G64" s="304"/>
      <c r="H64" s="304"/>
      <c r="I64" s="304"/>
      <c r="J64" s="301">
        <f t="shared" si="41"/>
        <v>0</v>
      </c>
      <c r="K64" s="301">
        <f t="shared" si="42"/>
        <v>0</v>
      </c>
      <c r="L64" s="304"/>
      <c r="M64" s="304"/>
      <c r="N64" s="304"/>
      <c r="O64" s="305"/>
      <c r="P64" s="306">
        <f>SUMIFS(B1_Hinzu_Kürz!$D$4:$D$203,B1_Hinzu_Kürz!$B$4:$B$203,$A64,B1_Hinzu_Kürz!$C$4:$C$203,CONCATENATE(B_Bilanz!$B64," ",B_Bilanz!$C64),B1_Hinzu_Kürz!$E$4:$E$203,"Hinzurechnung")</f>
        <v>0</v>
      </c>
      <c r="Q64" s="306">
        <f>SUMIFS(B1_Hinzu_Kürz!$D$4:$D$203,B1_Hinzu_Kürz!$B$4:$B$203,$A64,B1_Hinzu_Kürz!$C$4:$C$203,CONCATENATE(B_Bilanz!$B64," ",B_Bilanz!$C64),B1_Hinzu_Kürz!$E$4:$E$203,"Kürzung")</f>
        <v>0</v>
      </c>
      <c r="R64" s="307"/>
      <c r="S64" s="304"/>
      <c r="T64" s="301">
        <f t="shared" si="43"/>
        <v>0</v>
      </c>
      <c r="U64" s="304"/>
      <c r="V64" s="304"/>
    </row>
    <row r="65" spans="1:22" outlineLevel="1">
      <c r="A65" s="327">
        <f>A7</f>
        <v>2015</v>
      </c>
      <c r="B65" s="168" t="s">
        <v>423</v>
      </c>
      <c r="C65" s="40" t="s">
        <v>402</v>
      </c>
      <c r="D65" s="304"/>
      <c r="E65" s="304"/>
      <c r="F65" s="304"/>
      <c r="G65" s="304"/>
      <c r="H65" s="304"/>
      <c r="I65" s="304"/>
      <c r="J65" s="301">
        <f t="shared" si="41"/>
        <v>0</v>
      </c>
      <c r="K65" s="301">
        <f t="shared" si="42"/>
        <v>0</v>
      </c>
      <c r="L65" s="304"/>
      <c r="M65" s="304"/>
      <c r="N65" s="304"/>
      <c r="O65" s="305"/>
      <c r="P65" s="306">
        <f>SUMIFS(B1_Hinzu_Kürz!$D$4:$D$203,B1_Hinzu_Kürz!$B$4:$B$203,$A65,B1_Hinzu_Kürz!$C$4:$C$203,CONCATENATE(B_Bilanz!$B65," ",B_Bilanz!$C65),B1_Hinzu_Kürz!$E$4:$E$203,"Hinzurechnung")</f>
        <v>0</v>
      </c>
      <c r="Q65" s="306">
        <f>SUMIFS(B1_Hinzu_Kürz!$D$4:$D$203,B1_Hinzu_Kürz!$B$4:$B$203,$A65,B1_Hinzu_Kürz!$C$4:$C$203,CONCATENATE(B_Bilanz!$B65," ",B_Bilanz!$C65),B1_Hinzu_Kürz!$E$4:$E$203,"Kürzung")</f>
        <v>0</v>
      </c>
      <c r="R65" s="307"/>
      <c r="S65" s="304"/>
      <c r="T65" s="301">
        <f t="shared" si="43"/>
        <v>0</v>
      </c>
      <c r="U65" s="304"/>
      <c r="V65" s="304"/>
    </row>
    <row r="66" spans="1:22" outlineLevel="1">
      <c r="A66" s="327">
        <f>A7</f>
        <v>2015</v>
      </c>
      <c r="B66" s="168" t="s">
        <v>424</v>
      </c>
      <c r="C66" s="37" t="s">
        <v>425</v>
      </c>
      <c r="D66" s="304"/>
      <c r="E66" s="304"/>
      <c r="F66" s="304"/>
      <c r="G66" s="304"/>
      <c r="H66" s="304"/>
      <c r="I66" s="304"/>
      <c r="J66" s="301">
        <f t="shared" si="41"/>
        <v>0</v>
      </c>
      <c r="K66" s="301">
        <f t="shared" si="42"/>
        <v>0</v>
      </c>
      <c r="L66" s="304"/>
      <c r="M66" s="304"/>
      <c r="N66" s="304"/>
      <c r="O66" s="305"/>
      <c r="P66" s="306">
        <f>SUMIFS(B1_Hinzu_Kürz!$D$4:$D$203,B1_Hinzu_Kürz!$B$4:$B$203,$A66,B1_Hinzu_Kürz!$C$4:$C$203,CONCATENATE(B_Bilanz!$B66," ",B_Bilanz!$C66),B1_Hinzu_Kürz!$E$4:$E$203,"Hinzurechnung")</f>
        <v>0</v>
      </c>
      <c r="Q66" s="306">
        <f>SUMIFS(B1_Hinzu_Kürz!$D$4:$D$203,B1_Hinzu_Kürz!$B$4:$B$203,$A66,B1_Hinzu_Kürz!$C$4:$C$203,CONCATENATE(B_Bilanz!$B66," ",B_Bilanz!$C66),B1_Hinzu_Kürz!$E$4:$E$203,"Kürzung")</f>
        <v>0</v>
      </c>
      <c r="R66" s="307"/>
      <c r="S66" s="304"/>
      <c r="T66" s="301">
        <f t="shared" si="43"/>
        <v>0</v>
      </c>
      <c r="U66" s="304"/>
      <c r="V66" s="304"/>
    </row>
    <row r="67" spans="1:22" ht="30" outlineLevel="1">
      <c r="A67" s="327">
        <f>A7</f>
        <v>2015</v>
      </c>
      <c r="B67" s="168" t="s">
        <v>426</v>
      </c>
      <c r="C67" s="37" t="s">
        <v>427</v>
      </c>
      <c r="D67" s="304"/>
      <c r="E67" s="304"/>
      <c r="F67" s="304"/>
      <c r="G67" s="304"/>
      <c r="H67" s="304"/>
      <c r="I67" s="304"/>
      <c r="J67" s="301">
        <f t="shared" si="41"/>
        <v>0</v>
      </c>
      <c r="K67" s="301">
        <f t="shared" si="42"/>
        <v>0</v>
      </c>
      <c r="L67" s="304"/>
      <c r="M67" s="304"/>
      <c r="N67" s="304"/>
      <c r="O67" s="305"/>
      <c r="P67" s="306">
        <f>SUMIFS(B1_Hinzu_Kürz!$D$4:$D$203,B1_Hinzu_Kürz!$B$4:$B$203,$A67,B1_Hinzu_Kürz!$C$4:$C$203,CONCATENATE(B_Bilanz!$B67," ",B_Bilanz!$C67),B1_Hinzu_Kürz!$E$4:$E$203,"Hinzurechnung")</f>
        <v>0</v>
      </c>
      <c r="Q67" s="306">
        <f>SUMIFS(B1_Hinzu_Kürz!$D$4:$D$203,B1_Hinzu_Kürz!$B$4:$B$203,$A67,B1_Hinzu_Kürz!$C$4:$C$203,CONCATENATE(B_Bilanz!$B67," ",B_Bilanz!$C67),B1_Hinzu_Kürz!$E$4:$E$203,"Kürzung")</f>
        <v>0</v>
      </c>
      <c r="R67" s="307"/>
      <c r="S67" s="304"/>
      <c r="T67" s="301">
        <f t="shared" si="43"/>
        <v>0</v>
      </c>
      <c r="U67" s="304"/>
      <c r="V67" s="304"/>
    </row>
    <row r="68" spans="1:22" outlineLevel="1">
      <c r="A68" s="327">
        <f>A7</f>
        <v>2015</v>
      </c>
      <c r="B68" s="168" t="s">
        <v>428</v>
      </c>
      <c r="C68" s="37" t="s">
        <v>429</v>
      </c>
      <c r="D68" s="304"/>
      <c r="E68" s="304"/>
      <c r="F68" s="304"/>
      <c r="G68" s="304"/>
      <c r="H68" s="304"/>
      <c r="I68" s="304"/>
      <c r="J68" s="301">
        <f t="shared" si="41"/>
        <v>0</v>
      </c>
      <c r="K68" s="301">
        <f t="shared" si="42"/>
        <v>0</v>
      </c>
      <c r="L68" s="304"/>
      <c r="M68" s="304"/>
      <c r="N68" s="304"/>
      <c r="O68" s="305"/>
      <c r="P68" s="306">
        <f>SUMIFS(B1_Hinzu_Kürz!$D$4:$D$203,B1_Hinzu_Kürz!$B$4:$B$203,$A68,B1_Hinzu_Kürz!$C$4:$C$203,CONCATENATE(B_Bilanz!$B68," ",B_Bilanz!$C68),B1_Hinzu_Kürz!$E$4:$E$203,"Hinzurechnung")</f>
        <v>0</v>
      </c>
      <c r="Q68" s="306">
        <f>SUMIFS(B1_Hinzu_Kürz!$D$4:$D$203,B1_Hinzu_Kürz!$B$4:$B$203,$A68,B1_Hinzu_Kürz!$C$4:$C$203,CONCATENATE(B_Bilanz!$B68," ",B_Bilanz!$C68),B1_Hinzu_Kürz!$E$4:$E$203,"Kürzung")</f>
        <v>0</v>
      </c>
      <c r="R68" s="307"/>
      <c r="S68" s="304"/>
      <c r="T68" s="301">
        <f t="shared" si="43"/>
        <v>0</v>
      </c>
      <c r="U68" s="304"/>
      <c r="V68" s="304"/>
    </row>
    <row r="69" spans="1:22" outlineLevel="1">
      <c r="A69" s="327">
        <f>A7</f>
        <v>2015</v>
      </c>
      <c r="B69" s="168" t="s">
        <v>430</v>
      </c>
      <c r="C69" s="37" t="s">
        <v>431</v>
      </c>
      <c r="D69" s="304"/>
      <c r="E69" s="304"/>
      <c r="F69" s="304"/>
      <c r="G69" s="304"/>
      <c r="H69" s="304"/>
      <c r="I69" s="304"/>
      <c r="J69" s="301">
        <f t="shared" si="41"/>
        <v>0</v>
      </c>
      <c r="K69" s="301">
        <f t="shared" si="42"/>
        <v>0</v>
      </c>
      <c r="L69" s="304"/>
      <c r="M69" s="304"/>
      <c r="N69" s="304"/>
      <c r="O69" s="305"/>
      <c r="P69" s="306">
        <f>SUMIFS(B1_Hinzu_Kürz!$D$4:$D$203,B1_Hinzu_Kürz!$B$4:$B$203,$A69,B1_Hinzu_Kürz!$C$4:$C$203,CONCATENATE(B_Bilanz!$B69," ",B_Bilanz!$C69),B1_Hinzu_Kürz!$E$4:$E$203,"Hinzurechnung")</f>
        <v>0</v>
      </c>
      <c r="Q69" s="306">
        <f>SUMIFS(B1_Hinzu_Kürz!$D$4:$D$203,B1_Hinzu_Kürz!$B$4:$B$203,$A69,B1_Hinzu_Kürz!$C$4:$C$203,CONCATENATE(B_Bilanz!$B69," ",B_Bilanz!$C69),B1_Hinzu_Kürz!$E$4:$E$203,"Kürzung")</f>
        <v>0</v>
      </c>
      <c r="R69" s="307"/>
      <c r="S69" s="304"/>
      <c r="T69" s="301">
        <f t="shared" si="43"/>
        <v>0</v>
      </c>
      <c r="U69" s="304"/>
      <c r="V69" s="304"/>
    </row>
    <row r="70" spans="1:22" outlineLevel="1">
      <c r="A70" s="327">
        <f>A7</f>
        <v>2015</v>
      </c>
      <c r="B70" s="168" t="s">
        <v>179</v>
      </c>
      <c r="C70" s="37" t="s">
        <v>432</v>
      </c>
      <c r="D70" s="312">
        <f>SUM(D71:D73)</f>
        <v>0</v>
      </c>
      <c r="E70" s="312">
        <f t="shared" ref="E70:K70" si="44">SUM(E71:E73)</f>
        <v>0</v>
      </c>
      <c r="F70" s="312">
        <f t="shared" si="44"/>
        <v>0</v>
      </c>
      <c r="G70" s="312">
        <f t="shared" si="44"/>
        <v>0</v>
      </c>
      <c r="H70" s="312">
        <f t="shared" si="44"/>
        <v>0</v>
      </c>
      <c r="I70" s="312">
        <f t="shared" si="44"/>
        <v>0</v>
      </c>
      <c r="J70" s="312">
        <f t="shared" si="44"/>
        <v>0</v>
      </c>
      <c r="K70" s="312">
        <f t="shared" si="44"/>
        <v>0</v>
      </c>
      <c r="L70" s="312">
        <f t="shared" ref="L70" si="45">SUM(L71:L73)</f>
        <v>0</v>
      </c>
      <c r="M70" s="312">
        <f t="shared" ref="M70" si="46">SUM(M71:M73)</f>
        <v>0</v>
      </c>
      <c r="N70" s="312">
        <f t="shared" ref="N70" si="47">SUM(N71:N73)</f>
        <v>0</v>
      </c>
      <c r="O70" s="312">
        <f t="shared" ref="O70" si="48">SUM(O71:O73)</f>
        <v>0</v>
      </c>
      <c r="P70" s="312">
        <f t="shared" ref="P70" si="49">SUM(P71:P73)</f>
        <v>0</v>
      </c>
      <c r="Q70" s="312">
        <f t="shared" ref="Q70" si="50">SUM(Q71:Q73)</f>
        <v>0</v>
      </c>
      <c r="R70" s="312">
        <f t="shared" ref="R70" si="51">SUM(R71:R73)</f>
        <v>0</v>
      </c>
      <c r="S70" s="312">
        <f t="shared" ref="S70" si="52">SUM(S71:S73)</f>
        <v>0</v>
      </c>
      <c r="T70" s="312">
        <f t="shared" ref="T70" si="53">SUM(T71:T73)</f>
        <v>0</v>
      </c>
      <c r="U70" s="312">
        <f t="shared" ref="U70" si="54">SUM(U71:U73)</f>
        <v>0</v>
      </c>
      <c r="V70" s="312">
        <f t="shared" ref="V70" si="55">SUM(V71:V73)</f>
        <v>0</v>
      </c>
    </row>
    <row r="71" spans="1:22" outlineLevel="1">
      <c r="A71" s="327">
        <f>A7</f>
        <v>2015</v>
      </c>
      <c r="B71" s="168" t="s">
        <v>433</v>
      </c>
      <c r="C71" s="37" t="s">
        <v>434</v>
      </c>
      <c r="D71" s="313">
        <f>SUMIF(B2_RSt_Spiegel!$B$7:$B$206,C71,B2_RSt_Spiegel!$CC$7:$CC$206)</f>
        <v>0</v>
      </c>
      <c r="E71" s="307"/>
      <c r="F71" s="304"/>
      <c r="G71" s="304"/>
      <c r="H71" s="304"/>
      <c r="I71" s="304"/>
      <c r="J71" s="301">
        <f t="shared" ref="J71:J76" si="56">L71+N71</f>
        <v>0</v>
      </c>
      <c r="K71" s="301">
        <f t="shared" ref="K71:K76" si="57">M71+O71</f>
        <v>0</v>
      </c>
      <c r="L71" s="304"/>
      <c r="M71" s="304"/>
      <c r="N71" s="314">
        <f>SUMIF(B2_RSt_Spiegel!$B$7:$B$206,C71,B2_RSt_Spiegel!$CH$7:$CH$206)</f>
        <v>0</v>
      </c>
      <c r="O71" s="305"/>
      <c r="P71" s="306">
        <f>SUMIFS(B1_Hinzu_Kürz!$D$4:$D$203,B1_Hinzu_Kürz!$B$4:$B$203,$A71,B1_Hinzu_Kürz!$C$4:$C$203,CONCATENATE(B_Bilanz!$B71," ",B_Bilanz!$C71),B1_Hinzu_Kürz!$E$4:$E$203,"Hinzurechnung")</f>
        <v>0</v>
      </c>
      <c r="Q71" s="306">
        <f>SUMIFS(B1_Hinzu_Kürz!$D$4:$D$203,B1_Hinzu_Kürz!$B$4:$B$203,$A71,B1_Hinzu_Kürz!$C$4:$C$203,CONCATENATE(B_Bilanz!$B71," ",B_Bilanz!$C71),B1_Hinzu_Kürz!$E$4:$E$203,"Kürzung")</f>
        <v>0</v>
      </c>
      <c r="R71" s="307"/>
      <c r="S71" s="304"/>
      <c r="T71" s="301">
        <f t="shared" ref="T71:T76" si="58">N71+P71-Q71-R71-S71</f>
        <v>0</v>
      </c>
      <c r="U71" s="304"/>
      <c r="V71" s="304"/>
    </row>
    <row r="72" spans="1:22" outlineLevel="1">
      <c r="A72" s="327">
        <f>A7</f>
        <v>2015</v>
      </c>
      <c r="B72" s="168" t="s">
        <v>435</v>
      </c>
      <c r="C72" s="37" t="s">
        <v>436</v>
      </c>
      <c r="D72" s="313">
        <f>SUMIF(B2_RSt_Spiegel!$B$7:$B$206,C72,B2_RSt_Spiegel!$CC$7:$CC$206)</f>
        <v>0</v>
      </c>
      <c r="E72" s="307"/>
      <c r="F72" s="304"/>
      <c r="G72" s="304"/>
      <c r="H72" s="304"/>
      <c r="I72" s="304"/>
      <c r="J72" s="301">
        <f t="shared" si="56"/>
        <v>0</v>
      </c>
      <c r="K72" s="301">
        <f t="shared" si="57"/>
        <v>0</v>
      </c>
      <c r="L72" s="304"/>
      <c r="M72" s="304"/>
      <c r="N72" s="314">
        <f>SUMIF(B2_RSt_Spiegel!$B$7:$B$206,C72,B2_RSt_Spiegel!$CH$7:$CH$206)</f>
        <v>0</v>
      </c>
      <c r="O72" s="305"/>
      <c r="P72" s="306">
        <f>SUMIFS(B1_Hinzu_Kürz!$D$4:$D$203,B1_Hinzu_Kürz!$B$4:$B$203,$A72,B1_Hinzu_Kürz!$C$4:$C$203,CONCATENATE(B_Bilanz!$B72," ",B_Bilanz!$C72),B1_Hinzu_Kürz!$E$4:$E$203,"Hinzurechnung")</f>
        <v>0</v>
      </c>
      <c r="Q72" s="306">
        <f>SUMIFS(B1_Hinzu_Kürz!$D$4:$D$203,B1_Hinzu_Kürz!$B$4:$B$203,$A72,B1_Hinzu_Kürz!$C$4:$C$203,CONCATENATE(B_Bilanz!$B72," ",B_Bilanz!$C72),B1_Hinzu_Kürz!$E$4:$E$203,"Kürzung")</f>
        <v>0</v>
      </c>
      <c r="R72" s="307"/>
      <c r="S72" s="304"/>
      <c r="T72" s="301">
        <f t="shared" si="58"/>
        <v>0</v>
      </c>
      <c r="U72" s="304"/>
      <c r="V72" s="304"/>
    </row>
    <row r="73" spans="1:22" outlineLevel="1">
      <c r="A73" s="327">
        <f>A7</f>
        <v>2015</v>
      </c>
      <c r="B73" s="168" t="s">
        <v>437</v>
      </c>
      <c r="C73" s="282" t="s">
        <v>441</v>
      </c>
      <c r="D73" s="301">
        <f>SUM(D74:D77)</f>
        <v>0</v>
      </c>
      <c r="E73" s="301">
        <f t="shared" ref="E73" si="59">SUM(E74:E77)</f>
        <v>0</v>
      </c>
      <c r="F73" s="301">
        <f t="shared" ref="F73" si="60">SUM(F74:F77)</f>
        <v>0</v>
      </c>
      <c r="G73" s="301">
        <f t="shared" ref="G73" si="61">SUM(G74:G77)</f>
        <v>0</v>
      </c>
      <c r="H73" s="301">
        <f t="shared" ref="H73" si="62">SUM(H74:H77)</f>
        <v>0</v>
      </c>
      <c r="I73" s="301">
        <f t="shared" ref="I73" si="63">SUM(I74:I77)</f>
        <v>0</v>
      </c>
      <c r="J73" s="301">
        <f t="shared" ref="J73" si="64">SUM(J74:J77)</f>
        <v>0</v>
      </c>
      <c r="K73" s="301">
        <f t="shared" ref="K73" si="65">SUM(K74:K77)</f>
        <v>0</v>
      </c>
      <c r="L73" s="301">
        <f t="shared" ref="L73" si="66">SUM(L74:L77)</f>
        <v>0</v>
      </c>
      <c r="M73" s="301">
        <f t="shared" ref="M73" si="67">SUM(M74:M77)</f>
        <v>0</v>
      </c>
      <c r="N73" s="301">
        <f t="shared" ref="N73" si="68">SUM(N74:N77)</f>
        <v>0</v>
      </c>
      <c r="O73" s="301">
        <f t="shared" ref="O73" si="69">SUM(O74:O77)</f>
        <v>0</v>
      </c>
      <c r="P73" s="301">
        <f t="shared" ref="P73" si="70">SUM(P74:P77)</f>
        <v>0</v>
      </c>
      <c r="Q73" s="301">
        <f t="shared" ref="Q73" si="71">SUM(Q74:Q77)</f>
        <v>0</v>
      </c>
      <c r="R73" s="301">
        <f t="shared" ref="R73" si="72">SUM(R74:R77)</f>
        <v>0</v>
      </c>
      <c r="S73" s="301">
        <f t="shared" ref="S73" si="73">SUM(S74:S77)</f>
        <v>0</v>
      </c>
      <c r="T73" s="301">
        <f t="shared" ref="T73" si="74">SUM(T74:T77)</f>
        <v>0</v>
      </c>
      <c r="U73" s="301">
        <f t="shared" ref="U73" si="75">SUM(U74:U77)</f>
        <v>0</v>
      </c>
      <c r="V73" s="301">
        <f t="shared" ref="V73" si="76">SUM(V74:V77)</f>
        <v>0</v>
      </c>
    </row>
    <row r="74" spans="1:22" outlineLevel="1">
      <c r="A74" s="327">
        <f>A7</f>
        <v>2015</v>
      </c>
      <c r="B74" s="169" t="s">
        <v>1150</v>
      </c>
      <c r="C74" s="283" t="s">
        <v>438</v>
      </c>
      <c r="D74" s="313">
        <f>SUMIF(B2_RSt_Spiegel!$B$7:$B$206,C74,B2_RSt_Spiegel!$CC$7:$CC$206)</f>
        <v>0</v>
      </c>
      <c r="E74" s="307"/>
      <c r="F74" s="304"/>
      <c r="G74" s="304"/>
      <c r="H74" s="304"/>
      <c r="I74" s="304"/>
      <c r="J74" s="301">
        <f t="shared" si="56"/>
        <v>0</v>
      </c>
      <c r="K74" s="301">
        <f t="shared" si="57"/>
        <v>0</v>
      </c>
      <c r="L74" s="304"/>
      <c r="M74" s="304"/>
      <c r="N74" s="314">
        <f>SUMIF(B2_RSt_Spiegel!$B$7:$B$206,C74,B2_RSt_Spiegel!$CH$7:$CH$206)</f>
        <v>0</v>
      </c>
      <c r="O74" s="305"/>
      <c r="P74" s="306">
        <f>SUMIFS(B1_Hinzu_Kürz!$D$4:$D$203,B1_Hinzu_Kürz!$B$4:$B$203,$A74,B1_Hinzu_Kürz!$C$4:$C$203,CONCATENATE(B_Bilanz!$B74," ",B_Bilanz!$C74),B1_Hinzu_Kürz!$E$4:$E$203,"Hinzurechnung")</f>
        <v>0</v>
      </c>
      <c r="Q74" s="306">
        <f>SUMIFS(B1_Hinzu_Kürz!$D$4:$D$203,B1_Hinzu_Kürz!$B$4:$B$203,$A74,B1_Hinzu_Kürz!$C$4:$C$203,CONCATENATE(B_Bilanz!$B74," ",B_Bilanz!$C74),B1_Hinzu_Kürz!$E$4:$E$203,"Kürzung")</f>
        <v>0</v>
      </c>
      <c r="R74" s="307"/>
      <c r="S74" s="304"/>
      <c r="T74" s="301">
        <f t="shared" si="58"/>
        <v>0</v>
      </c>
      <c r="U74" s="304"/>
      <c r="V74" s="304"/>
    </row>
    <row r="75" spans="1:22" outlineLevel="1">
      <c r="A75" s="327">
        <f>A7</f>
        <v>2015</v>
      </c>
      <c r="B75" s="169" t="s">
        <v>1151</v>
      </c>
      <c r="C75" s="283" t="s">
        <v>439</v>
      </c>
      <c r="D75" s="313">
        <f>SUMIF(B2_RSt_Spiegel!$B$7:$B$206,C75,B2_RSt_Spiegel!$CC$7:$CC$206)</f>
        <v>0</v>
      </c>
      <c r="E75" s="307"/>
      <c r="F75" s="304"/>
      <c r="G75" s="304"/>
      <c r="H75" s="304"/>
      <c r="I75" s="304"/>
      <c r="J75" s="301">
        <f t="shared" si="56"/>
        <v>0</v>
      </c>
      <c r="K75" s="301">
        <f t="shared" si="57"/>
        <v>0</v>
      </c>
      <c r="L75" s="304"/>
      <c r="M75" s="304"/>
      <c r="N75" s="314">
        <f>SUMIF(B2_RSt_Spiegel!$B$7:$B$206,C75,B2_RSt_Spiegel!$CH$7:$CH$206)</f>
        <v>0</v>
      </c>
      <c r="O75" s="305"/>
      <c r="P75" s="306">
        <f>SUMIFS(B1_Hinzu_Kürz!$D$4:$D$203,B1_Hinzu_Kürz!$B$4:$B$203,$A75,B1_Hinzu_Kürz!$C$4:$C$203,CONCATENATE(B_Bilanz!$B75," ",B_Bilanz!$C75),B1_Hinzu_Kürz!$E$4:$E$203,"Hinzurechnung")</f>
        <v>0</v>
      </c>
      <c r="Q75" s="306">
        <f>SUMIFS(B1_Hinzu_Kürz!$D$4:$D$203,B1_Hinzu_Kürz!$B$4:$B$203,$A75,B1_Hinzu_Kürz!$C$4:$C$203,CONCATENATE(B_Bilanz!$B75," ",B_Bilanz!$C75),B1_Hinzu_Kürz!$E$4:$E$203,"Kürzung")</f>
        <v>0</v>
      </c>
      <c r="R75" s="307"/>
      <c r="S75" s="304"/>
      <c r="T75" s="301">
        <f t="shared" si="58"/>
        <v>0</v>
      </c>
      <c r="U75" s="304"/>
      <c r="V75" s="304"/>
    </row>
    <row r="76" spans="1:22" outlineLevel="1">
      <c r="A76" s="327">
        <f>A7</f>
        <v>2015</v>
      </c>
      <c r="B76" s="169" t="s">
        <v>1152</v>
      </c>
      <c r="C76" s="283" t="s">
        <v>440</v>
      </c>
      <c r="D76" s="313">
        <f>SUMIF(B2_RSt_Spiegel!$B$7:$B$206,C76,B2_RSt_Spiegel!$CC$7:$CC$206)</f>
        <v>0</v>
      </c>
      <c r="E76" s="307"/>
      <c r="F76" s="304"/>
      <c r="G76" s="304"/>
      <c r="H76" s="304"/>
      <c r="I76" s="304"/>
      <c r="J76" s="301">
        <f t="shared" si="56"/>
        <v>0</v>
      </c>
      <c r="K76" s="301">
        <f t="shared" si="57"/>
        <v>0</v>
      </c>
      <c r="L76" s="304"/>
      <c r="M76" s="304"/>
      <c r="N76" s="314">
        <f>SUMIF(B2_RSt_Spiegel!$B$7:$B$206,C76,B2_RSt_Spiegel!$CH$7:$CH$206)</f>
        <v>0</v>
      </c>
      <c r="O76" s="305"/>
      <c r="P76" s="306">
        <f>SUMIFS(B1_Hinzu_Kürz!$D$4:$D$203,B1_Hinzu_Kürz!$B$4:$B$203,$A76,B1_Hinzu_Kürz!$C$4:$C$203,CONCATENATE(B_Bilanz!$B76," ",B_Bilanz!$C76),B1_Hinzu_Kürz!$E$4:$E$203,"Hinzurechnung")</f>
        <v>0</v>
      </c>
      <c r="Q76" s="306">
        <f>SUMIFS(B1_Hinzu_Kürz!$D$4:$D$203,B1_Hinzu_Kürz!$B$4:$B$203,$A76,B1_Hinzu_Kürz!$C$4:$C$203,CONCATENATE(B_Bilanz!$B76," ",B_Bilanz!$C76),B1_Hinzu_Kürz!$E$4:$E$203,"Kürzung")</f>
        <v>0</v>
      </c>
      <c r="R76" s="307"/>
      <c r="S76" s="304"/>
      <c r="T76" s="301">
        <f t="shared" si="58"/>
        <v>0</v>
      </c>
      <c r="U76" s="304"/>
      <c r="V76" s="304"/>
    </row>
    <row r="77" spans="1:22" outlineLevel="1">
      <c r="A77" s="327">
        <f>A7</f>
        <v>2015</v>
      </c>
      <c r="B77" s="169" t="s">
        <v>1153</v>
      </c>
      <c r="C77" s="283" t="s">
        <v>1154</v>
      </c>
      <c r="D77" s="313">
        <f>SUMIF(B2_RSt_Spiegel!$B$7:$B$206,C77,B2_RSt_Spiegel!$CC$7:$CC$206)</f>
        <v>0</v>
      </c>
      <c r="E77" s="307"/>
      <c r="F77" s="304"/>
      <c r="G77" s="304"/>
      <c r="H77" s="304"/>
      <c r="I77" s="304"/>
      <c r="J77" s="301">
        <f t="shared" ref="J77" si="77">L77+N77</f>
        <v>0</v>
      </c>
      <c r="K77" s="301">
        <f t="shared" ref="K77" si="78">M77+O77</f>
        <v>0</v>
      </c>
      <c r="L77" s="304"/>
      <c r="M77" s="304"/>
      <c r="N77" s="314">
        <f>SUMIF(B2_RSt_Spiegel!$B$7:$B$206,C77,B2_RSt_Spiegel!$CH$7:$CH$206)</f>
        <v>0</v>
      </c>
      <c r="O77" s="305"/>
      <c r="P77" s="306">
        <f>SUMIFS(B1_Hinzu_Kürz!$D$4:$D$203,B1_Hinzu_Kürz!$B$4:$B$203,$A77,B1_Hinzu_Kürz!$C$4:$C$203,CONCATENATE(B_Bilanz!$B77," ",B_Bilanz!$C77),B1_Hinzu_Kürz!$E$4:$E$203,"Hinzurechnung")</f>
        <v>0</v>
      </c>
      <c r="Q77" s="306">
        <f>SUMIFS(B1_Hinzu_Kürz!$D$4:$D$203,B1_Hinzu_Kürz!$B$4:$B$203,$A77,B1_Hinzu_Kürz!$C$4:$C$203,CONCATENATE(B_Bilanz!$B77," ",B_Bilanz!$C77),B1_Hinzu_Kürz!$E$4:$E$203,"Kürzung")</f>
        <v>0</v>
      </c>
      <c r="R77" s="307"/>
      <c r="S77" s="304"/>
      <c r="T77" s="301">
        <f t="shared" ref="T77" si="79">N77+P77-Q77-R77-S77</f>
        <v>0</v>
      </c>
      <c r="U77" s="304"/>
      <c r="V77" s="304"/>
    </row>
    <row r="78" spans="1:22" outlineLevel="1">
      <c r="A78" s="327">
        <f>A7</f>
        <v>2015</v>
      </c>
      <c r="B78" s="170" t="s">
        <v>183</v>
      </c>
      <c r="C78" s="37" t="s">
        <v>442</v>
      </c>
      <c r="D78" s="315">
        <f t="shared" ref="D78:S78" si="80">D81+D82+D83+D85+D87+D88+D90+D92</f>
        <v>0</v>
      </c>
      <c r="E78" s="300">
        <f t="shared" si="80"/>
        <v>0</v>
      </c>
      <c r="F78" s="301">
        <f t="shared" si="80"/>
        <v>0</v>
      </c>
      <c r="G78" s="301">
        <f t="shared" si="80"/>
        <v>0</v>
      </c>
      <c r="H78" s="301">
        <f t="shared" si="80"/>
        <v>0</v>
      </c>
      <c r="I78" s="301">
        <f t="shared" si="80"/>
        <v>0</v>
      </c>
      <c r="J78" s="301">
        <f t="shared" si="80"/>
        <v>0</v>
      </c>
      <c r="K78" s="301">
        <f t="shared" si="80"/>
        <v>0</v>
      </c>
      <c r="L78" s="301">
        <f t="shared" si="80"/>
        <v>0</v>
      </c>
      <c r="M78" s="301">
        <f t="shared" si="80"/>
        <v>0</v>
      </c>
      <c r="N78" s="301">
        <f t="shared" si="80"/>
        <v>0</v>
      </c>
      <c r="O78" s="302">
        <f t="shared" si="80"/>
        <v>0</v>
      </c>
      <c r="P78" s="303">
        <f t="shared" si="80"/>
        <v>0</v>
      </c>
      <c r="Q78" s="303">
        <f t="shared" si="80"/>
        <v>0</v>
      </c>
      <c r="R78" s="300">
        <f t="shared" si="80"/>
        <v>0</v>
      </c>
      <c r="S78" s="301">
        <f t="shared" si="80"/>
        <v>0</v>
      </c>
      <c r="T78" s="301">
        <f>N78+P78-Q78-R78-S78-V78</f>
        <v>0</v>
      </c>
      <c r="U78" s="301">
        <f>U81+U82+U83+U85+U87+U88+U90+U92</f>
        <v>0</v>
      </c>
      <c r="V78" s="301">
        <f>V81+V82+V83+V85+V87+V88+V90+V92</f>
        <v>0</v>
      </c>
    </row>
    <row r="79" spans="1:22" outlineLevel="1">
      <c r="A79" s="327">
        <f>A7</f>
        <v>2015</v>
      </c>
      <c r="B79" s="170" t="s">
        <v>185</v>
      </c>
      <c r="C79" s="37" t="s">
        <v>443</v>
      </c>
      <c r="D79" s="304"/>
      <c r="E79" s="304"/>
      <c r="F79" s="304"/>
      <c r="G79" s="304"/>
      <c r="H79" s="304"/>
      <c r="I79" s="304"/>
      <c r="J79" s="301">
        <f t="shared" ref="J79:J97" si="81">L79+N79</f>
        <v>0</v>
      </c>
      <c r="K79" s="301">
        <f t="shared" ref="K79:K97" si="82">M79+O79</f>
        <v>0</v>
      </c>
      <c r="L79" s="304"/>
      <c r="M79" s="304"/>
      <c r="N79" s="304"/>
      <c r="O79" s="305"/>
      <c r="P79" s="306">
        <f>SUMIFS(B1_Hinzu_Kürz!$D$4:$D$203,B1_Hinzu_Kürz!$B$4:$B$203,$A79,B1_Hinzu_Kürz!$C$4:$C$203,CONCATENATE(B_Bilanz!$B79," ",B_Bilanz!$C79),B1_Hinzu_Kürz!$E$4:$E$203,"Hinzurechnung")</f>
        <v>0</v>
      </c>
      <c r="Q79" s="306">
        <f>SUMIFS(B1_Hinzu_Kürz!$D$4:$D$203,B1_Hinzu_Kürz!$B$4:$B$203,$A79,B1_Hinzu_Kürz!$C$4:$C$203,CONCATENATE(B_Bilanz!$B79," ",B_Bilanz!$C79),B1_Hinzu_Kürz!$E$4:$E$203,"Kürzung")</f>
        <v>0</v>
      </c>
      <c r="R79" s="307"/>
      <c r="S79" s="304"/>
      <c r="T79" s="301">
        <f t="shared" ref="T79:T94" si="83">N79+P79-Q79-R79-S79</f>
        <v>0</v>
      </c>
      <c r="U79" s="304"/>
      <c r="V79" s="304"/>
    </row>
    <row r="80" spans="1:22" outlineLevel="1">
      <c r="A80" s="327">
        <f>A7</f>
        <v>2015</v>
      </c>
      <c r="B80" s="170" t="s">
        <v>444</v>
      </c>
      <c r="C80" s="37" t="s">
        <v>445</v>
      </c>
      <c r="D80" s="304"/>
      <c r="E80" s="304"/>
      <c r="F80" s="304"/>
      <c r="G80" s="304"/>
      <c r="H80" s="304"/>
      <c r="I80" s="304"/>
      <c r="J80" s="301">
        <f t="shared" si="81"/>
        <v>0</v>
      </c>
      <c r="K80" s="301">
        <f t="shared" si="82"/>
        <v>0</v>
      </c>
      <c r="L80" s="304"/>
      <c r="M80" s="304"/>
      <c r="N80" s="304"/>
      <c r="O80" s="305"/>
      <c r="P80" s="306">
        <f>SUMIFS(B1_Hinzu_Kürz!$D$4:$D$203,B1_Hinzu_Kürz!$B$4:$B$203,$A80,B1_Hinzu_Kürz!$C$4:$C$203,CONCATENATE(B_Bilanz!$B80," ",B_Bilanz!$C80),B1_Hinzu_Kürz!$E$4:$E$203,"Hinzurechnung")</f>
        <v>0</v>
      </c>
      <c r="Q80" s="306">
        <f>SUMIFS(B1_Hinzu_Kürz!$D$4:$D$203,B1_Hinzu_Kürz!$B$4:$B$203,$A80,B1_Hinzu_Kürz!$C$4:$C$203,CONCATENATE(B_Bilanz!$B80," ",B_Bilanz!$C80),B1_Hinzu_Kürz!$E$4:$E$203,"Kürzung")</f>
        <v>0</v>
      </c>
      <c r="R80" s="307"/>
      <c r="S80" s="304"/>
      <c r="T80" s="301">
        <f t="shared" si="83"/>
        <v>0</v>
      </c>
      <c r="U80" s="304"/>
      <c r="V80" s="304"/>
    </row>
    <row r="81" spans="1:22" outlineLevel="1">
      <c r="A81" s="327">
        <f>A7</f>
        <v>2015</v>
      </c>
      <c r="B81" s="170" t="s">
        <v>446</v>
      </c>
      <c r="C81" s="37" t="s">
        <v>447</v>
      </c>
      <c r="D81" s="304"/>
      <c r="E81" s="304"/>
      <c r="F81" s="304"/>
      <c r="G81" s="304"/>
      <c r="H81" s="304"/>
      <c r="I81" s="304"/>
      <c r="J81" s="301">
        <f t="shared" si="81"/>
        <v>0</v>
      </c>
      <c r="K81" s="301">
        <f t="shared" si="82"/>
        <v>0</v>
      </c>
      <c r="L81" s="304"/>
      <c r="M81" s="304"/>
      <c r="N81" s="304"/>
      <c r="O81" s="305"/>
      <c r="P81" s="306">
        <f>SUMIFS(B1_Hinzu_Kürz!$D$4:$D$203,B1_Hinzu_Kürz!$B$4:$B$203,$A81,B1_Hinzu_Kürz!$C$4:$C$203,CONCATENATE(B_Bilanz!$B81," ",B_Bilanz!$C81),B1_Hinzu_Kürz!$E$4:$E$203,"Hinzurechnung")</f>
        <v>0</v>
      </c>
      <c r="Q81" s="306">
        <f>SUMIFS(B1_Hinzu_Kürz!$D$4:$D$203,B1_Hinzu_Kürz!$B$4:$B$203,$A81,B1_Hinzu_Kürz!$C$4:$C$203,CONCATENATE(B_Bilanz!$B81," ",B_Bilanz!$C81),B1_Hinzu_Kürz!$E$4:$E$203,"Kürzung")</f>
        <v>0</v>
      </c>
      <c r="R81" s="307"/>
      <c r="S81" s="304"/>
      <c r="T81" s="301">
        <f t="shared" si="83"/>
        <v>0</v>
      </c>
      <c r="U81" s="304"/>
      <c r="V81" s="304"/>
    </row>
    <row r="82" spans="1:22" outlineLevel="1">
      <c r="A82" s="327">
        <f>A7</f>
        <v>2015</v>
      </c>
      <c r="B82" s="168" t="s">
        <v>448</v>
      </c>
      <c r="C82" s="37" t="s">
        <v>449</v>
      </c>
      <c r="D82" s="304"/>
      <c r="E82" s="304"/>
      <c r="F82" s="304"/>
      <c r="G82" s="304"/>
      <c r="H82" s="304"/>
      <c r="I82" s="304"/>
      <c r="J82" s="301">
        <f t="shared" si="81"/>
        <v>0</v>
      </c>
      <c r="K82" s="301">
        <f t="shared" si="82"/>
        <v>0</v>
      </c>
      <c r="L82" s="304"/>
      <c r="M82" s="304"/>
      <c r="N82" s="304"/>
      <c r="O82" s="305"/>
      <c r="P82" s="306">
        <f>SUMIFS(B1_Hinzu_Kürz!$D$4:$D$203,B1_Hinzu_Kürz!$B$4:$B$203,$A82,B1_Hinzu_Kürz!$C$4:$C$203,CONCATENATE(B_Bilanz!$B82," ",B_Bilanz!$C82),B1_Hinzu_Kürz!$E$4:$E$203,"Hinzurechnung")</f>
        <v>0</v>
      </c>
      <c r="Q82" s="306">
        <f>SUMIFS(B1_Hinzu_Kürz!$D$4:$D$203,B1_Hinzu_Kürz!$B$4:$B$203,$A82,B1_Hinzu_Kürz!$C$4:$C$203,CONCATENATE(B_Bilanz!$B82," ",B_Bilanz!$C82),B1_Hinzu_Kürz!$E$4:$E$203,"Kürzung")</f>
        <v>0</v>
      </c>
      <c r="R82" s="307"/>
      <c r="S82" s="304"/>
      <c r="T82" s="301">
        <f t="shared" si="83"/>
        <v>0</v>
      </c>
      <c r="U82" s="304"/>
      <c r="V82" s="304"/>
    </row>
    <row r="83" spans="1:22" outlineLevel="1">
      <c r="A83" s="327">
        <f>A7</f>
        <v>2015</v>
      </c>
      <c r="B83" s="168" t="s">
        <v>450</v>
      </c>
      <c r="C83" s="37" t="s">
        <v>451</v>
      </c>
      <c r="D83" s="304"/>
      <c r="E83" s="304"/>
      <c r="F83" s="304"/>
      <c r="G83" s="304"/>
      <c r="H83" s="304"/>
      <c r="I83" s="304"/>
      <c r="J83" s="301">
        <f t="shared" si="81"/>
        <v>0</v>
      </c>
      <c r="K83" s="301">
        <f t="shared" si="82"/>
        <v>0</v>
      </c>
      <c r="L83" s="304"/>
      <c r="M83" s="304"/>
      <c r="N83" s="304"/>
      <c r="O83" s="305"/>
      <c r="P83" s="306">
        <f>SUMIFS(B1_Hinzu_Kürz!$D$4:$D$203,B1_Hinzu_Kürz!$B$4:$B$203,$A83,B1_Hinzu_Kürz!$C$4:$C$203,CONCATENATE(B_Bilanz!$B83," ",B_Bilanz!$C83),B1_Hinzu_Kürz!$E$4:$E$203,"Hinzurechnung")</f>
        <v>0</v>
      </c>
      <c r="Q83" s="306">
        <f>SUMIFS(B1_Hinzu_Kürz!$D$4:$D$203,B1_Hinzu_Kürz!$B$4:$B$203,$A83,B1_Hinzu_Kürz!$C$4:$C$203,CONCATENATE(B_Bilanz!$B83," ",B_Bilanz!$C83),B1_Hinzu_Kürz!$E$4:$E$203,"Kürzung")</f>
        <v>0</v>
      </c>
      <c r="R83" s="307"/>
      <c r="S83" s="304"/>
      <c r="T83" s="301">
        <f t="shared" si="83"/>
        <v>0</v>
      </c>
      <c r="U83" s="304"/>
      <c r="V83" s="304"/>
    </row>
    <row r="84" spans="1:22" outlineLevel="1">
      <c r="A84" s="327">
        <v>2015</v>
      </c>
      <c r="B84" s="169" t="s">
        <v>1081</v>
      </c>
      <c r="C84" s="39" t="s">
        <v>916</v>
      </c>
      <c r="D84" s="304"/>
      <c r="E84" s="304"/>
      <c r="F84" s="304"/>
      <c r="G84" s="304"/>
      <c r="H84" s="304"/>
      <c r="I84" s="304"/>
      <c r="J84" s="301">
        <f t="shared" ref="J84" si="84">L84+N84</f>
        <v>0</v>
      </c>
      <c r="K84" s="301">
        <f t="shared" ref="K84" si="85">M84+O84</f>
        <v>0</v>
      </c>
      <c r="L84" s="304"/>
      <c r="M84" s="304"/>
      <c r="N84" s="304"/>
      <c r="O84" s="305"/>
      <c r="P84" s="306">
        <f>SUMIFS(B1_Hinzu_Kürz!$D$4:$D$203,B1_Hinzu_Kürz!$B$4:$B$203,$A84,B1_Hinzu_Kürz!$C$4:$C$203,CONCATENATE(B_Bilanz!$B84," ",B_Bilanz!$C84),B1_Hinzu_Kürz!$E$4:$E$203,"Hinzurechnung")</f>
        <v>0</v>
      </c>
      <c r="Q84" s="306">
        <f>SUMIFS(B1_Hinzu_Kürz!$D$4:$D$203,B1_Hinzu_Kürz!$B$4:$B$203,$A84,B1_Hinzu_Kürz!$C$4:$C$203,CONCATENATE(B_Bilanz!$B84," ",B_Bilanz!$C84),B1_Hinzu_Kürz!$E$4:$E$203,"Kürzung")</f>
        <v>0</v>
      </c>
      <c r="R84" s="307"/>
      <c r="S84" s="304"/>
      <c r="T84" s="301">
        <f t="shared" si="83"/>
        <v>0</v>
      </c>
      <c r="U84" s="304"/>
      <c r="V84" s="304"/>
    </row>
    <row r="85" spans="1:22" ht="15" customHeight="1" outlineLevel="1">
      <c r="A85" s="327">
        <f>A7</f>
        <v>2015</v>
      </c>
      <c r="B85" s="168" t="s">
        <v>452</v>
      </c>
      <c r="C85" s="37" t="s">
        <v>453</v>
      </c>
      <c r="D85" s="304"/>
      <c r="E85" s="304"/>
      <c r="F85" s="304"/>
      <c r="G85" s="304"/>
      <c r="H85" s="304"/>
      <c r="I85" s="304"/>
      <c r="J85" s="301">
        <f t="shared" si="81"/>
        <v>0</v>
      </c>
      <c r="K85" s="301">
        <f t="shared" si="82"/>
        <v>0</v>
      </c>
      <c r="L85" s="304"/>
      <c r="M85" s="304"/>
      <c r="N85" s="304"/>
      <c r="O85" s="305"/>
      <c r="P85" s="306">
        <f>SUMIFS(B1_Hinzu_Kürz!$D$4:$D$203,B1_Hinzu_Kürz!$B$4:$B$203,$A85,B1_Hinzu_Kürz!$C$4:$C$203,CONCATENATE(B_Bilanz!$B85," ",B_Bilanz!$C85),B1_Hinzu_Kürz!$E$4:$E$203,"Hinzurechnung")</f>
        <v>0</v>
      </c>
      <c r="Q85" s="306">
        <f>SUMIFS(B1_Hinzu_Kürz!$D$4:$D$203,B1_Hinzu_Kürz!$B$4:$B$203,$A85,B1_Hinzu_Kürz!$C$4:$C$203,CONCATENATE(B_Bilanz!$B85," ",B_Bilanz!$C85),B1_Hinzu_Kürz!$E$4:$E$203,"Kürzung")</f>
        <v>0</v>
      </c>
      <c r="R85" s="307"/>
      <c r="S85" s="304"/>
      <c r="T85" s="301">
        <f t="shared" si="83"/>
        <v>0</v>
      </c>
      <c r="U85" s="304"/>
      <c r="V85" s="304"/>
    </row>
    <row r="86" spans="1:22" ht="15" customHeight="1" outlineLevel="1">
      <c r="A86" s="327">
        <f>A7</f>
        <v>2015</v>
      </c>
      <c r="B86" s="169" t="s">
        <v>915</v>
      </c>
      <c r="C86" s="39" t="s">
        <v>916</v>
      </c>
      <c r="D86" s="304"/>
      <c r="E86" s="304"/>
      <c r="F86" s="304"/>
      <c r="G86" s="304"/>
      <c r="H86" s="304"/>
      <c r="I86" s="304"/>
      <c r="J86" s="301">
        <f t="shared" si="81"/>
        <v>0</v>
      </c>
      <c r="K86" s="301">
        <f t="shared" si="82"/>
        <v>0</v>
      </c>
      <c r="L86" s="304"/>
      <c r="M86" s="304"/>
      <c r="N86" s="304"/>
      <c r="O86" s="305"/>
      <c r="P86" s="306">
        <f>SUMIFS(B1_Hinzu_Kürz!$D$4:$D$203,B1_Hinzu_Kürz!$B$4:$B$203,$A86,B1_Hinzu_Kürz!$C$4:$C$203,CONCATENATE(B_Bilanz!$B86," ",B_Bilanz!$C86),B1_Hinzu_Kürz!$E$4:$E$203,"Hinzurechnung")</f>
        <v>0</v>
      </c>
      <c r="Q86" s="306">
        <f>SUMIFS(B1_Hinzu_Kürz!$D$4:$D$203,B1_Hinzu_Kürz!$B$4:$B$203,$A86,B1_Hinzu_Kürz!$C$4:$C$203,CONCATENATE(B_Bilanz!$B86," ",B_Bilanz!$C86),B1_Hinzu_Kürz!$E$4:$E$203,"Kürzung")</f>
        <v>0</v>
      </c>
      <c r="R86" s="307"/>
      <c r="S86" s="304"/>
      <c r="T86" s="301">
        <f t="shared" si="83"/>
        <v>0</v>
      </c>
      <c r="U86" s="304"/>
      <c r="V86" s="304"/>
    </row>
    <row r="87" spans="1:22" ht="15" customHeight="1" outlineLevel="1">
      <c r="A87" s="327">
        <f>A7</f>
        <v>2015</v>
      </c>
      <c r="B87" s="168" t="s">
        <v>454</v>
      </c>
      <c r="C87" s="37" t="s">
        <v>455</v>
      </c>
      <c r="D87" s="304"/>
      <c r="E87" s="304"/>
      <c r="F87" s="304"/>
      <c r="G87" s="304"/>
      <c r="H87" s="304"/>
      <c r="I87" s="304"/>
      <c r="J87" s="301">
        <f t="shared" si="81"/>
        <v>0</v>
      </c>
      <c r="K87" s="301">
        <f t="shared" si="82"/>
        <v>0</v>
      </c>
      <c r="L87" s="304"/>
      <c r="M87" s="304"/>
      <c r="N87" s="304"/>
      <c r="O87" s="305"/>
      <c r="P87" s="306">
        <f>SUMIFS(B1_Hinzu_Kürz!$D$4:$D$203,B1_Hinzu_Kürz!$B$4:$B$203,$A87,B1_Hinzu_Kürz!$C$4:$C$203,CONCATENATE(B_Bilanz!$B87," ",B_Bilanz!$C87),B1_Hinzu_Kürz!$E$4:$E$203,"Hinzurechnung")</f>
        <v>0</v>
      </c>
      <c r="Q87" s="306">
        <f>SUMIFS(B1_Hinzu_Kürz!$D$4:$D$203,B1_Hinzu_Kürz!$B$4:$B$203,$A87,B1_Hinzu_Kürz!$C$4:$C$203,CONCATENATE(B_Bilanz!$B87," ",B_Bilanz!$C87),B1_Hinzu_Kürz!$E$4:$E$203,"Kürzung")</f>
        <v>0</v>
      </c>
      <c r="R87" s="307"/>
      <c r="S87" s="304"/>
      <c r="T87" s="301">
        <f t="shared" si="83"/>
        <v>0</v>
      </c>
      <c r="U87" s="304"/>
      <c r="V87" s="304"/>
    </row>
    <row r="88" spans="1:22" ht="15" customHeight="1" outlineLevel="1">
      <c r="A88" s="327">
        <f>A7</f>
        <v>2015</v>
      </c>
      <c r="B88" s="168" t="s">
        <v>456</v>
      </c>
      <c r="C88" s="37" t="s">
        <v>457</v>
      </c>
      <c r="D88" s="304"/>
      <c r="E88" s="304"/>
      <c r="F88" s="304"/>
      <c r="G88" s="304"/>
      <c r="H88" s="304"/>
      <c r="I88" s="304"/>
      <c r="J88" s="301">
        <f t="shared" si="81"/>
        <v>0</v>
      </c>
      <c r="K88" s="301">
        <f t="shared" si="82"/>
        <v>0</v>
      </c>
      <c r="L88" s="304"/>
      <c r="M88" s="304"/>
      <c r="N88" s="304"/>
      <c r="O88" s="305"/>
      <c r="P88" s="306">
        <f>SUMIFS(B1_Hinzu_Kürz!$D$4:$D$203,B1_Hinzu_Kürz!$B$4:$B$203,$A88,B1_Hinzu_Kürz!$C$4:$C$203,CONCATENATE(B_Bilanz!$B88," ",B_Bilanz!$C88),B1_Hinzu_Kürz!$E$4:$E$203,"Hinzurechnung")</f>
        <v>0</v>
      </c>
      <c r="Q88" s="306">
        <f>SUMIFS(B1_Hinzu_Kürz!$D$4:$D$203,B1_Hinzu_Kürz!$B$4:$B$203,$A88,B1_Hinzu_Kürz!$C$4:$C$203,CONCATENATE(B_Bilanz!$B88," ",B_Bilanz!$C88),B1_Hinzu_Kürz!$E$4:$E$203,"Kürzung")</f>
        <v>0</v>
      </c>
      <c r="R88" s="307"/>
      <c r="S88" s="304"/>
      <c r="T88" s="301">
        <f t="shared" si="83"/>
        <v>0</v>
      </c>
      <c r="U88" s="304"/>
      <c r="V88" s="304"/>
    </row>
    <row r="89" spans="1:22" ht="15" customHeight="1" outlineLevel="1">
      <c r="A89" s="327">
        <f>A7</f>
        <v>2015</v>
      </c>
      <c r="B89" s="169" t="s">
        <v>1072</v>
      </c>
      <c r="C89" s="39" t="s">
        <v>916</v>
      </c>
      <c r="D89" s="304"/>
      <c r="E89" s="304"/>
      <c r="F89" s="304"/>
      <c r="G89" s="304"/>
      <c r="H89" s="304"/>
      <c r="I89" s="304"/>
      <c r="J89" s="301">
        <f t="shared" ref="J89:J91" si="86">L89+N89</f>
        <v>0</v>
      </c>
      <c r="K89" s="301">
        <f t="shared" ref="K89:K91" si="87">M89+O89</f>
        <v>0</v>
      </c>
      <c r="L89" s="304"/>
      <c r="M89" s="304"/>
      <c r="N89" s="304"/>
      <c r="O89" s="305"/>
      <c r="P89" s="306">
        <f>SUMIFS(B1_Hinzu_Kürz!$D$4:$D$203,B1_Hinzu_Kürz!$B$4:$B$203,$A89,B1_Hinzu_Kürz!$C$4:$C$203,CONCATENATE(B_Bilanz!$B89," ",B_Bilanz!$C89),B1_Hinzu_Kürz!$E$4:$E$203,"Hinzurechnung")</f>
        <v>0</v>
      </c>
      <c r="Q89" s="306">
        <f>SUMIFS(B1_Hinzu_Kürz!$D$4:$D$203,B1_Hinzu_Kürz!$B$4:$B$203,$A89,B1_Hinzu_Kürz!$C$4:$C$203,CONCATENATE(B_Bilanz!$B89," ",B_Bilanz!$C89),B1_Hinzu_Kürz!$E$4:$E$203,"Kürzung")</f>
        <v>0</v>
      </c>
      <c r="R89" s="307"/>
      <c r="S89" s="304"/>
      <c r="T89" s="301">
        <f t="shared" si="83"/>
        <v>0</v>
      </c>
      <c r="U89" s="304"/>
      <c r="V89" s="304"/>
    </row>
    <row r="90" spans="1:22" ht="30" outlineLevel="1">
      <c r="A90" s="327">
        <f>A7</f>
        <v>2015</v>
      </c>
      <c r="B90" s="168" t="s">
        <v>458</v>
      </c>
      <c r="C90" s="37" t="s">
        <v>459</v>
      </c>
      <c r="D90" s="304"/>
      <c r="E90" s="304"/>
      <c r="F90" s="304"/>
      <c r="G90" s="304"/>
      <c r="H90" s="304"/>
      <c r="I90" s="304"/>
      <c r="J90" s="301">
        <f t="shared" si="86"/>
        <v>0</v>
      </c>
      <c r="K90" s="301">
        <f t="shared" si="87"/>
        <v>0</v>
      </c>
      <c r="L90" s="304"/>
      <c r="M90" s="304"/>
      <c r="N90" s="304"/>
      <c r="O90" s="305"/>
      <c r="P90" s="306">
        <f>SUMIFS(B1_Hinzu_Kürz!$D$4:$D$203,B1_Hinzu_Kürz!$B$4:$B$203,$A90,B1_Hinzu_Kürz!$C$4:$C$203,CONCATENATE(B_Bilanz!$B90," ",B_Bilanz!$C90),B1_Hinzu_Kürz!$E$4:$E$203,"Hinzurechnung")</f>
        <v>0</v>
      </c>
      <c r="Q90" s="306">
        <f>SUMIFS(B1_Hinzu_Kürz!$D$4:$D$203,B1_Hinzu_Kürz!$B$4:$B$203,$A90,B1_Hinzu_Kürz!$C$4:$C$203,CONCATENATE(B_Bilanz!$B90," ",B_Bilanz!$C90),B1_Hinzu_Kürz!$E$4:$E$203,"Kürzung")</f>
        <v>0</v>
      </c>
      <c r="R90" s="307"/>
      <c r="S90" s="304"/>
      <c r="T90" s="301">
        <f t="shared" si="83"/>
        <v>0</v>
      </c>
      <c r="U90" s="304"/>
      <c r="V90" s="304"/>
    </row>
    <row r="91" spans="1:22" outlineLevel="1">
      <c r="A91" s="327">
        <f>A7</f>
        <v>2015</v>
      </c>
      <c r="B91" s="169" t="s">
        <v>1073</v>
      </c>
      <c r="C91" s="39" t="s">
        <v>916</v>
      </c>
      <c r="D91" s="304"/>
      <c r="E91" s="304"/>
      <c r="F91" s="304"/>
      <c r="G91" s="304"/>
      <c r="H91" s="304"/>
      <c r="I91" s="304"/>
      <c r="J91" s="301">
        <f t="shared" si="86"/>
        <v>0</v>
      </c>
      <c r="K91" s="301">
        <f t="shared" si="87"/>
        <v>0</v>
      </c>
      <c r="L91" s="304"/>
      <c r="M91" s="304"/>
      <c r="N91" s="304"/>
      <c r="O91" s="305"/>
      <c r="P91" s="306">
        <f>SUMIFS(B1_Hinzu_Kürz!$D$4:$D$203,B1_Hinzu_Kürz!$B$4:$B$203,$A91,B1_Hinzu_Kürz!$C$4:$C$203,CONCATENATE(B_Bilanz!$B91," ",B_Bilanz!$C91),B1_Hinzu_Kürz!$E$4:$E$203,"Hinzurechnung")</f>
        <v>0</v>
      </c>
      <c r="Q91" s="306">
        <f>SUMIFS(B1_Hinzu_Kürz!$D$4:$D$203,B1_Hinzu_Kürz!$B$4:$B$203,$A91,B1_Hinzu_Kürz!$C$4:$C$203,CONCATENATE(B_Bilanz!$B91," ",B_Bilanz!$C91),B1_Hinzu_Kürz!$E$4:$E$203,"Kürzung")</f>
        <v>0</v>
      </c>
      <c r="R91" s="307"/>
      <c r="S91" s="304"/>
      <c r="T91" s="301">
        <f t="shared" si="83"/>
        <v>0</v>
      </c>
      <c r="U91" s="304"/>
      <c r="V91" s="304"/>
    </row>
    <row r="92" spans="1:22" outlineLevel="1">
      <c r="A92" s="327">
        <f>A7</f>
        <v>2015</v>
      </c>
      <c r="B92" s="168" t="s">
        <v>460</v>
      </c>
      <c r="C92" s="37" t="s">
        <v>461</v>
      </c>
      <c r="D92" s="304"/>
      <c r="E92" s="304"/>
      <c r="F92" s="304"/>
      <c r="G92" s="304"/>
      <c r="H92" s="304"/>
      <c r="I92" s="304"/>
      <c r="J92" s="301">
        <f t="shared" si="81"/>
        <v>0</v>
      </c>
      <c r="K92" s="301">
        <f t="shared" si="82"/>
        <v>0</v>
      </c>
      <c r="L92" s="304"/>
      <c r="M92" s="304"/>
      <c r="N92" s="304"/>
      <c r="O92" s="305"/>
      <c r="P92" s="306">
        <f>SUMIFS(B1_Hinzu_Kürz!$D$4:$D$203,B1_Hinzu_Kürz!$B$4:$B$203,$A92,B1_Hinzu_Kürz!$C$4:$C$203,CONCATENATE(B_Bilanz!$B92," ",B_Bilanz!$C92),B1_Hinzu_Kürz!$E$4:$E$203,"Hinzurechnung")</f>
        <v>0</v>
      </c>
      <c r="Q92" s="306">
        <f>SUMIFS(B1_Hinzu_Kürz!$D$4:$D$203,B1_Hinzu_Kürz!$B$4:$B$203,$A92,B1_Hinzu_Kürz!$C$4:$C$203,CONCATENATE(B_Bilanz!$B92," ",B_Bilanz!$C92),B1_Hinzu_Kürz!$E$4:$E$203,"Kürzung")</f>
        <v>0</v>
      </c>
      <c r="R92" s="307"/>
      <c r="S92" s="304"/>
      <c r="T92" s="301">
        <f t="shared" si="83"/>
        <v>0</v>
      </c>
      <c r="U92" s="304"/>
      <c r="V92" s="304"/>
    </row>
    <row r="93" spans="1:22" outlineLevel="1">
      <c r="A93" s="327">
        <f>A7</f>
        <v>2015</v>
      </c>
      <c r="B93" s="169" t="s">
        <v>462</v>
      </c>
      <c r="C93" s="38" t="s">
        <v>463</v>
      </c>
      <c r="D93" s="304"/>
      <c r="E93" s="304"/>
      <c r="F93" s="304"/>
      <c r="G93" s="304"/>
      <c r="H93" s="304"/>
      <c r="I93" s="304"/>
      <c r="J93" s="301">
        <f t="shared" si="81"/>
        <v>0</v>
      </c>
      <c r="K93" s="301">
        <f t="shared" si="82"/>
        <v>0</v>
      </c>
      <c r="L93" s="304"/>
      <c r="M93" s="304"/>
      <c r="N93" s="304"/>
      <c r="O93" s="305"/>
      <c r="P93" s="306">
        <f>SUMIFS(B1_Hinzu_Kürz!$D$4:$D$203,B1_Hinzu_Kürz!$B$4:$B$203,$A93,B1_Hinzu_Kürz!$C$4:$C$203,CONCATENATE(B_Bilanz!$B93," ",B_Bilanz!$C93),B1_Hinzu_Kürz!$E$4:$E$203,"Hinzurechnung")</f>
        <v>0</v>
      </c>
      <c r="Q93" s="306">
        <f>SUMIFS(B1_Hinzu_Kürz!$D$4:$D$203,B1_Hinzu_Kürz!$B$4:$B$203,$A93,B1_Hinzu_Kürz!$C$4:$C$203,CONCATENATE(B_Bilanz!$B93," ",B_Bilanz!$C93),B1_Hinzu_Kürz!$E$4:$E$203,"Kürzung")</f>
        <v>0</v>
      </c>
      <c r="R93" s="307"/>
      <c r="S93" s="304"/>
      <c r="T93" s="301">
        <f t="shared" si="83"/>
        <v>0</v>
      </c>
      <c r="U93" s="304"/>
      <c r="V93" s="304"/>
    </row>
    <row r="94" spans="1:22" outlineLevel="1">
      <c r="A94" s="327">
        <f>A7</f>
        <v>2015</v>
      </c>
      <c r="B94" s="169" t="s">
        <v>464</v>
      </c>
      <c r="C94" s="38" t="s">
        <v>465</v>
      </c>
      <c r="D94" s="304"/>
      <c r="E94" s="304"/>
      <c r="F94" s="304"/>
      <c r="G94" s="304"/>
      <c r="H94" s="304"/>
      <c r="I94" s="304"/>
      <c r="J94" s="301">
        <f t="shared" si="81"/>
        <v>0</v>
      </c>
      <c r="K94" s="301">
        <f t="shared" si="82"/>
        <v>0</v>
      </c>
      <c r="L94" s="304"/>
      <c r="M94" s="304"/>
      <c r="N94" s="304"/>
      <c r="O94" s="305"/>
      <c r="P94" s="306">
        <f>SUMIFS(B1_Hinzu_Kürz!$D$4:$D$203,B1_Hinzu_Kürz!$B$4:$B$203,$A94,B1_Hinzu_Kürz!$C$4:$C$203,CONCATENATE(B_Bilanz!$B94," ",B_Bilanz!$C94),B1_Hinzu_Kürz!$E$4:$E$203,"Hinzurechnung")</f>
        <v>0</v>
      </c>
      <c r="Q94" s="306">
        <f>SUMIFS(B1_Hinzu_Kürz!$D$4:$D$203,B1_Hinzu_Kürz!$B$4:$B$203,$A94,B1_Hinzu_Kürz!$C$4:$C$203,CONCATENATE(B_Bilanz!$B94," ",B_Bilanz!$C94),B1_Hinzu_Kürz!$E$4:$E$203,"Kürzung")</f>
        <v>0</v>
      </c>
      <c r="R94" s="307"/>
      <c r="S94" s="304"/>
      <c r="T94" s="301">
        <f t="shared" si="83"/>
        <v>0</v>
      </c>
      <c r="U94" s="304"/>
      <c r="V94" s="304"/>
    </row>
    <row r="95" spans="1:22" outlineLevel="1">
      <c r="A95" s="327">
        <f>A7</f>
        <v>2015</v>
      </c>
      <c r="B95" s="168" t="s">
        <v>187</v>
      </c>
      <c r="C95" s="37" t="s">
        <v>403</v>
      </c>
      <c r="D95" s="304"/>
      <c r="E95" s="304"/>
      <c r="F95" s="304"/>
      <c r="G95" s="304"/>
      <c r="H95" s="304"/>
      <c r="I95" s="304"/>
      <c r="J95" s="301">
        <f t="shared" si="81"/>
        <v>0</v>
      </c>
      <c r="K95" s="301">
        <f t="shared" si="82"/>
        <v>0</v>
      </c>
      <c r="L95" s="304"/>
      <c r="M95" s="304"/>
      <c r="N95" s="304"/>
      <c r="O95" s="305"/>
      <c r="P95" s="306">
        <f>SUMIFS(B1_Hinzu_Kürz!$D$4:$D$203,B1_Hinzu_Kürz!$B$4:$B$203,$A95,B1_Hinzu_Kürz!$C$4:$C$203,CONCATENATE(B_Bilanz!$B95," ",B_Bilanz!$C95),B1_Hinzu_Kürz!$E$4:$E$203,"Hinzurechnung")</f>
        <v>0</v>
      </c>
      <c r="Q95" s="306">
        <f>SUMIFS(B1_Hinzu_Kürz!$D$4:$D$203,B1_Hinzu_Kürz!$B$4:$B$203,$A95,B1_Hinzu_Kürz!$C$4:$C$203,CONCATENATE(B_Bilanz!$B95," ",B_Bilanz!$C95),B1_Hinzu_Kürz!$E$4:$E$203,"Kürzung")</f>
        <v>0</v>
      </c>
      <c r="R95" s="307"/>
      <c r="S95" s="304"/>
      <c r="T95" s="301">
        <f t="shared" ref="T95:T97" si="88">N95+P95-Q95-R95-S95</f>
        <v>0</v>
      </c>
      <c r="U95" s="304"/>
      <c r="V95" s="304"/>
    </row>
    <row r="96" spans="1:22" outlineLevel="1">
      <c r="A96" s="327">
        <f>A7</f>
        <v>2015</v>
      </c>
      <c r="B96" s="168" t="s">
        <v>207</v>
      </c>
      <c r="C96" s="37" t="s">
        <v>466</v>
      </c>
      <c r="D96" s="304"/>
      <c r="E96" s="304"/>
      <c r="F96" s="304"/>
      <c r="G96" s="304"/>
      <c r="H96" s="304"/>
      <c r="I96" s="304"/>
      <c r="J96" s="301">
        <f t="shared" si="81"/>
        <v>0</v>
      </c>
      <c r="K96" s="301">
        <f t="shared" si="82"/>
        <v>0</v>
      </c>
      <c r="L96" s="304"/>
      <c r="M96" s="304"/>
      <c r="N96" s="304"/>
      <c r="O96" s="305"/>
      <c r="P96" s="306">
        <f>SUMIFS(B1_Hinzu_Kürz!$D$4:$D$203,B1_Hinzu_Kürz!$B$4:$B$203,$A96,B1_Hinzu_Kürz!$C$4:$C$203,CONCATENATE(B_Bilanz!$B96," ",B_Bilanz!$C96),B1_Hinzu_Kürz!$E$4:$E$203,"Hinzurechnung")</f>
        <v>0</v>
      </c>
      <c r="Q96" s="306">
        <f>SUMIFS(B1_Hinzu_Kürz!$D$4:$D$203,B1_Hinzu_Kürz!$B$4:$B$203,$A96,B1_Hinzu_Kürz!$C$4:$C$203,CONCATENATE(B_Bilanz!$B96," ",B_Bilanz!$C96),B1_Hinzu_Kürz!$E$4:$E$203,"Kürzung")</f>
        <v>0</v>
      </c>
      <c r="R96" s="307"/>
      <c r="S96" s="304"/>
      <c r="T96" s="301">
        <f t="shared" si="88"/>
        <v>0</v>
      </c>
      <c r="U96" s="304"/>
      <c r="V96" s="304"/>
    </row>
    <row r="97" spans="1:22" outlineLevel="1">
      <c r="A97" s="327">
        <f>A7</f>
        <v>2015</v>
      </c>
      <c r="B97" s="168" t="s">
        <v>467</v>
      </c>
      <c r="C97" s="40" t="s">
        <v>402</v>
      </c>
      <c r="D97" s="304"/>
      <c r="E97" s="304"/>
      <c r="F97" s="304"/>
      <c r="G97" s="304"/>
      <c r="H97" s="304"/>
      <c r="I97" s="304"/>
      <c r="J97" s="301">
        <f t="shared" si="81"/>
        <v>0</v>
      </c>
      <c r="K97" s="301">
        <f t="shared" si="82"/>
        <v>0</v>
      </c>
      <c r="L97" s="304"/>
      <c r="M97" s="304"/>
      <c r="N97" s="304"/>
      <c r="O97" s="305"/>
      <c r="P97" s="308">
        <f>SUMIFS(B1_Hinzu_Kürz!$D$4:$D$203,B1_Hinzu_Kürz!$B$4:$B$203,$A97,B1_Hinzu_Kürz!$C$4:$C$203,CONCATENATE(B_Bilanz!$B97," ",B_Bilanz!$C97),B1_Hinzu_Kürz!$E$4:$E$203,"Hinzurechnung")</f>
        <v>0</v>
      </c>
      <c r="Q97" s="308">
        <f>SUMIFS(B1_Hinzu_Kürz!$D$4:$D$203,B1_Hinzu_Kürz!$B$4:$B$203,$A97,B1_Hinzu_Kürz!$C$4:$C$203,CONCATENATE(B_Bilanz!$B97," ",B_Bilanz!$C97),B1_Hinzu_Kürz!$E$4:$E$203,"Kürzung")</f>
        <v>0</v>
      </c>
      <c r="R97" s="307"/>
      <c r="S97" s="304"/>
      <c r="T97" s="301">
        <f t="shared" si="88"/>
        <v>0</v>
      </c>
      <c r="U97" s="304"/>
      <c r="V97" s="304"/>
    </row>
    <row r="98" spans="1:22" ht="18.75">
      <c r="A98" s="329"/>
      <c r="B98" s="289" t="str">
        <f>CONCATENATE("Bilanz des Jahres ",A100)</f>
        <v>Bilanz des Jahres 2014</v>
      </c>
      <c r="C98" s="290"/>
      <c r="D98" s="316"/>
      <c r="E98" s="316"/>
      <c r="F98" s="316"/>
      <c r="G98" s="316"/>
      <c r="H98" s="316"/>
      <c r="I98" s="316"/>
      <c r="J98" s="316"/>
      <c r="K98" s="316"/>
      <c r="L98" s="316"/>
      <c r="M98" s="316"/>
      <c r="N98" s="316"/>
      <c r="O98" s="316"/>
      <c r="P98" s="316"/>
      <c r="Q98" s="316"/>
      <c r="R98" s="316"/>
      <c r="S98" s="316"/>
      <c r="T98" s="316"/>
      <c r="U98" s="316"/>
      <c r="V98" s="316"/>
    </row>
    <row r="99" spans="1:22" outlineLevel="1">
      <c r="A99" s="328"/>
      <c r="B99" s="176"/>
      <c r="C99" s="137" t="s">
        <v>351</v>
      </c>
      <c r="D99" s="404">
        <f>IF(D148=0,0,D149/D148)</f>
        <v>0</v>
      </c>
      <c r="E99" s="187"/>
      <c r="F99" s="404">
        <f>IF(F148=0,0,F149/F148)</f>
        <v>0</v>
      </c>
      <c r="G99" s="188"/>
      <c r="H99" s="404">
        <f>IF(H148=0,0,H149/H148)</f>
        <v>0</v>
      </c>
      <c r="I99" s="188"/>
      <c r="J99" s="404">
        <f>IF(J148=0,0,J149/J148)</f>
        <v>0</v>
      </c>
      <c r="K99" s="188"/>
      <c r="L99" s="404">
        <f>IF(L148=0,0,L149/L148)</f>
        <v>0</v>
      </c>
      <c r="M99" s="188"/>
      <c r="N99" s="404">
        <f>IF(N148=0,0,N149/N148)</f>
        <v>0</v>
      </c>
      <c r="O99" s="188"/>
      <c r="P99" s="189"/>
      <c r="Q99" s="189"/>
      <c r="R99" s="187"/>
      <c r="S99" s="188"/>
      <c r="T99" s="188"/>
      <c r="U99" s="188"/>
      <c r="V99" s="188"/>
    </row>
    <row r="100" spans="1:22" outlineLevel="1">
      <c r="A100" s="327">
        <v>2014</v>
      </c>
      <c r="B100" s="167" t="s">
        <v>19</v>
      </c>
      <c r="C100" s="36" t="s">
        <v>352</v>
      </c>
      <c r="D100" s="300">
        <f>D101+D121-D143+D144+D145+D146</f>
        <v>0</v>
      </c>
      <c r="E100" s="300">
        <f>E101+E121-E143+E144+E145+E146</f>
        <v>0</v>
      </c>
      <c r="F100" s="301">
        <f t="shared" ref="F100:V100" si="89">F101+F121+F144+F145+F146</f>
        <v>0</v>
      </c>
      <c r="G100" s="301">
        <f t="shared" si="89"/>
        <v>0</v>
      </c>
      <c r="H100" s="301">
        <f t="shared" si="89"/>
        <v>0</v>
      </c>
      <c r="I100" s="301">
        <f t="shared" si="89"/>
        <v>0</v>
      </c>
      <c r="J100" s="301">
        <f t="shared" si="89"/>
        <v>0</v>
      </c>
      <c r="K100" s="301">
        <f t="shared" si="89"/>
        <v>0</v>
      </c>
      <c r="L100" s="301">
        <f t="shared" si="89"/>
        <v>0</v>
      </c>
      <c r="M100" s="301">
        <f t="shared" si="89"/>
        <v>0</v>
      </c>
      <c r="N100" s="301">
        <f t="shared" si="89"/>
        <v>0</v>
      </c>
      <c r="O100" s="302">
        <f t="shared" si="89"/>
        <v>0</v>
      </c>
      <c r="P100" s="303">
        <f t="shared" si="89"/>
        <v>0</v>
      </c>
      <c r="Q100" s="303">
        <f t="shared" si="89"/>
        <v>0</v>
      </c>
      <c r="R100" s="300">
        <f t="shared" si="89"/>
        <v>0</v>
      </c>
      <c r="S100" s="301">
        <f t="shared" si="89"/>
        <v>0</v>
      </c>
      <c r="T100" s="301">
        <f t="shared" si="89"/>
        <v>0</v>
      </c>
      <c r="U100" s="301">
        <f t="shared" si="89"/>
        <v>0</v>
      </c>
      <c r="V100" s="301">
        <f t="shared" si="89"/>
        <v>0</v>
      </c>
    </row>
    <row r="101" spans="1:22" outlineLevel="1">
      <c r="A101" s="327">
        <f>A100</f>
        <v>2014</v>
      </c>
      <c r="B101" s="168" t="s">
        <v>50</v>
      </c>
      <c r="C101" s="37" t="s">
        <v>18</v>
      </c>
      <c r="D101" s="300">
        <f t="shared" ref="D101:V101" si="90">D102+D107+D112</f>
        <v>0</v>
      </c>
      <c r="E101" s="300">
        <f t="shared" si="90"/>
        <v>0</v>
      </c>
      <c r="F101" s="301">
        <f t="shared" si="90"/>
        <v>0</v>
      </c>
      <c r="G101" s="301">
        <f t="shared" si="90"/>
        <v>0</v>
      </c>
      <c r="H101" s="301">
        <f t="shared" si="90"/>
        <v>0</v>
      </c>
      <c r="I101" s="301">
        <f t="shared" si="90"/>
        <v>0</v>
      </c>
      <c r="J101" s="301">
        <f t="shared" si="90"/>
        <v>0</v>
      </c>
      <c r="K101" s="301">
        <f t="shared" si="90"/>
        <v>0</v>
      </c>
      <c r="L101" s="301">
        <f t="shared" si="90"/>
        <v>0</v>
      </c>
      <c r="M101" s="301">
        <f t="shared" si="90"/>
        <v>0</v>
      </c>
      <c r="N101" s="301">
        <f t="shared" si="90"/>
        <v>0</v>
      </c>
      <c r="O101" s="302">
        <f t="shared" si="90"/>
        <v>0</v>
      </c>
      <c r="P101" s="303">
        <f t="shared" si="90"/>
        <v>0</v>
      </c>
      <c r="Q101" s="303">
        <f t="shared" si="90"/>
        <v>0</v>
      </c>
      <c r="R101" s="300">
        <f t="shared" si="90"/>
        <v>0</v>
      </c>
      <c r="S101" s="301">
        <f t="shared" si="90"/>
        <v>0</v>
      </c>
      <c r="T101" s="301">
        <f t="shared" si="90"/>
        <v>0</v>
      </c>
      <c r="U101" s="301">
        <f t="shared" si="90"/>
        <v>0</v>
      </c>
      <c r="V101" s="301">
        <f t="shared" si="90"/>
        <v>0</v>
      </c>
    </row>
    <row r="102" spans="1:22" outlineLevel="1">
      <c r="A102" s="327">
        <f>A100</f>
        <v>2014</v>
      </c>
      <c r="B102" s="168" t="s">
        <v>52</v>
      </c>
      <c r="C102" s="37" t="s">
        <v>20</v>
      </c>
      <c r="D102" s="300">
        <f t="shared" ref="D102:V102" si="91">D103+D104+D105+D106</f>
        <v>0</v>
      </c>
      <c r="E102" s="300">
        <f t="shared" si="91"/>
        <v>0</v>
      </c>
      <c r="F102" s="301">
        <f t="shared" si="91"/>
        <v>0</v>
      </c>
      <c r="G102" s="301">
        <f t="shared" si="91"/>
        <v>0</v>
      </c>
      <c r="H102" s="301">
        <f t="shared" si="91"/>
        <v>0</v>
      </c>
      <c r="I102" s="301">
        <f t="shared" si="91"/>
        <v>0</v>
      </c>
      <c r="J102" s="301">
        <f t="shared" si="91"/>
        <v>0</v>
      </c>
      <c r="K102" s="301">
        <f t="shared" si="91"/>
        <v>0</v>
      </c>
      <c r="L102" s="301">
        <f t="shared" si="91"/>
        <v>0</v>
      </c>
      <c r="M102" s="301">
        <f t="shared" si="91"/>
        <v>0</v>
      </c>
      <c r="N102" s="301">
        <f t="shared" si="91"/>
        <v>0</v>
      </c>
      <c r="O102" s="302">
        <f t="shared" si="91"/>
        <v>0</v>
      </c>
      <c r="P102" s="303">
        <f t="shared" si="91"/>
        <v>0</v>
      </c>
      <c r="Q102" s="303">
        <f t="shared" si="91"/>
        <v>0</v>
      </c>
      <c r="R102" s="300">
        <f t="shared" si="91"/>
        <v>0</v>
      </c>
      <c r="S102" s="301">
        <f t="shared" si="91"/>
        <v>0</v>
      </c>
      <c r="T102" s="301">
        <f t="shared" si="91"/>
        <v>0</v>
      </c>
      <c r="U102" s="301">
        <f t="shared" si="91"/>
        <v>0</v>
      </c>
      <c r="V102" s="301">
        <f t="shared" si="91"/>
        <v>0</v>
      </c>
    </row>
    <row r="103" spans="1:22" outlineLevel="1">
      <c r="A103" s="327">
        <f>A100</f>
        <v>2014</v>
      </c>
      <c r="B103" s="169" t="s">
        <v>54</v>
      </c>
      <c r="C103" s="38" t="s">
        <v>353</v>
      </c>
      <c r="D103" s="304"/>
      <c r="E103" s="304"/>
      <c r="F103" s="304"/>
      <c r="G103" s="304"/>
      <c r="H103" s="304"/>
      <c r="I103" s="304"/>
      <c r="J103" s="301">
        <f>L103+N103</f>
        <v>0</v>
      </c>
      <c r="K103" s="301">
        <f>M103+O103</f>
        <v>0</v>
      </c>
      <c r="L103" s="304"/>
      <c r="M103" s="304"/>
      <c r="N103" s="304"/>
      <c r="O103" s="305"/>
      <c r="P103" s="306">
        <f>SUMIFS(B1_Hinzu_Kürz!$D$4:$D$203,B1_Hinzu_Kürz!$B$4:$B$203,$A103,B1_Hinzu_Kürz!$C$4:$C$203,CONCATENATE(B_Bilanz!$B103," ",B_Bilanz!$C103),B1_Hinzu_Kürz!$E$4:$E$203,"Hinzurechnung")</f>
        <v>0</v>
      </c>
      <c r="Q103" s="306">
        <f>SUMIFS(B1_Hinzu_Kürz!$D$4:$D$203,B1_Hinzu_Kürz!$B$4:$B$203,$A103,B1_Hinzu_Kürz!$C$4:$C$203,CONCATENATE(B_Bilanz!$B103," ",B_Bilanz!$C103),B1_Hinzu_Kürz!$E$4:$E$203,"Kürzung")</f>
        <v>0</v>
      </c>
      <c r="R103" s="307"/>
      <c r="S103" s="304"/>
      <c r="T103" s="301">
        <f>N103+P103-Q103-R103-S103</f>
        <v>0</v>
      </c>
      <c r="U103" s="304"/>
      <c r="V103" s="304"/>
    </row>
    <row r="104" spans="1:22" ht="30" outlineLevel="1">
      <c r="A104" s="327">
        <f>A100</f>
        <v>2014</v>
      </c>
      <c r="B104" s="169" t="s">
        <v>55</v>
      </c>
      <c r="C104" s="38" t="s">
        <v>354</v>
      </c>
      <c r="D104" s="304"/>
      <c r="E104" s="304"/>
      <c r="F104" s="304"/>
      <c r="G104" s="304"/>
      <c r="H104" s="304"/>
      <c r="I104" s="304"/>
      <c r="J104" s="301">
        <f t="shared" ref="J104:J106" si="92">L104+N104</f>
        <v>0</v>
      </c>
      <c r="K104" s="301">
        <f t="shared" ref="K104:K106" si="93">M104+O104</f>
        <v>0</v>
      </c>
      <c r="L104" s="304"/>
      <c r="M104" s="304"/>
      <c r="N104" s="304"/>
      <c r="O104" s="305"/>
      <c r="P104" s="306">
        <f>SUMIFS(B1_Hinzu_Kürz!$D$4:$D$203,B1_Hinzu_Kürz!$B$4:$B$203,$A104,B1_Hinzu_Kürz!$C$4:$C$203,CONCATENATE(B_Bilanz!$B104," ",B_Bilanz!$C104),B1_Hinzu_Kürz!$E$4:$E$203,"Hinzurechnung")</f>
        <v>0</v>
      </c>
      <c r="Q104" s="306">
        <f>SUMIFS(B1_Hinzu_Kürz!$D$4:$D$203,B1_Hinzu_Kürz!$B$4:$B$203,$A104,B1_Hinzu_Kürz!$C$4:$C$203,CONCATENATE(B_Bilanz!$B104," ",B_Bilanz!$C104),B1_Hinzu_Kürz!$E$4:$E$203,"Kürzung")</f>
        <v>0</v>
      </c>
      <c r="R104" s="307"/>
      <c r="S104" s="304"/>
      <c r="T104" s="301">
        <f>N104+P104-Q104-R104-S104</f>
        <v>0</v>
      </c>
      <c r="U104" s="304"/>
      <c r="V104" s="304"/>
    </row>
    <row r="105" spans="1:22" outlineLevel="1">
      <c r="A105" s="327">
        <f>A100</f>
        <v>2014</v>
      </c>
      <c r="B105" s="169" t="s">
        <v>56</v>
      </c>
      <c r="C105" s="38" t="s">
        <v>24</v>
      </c>
      <c r="D105" s="304"/>
      <c r="E105" s="304"/>
      <c r="F105" s="304"/>
      <c r="G105" s="304"/>
      <c r="H105" s="304"/>
      <c r="I105" s="304"/>
      <c r="J105" s="301">
        <f t="shared" si="92"/>
        <v>0</v>
      </c>
      <c r="K105" s="301">
        <f t="shared" si="93"/>
        <v>0</v>
      </c>
      <c r="L105" s="304"/>
      <c r="M105" s="304"/>
      <c r="N105" s="304"/>
      <c r="O105" s="305"/>
      <c r="P105" s="306">
        <f>SUMIFS(B1_Hinzu_Kürz!$D$4:$D$203,B1_Hinzu_Kürz!$B$4:$B$203,$A105,B1_Hinzu_Kürz!$C$4:$C$203,CONCATENATE(B_Bilanz!$B105," ",B_Bilanz!$C105),B1_Hinzu_Kürz!$E$4:$E$203,"Hinzurechnung")</f>
        <v>0</v>
      </c>
      <c r="Q105" s="306">
        <f>SUMIFS(B1_Hinzu_Kürz!$D$4:$D$203,B1_Hinzu_Kürz!$B$4:$B$203,$A105,B1_Hinzu_Kürz!$C$4:$C$203,CONCATENATE(B_Bilanz!$B105," ",B_Bilanz!$C105),B1_Hinzu_Kürz!$E$4:$E$203,"Kürzung")</f>
        <v>0</v>
      </c>
      <c r="R105" s="307"/>
      <c r="S105" s="304"/>
      <c r="T105" s="301">
        <f>N105+P105-Q105-R105-S105</f>
        <v>0</v>
      </c>
      <c r="U105" s="304"/>
      <c r="V105" s="304"/>
    </row>
    <row r="106" spans="1:22" outlineLevel="1">
      <c r="A106" s="327">
        <f>A100</f>
        <v>2014</v>
      </c>
      <c r="B106" s="169" t="s">
        <v>57</v>
      </c>
      <c r="C106" s="38" t="s">
        <v>26</v>
      </c>
      <c r="D106" s="304"/>
      <c r="E106" s="304"/>
      <c r="F106" s="304"/>
      <c r="G106" s="304"/>
      <c r="H106" s="304"/>
      <c r="I106" s="304"/>
      <c r="J106" s="301">
        <f t="shared" si="92"/>
        <v>0</v>
      </c>
      <c r="K106" s="301">
        <f t="shared" si="93"/>
        <v>0</v>
      </c>
      <c r="L106" s="304"/>
      <c r="M106" s="304"/>
      <c r="N106" s="304"/>
      <c r="O106" s="305"/>
      <c r="P106" s="306">
        <f>SUMIFS(B1_Hinzu_Kürz!$D$4:$D$203,B1_Hinzu_Kürz!$B$4:$B$203,$A106,B1_Hinzu_Kürz!$C$4:$C$203,CONCATENATE(B_Bilanz!$B106," ",B_Bilanz!$C106),B1_Hinzu_Kürz!$E$4:$E$203,"Hinzurechnung")</f>
        <v>0</v>
      </c>
      <c r="Q106" s="306">
        <f>SUMIFS(B1_Hinzu_Kürz!$D$4:$D$203,B1_Hinzu_Kürz!$B$4:$B$203,$A106,B1_Hinzu_Kürz!$C$4:$C$203,CONCATENATE(B_Bilanz!$B106," ",B_Bilanz!$C106),B1_Hinzu_Kürz!$E$4:$E$203,"Kürzung")</f>
        <v>0</v>
      </c>
      <c r="R106" s="307"/>
      <c r="S106" s="304"/>
      <c r="T106" s="301">
        <f>N106+P106-Q106-R106-S106</f>
        <v>0</v>
      </c>
      <c r="U106" s="304"/>
      <c r="V106" s="304"/>
    </row>
    <row r="107" spans="1:22" outlineLevel="1">
      <c r="A107" s="327">
        <f>A100</f>
        <v>2014</v>
      </c>
      <c r="B107" s="168" t="s">
        <v>79</v>
      </c>
      <c r="C107" s="37" t="s">
        <v>28</v>
      </c>
      <c r="D107" s="300">
        <f t="shared" ref="D107:V107" si="94">D108+D109+D110+D111</f>
        <v>0</v>
      </c>
      <c r="E107" s="300">
        <f t="shared" si="94"/>
        <v>0</v>
      </c>
      <c r="F107" s="301">
        <f t="shared" si="94"/>
        <v>0</v>
      </c>
      <c r="G107" s="301">
        <f t="shared" si="94"/>
        <v>0</v>
      </c>
      <c r="H107" s="301">
        <f t="shared" si="94"/>
        <v>0</v>
      </c>
      <c r="I107" s="301">
        <f t="shared" si="94"/>
        <v>0</v>
      </c>
      <c r="J107" s="301">
        <f t="shared" si="94"/>
        <v>0</v>
      </c>
      <c r="K107" s="301">
        <f t="shared" si="94"/>
        <v>0</v>
      </c>
      <c r="L107" s="301">
        <f t="shared" si="94"/>
        <v>0</v>
      </c>
      <c r="M107" s="301">
        <f t="shared" si="94"/>
        <v>0</v>
      </c>
      <c r="N107" s="301">
        <f t="shared" si="94"/>
        <v>0</v>
      </c>
      <c r="O107" s="302">
        <f t="shared" si="94"/>
        <v>0</v>
      </c>
      <c r="P107" s="303">
        <f t="shared" si="94"/>
        <v>0</v>
      </c>
      <c r="Q107" s="303">
        <f t="shared" si="94"/>
        <v>0</v>
      </c>
      <c r="R107" s="300">
        <f t="shared" si="94"/>
        <v>0</v>
      </c>
      <c r="S107" s="301">
        <f t="shared" si="94"/>
        <v>0</v>
      </c>
      <c r="T107" s="301">
        <f t="shared" si="94"/>
        <v>0</v>
      </c>
      <c r="U107" s="301">
        <f t="shared" si="94"/>
        <v>0</v>
      </c>
      <c r="V107" s="301">
        <f t="shared" si="94"/>
        <v>0</v>
      </c>
    </row>
    <row r="108" spans="1:22" ht="30" outlineLevel="1">
      <c r="A108" s="327">
        <f>A100</f>
        <v>2014</v>
      </c>
      <c r="B108" s="169" t="s">
        <v>81</v>
      </c>
      <c r="C108" s="38" t="s">
        <v>29</v>
      </c>
      <c r="D108" s="304"/>
      <c r="E108" s="304"/>
      <c r="F108" s="304"/>
      <c r="G108" s="304"/>
      <c r="H108" s="304"/>
      <c r="I108" s="304"/>
      <c r="J108" s="301">
        <f t="shared" ref="J108:J111" si="95">L108+N108</f>
        <v>0</v>
      </c>
      <c r="K108" s="301">
        <f t="shared" ref="K108:K111" si="96">M108+O108</f>
        <v>0</v>
      </c>
      <c r="L108" s="304"/>
      <c r="M108" s="304"/>
      <c r="N108" s="304"/>
      <c r="O108" s="305"/>
      <c r="P108" s="306">
        <f>SUMIFS(B1_Hinzu_Kürz!$D$4:$D$203,B1_Hinzu_Kürz!$B$4:$B$203,$A108,B1_Hinzu_Kürz!$C$4:$C$203,CONCATENATE(B_Bilanz!$B108," ",B_Bilanz!$C108),B1_Hinzu_Kürz!$E$4:$E$203,"Hinzurechnung")</f>
        <v>0</v>
      </c>
      <c r="Q108" s="306">
        <f>SUMIFS(B1_Hinzu_Kürz!$D$4:$D$203,B1_Hinzu_Kürz!$B$4:$B$203,$A108,B1_Hinzu_Kürz!$C$4:$C$203,CONCATENATE(B_Bilanz!$B108," ",B_Bilanz!$C108),B1_Hinzu_Kürz!$E$4:$E$203,"Kürzung")</f>
        <v>0</v>
      </c>
      <c r="R108" s="307"/>
      <c r="S108" s="304"/>
      <c r="T108" s="301">
        <f t="shared" ref="T108:T111" si="97">N108+P108-Q108-R108-S108</f>
        <v>0</v>
      </c>
      <c r="U108" s="304"/>
      <c r="V108" s="304"/>
    </row>
    <row r="109" spans="1:22" outlineLevel="1">
      <c r="A109" s="327">
        <f>A100</f>
        <v>2014</v>
      </c>
      <c r="B109" s="169" t="s">
        <v>83</v>
      </c>
      <c r="C109" s="38" t="s">
        <v>30</v>
      </c>
      <c r="D109" s="304"/>
      <c r="E109" s="304"/>
      <c r="F109" s="304"/>
      <c r="G109" s="304"/>
      <c r="H109" s="304"/>
      <c r="I109" s="304"/>
      <c r="J109" s="301">
        <f t="shared" si="95"/>
        <v>0</v>
      </c>
      <c r="K109" s="301">
        <f t="shared" si="96"/>
        <v>0</v>
      </c>
      <c r="L109" s="304"/>
      <c r="M109" s="304"/>
      <c r="N109" s="304"/>
      <c r="O109" s="305"/>
      <c r="P109" s="306">
        <f>SUMIFS(B1_Hinzu_Kürz!$D$4:$D$203,B1_Hinzu_Kürz!$B$4:$B$203,$A109,B1_Hinzu_Kürz!$C$4:$C$203,CONCATENATE(B_Bilanz!$B109," ",B_Bilanz!$C109),B1_Hinzu_Kürz!$E$4:$E$203,"Hinzurechnung")</f>
        <v>0</v>
      </c>
      <c r="Q109" s="306">
        <f>SUMIFS(B1_Hinzu_Kürz!$D$4:$D$203,B1_Hinzu_Kürz!$B$4:$B$203,$A109,B1_Hinzu_Kürz!$C$4:$C$203,CONCATENATE(B_Bilanz!$B109," ",B_Bilanz!$C109),B1_Hinzu_Kürz!$E$4:$E$203,"Kürzung")</f>
        <v>0</v>
      </c>
      <c r="R109" s="307"/>
      <c r="S109" s="304"/>
      <c r="T109" s="301">
        <f t="shared" si="97"/>
        <v>0</v>
      </c>
      <c r="U109" s="304"/>
      <c r="V109" s="304"/>
    </row>
    <row r="110" spans="1:22" outlineLevel="1">
      <c r="A110" s="327">
        <f>A100</f>
        <v>2014</v>
      </c>
      <c r="B110" s="169" t="s">
        <v>85</v>
      </c>
      <c r="C110" s="38" t="s">
        <v>31</v>
      </c>
      <c r="D110" s="304"/>
      <c r="E110" s="304"/>
      <c r="F110" s="304"/>
      <c r="G110" s="304"/>
      <c r="H110" s="304"/>
      <c r="I110" s="304"/>
      <c r="J110" s="301">
        <f t="shared" si="95"/>
        <v>0</v>
      </c>
      <c r="K110" s="301">
        <f t="shared" si="96"/>
        <v>0</v>
      </c>
      <c r="L110" s="304"/>
      <c r="M110" s="304"/>
      <c r="N110" s="304"/>
      <c r="O110" s="305"/>
      <c r="P110" s="306">
        <f>SUMIFS(B1_Hinzu_Kürz!$D$4:$D$203,B1_Hinzu_Kürz!$B$4:$B$203,$A110,B1_Hinzu_Kürz!$C$4:$C$203,CONCATENATE(B_Bilanz!$B110," ",B_Bilanz!$C110),B1_Hinzu_Kürz!$E$4:$E$203,"Hinzurechnung")</f>
        <v>0</v>
      </c>
      <c r="Q110" s="306">
        <f>SUMIFS(B1_Hinzu_Kürz!$D$4:$D$203,B1_Hinzu_Kürz!$B$4:$B$203,$A110,B1_Hinzu_Kürz!$C$4:$C$203,CONCATENATE(B_Bilanz!$B110," ",B_Bilanz!$C110),B1_Hinzu_Kürz!$E$4:$E$203,"Kürzung")</f>
        <v>0</v>
      </c>
      <c r="R110" s="307"/>
      <c r="S110" s="304"/>
      <c r="T110" s="301">
        <f t="shared" si="97"/>
        <v>0</v>
      </c>
      <c r="U110" s="304"/>
      <c r="V110" s="304"/>
    </row>
    <row r="111" spans="1:22" outlineLevel="1">
      <c r="A111" s="327">
        <f>A100</f>
        <v>2014</v>
      </c>
      <c r="B111" s="169" t="s">
        <v>87</v>
      </c>
      <c r="C111" s="38" t="s">
        <v>33</v>
      </c>
      <c r="D111" s="304"/>
      <c r="E111" s="304"/>
      <c r="F111" s="304"/>
      <c r="G111" s="304"/>
      <c r="H111" s="304"/>
      <c r="I111" s="304"/>
      <c r="J111" s="301">
        <f t="shared" si="95"/>
        <v>0</v>
      </c>
      <c r="K111" s="301">
        <f t="shared" si="96"/>
        <v>0</v>
      </c>
      <c r="L111" s="304"/>
      <c r="M111" s="304"/>
      <c r="N111" s="304"/>
      <c r="O111" s="305"/>
      <c r="P111" s="306">
        <f>SUMIFS(B1_Hinzu_Kürz!$D$4:$D$203,B1_Hinzu_Kürz!$B$4:$B$203,$A111,B1_Hinzu_Kürz!$C$4:$C$203,CONCATENATE(B_Bilanz!$B111," ",B_Bilanz!$C111),B1_Hinzu_Kürz!$E$4:$E$203,"Hinzurechnung")</f>
        <v>0</v>
      </c>
      <c r="Q111" s="306">
        <f>SUMIFS(B1_Hinzu_Kürz!$D$4:$D$203,B1_Hinzu_Kürz!$B$4:$B$203,$A111,B1_Hinzu_Kürz!$C$4:$C$203,CONCATENATE(B_Bilanz!$B111," ",B_Bilanz!$C111),B1_Hinzu_Kürz!$E$4:$E$203,"Kürzung")</f>
        <v>0</v>
      </c>
      <c r="R111" s="307"/>
      <c r="S111" s="304"/>
      <c r="T111" s="301">
        <f t="shared" si="97"/>
        <v>0</v>
      </c>
      <c r="U111" s="304"/>
      <c r="V111" s="304"/>
    </row>
    <row r="112" spans="1:22" outlineLevel="1">
      <c r="A112" s="327">
        <f>A100</f>
        <v>2014</v>
      </c>
      <c r="B112" s="168" t="s">
        <v>91</v>
      </c>
      <c r="C112" s="37" t="s">
        <v>35</v>
      </c>
      <c r="D112" s="300">
        <f t="shared" ref="D112:V112" si="98">D115+D116+D117+D118+D119+D120</f>
        <v>0</v>
      </c>
      <c r="E112" s="300">
        <f t="shared" si="98"/>
        <v>0</v>
      </c>
      <c r="F112" s="301">
        <f t="shared" si="98"/>
        <v>0</v>
      </c>
      <c r="G112" s="301">
        <f t="shared" si="98"/>
        <v>0</v>
      </c>
      <c r="H112" s="301">
        <f t="shared" si="98"/>
        <v>0</v>
      </c>
      <c r="I112" s="301">
        <f t="shared" si="98"/>
        <v>0</v>
      </c>
      <c r="J112" s="301">
        <f t="shared" si="98"/>
        <v>0</v>
      </c>
      <c r="K112" s="301">
        <f t="shared" si="98"/>
        <v>0</v>
      </c>
      <c r="L112" s="301">
        <f t="shared" si="98"/>
        <v>0</v>
      </c>
      <c r="M112" s="301">
        <f t="shared" si="98"/>
        <v>0</v>
      </c>
      <c r="N112" s="301">
        <f t="shared" si="98"/>
        <v>0</v>
      </c>
      <c r="O112" s="302">
        <f t="shared" si="98"/>
        <v>0</v>
      </c>
      <c r="P112" s="303">
        <f t="shared" si="98"/>
        <v>0</v>
      </c>
      <c r="Q112" s="303">
        <f t="shared" si="98"/>
        <v>0</v>
      </c>
      <c r="R112" s="300">
        <f t="shared" si="98"/>
        <v>0</v>
      </c>
      <c r="S112" s="301">
        <f t="shared" si="98"/>
        <v>0</v>
      </c>
      <c r="T112" s="301">
        <f t="shared" si="98"/>
        <v>0</v>
      </c>
      <c r="U112" s="301">
        <f t="shared" si="98"/>
        <v>0</v>
      </c>
      <c r="V112" s="301">
        <f t="shared" si="98"/>
        <v>0</v>
      </c>
    </row>
    <row r="113" spans="1:22" outlineLevel="1">
      <c r="A113" s="327">
        <f>A100</f>
        <v>2014</v>
      </c>
      <c r="B113" s="169" t="s">
        <v>355</v>
      </c>
      <c r="C113" s="39" t="s">
        <v>356</v>
      </c>
      <c r="D113" s="304"/>
      <c r="E113" s="304"/>
      <c r="F113" s="304"/>
      <c r="G113" s="304"/>
      <c r="H113" s="304"/>
      <c r="I113" s="304"/>
      <c r="J113" s="301">
        <f t="shared" ref="J113:J120" si="99">L113+N113</f>
        <v>0</v>
      </c>
      <c r="K113" s="301">
        <f t="shared" ref="K113:K120" si="100">M113+O113</f>
        <v>0</v>
      </c>
      <c r="L113" s="304"/>
      <c r="M113" s="304"/>
      <c r="N113" s="304"/>
      <c r="O113" s="305"/>
      <c r="P113" s="306">
        <f>SUMIFS(B1_Hinzu_Kürz!$D$4:$D$203,B1_Hinzu_Kürz!$B$4:$B$203,$A113,B1_Hinzu_Kürz!$C$4:$C$203,CONCATENATE(B_Bilanz!$B113," ",B_Bilanz!$C113),B1_Hinzu_Kürz!$E$4:$E$203,"Hinzurechnung")</f>
        <v>0</v>
      </c>
      <c r="Q113" s="306">
        <f>SUMIFS(B1_Hinzu_Kürz!$D$4:$D$203,B1_Hinzu_Kürz!$B$4:$B$203,$A113,B1_Hinzu_Kürz!$C$4:$C$203,CONCATENATE(B_Bilanz!$B113," ",B_Bilanz!$C113),B1_Hinzu_Kürz!$E$4:$E$203,"Kürzung")</f>
        <v>0</v>
      </c>
      <c r="R113" s="307"/>
      <c r="S113" s="304"/>
      <c r="T113" s="301">
        <f t="shared" ref="T113:T120" si="101">N113+P113-Q113-R113-S113</f>
        <v>0</v>
      </c>
      <c r="U113" s="304"/>
      <c r="V113" s="304"/>
    </row>
    <row r="114" spans="1:22" outlineLevel="1">
      <c r="A114" s="327">
        <f>A100</f>
        <v>2014</v>
      </c>
      <c r="B114" s="169" t="s">
        <v>357</v>
      </c>
      <c r="C114" s="39" t="s">
        <v>358</v>
      </c>
      <c r="D114" s="304"/>
      <c r="E114" s="304"/>
      <c r="F114" s="304"/>
      <c r="G114" s="304"/>
      <c r="H114" s="304"/>
      <c r="I114" s="304"/>
      <c r="J114" s="301">
        <f t="shared" si="99"/>
        <v>0</v>
      </c>
      <c r="K114" s="301">
        <f t="shared" si="100"/>
        <v>0</v>
      </c>
      <c r="L114" s="304"/>
      <c r="M114" s="304"/>
      <c r="N114" s="304"/>
      <c r="O114" s="305"/>
      <c r="P114" s="306">
        <f>SUMIFS(B1_Hinzu_Kürz!$D$4:$D$203,B1_Hinzu_Kürz!$B$4:$B$203,$A114,B1_Hinzu_Kürz!$C$4:$C$203,CONCATENATE(B_Bilanz!$B114," ",B_Bilanz!$C114),B1_Hinzu_Kürz!$E$4:$E$203,"Hinzurechnung")</f>
        <v>0</v>
      </c>
      <c r="Q114" s="306">
        <f>SUMIFS(B1_Hinzu_Kürz!$D$4:$D$203,B1_Hinzu_Kürz!$B$4:$B$203,$A114,B1_Hinzu_Kürz!$C$4:$C$203,CONCATENATE(B_Bilanz!$B114," ",B_Bilanz!$C114),B1_Hinzu_Kürz!$E$4:$E$203,"Kürzung")</f>
        <v>0</v>
      </c>
      <c r="R114" s="307"/>
      <c r="S114" s="304"/>
      <c r="T114" s="301">
        <f t="shared" si="101"/>
        <v>0</v>
      </c>
      <c r="U114" s="304"/>
      <c r="V114" s="304"/>
    </row>
    <row r="115" spans="1:22" outlineLevel="1">
      <c r="A115" s="327">
        <f>A100</f>
        <v>2014</v>
      </c>
      <c r="B115" s="169" t="s">
        <v>359</v>
      </c>
      <c r="C115" s="38" t="s">
        <v>36</v>
      </c>
      <c r="D115" s="304"/>
      <c r="E115" s="304"/>
      <c r="F115" s="304"/>
      <c r="G115" s="304"/>
      <c r="H115" s="304"/>
      <c r="I115" s="304"/>
      <c r="J115" s="301">
        <f t="shared" si="99"/>
        <v>0</v>
      </c>
      <c r="K115" s="301">
        <f t="shared" si="100"/>
        <v>0</v>
      </c>
      <c r="L115" s="304"/>
      <c r="M115" s="304"/>
      <c r="N115" s="304"/>
      <c r="O115" s="305"/>
      <c r="P115" s="306">
        <f>SUMIFS(B1_Hinzu_Kürz!$D$4:$D$203,B1_Hinzu_Kürz!$B$4:$B$203,$A115,B1_Hinzu_Kürz!$C$4:$C$203,CONCATENATE(B_Bilanz!$B115," ",B_Bilanz!$C115),B1_Hinzu_Kürz!$E$4:$E$203,"Hinzurechnung")</f>
        <v>0</v>
      </c>
      <c r="Q115" s="306">
        <f>SUMIFS(B1_Hinzu_Kürz!$D$4:$D$203,B1_Hinzu_Kürz!$B$4:$B$203,$A115,B1_Hinzu_Kürz!$C$4:$C$203,CONCATENATE(B_Bilanz!$B115," ",B_Bilanz!$C115),B1_Hinzu_Kürz!$E$4:$E$203,"Kürzung")</f>
        <v>0</v>
      </c>
      <c r="R115" s="307"/>
      <c r="S115" s="304"/>
      <c r="T115" s="301">
        <f t="shared" si="101"/>
        <v>0</v>
      </c>
      <c r="U115" s="304"/>
      <c r="V115" s="304"/>
    </row>
    <row r="116" spans="1:22" outlineLevel="1">
      <c r="A116" s="327">
        <f>A100</f>
        <v>2014</v>
      </c>
      <c r="B116" s="169" t="s">
        <v>360</v>
      </c>
      <c r="C116" s="38" t="s">
        <v>37</v>
      </c>
      <c r="D116" s="304"/>
      <c r="E116" s="304"/>
      <c r="F116" s="304"/>
      <c r="G116" s="304"/>
      <c r="H116" s="304"/>
      <c r="I116" s="304"/>
      <c r="J116" s="301">
        <f t="shared" si="99"/>
        <v>0</v>
      </c>
      <c r="K116" s="301">
        <f t="shared" si="100"/>
        <v>0</v>
      </c>
      <c r="L116" s="304"/>
      <c r="M116" s="304"/>
      <c r="N116" s="304"/>
      <c r="O116" s="305"/>
      <c r="P116" s="306">
        <f>SUMIFS(B1_Hinzu_Kürz!$D$4:$D$203,B1_Hinzu_Kürz!$B$4:$B$203,$A116,B1_Hinzu_Kürz!$C$4:$C$203,CONCATENATE(B_Bilanz!$B116," ",B_Bilanz!$C116),B1_Hinzu_Kürz!$E$4:$E$203,"Hinzurechnung")</f>
        <v>0</v>
      </c>
      <c r="Q116" s="306">
        <f>SUMIFS(B1_Hinzu_Kürz!$D$4:$D$203,B1_Hinzu_Kürz!$B$4:$B$203,$A116,B1_Hinzu_Kürz!$C$4:$C$203,CONCATENATE(B_Bilanz!$B116," ",B_Bilanz!$C116),B1_Hinzu_Kürz!$E$4:$E$203,"Kürzung")</f>
        <v>0</v>
      </c>
      <c r="R116" s="307"/>
      <c r="S116" s="304"/>
      <c r="T116" s="301">
        <f t="shared" si="101"/>
        <v>0</v>
      </c>
      <c r="U116" s="304"/>
      <c r="V116" s="304"/>
    </row>
    <row r="117" spans="1:22" outlineLevel="1">
      <c r="A117" s="327">
        <f>A100</f>
        <v>2014</v>
      </c>
      <c r="B117" s="169" t="s">
        <v>361</v>
      </c>
      <c r="C117" s="38" t="s">
        <v>38</v>
      </c>
      <c r="D117" s="304"/>
      <c r="E117" s="304"/>
      <c r="F117" s="304"/>
      <c r="G117" s="304"/>
      <c r="H117" s="304"/>
      <c r="I117" s="304"/>
      <c r="J117" s="301">
        <f t="shared" si="99"/>
        <v>0</v>
      </c>
      <c r="K117" s="301">
        <f t="shared" si="100"/>
        <v>0</v>
      </c>
      <c r="L117" s="304"/>
      <c r="M117" s="304"/>
      <c r="N117" s="304"/>
      <c r="O117" s="305"/>
      <c r="P117" s="306">
        <f>SUMIFS(B1_Hinzu_Kürz!$D$4:$D$203,B1_Hinzu_Kürz!$B$4:$B$203,$A117,B1_Hinzu_Kürz!$C$4:$C$203,CONCATENATE(B_Bilanz!$B117," ",B_Bilanz!$C117),B1_Hinzu_Kürz!$E$4:$E$203,"Hinzurechnung")</f>
        <v>0</v>
      </c>
      <c r="Q117" s="306">
        <f>SUMIFS(B1_Hinzu_Kürz!$D$4:$D$203,B1_Hinzu_Kürz!$B$4:$B$203,$A117,B1_Hinzu_Kürz!$C$4:$C$203,CONCATENATE(B_Bilanz!$B117," ",B_Bilanz!$C117),B1_Hinzu_Kürz!$E$4:$E$203,"Kürzung")</f>
        <v>0</v>
      </c>
      <c r="R117" s="307"/>
      <c r="S117" s="304"/>
      <c r="T117" s="301">
        <f t="shared" si="101"/>
        <v>0</v>
      </c>
      <c r="U117" s="304"/>
      <c r="V117" s="304"/>
    </row>
    <row r="118" spans="1:22" outlineLevel="1">
      <c r="A118" s="327">
        <f>A100</f>
        <v>2014</v>
      </c>
      <c r="B118" s="169" t="s">
        <v>362</v>
      </c>
      <c r="C118" s="38" t="s">
        <v>363</v>
      </c>
      <c r="D118" s="304"/>
      <c r="E118" s="304"/>
      <c r="F118" s="304"/>
      <c r="G118" s="304"/>
      <c r="H118" s="304"/>
      <c r="I118" s="304"/>
      <c r="J118" s="301">
        <f t="shared" si="99"/>
        <v>0</v>
      </c>
      <c r="K118" s="301">
        <f t="shared" si="100"/>
        <v>0</v>
      </c>
      <c r="L118" s="304"/>
      <c r="M118" s="304"/>
      <c r="N118" s="304"/>
      <c r="O118" s="305"/>
      <c r="P118" s="306">
        <f>SUMIFS(B1_Hinzu_Kürz!$D$4:$D$203,B1_Hinzu_Kürz!$B$4:$B$203,$A118,B1_Hinzu_Kürz!$C$4:$C$203,CONCATENATE(B_Bilanz!$B118," ",B_Bilanz!$C118),B1_Hinzu_Kürz!$E$4:$E$203,"Hinzurechnung")</f>
        <v>0</v>
      </c>
      <c r="Q118" s="306">
        <f>SUMIFS(B1_Hinzu_Kürz!$D$4:$D$203,B1_Hinzu_Kürz!$B$4:$B$203,$A118,B1_Hinzu_Kürz!$C$4:$C$203,CONCATENATE(B_Bilanz!$B118," ",B_Bilanz!$C118),B1_Hinzu_Kürz!$E$4:$E$203,"Kürzung")</f>
        <v>0</v>
      </c>
      <c r="R118" s="307"/>
      <c r="S118" s="304"/>
      <c r="T118" s="301">
        <f t="shared" si="101"/>
        <v>0</v>
      </c>
      <c r="U118" s="304"/>
      <c r="V118" s="304"/>
    </row>
    <row r="119" spans="1:22" outlineLevel="1">
      <c r="A119" s="327">
        <f>A100</f>
        <v>2014</v>
      </c>
      <c r="B119" s="169" t="s">
        <v>364</v>
      </c>
      <c r="C119" s="38" t="s">
        <v>41</v>
      </c>
      <c r="D119" s="304"/>
      <c r="E119" s="304"/>
      <c r="F119" s="304"/>
      <c r="G119" s="304"/>
      <c r="H119" s="304"/>
      <c r="I119" s="304"/>
      <c r="J119" s="301">
        <f t="shared" si="99"/>
        <v>0</v>
      </c>
      <c r="K119" s="301">
        <f t="shared" si="100"/>
        <v>0</v>
      </c>
      <c r="L119" s="304"/>
      <c r="M119" s="304"/>
      <c r="N119" s="304"/>
      <c r="O119" s="305"/>
      <c r="P119" s="306">
        <f>SUMIFS(B1_Hinzu_Kürz!$D$4:$D$203,B1_Hinzu_Kürz!$B$4:$B$203,$A119,B1_Hinzu_Kürz!$C$4:$C$203,CONCATENATE(B_Bilanz!$B119," ",B_Bilanz!$C119),B1_Hinzu_Kürz!$E$4:$E$203,"Hinzurechnung")</f>
        <v>0</v>
      </c>
      <c r="Q119" s="306">
        <f>SUMIFS(B1_Hinzu_Kürz!$D$4:$D$203,B1_Hinzu_Kürz!$B$4:$B$203,$A119,B1_Hinzu_Kürz!$C$4:$C$203,CONCATENATE(B_Bilanz!$B119," ",B_Bilanz!$C119),B1_Hinzu_Kürz!$E$4:$E$203,"Kürzung")</f>
        <v>0</v>
      </c>
      <c r="R119" s="307"/>
      <c r="S119" s="304"/>
      <c r="T119" s="301">
        <f t="shared" si="101"/>
        <v>0</v>
      </c>
      <c r="U119" s="304"/>
      <c r="V119" s="304"/>
    </row>
    <row r="120" spans="1:22" outlineLevel="1">
      <c r="A120" s="327">
        <f>A100</f>
        <v>2014</v>
      </c>
      <c r="B120" s="169" t="s">
        <v>365</v>
      </c>
      <c r="C120" s="38" t="s">
        <v>43</v>
      </c>
      <c r="D120" s="304"/>
      <c r="E120" s="304"/>
      <c r="F120" s="304"/>
      <c r="G120" s="304"/>
      <c r="H120" s="304"/>
      <c r="I120" s="304"/>
      <c r="J120" s="301">
        <f t="shared" si="99"/>
        <v>0</v>
      </c>
      <c r="K120" s="301">
        <f t="shared" si="100"/>
        <v>0</v>
      </c>
      <c r="L120" s="304"/>
      <c r="M120" s="304"/>
      <c r="N120" s="304"/>
      <c r="O120" s="305"/>
      <c r="P120" s="306">
        <f>SUMIFS(B1_Hinzu_Kürz!$D$4:$D$203,B1_Hinzu_Kürz!$B$4:$B$203,$A120,B1_Hinzu_Kürz!$C$4:$C$203,CONCATENATE(B_Bilanz!$B120," ",B_Bilanz!$C120),B1_Hinzu_Kürz!$E$4:$E$203,"Hinzurechnung")</f>
        <v>0</v>
      </c>
      <c r="Q120" s="306">
        <f>SUMIFS(B1_Hinzu_Kürz!$D$4:$D$203,B1_Hinzu_Kürz!$B$4:$B$203,$A120,B1_Hinzu_Kürz!$C$4:$C$203,CONCATENATE(B_Bilanz!$B120," ",B_Bilanz!$C120),B1_Hinzu_Kürz!$E$4:$E$203,"Kürzung")</f>
        <v>0</v>
      </c>
      <c r="R120" s="307"/>
      <c r="S120" s="304"/>
      <c r="T120" s="301">
        <f t="shared" si="101"/>
        <v>0</v>
      </c>
      <c r="U120" s="304"/>
      <c r="V120" s="304"/>
    </row>
    <row r="121" spans="1:22" outlineLevel="1">
      <c r="A121" s="327">
        <f>A100</f>
        <v>2014</v>
      </c>
      <c r="B121" s="168" t="s">
        <v>105</v>
      </c>
      <c r="C121" s="37" t="s">
        <v>366</v>
      </c>
      <c r="D121" s="300">
        <f t="shared" ref="D121:V121" si="102">D122+D127+D136+D141+D143</f>
        <v>0</v>
      </c>
      <c r="E121" s="300">
        <f t="shared" si="102"/>
        <v>0</v>
      </c>
      <c r="F121" s="301">
        <f t="shared" si="102"/>
        <v>0</v>
      </c>
      <c r="G121" s="301">
        <f t="shared" si="102"/>
        <v>0</v>
      </c>
      <c r="H121" s="301">
        <f t="shared" si="102"/>
        <v>0</v>
      </c>
      <c r="I121" s="301">
        <f t="shared" si="102"/>
        <v>0</v>
      </c>
      <c r="J121" s="301">
        <f t="shared" si="102"/>
        <v>0</v>
      </c>
      <c r="K121" s="301">
        <f t="shared" si="102"/>
        <v>0</v>
      </c>
      <c r="L121" s="301">
        <f t="shared" si="102"/>
        <v>0</v>
      </c>
      <c r="M121" s="301">
        <f t="shared" si="102"/>
        <v>0</v>
      </c>
      <c r="N121" s="301">
        <f t="shared" si="102"/>
        <v>0</v>
      </c>
      <c r="O121" s="302">
        <f t="shared" si="102"/>
        <v>0</v>
      </c>
      <c r="P121" s="303">
        <f t="shared" si="102"/>
        <v>0</v>
      </c>
      <c r="Q121" s="303">
        <f t="shared" si="102"/>
        <v>0</v>
      </c>
      <c r="R121" s="300">
        <f t="shared" si="102"/>
        <v>0</v>
      </c>
      <c r="S121" s="301">
        <f t="shared" si="102"/>
        <v>0</v>
      </c>
      <c r="T121" s="301">
        <f t="shared" si="102"/>
        <v>0</v>
      </c>
      <c r="U121" s="301">
        <f t="shared" si="102"/>
        <v>0</v>
      </c>
      <c r="V121" s="301">
        <f t="shared" si="102"/>
        <v>0</v>
      </c>
    </row>
    <row r="122" spans="1:22" outlineLevel="1">
      <c r="A122" s="327">
        <f>A100</f>
        <v>2014</v>
      </c>
      <c r="B122" s="168" t="s">
        <v>367</v>
      </c>
      <c r="C122" s="37" t="s">
        <v>368</v>
      </c>
      <c r="D122" s="300">
        <f t="shared" ref="D122:V122" si="103">D123+D124+D125+D126</f>
        <v>0</v>
      </c>
      <c r="E122" s="300">
        <f t="shared" si="103"/>
        <v>0</v>
      </c>
      <c r="F122" s="301">
        <f t="shared" si="103"/>
        <v>0</v>
      </c>
      <c r="G122" s="301">
        <f t="shared" si="103"/>
        <v>0</v>
      </c>
      <c r="H122" s="301">
        <f t="shared" si="103"/>
        <v>0</v>
      </c>
      <c r="I122" s="301">
        <f t="shared" si="103"/>
        <v>0</v>
      </c>
      <c r="J122" s="301">
        <f t="shared" si="103"/>
        <v>0</v>
      </c>
      <c r="K122" s="301">
        <f t="shared" si="103"/>
        <v>0</v>
      </c>
      <c r="L122" s="301">
        <f t="shared" si="103"/>
        <v>0</v>
      </c>
      <c r="M122" s="301">
        <f t="shared" si="103"/>
        <v>0</v>
      </c>
      <c r="N122" s="301">
        <f t="shared" si="103"/>
        <v>0</v>
      </c>
      <c r="O122" s="302">
        <f t="shared" si="103"/>
        <v>0</v>
      </c>
      <c r="P122" s="303">
        <f t="shared" si="103"/>
        <v>0</v>
      </c>
      <c r="Q122" s="303">
        <f t="shared" si="103"/>
        <v>0</v>
      </c>
      <c r="R122" s="300">
        <f t="shared" si="103"/>
        <v>0</v>
      </c>
      <c r="S122" s="301">
        <f t="shared" si="103"/>
        <v>0</v>
      </c>
      <c r="T122" s="301">
        <f t="shared" si="103"/>
        <v>0</v>
      </c>
      <c r="U122" s="301">
        <f t="shared" si="103"/>
        <v>0</v>
      </c>
      <c r="V122" s="301">
        <f t="shared" si="103"/>
        <v>0</v>
      </c>
    </row>
    <row r="123" spans="1:22" outlineLevel="1">
      <c r="A123" s="327">
        <f>A100</f>
        <v>2014</v>
      </c>
      <c r="B123" s="169" t="s">
        <v>369</v>
      </c>
      <c r="C123" s="38" t="s">
        <v>370</v>
      </c>
      <c r="D123" s="304"/>
      <c r="E123" s="304"/>
      <c r="F123" s="304"/>
      <c r="G123" s="304"/>
      <c r="H123" s="304"/>
      <c r="I123" s="304"/>
      <c r="J123" s="301">
        <f t="shared" ref="J123:J126" si="104">L123+N123</f>
        <v>0</v>
      </c>
      <c r="K123" s="301">
        <f t="shared" ref="K123:K126" si="105">M123+O123</f>
        <v>0</v>
      </c>
      <c r="L123" s="304"/>
      <c r="M123" s="304"/>
      <c r="N123" s="304"/>
      <c r="O123" s="305"/>
      <c r="P123" s="306">
        <f>SUMIFS(B1_Hinzu_Kürz!$D$4:$D$203,B1_Hinzu_Kürz!$B$4:$B$203,$A123,B1_Hinzu_Kürz!$C$4:$C$203,CONCATENATE(B_Bilanz!$B123," ",B_Bilanz!$C123),B1_Hinzu_Kürz!$E$4:$E$203,"Hinzurechnung")</f>
        <v>0</v>
      </c>
      <c r="Q123" s="306">
        <f>SUMIFS(B1_Hinzu_Kürz!$D$4:$D$203,B1_Hinzu_Kürz!$B$4:$B$203,$A123,B1_Hinzu_Kürz!$C$4:$C$203,CONCATENATE(B_Bilanz!$B123," ",B_Bilanz!$C123),B1_Hinzu_Kürz!$E$4:$E$203,"Kürzung")</f>
        <v>0</v>
      </c>
      <c r="R123" s="307"/>
      <c r="S123" s="304"/>
      <c r="T123" s="301">
        <f t="shared" ref="T123:T126" si="106">N123+P123-Q123-R123-S123</f>
        <v>0</v>
      </c>
      <c r="U123" s="304"/>
      <c r="V123" s="304"/>
    </row>
    <row r="124" spans="1:22" outlineLevel="1">
      <c r="A124" s="327">
        <f>A100</f>
        <v>2014</v>
      </c>
      <c r="B124" s="169" t="s">
        <v>371</v>
      </c>
      <c r="C124" s="38" t="s">
        <v>372</v>
      </c>
      <c r="D124" s="304"/>
      <c r="E124" s="304"/>
      <c r="F124" s="304"/>
      <c r="G124" s="304"/>
      <c r="H124" s="304"/>
      <c r="I124" s="304"/>
      <c r="J124" s="301">
        <f t="shared" si="104"/>
        <v>0</v>
      </c>
      <c r="K124" s="301">
        <f t="shared" si="105"/>
        <v>0</v>
      </c>
      <c r="L124" s="304"/>
      <c r="M124" s="304"/>
      <c r="N124" s="304"/>
      <c r="O124" s="305"/>
      <c r="P124" s="306">
        <f>SUMIFS(B1_Hinzu_Kürz!$D$4:$D$203,B1_Hinzu_Kürz!$B$4:$B$203,$A124,B1_Hinzu_Kürz!$C$4:$C$203,CONCATENATE(B_Bilanz!$B124," ",B_Bilanz!$C124),B1_Hinzu_Kürz!$E$4:$E$203,"Hinzurechnung")</f>
        <v>0</v>
      </c>
      <c r="Q124" s="306">
        <f>SUMIFS(B1_Hinzu_Kürz!$D$4:$D$203,B1_Hinzu_Kürz!$B$4:$B$203,$A124,B1_Hinzu_Kürz!$C$4:$C$203,CONCATENATE(B_Bilanz!$B124," ",B_Bilanz!$C124),B1_Hinzu_Kürz!$E$4:$E$203,"Kürzung")</f>
        <v>0</v>
      </c>
      <c r="R124" s="307"/>
      <c r="S124" s="304"/>
      <c r="T124" s="301">
        <f t="shared" si="106"/>
        <v>0</v>
      </c>
      <c r="U124" s="304"/>
      <c r="V124" s="304"/>
    </row>
    <row r="125" spans="1:22" outlineLevel="1">
      <c r="A125" s="327">
        <f>A100</f>
        <v>2014</v>
      </c>
      <c r="B125" s="169" t="s">
        <v>373</v>
      </c>
      <c r="C125" s="38" t="s">
        <v>374</v>
      </c>
      <c r="D125" s="304"/>
      <c r="E125" s="304"/>
      <c r="F125" s="304"/>
      <c r="G125" s="304"/>
      <c r="H125" s="304"/>
      <c r="I125" s="304"/>
      <c r="J125" s="301">
        <f t="shared" si="104"/>
        <v>0</v>
      </c>
      <c r="K125" s="301">
        <f t="shared" si="105"/>
        <v>0</v>
      </c>
      <c r="L125" s="304"/>
      <c r="M125" s="304"/>
      <c r="N125" s="304"/>
      <c r="O125" s="305"/>
      <c r="P125" s="306">
        <f>SUMIFS(B1_Hinzu_Kürz!$D$4:$D$203,B1_Hinzu_Kürz!$B$4:$B$203,$A125,B1_Hinzu_Kürz!$C$4:$C$203,CONCATENATE(B_Bilanz!$B125," ",B_Bilanz!$C125),B1_Hinzu_Kürz!$E$4:$E$203,"Hinzurechnung")</f>
        <v>0</v>
      </c>
      <c r="Q125" s="306">
        <f>SUMIFS(B1_Hinzu_Kürz!$D$4:$D$203,B1_Hinzu_Kürz!$B$4:$B$203,$A125,B1_Hinzu_Kürz!$C$4:$C$203,CONCATENATE(B_Bilanz!$B125," ",B_Bilanz!$C125),B1_Hinzu_Kürz!$E$4:$E$203,"Kürzung")</f>
        <v>0</v>
      </c>
      <c r="R125" s="307"/>
      <c r="S125" s="304"/>
      <c r="T125" s="301">
        <f t="shared" si="106"/>
        <v>0</v>
      </c>
      <c r="U125" s="304"/>
      <c r="V125" s="304"/>
    </row>
    <row r="126" spans="1:22" outlineLevel="1">
      <c r="A126" s="327">
        <f>A100</f>
        <v>2014</v>
      </c>
      <c r="B126" s="169" t="s">
        <v>375</v>
      </c>
      <c r="C126" s="38" t="s">
        <v>26</v>
      </c>
      <c r="D126" s="304"/>
      <c r="E126" s="304"/>
      <c r="F126" s="304"/>
      <c r="G126" s="304"/>
      <c r="H126" s="304"/>
      <c r="I126" s="304"/>
      <c r="J126" s="301">
        <f t="shared" si="104"/>
        <v>0</v>
      </c>
      <c r="K126" s="301">
        <f t="shared" si="105"/>
        <v>0</v>
      </c>
      <c r="L126" s="304"/>
      <c r="M126" s="304"/>
      <c r="N126" s="304"/>
      <c r="O126" s="305"/>
      <c r="P126" s="306">
        <f>SUMIFS(B1_Hinzu_Kürz!$D$4:$D$203,B1_Hinzu_Kürz!$B$4:$B$203,$A126,B1_Hinzu_Kürz!$C$4:$C$203,CONCATENATE(B_Bilanz!$B126," ",B_Bilanz!$C126),B1_Hinzu_Kürz!$E$4:$E$203,"Hinzurechnung")</f>
        <v>0</v>
      </c>
      <c r="Q126" s="306">
        <f>SUMIFS(B1_Hinzu_Kürz!$D$4:$D$203,B1_Hinzu_Kürz!$B$4:$B$203,$A126,B1_Hinzu_Kürz!$C$4:$C$203,CONCATENATE(B_Bilanz!$B126," ",B_Bilanz!$C126),B1_Hinzu_Kürz!$E$4:$E$203,"Kürzung")</f>
        <v>0</v>
      </c>
      <c r="R126" s="307"/>
      <c r="S126" s="304"/>
      <c r="T126" s="301">
        <f t="shared" si="106"/>
        <v>0</v>
      </c>
      <c r="U126" s="304"/>
      <c r="V126" s="304"/>
    </row>
    <row r="127" spans="1:22" outlineLevel="1">
      <c r="A127" s="327">
        <f>A100</f>
        <v>2014</v>
      </c>
      <c r="B127" s="168" t="s">
        <v>376</v>
      </c>
      <c r="C127" s="37" t="s">
        <v>377</v>
      </c>
      <c r="D127" s="300">
        <f t="shared" ref="D127:V127" si="107">D129+D131+D133+D135</f>
        <v>0</v>
      </c>
      <c r="E127" s="300">
        <f t="shared" si="107"/>
        <v>0</v>
      </c>
      <c r="F127" s="301">
        <f t="shared" si="107"/>
        <v>0</v>
      </c>
      <c r="G127" s="301">
        <f t="shared" si="107"/>
        <v>0</v>
      </c>
      <c r="H127" s="301">
        <f t="shared" si="107"/>
        <v>0</v>
      </c>
      <c r="I127" s="301">
        <f t="shared" si="107"/>
        <v>0</v>
      </c>
      <c r="J127" s="301">
        <f t="shared" si="107"/>
        <v>0</v>
      </c>
      <c r="K127" s="301">
        <f t="shared" si="107"/>
        <v>0</v>
      </c>
      <c r="L127" s="301">
        <f t="shared" si="107"/>
        <v>0</v>
      </c>
      <c r="M127" s="301">
        <f t="shared" si="107"/>
        <v>0</v>
      </c>
      <c r="N127" s="301">
        <f t="shared" si="107"/>
        <v>0</v>
      </c>
      <c r="O127" s="302">
        <f t="shared" si="107"/>
        <v>0</v>
      </c>
      <c r="P127" s="303">
        <f t="shared" si="107"/>
        <v>0</v>
      </c>
      <c r="Q127" s="303">
        <f t="shared" si="107"/>
        <v>0</v>
      </c>
      <c r="R127" s="300">
        <f t="shared" si="107"/>
        <v>0</v>
      </c>
      <c r="S127" s="301">
        <f t="shared" si="107"/>
        <v>0</v>
      </c>
      <c r="T127" s="301">
        <f t="shared" si="107"/>
        <v>0</v>
      </c>
      <c r="U127" s="301">
        <f t="shared" si="107"/>
        <v>0</v>
      </c>
      <c r="V127" s="301">
        <f t="shared" si="107"/>
        <v>0</v>
      </c>
    </row>
    <row r="128" spans="1:22" outlineLevel="1">
      <c r="A128" s="327">
        <f>A100</f>
        <v>2014</v>
      </c>
      <c r="B128" s="169" t="s">
        <v>378</v>
      </c>
      <c r="C128" s="38" t="s">
        <v>379</v>
      </c>
      <c r="D128" s="304"/>
      <c r="E128" s="304"/>
      <c r="F128" s="304"/>
      <c r="G128" s="304"/>
      <c r="H128" s="304"/>
      <c r="I128" s="304"/>
      <c r="J128" s="301">
        <f t="shared" ref="J128:J135" si="108">L128+N128</f>
        <v>0</v>
      </c>
      <c r="K128" s="301">
        <f t="shared" ref="K128:K135" si="109">M128+O128</f>
        <v>0</v>
      </c>
      <c r="L128" s="304"/>
      <c r="M128" s="304"/>
      <c r="N128" s="304"/>
      <c r="O128" s="305"/>
      <c r="P128" s="306">
        <f>SUMIFS(B1_Hinzu_Kürz!$D$4:$D$203,B1_Hinzu_Kürz!$B$4:$B$203,$A128,B1_Hinzu_Kürz!$C$4:$C$203,CONCATENATE(B_Bilanz!$B128," ",B_Bilanz!$C128),B1_Hinzu_Kürz!$E$4:$E$203,"Hinzurechnung")</f>
        <v>0</v>
      </c>
      <c r="Q128" s="306">
        <f>SUMIFS(B1_Hinzu_Kürz!$D$4:$D$203,B1_Hinzu_Kürz!$B$4:$B$203,$A128,B1_Hinzu_Kürz!$C$4:$C$203,CONCATENATE(B_Bilanz!$B128," ",B_Bilanz!$C128),B1_Hinzu_Kürz!$E$4:$E$203,"Kürzung")</f>
        <v>0</v>
      </c>
      <c r="R128" s="307"/>
      <c r="S128" s="304"/>
      <c r="T128" s="301">
        <f t="shared" ref="T128:T134" si="110">N128+P128-Q128-R128-S128</f>
        <v>0</v>
      </c>
      <c r="U128" s="304"/>
      <c r="V128" s="304"/>
    </row>
    <row r="129" spans="1:22" outlineLevel="1">
      <c r="A129" s="327">
        <f>A100</f>
        <v>2014</v>
      </c>
      <c r="B129" s="169" t="s">
        <v>380</v>
      </c>
      <c r="C129" s="39" t="s">
        <v>381</v>
      </c>
      <c r="D129" s="304"/>
      <c r="E129" s="304"/>
      <c r="F129" s="304"/>
      <c r="G129" s="304"/>
      <c r="H129" s="304"/>
      <c r="I129" s="304"/>
      <c r="J129" s="301">
        <f t="shared" si="108"/>
        <v>0</v>
      </c>
      <c r="K129" s="301">
        <f t="shared" si="109"/>
        <v>0</v>
      </c>
      <c r="L129" s="304"/>
      <c r="M129" s="304"/>
      <c r="N129" s="304"/>
      <c r="O129" s="305"/>
      <c r="P129" s="306">
        <f>SUMIFS(B1_Hinzu_Kürz!$D$4:$D$203,B1_Hinzu_Kürz!$B$4:$B$203,$A129,B1_Hinzu_Kürz!$C$4:$C$203,CONCATENATE(B_Bilanz!$B129," ",B_Bilanz!$C129),B1_Hinzu_Kürz!$E$4:$E$203,"Hinzurechnung")</f>
        <v>0</v>
      </c>
      <c r="Q129" s="306">
        <f>SUMIFS(B1_Hinzu_Kürz!$D$4:$D$203,B1_Hinzu_Kürz!$B$4:$B$203,$A129,B1_Hinzu_Kürz!$C$4:$C$203,CONCATENATE(B_Bilanz!$B129," ",B_Bilanz!$C129),B1_Hinzu_Kürz!$E$4:$E$203,"Kürzung")</f>
        <v>0</v>
      </c>
      <c r="R129" s="307"/>
      <c r="S129" s="304"/>
      <c r="T129" s="301">
        <f t="shared" si="110"/>
        <v>0</v>
      </c>
      <c r="U129" s="304"/>
      <c r="V129" s="304"/>
    </row>
    <row r="130" spans="1:22" outlineLevel="1">
      <c r="A130" s="327">
        <f>A100</f>
        <v>2014</v>
      </c>
      <c r="B130" s="169" t="s">
        <v>917</v>
      </c>
      <c r="C130" s="39" t="s">
        <v>1042</v>
      </c>
      <c r="D130" s="304"/>
      <c r="E130" s="304"/>
      <c r="F130" s="304"/>
      <c r="G130" s="304"/>
      <c r="H130" s="304"/>
      <c r="I130" s="304"/>
      <c r="J130" s="301">
        <f t="shared" si="108"/>
        <v>0</v>
      </c>
      <c r="K130" s="301">
        <f t="shared" si="109"/>
        <v>0</v>
      </c>
      <c r="L130" s="304"/>
      <c r="M130" s="304"/>
      <c r="N130" s="304"/>
      <c r="O130" s="305"/>
      <c r="P130" s="306">
        <f>SUMIFS(B1_Hinzu_Kürz!$D$4:$D$203,B1_Hinzu_Kürz!$B$4:$B$203,$A130,B1_Hinzu_Kürz!$C$4:$C$203,CONCATENATE(B_Bilanz!$B130," ",B_Bilanz!$C130),B1_Hinzu_Kürz!$E$4:$E$203,"Hinzurechnung")</f>
        <v>0</v>
      </c>
      <c r="Q130" s="306">
        <f>SUMIFS(B1_Hinzu_Kürz!$D$4:$D$203,B1_Hinzu_Kürz!$B$4:$B$203,$A130,B1_Hinzu_Kürz!$C$4:$C$203,CONCATENATE(B_Bilanz!$B130," ",B_Bilanz!$C130),B1_Hinzu_Kürz!$E$4:$E$203,"Kürzung")</f>
        <v>0</v>
      </c>
      <c r="R130" s="307"/>
      <c r="S130" s="304"/>
      <c r="T130" s="301">
        <f t="shared" si="110"/>
        <v>0</v>
      </c>
      <c r="U130" s="304"/>
      <c r="V130" s="304"/>
    </row>
    <row r="131" spans="1:22" outlineLevel="1">
      <c r="A131" s="327">
        <f>A100</f>
        <v>2014</v>
      </c>
      <c r="B131" s="169" t="s">
        <v>382</v>
      </c>
      <c r="C131" s="38" t="s">
        <v>383</v>
      </c>
      <c r="D131" s="304"/>
      <c r="E131" s="304"/>
      <c r="F131" s="304"/>
      <c r="G131" s="304"/>
      <c r="H131" s="304"/>
      <c r="I131" s="304"/>
      <c r="J131" s="301">
        <f t="shared" si="108"/>
        <v>0</v>
      </c>
      <c r="K131" s="301">
        <f t="shared" si="109"/>
        <v>0</v>
      </c>
      <c r="L131" s="304"/>
      <c r="M131" s="304"/>
      <c r="N131" s="304"/>
      <c r="O131" s="305"/>
      <c r="P131" s="306">
        <f>SUMIFS(B1_Hinzu_Kürz!$D$4:$D$203,B1_Hinzu_Kürz!$B$4:$B$203,$A131,B1_Hinzu_Kürz!$C$4:$C$203,CONCATENATE(B_Bilanz!$B131," ",B_Bilanz!$C131),B1_Hinzu_Kürz!$E$4:$E$203,"Hinzurechnung")</f>
        <v>0</v>
      </c>
      <c r="Q131" s="306">
        <f>SUMIFS(B1_Hinzu_Kürz!$D$4:$D$203,B1_Hinzu_Kürz!$B$4:$B$203,$A131,B1_Hinzu_Kürz!$C$4:$C$203,CONCATENATE(B_Bilanz!$B131," ",B_Bilanz!$C131),B1_Hinzu_Kürz!$E$4:$E$203,"Kürzung")</f>
        <v>0</v>
      </c>
      <c r="R131" s="307"/>
      <c r="S131" s="304"/>
      <c r="T131" s="301">
        <f t="shared" si="110"/>
        <v>0</v>
      </c>
      <c r="U131" s="304"/>
      <c r="V131" s="304"/>
    </row>
    <row r="132" spans="1:22" outlineLevel="1">
      <c r="A132" s="327">
        <f>A100</f>
        <v>2014</v>
      </c>
      <c r="B132" s="169" t="s">
        <v>1055</v>
      </c>
      <c r="C132" s="39" t="s">
        <v>1042</v>
      </c>
      <c r="D132" s="304"/>
      <c r="E132" s="304"/>
      <c r="F132" s="304"/>
      <c r="G132" s="304"/>
      <c r="H132" s="304"/>
      <c r="I132" s="304"/>
      <c r="J132" s="301">
        <f t="shared" si="108"/>
        <v>0</v>
      </c>
      <c r="K132" s="301">
        <f t="shared" si="109"/>
        <v>0</v>
      </c>
      <c r="L132" s="304"/>
      <c r="M132" s="304"/>
      <c r="N132" s="304"/>
      <c r="O132" s="305"/>
      <c r="P132" s="306">
        <f>SUMIFS(B1_Hinzu_Kürz!$D$4:$D$203,B1_Hinzu_Kürz!$B$4:$B$203,$A132,B1_Hinzu_Kürz!$C$4:$C$203,CONCATENATE(B_Bilanz!$B132," ",B_Bilanz!$C132),B1_Hinzu_Kürz!$E$4:$E$203,"Hinzurechnung")</f>
        <v>0</v>
      </c>
      <c r="Q132" s="306">
        <f>SUMIFS(B1_Hinzu_Kürz!$D$4:$D$203,B1_Hinzu_Kürz!$B$4:$B$203,$A132,B1_Hinzu_Kürz!$C$4:$C$203,CONCATENATE(B_Bilanz!$B132," ",B_Bilanz!$C132),B1_Hinzu_Kürz!$E$4:$E$203,"Kürzung")</f>
        <v>0</v>
      </c>
      <c r="R132" s="307"/>
      <c r="S132" s="304"/>
      <c r="T132" s="301">
        <f t="shared" si="110"/>
        <v>0</v>
      </c>
      <c r="U132" s="304"/>
      <c r="V132" s="304"/>
    </row>
    <row r="133" spans="1:22" ht="30" outlineLevel="1">
      <c r="A133" s="327">
        <f>A100</f>
        <v>2014</v>
      </c>
      <c r="B133" s="169" t="s">
        <v>384</v>
      </c>
      <c r="C133" s="38" t="s">
        <v>385</v>
      </c>
      <c r="D133" s="304"/>
      <c r="E133" s="304"/>
      <c r="F133" s="304"/>
      <c r="G133" s="304"/>
      <c r="H133" s="304"/>
      <c r="I133" s="304"/>
      <c r="J133" s="301">
        <f t="shared" si="108"/>
        <v>0</v>
      </c>
      <c r="K133" s="301">
        <f t="shared" si="109"/>
        <v>0</v>
      </c>
      <c r="L133" s="304"/>
      <c r="M133" s="304"/>
      <c r="N133" s="304"/>
      <c r="O133" s="305"/>
      <c r="P133" s="306">
        <f>SUMIFS(B1_Hinzu_Kürz!$D$4:$D$203,B1_Hinzu_Kürz!$B$4:$B$203,$A133,B1_Hinzu_Kürz!$C$4:$C$203,CONCATENATE(B_Bilanz!$B133," ",B_Bilanz!$C133),B1_Hinzu_Kürz!$E$4:$E$203,"Hinzurechnung")</f>
        <v>0</v>
      </c>
      <c r="Q133" s="306">
        <f>SUMIFS(B1_Hinzu_Kürz!$D$4:$D$203,B1_Hinzu_Kürz!$B$4:$B$203,$A133,B1_Hinzu_Kürz!$C$4:$C$203,CONCATENATE(B_Bilanz!$B133," ",B_Bilanz!$C133),B1_Hinzu_Kürz!$E$4:$E$203,"Kürzung")</f>
        <v>0</v>
      </c>
      <c r="R133" s="307"/>
      <c r="S133" s="304"/>
      <c r="T133" s="301">
        <f t="shared" si="110"/>
        <v>0</v>
      </c>
      <c r="U133" s="304"/>
      <c r="V133" s="304"/>
    </row>
    <row r="134" spans="1:22" outlineLevel="1">
      <c r="A134" s="327">
        <f>A100</f>
        <v>2014</v>
      </c>
      <c r="B134" s="169" t="s">
        <v>1065</v>
      </c>
      <c r="C134" s="39" t="s">
        <v>1042</v>
      </c>
      <c r="D134" s="304"/>
      <c r="E134" s="304"/>
      <c r="F134" s="304"/>
      <c r="G134" s="304"/>
      <c r="H134" s="304"/>
      <c r="I134" s="304"/>
      <c r="J134" s="301">
        <f t="shared" si="108"/>
        <v>0</v>
      </c>
      <c r="K134" s="301">
        <f t="shared" si="109"/>
        <v>0</v>
      </c>
      <c r="L134" s="304"/>
      <c r="M134" s="304"/>
      <c r="N134" s="304"/>
      <c r="O134" s="305"/>
      <c r="P134" s="306">
        <f>SUMIFS(B1_Hinzu_Kürz!$D$4:$D$203,B1_Hinzu_Kürz!$B$4:$B$203,$A134,B1_Hinzu_Kürz!$C$4:$C$203,CONCATENATE(B_Bilanz!$B134," ",B_Bilanz!$C134),B1_Hinzu_Kürz!$E$4:$E$203,"Hinzurechnung")</f>
        <v>0</v>
      </c>
      <c r="Q134" s="306">
        <f>SUMIFS(B1_Hinzu_Kürz!$D$4:$D$203,B1_Hinzu_Kürz!$B$4:$B$203,$A134,B1_Hinzu_Kürz!$C$4:$C$203,CONCATENATE(B_Bilanz!$B134," ",B_Bilanz!$C134),B1_Hinzu_Kürz!$E$4:$E$203,"Kürzung")</f>
        <v>0</v>
      </c>
      <c r="R134" s="307"/>
      <c r="S134" s="304"/>
      <c r="T134" s="301">
        <f t="shared" si="110"/>
        <v>0</v>
      </c>
      <c r="U134" s="304"/>
      <c r="V134" s="304"/>
    </row>
    <row r="135" spans="1:22" outlineLevel="1">
      <c r="A135" s="327">
        <f>A100</f>
        <v>2014</v>
      </c>
      <c r="B135" s="169" t="s">
        <v>386</v>
      </c>
      <c r="C135" s="39" t="s">
        <v>387</v>
      </c>
      <c r="D135" s="304"/>
      <c r="E135" s="304"/>
      <c r="F135" s="304"/>
      <c r="G135" s="304"/>
      <c r="H135" s="304"/>
      <c r="I135" s="304"/>
      <c r="J135" s="301">
        <f t="shared" si="108"/>
        <v>0</v>
      </c>
      <c r="K135" s="301">
        <f t="shared" si="109"/>
        <v>0</v>
      </c>
      <c r="L135" s="304"/>
      <c r="M135" s="304"/>
      <c r="N135" s="304"/>
      <c r="O135" s="305"/>
      <c r="P135" s="306">
        <f>SUMIFS(B1_Hinzu_Kürz!$D$4:$D$203,B1_Hinzu_Kürz!$B$4:$B$203,$A135,B1_Hinzu_Kürz!$C$4:$C$203,CONCATENATE(B_Bilanz!$B135," ",B_Bilanz!$C135),B1_Hinzu_Kürz!$E$4:$E$203,"Hinzurechnung")</f>
        <v>0</v>
      </c>
      <c r="Q135" s="306">
        <f>SUMIFS(B1_Hinzu_Kürz!$D$4:$D$203,B1_Hinzu_Kürz!$B$4:$B$203,$A135,B1_Hinzu_Kürz!$C$4:$C$203,CONCATENATE(B_Bilanz!$B135," ",B_Bilanz!$C135),B1_Hinzu_Kürz!$E$4:$E$203,"Kürzung")</f>
        <v>0</v>
      </c>
      <c r="R135" s="307"/>
      <c r="S135" s="304"/>
      <c r="T135" s="301">
        <f t="shared" ref="T135" si="111">N135+P135-Q135-R135-S135</f>
        <v>0</v>
      </c>
      <c r="U135" s="304"/>
      <c r="V135" s="304"/>
    </row>
    <row r="136" spans="1:22" outlineLevel="1">
      <c r="A136" s="327">
        <f>A100</f>
        <v>2014</v>
      </c>
      <c r="B136" s="168" t="s">
        <v>388</v>
      </c>
      <c r="C136" s="37" t="s">
        <v>389</v>
      </c>
      <c r="D136" s="300">
        <f t="shared" ref="D136:V136" si="112">D138+D139+D140</f>
        <v>0</v>
      </c>
      <c r="E136" s="300">
        <f t="shared" si="112"/>
        <v>0</v>
      </c>
      <c r="F136" s="301">
        <f t="shared" si="112"/>
        <v>0</v>
      </c>
      <c r="G136" s="301">
        <f t="shared" si="112"/>
        <v>0</v>
      </c>
      <c r="H136" s="301">
        <f t="shared" si="112"/>
        <v>0</v>
      </c>
      <c r="I136" s="301">
        <f t="shared" si="112"/>
        <v>0</v>
      </c>
      <c r="J136" s="301">
        <f t="shared" si="112"/>
        <v>0</v>
      </c>
      <c r="K136" s="301">
        <f t="shared" si="112"/>
        <v>0</v>
      </c>
      <c r="L136" s="301">
        <f t="shared" si="112"/>
        <v>0</v>
      </c>
      <c r="M136" s="301">
        <f t="shared" si="112"/>
        <v>0</v>
      </c>
      <c r="N136" s="301">
        <f t="shared" si="112"/>
        <v>0</v>
      </c>
      <c r="O136" s="302">
        <f t="shared" si="112"/>
        <v>0</v>
      </c>
      <c r="P136" s="303">
        <f t="shared" si="112"/>
        <v>0</v>
      </c>
      <c r="Q136" s="303">
        <f t="shared" si="112"/>
        <v>0</v>
      </c>
      <c r="R136" s="300">
        <f t="shared" si="112"/>
        <v>0</v>
      </c>
      <c r="S136" s="301">
        <f t="shared" si="112"/>
        <v>0</v>
      </c>
      <c r="T136" s="301">
        <f t="shared" si="112"/>
        <v>0</v>
      </c>
      <c r="U136" s="301">
        <f t="shared" si="112"/>
        <v>0</v>
      </c>
      <c r="V136" s="301">
        <f t="shared" si="112"/>
        <v>0</v>
      </c>
    </row>
    <row r="137" spans="1:22" outlineLevel="1">
      <c r="A137" s="327">
        <f>A100</f>
        <v>2014</v>
      </c>
      <c r="B137" s="169" t="s">
        <v>390</v>
      </c>
      <c r="C137" s="38" t="s">
        <v>391</v>
      </c>
      <c r="D137" s="304"/>
      <c r="E137" s="304"/>
      <c r="F137" s="304"/>
      <c r="G137" s="304"/>
      <c r="H137" s="304"/>
      <c r="I137" s="304"/>
      <c r="J137" s="301">
        <f t="shared" ref="J137:J146" si="113">L137+N137</f>
        <v>0</v>
      </c>
      <c r="K137" s="301">
        <f t="shared" ref="K137:K146" si="114">M137+O137</f>
        <v>0</v>
      </c>
      <c r="L137" s="304"/>
      <c r="M137" s="304"/>
      <c r="N137" s="304"/>
      <c r="O137" s="305"/>
      <c r="P137" s="306">
        <f>SUMIFS(B1_Hinzu_Kürz!$D$4:$D$203,B1_Hinzu_Kürz!$B$4:$B$203,$A137,B1_Hinzu_Kürz!$C$4:$C$203,CONCATENATE(B_Bilanz!$B137," ",B_Bilanz!$C137),B1_Hinzu_Kürz!$E$4:$E$203,"Hinzurechnung")</f>
        <v>0</v>
      </c>
      <c r="Q137" s="306">
        <f>SUMIFS(B1_Hinzu_Kürz!$D$4:$D$203,B1_Hinzu_Kürz!$B$4:$B$203,$A137,B1_Hinzu_Kürz!$C$4:$C$203,CONCATENATE(B_Bilanz!$B137," ",B_Bilanz!$C137),B1_Hinzu_Kürz!$E$4:$E$203,"Kürzung")</f>
        <v>0</v>
      </c>
      <c r="R137" s="307"/>
      <c r="S137" s="304"/>
      <c r="T137" s="301">
        <f t="shared" ref="T137:T146" si="115">N137+P137-Q137-R137-S137</f>
        <v>0</v>
      </c>
      <c r="U137" s="304"/>
      <c r="V137" s="304"/>
    </row>
    <row r="138" spans="1:22" outlineLevel="1">
      <c r="A138" s="327">
        <f>A100</f>
        <v>2014</v>
      </c>
      <c r="B138" s="169" t="s">
        <v>392</v>
      </c>
      <c r="C138" s="38" t="s">
        <v>36</v>
      </c>
      <c r="D138" s="304"/>
      <c r="E138" s="304"/>
      <c r="F138" s="304"/>
      <c r="G138" s="304"/>
      <c r="H138" s="304"/>
      <c r="I138" s="304"/>
      <c r="J138" s="301">
        <f t="shared" si="113"/>
        <v>0</v>
      </c>
      <c r="K138" s="301">
        <f t="shared" si="114"/>
        <v>0</v>
      </c>
      <c r="L138" s="304"/>
      <c r="M138" s="304"/>
      <c r="N138" s="304"/>
      <c r="O138" s="305"/>
      <c r="P138" s="306">
        <f>SUMIFS(B1_Hinzu_Kürz!$D$4:$D$203,B1_Hinzu_Kürz!$B$4:$B$203,$A138,B1_Hinzu_Kürz!$C$4:$C$203,CONCATENATE(B_Bilanz!$B138," ",B_Bilanz!$C138),B1_Hinzu_Kürz!$E$4:$E$203,"Hinzurechnung")</f>
        <v>0</v>
      </c>
      <c r="Q138" s="306">
        <f>SUMIFS(B1_Hinzu_Kürz!$D$4:$D$203,B1_Hinzu_Kürz!$B$4:$B$203,$A138,B1_Hinzu_Kürz!$C$4:$C$203,CONCATENATE(B_Bilanz!$B138," ",B_Bilanz!$C138),B1_Hinzu_Kürz!$E$4:$E$203,"Kürzung")</f>
        <v>0</v>
      </c>
      <c r="R138" s="307"/>
      <c r="S138" s="304"/>
      <c r="T138" s="301">
        <f t="shared" si="115"/>
        <v>0</v>
      </c>
      <c r="U138" s="304"/>
      <c r="V138" s="304"/>
    </row>
    <row r="139" spans="1:22" outlineLevel="1">
      <c r="A139" s="327">
        <f>A100</f>
        <v>2014</v>
      </c>
      <c r="B139" s="169" t="s">
        <v>393</v>
      </c>
      <c r="C139" s="38" t="s">
        <v>394</v>
      </c>
      <c r="D139" s="304"/>
      <c r="E139" s="304"/>
      <c r="F139" s="304"/>
      <c r="G139" s="304"/>
      <c r="H139" s="304"/>
      <c r="I139" s="304"/>
      <c r="J139" s="301">
        <f t="shared" si="113"/>
        <v>0</v>
      </c>
      <c r="K139" s="301">
        <f t="shared" si="114"/>
        <v>0</v>
      </c>
      <c r="L139" s="304"/>
      <c r="M139" s="304"/>
      <c r="N139" s="304"/>
      <c r="O139" s="305"/>
      <c r="P139" s="306">
        <f>SUMIFS(B1_Hinzu_Kürz!$D$4:$D$203,B1_Hinzu_Kürz!$B$4:$B$203,$A139,B1_Hinzu_Kürz!$C$4:$C$203,CONCATENATE(B_Bilanz!$B139," ",B_Bilanz!$C139),B1_Hinzu_Kürz!$E$4:$E$203,"Hinzurechnung")</f>
        <v>0</v>
      </c>
      <c r="Q139" s="306">
        <f>SUMIFS(B1_Hinzu_Kürz!$D$4:$D$203,B1_Hinzu_Kürz!$B$4:$B$203,$A139,B1_Hinzu_Kürz!$C$4:$C$203,CONCATENATE(B_Bilanz!$B139," ",B_Bilanz!$C139),B1_Hinzu_Kürz!$E$4:$E$203,"Kürzung")</f>
        <v>0</v>
      </c>
      <c r="R139" s="307"/>
      <c r="S139" s="304"/>
      <c r="T139" s="301">
        <f t="shared" si="115"/>
        <v>0</v>
      </c>
      <c r="U139" s="304"/>
      <c r="V139" s="304"/>
    </row>
    <row r="140" spans="1:22" outlineLevel="1">
      <c r="A140" s="327">
        <f>A100</f>
        <v>2014</v>
      </c>
      <c r="B140" s="169" t="s">
        <v>395</v>
      </c>
      <c r="C140" s="38" t="s">
        <v>396</v>
      </c>
      <c r="D140" s="304"/>
      <c r="E140" s="304"/>
      <c r="F140" s="304"/>
      <c r="G140" s="304"/>
      <c r="H140" s="304"/>
      <c r="I140" s="304"/>
      <c r="J140" s="301">
        <f t="shared" si="113"/>
        <v>0</v>
      </c>
      <c r="K140" s="301">
        <f t="shared" si="114"/>
        <v>0</v>
      </c>
      <c r="L140" s="304"/>
      <c r="M140" s="304"/>
      <c r="N140" s="304"/>
      <c r="O140" s="305"/>
      <c r="P140" s="306">
        <f>SUMIFS(B1_Hinzu_Kürz!$D$4:$D$203,B1_Hinzu_Kürz!$B$4:$B$203,$A140,B1_Hinzu_Kürz!$C$4:$C$203,CONCATENATE(B_Bilanz!$B140," ",B_Bilanz!$C140),B1_Hinzu_Kürz!$E$4:$E$203,"Hinzurechnung")</f>
        <v>0</v>
      </c>
      <c r="Q140" s="306">
        <f>SUMIFS(B1_Hinzu_Kürz!$D$4:$D$203,B1_Hinzu_Kürz!$B$4:$B$203,$A140,B1_Hinzu_Kürz!$C$4:$C$203,CONCATENATE(B_Bilanz!$B140," ",B_Bilanz!$C140),B1_Hinzu_Kürz!$E$4:$E$203,"Kürzung")</f>
        <v>0</v>
      </c>
      <c r="R140" s="307"/>
      <c r="S140" s="304"/>
      <c r="T140" s="301">
        <f t="shared" si="115"/>
        <v>0</v>
      </c>
      <c r="U140" s="304"/>
      <c r="V140" s="304"/>
    </row>
    <row r="141" spans="1:22" ht="30" outlineLevel="1">
      <c r="A141" s="327">
        <f>A100</f>
        <v>2014</v>
      </c>
      <c r="B141" s="168" t="s">
        <v>397</v>
      </c>
      <c r="C141" s="37" t="s">
        <v>398</v>
      </c>
      <c r="D141" s="304"/>
      <c r="E141" s="304"/>
      <c r="F141" s="304"/>
      <c r="G141" s="304"/>
      <c r="H141" s="304"/>
      <c r="I141" s="304"/>
      <c r="J141" s="301">
        <f t="shared" si="113"/>
        <v>0</v>
      </c>
      <c r="K141" s="301">
        <f t="shared" si="114"/>
        <v>0</v>
      </c>
      <c r="L141" s="304"/>
      <c r="M141" s="304"/>
      <c r="N141" s="304"/>
      <c r="O141" s="305"/>
      <c r="P141" s="306">
        <f>SUMIFS(B1_Hinzu_Kürz!$D$4:$D$203,B1_Hinzu_Kürz!$B$4:$B$203,$A141,B1_Hinzu_Kürz!$C$4:$C$203,CONCATENATE(B_Bilanz!$B141," ",B_Bilanz!$C141),B1_Hinzu_Kürz!$E$4:$E$203,"Hinzurechnung")</f>
        <v>0</v>
      </c>
      <c r="Q141" s="306">
        <f>SUMIFS(B1_Hinzu_Kürz!$D$4:$D$203,B1_Hinzu_Kürz!$B$4:$B$203,$A141,B1_Hinzu_Kürz!$C$4:$C$203,CONCATENATE(B_Bilanz!$B141," ",B_Bilanz!$C141),B1_Hinzu_Kürz!$E$4:$E$203,"Kürzung")</f>
        <v>0</v>
      </c>
      <c r="R141" s="307"/>
      <c r="S141" s="304"/>
      <c r="T141" s="301">
        <f t="shared" si="115"/>
        <v>0</v>
      </c>
      <c r="U141" s="304"/>
      <c r="V141" s="304"/>
    </row>
    <row r="142" spans="1:22" outlineLevel="1">
      <c r="A142" s="327">
        <f>A100</f>
        <v>2014</v>
      </c>
      <c r="B142" s="169" t="s">
        <v>399</v>
      </c>
      <c r="C142" s="38" t="s">
        <v>400</v>
      </c>
      <c r="D142" s="304"/>
      <c r="E142" s="304"/>
      <c r="F142" s="304"/>
      <c r="G142" s="304"/>
      <c r="H142" s="304"/>
      <c r="I142" s="304"/>
      <c r="J142" s="301">
        <f t="shared" si="113"/>
        <v>0</v>
      </c>
      <c r="K142" s="301">
        <f t="shared" si="114"/>
        <v>0</v>
      </c>
      <c r="L142" s="304"/>
      <c r="M142" s="304"/>
      <c r="N142" s="304"/>
      <c r="O142" s="305"/>
      <c r="P142" s="306">
        <f>SUMIFS(B1_Hinzu_Kürz!$D$4:$D$203,B1_Hinzu_Kürz!$B$4:$B$203,$A142,B1_Hinzu_Kürz!$C$4:$C$203,CONCATENATE(B_Bilanz!$B142," ",B_Bilanz!$C142),B1_Hinzu_Kürz!$E$4:$E$203,"Hinzurechnung")</f>
        <v>0</v>
      </c>
      <c r="Q142" s="306">
        <f>SUMIFS(B1_Hinzu_Kürz!$D$4:$D$203,B1_Hinzu_Kürz!$B$4:$B$203,$A142,B1_Hinzu_Kürz!$C$4:$C$203,CONCATENATE(B_Bilanz!$B142," ",B_Bilanz!$C142),B1_Hinzu_Kürz!$E$4:$E$203,"Kürzung")</f>
        <v>0</v>
      </c>
      <c r="R142" s="307"/>
      <c r="S142" s="304"/>
      <c r="T142" s="301">
        <f t="shared" si="115"/>
        <v>0</v>
      </c>
      <c r="U142" s="304"/>
      <c r="V142" s="304"/>
    </row>
    <row r="143" spans="1:22" outlineLevel="1">
      <c r="A143" s="327">
        <f>A100</f>
        <v>2014</v>
      </c>
      <c r="B143" s="168" t="s">
        <v>401</v>
      </c>
      <c r="C143" s="37" t="s">
        <v>402</v>
      </c>
      <c r="D143" s="304"/>
      <c r="E143" s="304"/>
      <c r="F143" s="304"/>
      <c r="G143" s="304"/>
      <c r="H143" s="304"/>
      <c r="I143" s="304"/>
      <c r="J143" s="301">
        <f t="shared" si="113"/>
        <v>0</v>
      </c>
      <c r="K143" s="301">
        <f t="shared" si="114"/>
        <v>0</v>
      </c>
      <c r="L143" s="304"/>
      <c r="M143" s="304"/>
      <c r="N143" s="304"/>
      <c r="O143" s="305"/>
      <c r="P143" s="306">
        <f>SUMIFS(B1_Hinzu_Kürz!$D$4:$D$203,B1_Hinzu_Kürz!$B$4:$B$203,$A143,B1_Hinzu_Kürz!$C$4:$C$203,CONCATENATE(B_Bilanz!$B143," ",B_Bilanz!$C143),B1_Hinzu_Kürz!$E$4:$E$203,"Hinzurechnung")</f>
        <v>0</v>
      </c>
      <c r="Q143" s="306">
        <f>SUMIFS(B1_Hinzu_Kürz!$D$4:$D$203,B1_Hinzu_Kürz!$B$4:$B$203,$A143,B1_Hinzu_Kürz!$C$4:$C$203,CONCATENATE(B_Bilanz!$B143," ",B_Bilanz!$C143),B1_Hinzu_Kürz!$E$4:$E$203,"Kürzung")</f>
        <v>0</v>
      </c>
      <c r="R143" s="307"/>
      <c r="S143" s="304"/>
      <c r="T143" s="301">
        <f t="shared" si="115"/>
        <v>0</v>
      </c>
      <c r="U143" s="304"/>
      <c r="V143" s="304"/>
    </row>
    <row r="144" spans="1:22" outlineLevel="1">
      <c r="A144" s="327">
        <f>A100</f>
        <v>2014</v>
      </c>
      <c r="B144" s="168" t="s">
        <v>107</v>
      </c>
      <c r="C144" s="37" t="s">
        <v>403</v>
      </c>
      <c r="D144" s="304"/>
      <c r="E144" s="304"/>
      <c r="F144" s="304"/>
      <c r="G144" s="304"/>
      <c r="H144" s="304"/>
      <c r="I144" s="304"/>
      <c r="J144" s="301">
        <f t="shared" si="113"/>
        <v>0</v>
      </c>
      <c r="K144" s="301">
        <f t="shared" si="114"/>
        <v>0</v>
      </c>
      <c r="L144" s="304"/>
      <c r="M144" s="304"/>
      <c r="N144" s="304"/>
      <c r="O144" s="305"/>
      <c r="P144" s="306">
        <f>SUMIFS(B1_Hinzu_Kürz!$D$4:$D$203,B1_Hinzu_Kürz!$B$4:$B$203,$A144,B1_Hinzu_Kürz!$C$4:$C$203,CONCATENATE(B_Bilanz!$B144," ",B_Bilanz!$C144),B1_Hinzu_Kürz!$E$4:$E$203,"Hinzurechnung")</f>
        <v>0</v>
      </c>
      <c r="Q144" s="306">
        <f>SUMIFS(B1_Hinzu_Kürz!$D$4:$D$203,B1_Hinzu_Kürz!$B$4:$B$203,$A144,B1_Hinzu_Kürz!$C$4:$C$203,CONCATENATE(B_Bilanz!$B144," ",B_Bilanz!$C144),B1_Hinzu_Kürz!$E$4:$E$203,"Kürzung")</f>
        <v>0</v>
      </c>
      <c r="R144" s="307"/>
      <c r="S144" s="304"/>
      <c r="T144" s="301">
        <f t="shared" si="115"/>
        <v>0</v>
      </c>
      <c r="U144" s="304"/>
      <c r="V144" s="304"/>
    </row>
    <row r="145" spans="1:22" outlineLevel="1">
      <c r="A145" s="327">
        <f>A100</f>
        <v>2014</v>
      </c>
      <c r="B145" s="168" t="s">
        <v>109</v>
      </c>
      <c r="C145" s="37" t="s">
        <v>404</v>
      </c>
      <c r="D145" s="304"/>
      <c r="E145" s="304"/>
      <c r="F145" s="304"/>
      <c r="G145" s="304"/>
      <c r="H145" s="304"/>
      <c r="I145" s="304"/>
      <c r="J145" s="301">
        <f t="shared" si="113"/>
        <v>0</v>
      </c>
      <c r="K145" s="301">
        <f t="shared" si="114"/>
        <v>0</v>
      </c>
      <c r="L145" s="304"/>
      <c r="M145" s="304"/>
      <c r="N145" s="304"/>
      <c r="O145" s="305"/>
      <c r="P145" s="306">
        <f>SUMIFS(B1_Hinzu_Kürz!$D$4:$D$203,B1_Hinzu_Kürz!$B$4:$B$203,$A145,B1_Hinzu_Kürz!$C$4:$C$203,CONCATENATE(B_Bilanz!$B145," ",B_Bilanz!$C145),B1_Hinzu_Kürz!$E$4:$E$203,"Hinzurechnung")</f>
        <v>0</v>
      </c>
      <c r="Q145" s="306">
        <f>SUMIFS(B1_Hinzu_Kürz!$D$4:$D$203,B1_Hinzu_Kürz!$B$4:$B$203,$A145,B1_Hinzu_Kürz!$C$4:$C$203,CONCATENATE(B_Bilanz!$B145," ",B_Bilanz!$C145),B1_Hinzu_Kürz!$E$4:$E$203,"Kürzung")</f>
        <v>0</v>
      </c>
      <c r="R145" s="307"/>
      <c r="S145" s="304"/>
      <c r="T145" s="301">
        <f t="shared" si="115"/>
        <v>0</v>
      </c>
      <c r="U145" s="304"/>
      <c r="V145" s="304"/>
    </row>
    <row r="146" spans="1:22" outlineLevel="1">
      <c r="A146" s="327">
        <f>A100</f>
        <v>2014</v>
      </c>
      <c r="B146" s="168" t="s">
        <v>118</v>
      </c>
      <c r="C146" s="37" t="s">
        <v>405</v>
      </c>
      <c r="D146" s="304"/>
      <c r="E146" s="304"/>
      <c r="F146" s="304"/>
      <c r="G146" s="304"/>
      <c r="H146" s="304"/>
      <c r="I146" s="304"/>
      <c r="J146" s="301">
        <f t="shared" si="113"/>
        <v>0</v>
      </c>
      <c r="K146" s="301">
        <f t="shared" si="114"/>
        <v>0</v>
      </c>
      <c r="L146" s="304"/>
      <c r="M146" s="304"/>
      <c r="N146" s="304"/>
      <c r="O146" s="305"/>
      <c r="P146" s="308">
        <f>SUMIFS(B1_Hinzu_Kürz!$D$4:$D$203,B1_Hinzu_Kürz!$B$4:$B$203,$A146,B1_Hinzu_Kürz!$C$4:$C$203,CONCATENATE(B_Bilanz!$B146," ",B_Bilanz!$C146),B1_Hinzu_Kürz!$E$4:$E$203,"Hinzurechnung")</f>
        <v>0</v>
      </c>
      <c r="Q146" s="308">
        <f>SUMIFS(B1_Hinzu_Kürz!$D$4:$D$203,B1_Hinzu_Kürz!$B$4:$B$203,$A146,B1_Hinzu_Kürz!$C$4:$C$203,CONCATENATE(B_Bilanz!$B146," ",B_Bilanz!$C146),B1_Hinzu_Kürz!$E$4:$E$203,"Kürzung")</f>
        <v>0</v>
      </c>
      <c r="R146" s="307"/>
      <c r="S146" s="304"/>
      <c r="T146" s="301">
        <f t="shared" si="115"/>
        <v>0</v>
      </c>
      <c r="U146" s="304"/>
      <c r="V146" s="304"/>
    </row>
    <row r="147" spans="1:22" outlineLevel="1">
      <c r="A147" s="328"/>
      <c r="B147" s="405"/>
      <c r="C147" s="26"/>
      <c r="D147" s="309"/>
      <c r="E147" s="309"/>
      <c r="F147" s="309"/>
      <c r="G147" s="309"/>
      <c r="H147" s="309"/>
      <c r="I147" s="309"/>
      <c r="J147" s="309"/>
      <c r="K147" s="309"/>
      <c r="L147" s="309"/>
      <c r="M147" s="309"/>
      <c r="N147" s="309"/>
      <c r="O147" s="309"/>
      <c r="P147" s="309"/>
      <c r="Q147" s="309"/>
      <c r="R147" s="309"/>
      <c r="S147" s="310"/>
      <c r="T147" s="311"/>
      <c r="U147" s="310"/>
      <c r="V147" s="309"/>
    </row>
    <row r="148" spans="1:22" outlineLevel="1">
      <c r="A148" s="327">
        <f>A100</f>
        <v>2014</v>
      </c>
      <c r="B148" s="35" t="s">
        <v>27</v>
      </c>
      <c r="C148" s="36" t="s">
        <v>406</v>
      </c>
      <c r="D148" s="301">
        <f>D149-D158+D160+D161+D163+D171+D188+D189</f>
        <v>0</v>
      </c>
      <c r="E148" s="301">
        <f>E149-E158+E160+E161+E163+E171+E188+E189</f>
        <v>0</v>
      </c>
      <c r="F148" s="301">
        <f t="shared" ref="F148:O148" si="116">F149+F160+F161+F163+F171+F188+F189+F190</f>
        <v>0</v>
      </c>
      <c r="G148" s="301">
        <f t="shared" si="116"/>
        <v>0</v>
      </c>
      <c r="H148" s="301">
        <f t="shared" si="116"/>
        <v>0</v>
      </c>
      <c r="I148" s="301">
        <f t="shared" si="116"/>
        <v>0</v>
      </c>
      <c r="J148" s="301">
        <f t="shared" si="116"/>
        <v>0</v>
      </c>
      <c r="K148" s="301">
        <f t="shared" si="116"/>
        <v>0</v>
      </c>
      <c r="L148" s="301">
        <f t="shared" si="116"/>
        <v>0</v>
      </c>
      <c r="M148" s="301">
        <f t="shared" si="116"/>
        <v>0</v>
      </c>
      <c r="N148" s="301">
        <f t="shared" si="116"/>
        <v>0</v>
      </c>
      <c r="O148" s="302">
        <f t="shared" si="116"/>
        <v>0</v>
      </c>
      <c r="P148" s="303">
        <f t="shared" ref="P148:Q148" si="117">P149+P160+P161+P163+P171+P188+P189+P190</f>
        <v>0</v>
      </c>
      <c r="Q148" s="303">
        <f t="shared" si="117"/>
        <v>0</v>
      </c>
      <c r="R148" s="300">
        <f>R149+R160+R161+R163+R171+R188+R189+R190</f>
        <v>0</v>
      </c>
      <c r="S148" s="301">
        <f>S149+S160+S161+S163+S171+S188+S189+S190</f>
        <v>0</v>
      </c>
      <c r="T148" s="301">
        <f>T149+T160+T161+T163+T171+T188+T189+T190</f>
        <v>0</v>
      </c>
      <c r="U148" s="301">
        <f>U149+U160+U161+U163+U171+U188+U189+U190</f>
        <v>0</v>
      </c>
      <c r="V148" s="301">
        <f>V149+V160+V161+V163+V171+V188+V189+V190</f>
        <v>0</v>
      </c>
    </row>
    <row r="149" spans="1:22" outlineLevel="1">
      <c r="A149" s="327">
        <f>A100</f>
        <v>2014</v>
      </c>
      <c r="B149" s="168" t="s">
        <v>407</v>
      </c>
      <c r="C149" s="37" t="s">
        <v>408</v>
      </c>
      <c r="D149" s="301">
        <f t="shared" ref="D149:V149" si="118">D150+D151+D152+D157+D158+D159</f>
        <v>0</v>
      </c>
      <c r="E149" s="301">
        <f t="shared" si="118"/>
        <v>0</v>
      </c>
      <c r="F149" s="301">
        <f t="shared" si="118"/>
        <v>0</v>
      </c>
      <c r="G149" s="301">
        <f t="shared" si="118"/>
        <v>0</v>
      </c>
      <c r="H149" s="301">
        <f t="shared" si="118"/>
        <v>0</v>
      </c>
      <c r="I149" s="301">
        <f t="shared" si="118"/>
        <v>0</v>
      </c>
      <c r="J149" s="301">
        <f t="shared" si="118"/>
        <v>0</v>
      </c>
      <c r="K149" s="301">
        <f t="shared" si="118"/>
        <v>0</v>
      </c>
      <c r="L149" s="301">
        <f t="shared" si="118"/>
        <v>0</v>
      </c>
      <c r="M149" s="301">
        <f t="shared" si="118"/>
        <v>0</v>
      </c>
      <c r="N149" s="301">
        <f t="shared" si="118"/>
        <v>0</v>
      </c>
      <c r="O149" s="302">
        <f t="shared" si="118"/>
        <v>0</v>
      </c>
      <c r="P149" s="303">
        <f t="shared" si="118"/>
        <v>0</v>
      </c>
      <c r="Q149" s="303">
        <f t="shared" si="118"/>
        <v>0</v>
      </c>
      <c r="R149" s="300">
        <f t="shared" si="118"/>
        <v>0</v>
      </c>
      <c r="S149" s="301">
        <f t="shared" si="118"/>
        <v>0</v>
      </c>
      <c r="T149" s="301">
        <f t="shared" si="118"/>
        <v>0</v>
      </c>
      <c r="U149" s="301">
        <f t="shared" si="118"/>
        <v>0</v>
      </c>
      <c r="V149" s="301">
        <f t="shared" si="118"/>
        <v>0</v>
      </c>
    </row>
    <row r="150" spans="1:22" outlineLevel="1">
      <c r="A150" s="327">
        <f>A100</f>
        <v>2014</v>
      </c>
      <c r="B150" s="168" t="s">
        <v>146</v>
      </c>
      <c r="C150" s="37" t="s">
        <v>409</v>
      </c>
      <c r="D150" s="304"/>
      <c r="E150" s="304"/>
      <c r="F150" s="304"/>
      <c r="G150" s="304"/>
      <c r="H150" s="304"/>
      <c r="I150" s="304"/>
      <c r="J150" s="301">
        <f t="shared" ref="J150:J151" si="119">L150+N150</f>
        <v>0</v>
      </c>
      <c r="K150" s="301">
        <f t="shared" ref="K150:K151" si="120">M150+O150</f>
        <v>0</v>
      </c>
      <c r="L150" s="304"/>
      <c r="M150" s="304"/>
      <c r="N150" s="304"/>
      <c r="O150" s="305"/>
      <c r="P150" s="306">
        <f>SUMIFS(B1_Hinzu_Kürz!$D$4:$D$203,B1_Hinzu_Kürz!$B$4:$B$203,$A150,B1_Hinzu_Kürz!$C$4:$C$203,CONCATENATE(B_Bilanz!$B150," ",B_Bilanz!$C150),B1_Hinzu_Kürz!$E$4:$E$203,"Hinzurechnung")</f>
        <v>0</v>
      </c>
      <c r="Q150" s="306">
        <f>SUMIFS(B1_Hinzu_Kürz!$D$4:$D$203,B1_Hinzu_Kürz!$B$4:$B$203,$A150,B1_Hinzu_Kürz!$C$4:$C$203,CONCATENATE(B_Bilanz!$B150," ",B_Bilanz!$C150),B1_Hinzu_Kürz!$E$4:$E$203,"Kürzung")</f>
        <v>0</v>
      </c>
      <c r="R150" s="307"/>
      <c r="S150" s="304"/>
      <c r="T150" s="301">
        <f t="shared" ref="T150:T151" si="121">N150+P150-Q150-R150-S150</f>
        <v>0</v>
      </c>
      <c r="U150" s="304"/>
      <c r="V150" s="304"/>
    </row>
    <row r="151" spans="1:22" outlineLevel="1">
      <c r="A151" s="327">
        <f>A100</f>
        <v>2014</v>
      </c>
      <c r="B151" s="168" t="s">
        <v>148</v>
      </c>
      <c r="C151" s="37" t="s">
        <v>410</v>
      </c>
      <c r="D151" s="304"/>
      <c r="E151" s="304"/>
      <c r="F151" s="304"/>
      <c r="G151" s="304"/>
      <c r="H151" s="304"/>
      <c r="I151" s="304"/>
      <c r="J151" s="301">
        <f t="shared" si="119"/>
        <v>0</v>
      </c>
      <c r="K151" s="301">
        <f t="shared" si="120"/>
        <v>0</v>
      </c>
      <c r="L151" s="304"/>
      <c r="M151" s="304"/>
      <c r="N151" s="304"/>
      <c r="O151" s="305"/>
      <c r="P151" s="306">
        <f>SUMIFS(B1_Hinzu_Kürz!$D$4:$D$203,B1_Hinzu_Kürz!$B$4:$B$203,$A151,B1_Hinzu_Kürz!$C$4:$C$203,CONCATENATE(B_Bilanz!$B151," ",B_Bilanz!$C151),B1_Hinzu_Kürz!$E$4:$E$203,"Hinzurechnung")</f>
        <v>0</v>
      </c>
      <c r="Q151" s="306">
        <f>SUMIFS(B1_Hinzu_Kürz!$D$4:$D$203,B1_Hinzu_Kürz!$B$4:$B$203,$A151,B1_Hinzu_Kürz!$C$4:$C$203,CONCATENATE(B_Bilanz!$B151," ",B_Bilanz!$C151),B1_Hinzu_Kürz!$E$4:$E$203,"Kürzung")</f>
        <v>0</v>
      </c>
      <c r="R151" s="307"/>
      <c r="S151" s="304"/>
      <c r="T151" s="301">
        <f t="shared" si="121"/>
        <v>0</v>
      </c>
      <c r="U151" s="304"/>
      <c r="V151" s="304"/>
    </row>
    <row r="152" spans="1:22" outlineLevel="1">
      <c r="A152" s="327">
        <f>A100</f>
        <v>2014</v>
      </c>
      <c r="B152" s="168" t="s">
        <v>411</v>
      </c>
      <c r="C152" s="37" t="s">
        <v>412</v>
      </c>
      <c r="D152" s="301">
        <f t="shared" ref="D152:V152" si="122">D153+D154+D155+D156</f>
        <v>0</v>
      </c>
      <c r="E152" s="301">
        <f t="shared" si="122"/>
        <v>0</v>
      </c>
      <c r="F152" s="301">
        <f t="shared" si="122"/>
        <v>0</v>
      </c>
      <c r="G152" s="301">
        <f t="shared" si="122"/>
        <v>0</v>
      </c>
      <c r="H152" s="301">
        <f t="shared" si="122"/>
        <v>0</v>
      </c>
      <c r="I152" s="301">
        <f t="shared" si="122"/>
        <v>0</v>
      </c>
      <c r="J152" s="301">
        <f t="shared" si="122"/>
        <v>0</v>
      </c>
      <c r="K152" s="301">
        <f t="shared" si="122"/>
        <v>0</v>
      </c>
      <c r="L152" s="301">
        <f t="shared" si="122"/>
        <v>0</v>
      </c>
      <c r="M152" s="301">
        <f t="shared" si="122"/>
        <v>0</v>
      </c>
      <c r="N152" s="301">
        <f t="shared" si="122"/>
        <v>0</v>
      </c>
      <c r="O152" s="302">
        <f t="shared" si="122"/>
        <v>0</v>
      </c>
      <c r="P152" s="303">
        <f t="shared" si="122"/>
        <v>0</v>
      </c>
      <c r="Q152" s="303">
        <f t="shared" si="122"/>
        <v>0</v>
      </c>
      <c r="R152" s="300">
        <f t="shared" si="122"/>
        <v>0</v>
      </c>
      <c r="S152" s="301">
        <f t="shared" si="122"/>
        <v>0</v>
      </c>
      <c r="T152" s="301">
        <f t="shared" si="122"/>
        <v>0</v>
      </c>
      <c r="U152" s="301">
        <f t="shared" si="122"/>
        <v>0</v>
      </c>
      <c r="V152" s="301">
        <f t="shared" si="122"/>
        <v>0</v>
      </c>
    </row>
    <row r="153" spans="1:22" outlineLevel="1">
      <c r="A153" s="327">
        <f>A100</f>
        <v>2014</v>
      </c>
      <c r="B153" s="169" t="s">
        <v>413</v>
      </c>
      <c r="C153" s="38" t="s">
        <v>414</v>
      </c>
      <c r="D153" s="304"/>
      <c r="E153" s="304"/>
      <c r="F153" s="304"/>
      <c r="G153" s="304"/>
      <c r="H153" s="304"/>
      <c r="I153" s="304"/>
      <c r="J153" s="301">
        <f t="shared" ref="J153:J162" si="123">L153+N153</f>
        <v>0</v>
      </c>
      <c r="K153" s="301">
        <f t="shared" ref="K153:K162" si="124">M153+O153</f>
        <v>0</v>
      </c>
      <c r="L153" s="304"/>
      <c r="M153" s="304"/>
      <c r="N153" s="304"/>
      <c r="O153" s="305"/>
      <c r="P153" s="306">
        <f>SUMIFS(B1_Hinzu_Kürz!$D$4:$D$203,B1_Hinzu_Kürz!$B$4:$B$203,$A153,B1_Hinzu_Kürz!$C$4:$C$203,CONCATENATE(B_Bilanz!$B153," ",B_Bilanz!$C153),B1_Hinzu_Kürz!$E$4:$E$203,"Hinzurechnung")</f>
        <v>0</v>
      </c>
      <c r="Q153" s="306">
        <f>SUMIFS(B1_Hinzu_Kürz!$D$4:$D$203,B1_Hinzu_Kürz!$B$4:$B$203,$A153,B1_Hinzu_Kürz!$C$4:$C$203,CONCATENATE(B_Bilanz!$B153," ",B_Bilanz!$C153),B1_Hinzu_Kürz!$E$4:$E$203,"Kürzung")</f>
        <v>0</v>
      </c>
      <c r="R153" s="307"/>
      <c r="S153" s="304"/>
      <c r="T153" s="301">
        <f t="shared" ref="T153:T162" si="125">N153+P153-Q153-R153-S153</f>
        <v>0</v>
      </c>
      <c r="U153" s="304"/>
      <c r="V153" s="304"/>
    </row>
    <row r="154" spans="1:22" ht="30" outlineLevel="1">
      <c r="A154" s="327">
        <f>A100</f>
        <v>2014</v>
      </c>
      <c r="B154" s="169" t="s">
        <v>415</v>
      </c>
      <c r="C154" s="38" t="s">
        <v>416</v>
      </c>
      <c r="D154" s="304"/>
      <c r="E154" s="304"/>
      <c r="F154" s="304"/>
      <c r="G154" s="304"/>
      <c r="H154" s="304"/>
      <c r="I154" s="304"/>
      <c r="J154" s="301">
        <f t="shared" si="123"/>
        <v>0</v>
      </c>
      <c r="K154" s="301">
        <f t="shared" si="124"/>
        <v>0</v>
      </c>
      <c r="L154" s="304"/>
      <c r="M154" s="304"/>
      <c r="N154" s="304"/>
      <c r="O154" s="305"/>
      <c r="P154" s="306">
        <f>SUMIFS(B1_Hinzu_Kürz!$D$4:$D$203,B1_Hinzu_Kürz!$B$4:$B$203,$A154,B1_Hinzu_Kürz!$C$4:$C$203,CONCATENATE(B_Bilanz!$B154," ",B_Bilanz!$C154),B1_Hinzu_Kürz!$E$4:$E$203,"Hinzurechnung")</f>
        <v>0</v>
      </c>
      <c r="Q154" s="306">
        <f>SUMIFS(B1_Hinzu_Kürz!$D$4:$D$203,B1_Hinzu_Kürz!$B$4:$B$203,$A154,B1_Hinzu_Kürz!$C$4:$C$203,CONCATENATE(B_Bilanz!$B154," ",B_Bilanz!$C154),B1_Hinzu_Kürz!$E$4:$E$203,"Kürzung")</f>
        <v>0</v>
      </c>
      <c r="R154" s="307"/>
      <c r="S154" s="304"/>
      <c r="T154" s="301">
        <f t="shared" si="125"/>
        <v>0</v>
      </c>
      <c r="U154" s="304"/>
      <c r="V154" s="304"/>
    </row>
    <row r="155" spans="1:22" outlineLevel="1">
      <c r="A155" s="327">
        <f>A100</f>
        <v>2014</v>
      </c>
      <c r="B155" s="169" t="s">
        <v>417</v>
      </c>
      <c r="C155" s="38" t="s">
        <v>418</v>
      </c>
      <c r="D155" s="304"/>
      <c r="E155" s="304"/>
      <c r="F155" s="304"/>
      <c r="G155" s="304"/>
      <c r="H155" s="304"/>
      <c r="I155" s="304"/>
      <c r="J155" s="301">
        <f t="shared" si="123"/>
        <v>0</v>
      </c>
      <c r="K155" s="301">
        <f t="shared" si="124"/>
        <v>0</v>
      </c>
      <c r="L155" s="304"/>
      <c r="M155" s="304"/>
      <c r="N155" s="304"/>
      <c r="O155" s="305"/>
      <c r="P155" s="306">
        <f>SUMIFS(B1_Hinzu_Kürz!$D$4:$D$203,B1_Hinzu_Kürz!$B$4:$B$203,$A155,B1_Hinzu_Kürz!$C$4:$C$203,CONCATENATE(B_Bilanz!$B155," ",B_Bilanz!$C155),B1_Hinzu_Kürz!$E$4:$E$203,"Hinzurechnung")</f>
        <v>0</v>
      </c>
      <c r="Q155" s="306">
        <f>SUMIFS(B1_Hinzu_Kürz!$D$4:$D$203,B1_Hinzu_Kürz!$B$4:$B$203,$A155,B1_Hinzu_Kürz!$C$4:$C$203,CONCATENATE(B_Bilanz!$B155," ",B_Bilanz!$C155),B1_Hinzu_Kürz!$E$4:$E$203,"Kürzung")</f>
        <v>0</v>
      </c>
      <c r="R155" s="307"/>
      <c r="S155" s="304"/>
      <c r="T155" s="301">
        <f t="shared" si="125"/>
        <v>0</v>
      </c>
      <c r="U155" s="304"/>
      <c r="V155" s="304"/>
    </row>
    <row r="156" spans="1:22" outlineLevel="1">
      <c r="A156" s="327">
        <f>A100</f>
        <v>2014</v>
      </c>
      <c r="B156" s="169" t="s">
        <v>419</v>
      </c>
      <c r="C156" s="38" t="s">
        <v>420</v>
      </c>
      <c r="D156" s="304"/>
      <c r="E156" s="304"/>
      <c r="F156" s="304"/>
      <c r="G156" s="304"/>
      <c r="H156" s="304"/>
      <c r="I156" s="304"/>
      <c r="J156" s="301">
        <f t="shared" si="123"/>
        <v>0</v>
      </c>
      <c r="K156" s="301">
        <f t="shared" si="124"/>
        <v>0</v>
      </c>
      <c r="L156" s="304"/>
      <c r="M156" s="304"/>
      <c r="N156" s="304"/>
      <c r="O156" s="305"/>
      <c r="P156" s="306">
        <f>SUMIFS(B1_Hinzu_Kürz!$D$4:$D$203,B1_Hinzu_Kürz!$B$4:$B$203,$A156,B1_Hinzu_Kürz!$C$4:$C$203,CONCATENATE(B_Bilanz!$B156," ",B_Bilanz!$C156),B1_Hinzu_Kürz!$E$4:$E$203,"Hinzurechnung")</f>
        <v>0</v>
      </c>
      <c r="Q156" s="306">
        <f>SUMIFS(B1_Hinzu_Kürz!$D$4:$D$203,B1_Hinzu_Kürz!$B$4:$B$203,$A156,B1_Hinzu_Kürz!$C$4:$C$203,CONCATENATE(B_Bilanz!$B156," ",B_Bilanz!$C156),B1_Hinzu_Kürz!$E$4:$E$203,"Kürzung")</f>
        <v>0</v>
      </c>
      <c r="R156" s="307"/>
      <c r="S156" s="304"/>
      <c r="T156" s="301">
        <f t="shared" si="125"/>
        <v>0</v>
      </c>
      <c r="U156" s="304"/>
      <c r="V156" s="304"/>
    </row>
    <row r="157" spans="1:22" outlineLevel="1">
      <c r="A157" s="327">
        <f>A100</f>
        <v>2014</v>
      </c>
      <c r="B157" s="168" t="s">
        <v>421</v>
      </c>
      <c r="C157" s="37" t="s">
        <v>422</v>
      </c>
      <c r="D157" s="304"/>
      <c r="E157" s="304"/>
      <c r="F157" s="304"/>
      <c r="G157" s="304"/>
      <c r="H157" s="304"/>
      <c r="I157" s="304"/>
      <c r="J157" s="301">
        <f t="shared" si="123"/>
        <v>0</v>
      </c>
      <c r="K157" s="301">
        <f t="shared" si="124"/>
        <v>0</v>
      </c>
      <c r="L157" s="304"/>
      <c r="M157" s="304"/>
      <c r="N157" s="304"/>
      <c r="O157" s="305"/>
      <c r="P157" s="306">
        <f>SUMIFS(B1_Hinzu_Kürz!$D$4:$D$203,B1_Hinzu_Kürz!$B$4:$B$203,$A157,B1_Hinzu_Kürz!$C$4:$C$203,CONCATENATE(B_Bilanz!$B157," ",B_Bilanz!$C157),B1_Hinzu_Kürz!$E$4:$E$203,"Hinzurechnung")</f>
        <v>0</v>
      </c>
      <c r="Q157" s="306">
        <f>SUMIFS(B1_Hinzu_Kürz!$D$4:$D$203,B1_Hinzu_Kürz!$B$4:$B$203,$A157,B1_Hinzu_Kürz!$C$4:$C$203,CONCATENATE(B_Bilanz!$B157," ",B_Bilanz!$C157),B1_Hinzu_Kürz!$E$4:$E$203,"Kürzung")</f>
        <v>0</v>
      </c>
      <c r="R157" s="307"/>
      <c r="S157" s="304"/>
      <c r="T157" s="301">
        <f t="shared" si="125"/>
        <v>0</v>
      </c>
      <c r="U157" s="304"/>
      <c r="V157" s="304"/>
    </row>
    <row r="158" spans="1:22" outlineLevel="1">
      <c r="A158" s="327">
        <f>A100</f>
        <v>2014</v>
      </c>
      <c r="B158" s="168" t="s">
        <v>423</v>
      </c>
      <c r="C158" s="40" t="s">
        <v>402</v>
      </c>
      <c r="D158" s="304"/>
      <c r="E158" s="304"/>
      <c r="F158" s="304"/>
      <c r="G158" s="304"/>
      <c r="H158" s="304"/>
      <c r="I158" s="304"/>
      <c r="J158" s="301">
        <f t="shared" si="123"/>
        <v>0</v>
      </c>
      <c r="K158" s="301">
        <f t="shared" si="124"/>
        <v>0</v>
      </c>
      <c r="L158" s="304"/>
      <c r="M158" s="304"/>
      <c r="N158" s="304"/>
      <c r="O158" s="305"/>
      <c r="P158" s="306">
        <f>SUMIFS(B1_Hinzu_Kürz!$D$4:$D$203,B1_Hinzu_Kürz!$B$4:$B$203,$A158,B1_Hinzu_Kürz!$C$4:$C$203,CONCATENATE(B_Bilanz!$B158," ",B_Bilanz!$C158),B1_Hinzu_Kürz!$E$4:$E$203,"Hinzurechnung")</f>
        <v>0</v>
      </c>
      <c r="Q158" s="306">
        <f>SUMIFS(B1_Hinzu_Kürz!$D$4:$D$203,B1_Hinzu_Kürz!$B$4:$B$203,$A158,B1_Hinzu_Kürz!$C$4:$C$203,CONCATENATE(B_Bilanz!$B158," ",B_Bilanz!$C158),B1_Hinzu_Kürz!$E$4:$E$203,"Kürzung")</f>
        <v>0</v>
      </c>
      <c r="R158" s="307"/>
      <c r="S158" s="304"/>
      <c r="T158" s="301">
        <f t="shared" si="125"/>
        <v>0</v>
      </c>
      <c r="U158" s="304"/>
      <c r="V158" s="304"/>
    </row>
    <row r="159" spans="1:22" outlineLevel="1">
      <c r="A159" s="327">
        <f>A100</f>
        <v>2014</v>
      </c>
      <c r="B159" s="168" t="s">
        <v>424</v>
      </c>
      <c r="C159" s="37" t="s">
        <v>425</v>
      </c>
      <c r="D159" s="304"/>
      <c r="E159" s="304"/>
      <c r="F159" s="304"/>
      <c r="G159" s="304"/>
      <c r="H159" s="304"/>
      <c r="I159" s="304"/>
      <c r="J159" s="301">
        <f t="shared" si="123"/>
        <v>0</v>
      </c>
      <c r="K159" s="301">
        <f t="shared" si="124"/>
        <v>0</v>
      </c>
      <c r="L159" s="304"/>
      <c r="M159" s="304"/>
      <c r="N159" s="304"/>
      <c r="O159" s="305"/>
      <c r="P159" s="306">
        <f>SUMIFS(B1_Hinzu_Kürz!$D$4:$D$203,B1_Hinzu_Kürz!$B$4:$B$203,$A159,B1_Hinzu_Kürz!$C$4:$C$203,CONCATENATE(B_Bilanz!$B159," ",B_Bilanz!$C159),B1_Hinzu_Kürz!$E$4:$E$203,"Hinzurechnung")</f>
        <v>0</v>
      </c>
      <c r="Q159" s="306">
        <f>SUMIFS(B1_Hinzu_Kürz!$D$4:$D$203,B1_Hinzu_Kürz!$B$4:$B$203,$A159,B1_Hinzu_Kürz!$C$4:$C$203,CONCATENATE(B_Bilanz!$B159," ",B_Bilanz!$C159),B1_Hinzu_Kürz!$E$4:$E$203,"Kürzung")</f>
        <v>0</v>
      </c>
      <c r="R159" s="307"/>
      <c r="S159" s="304"/>
      <c r="T159" s="301">
        <f t="shared" si="125"/>
        <v>0</v>
      </c>
      <c r="U159" s="304"/>
      <c r="V159" s="304"/>
    </row>
    <row r="160" spans="1:22" ht="30" outlineLevel="1">
      <c r="A160" s="327">
        <f>A100</f>
        <v>2014</v>
      </c>
      <c r="B160" s="168" t="s">
        <v>426</v>
      </c>
      <c r="C160" s="37" t="s">
        <v>427</v>
      </c>
      <c r="D160" s="304"/>
      <c r="E160" s="304"/>
      <c r="F160" s="304"/>
      <c r="G160" s="304"/>
      <c r="H160" s="304"/>
      <c r="I160" s="304"/>
      <c r="J160" s="301">
        <f t="shared" si="123"/>
        <v>0</v>
      </c>
      <c r="K160" s="301">
        <f t="shared" si="124"/>
        <v>0</v>
      </c>
      <c r="L160" s="304"/>
      <c r="M160" s="304"/>
      <c r="N160" s="304"/>
      <c r="O160" s="305"/>
      <c r="P160" s="306">
        <f>SUMIFS(B1_Hinzu_Kürz!$D$4:$D$203,B1_Hinzu_Kürz!$B$4:$B$203,$A160,B1_Hinzu_Kürz!$C$4:$C$203,CONCATENATE(B_Bilanz!$B160," ",B_Bilanz!$C160),B1_Hinzu_Kürz!$E$4:$E$203,"Hinzurechnung")</f>
        <v>0</v>
      </c>
      <c r="Q160" s="306">
        <f>SUMIFS(B1_Hinzu_Kürz!$D$4:$D$203,B1_Hinzu_Kürz!$B$4:$B$203,$A160,B1_Hinzu_Kürz!$C$4:$C$203,CONCATENATE(B_Bilanz!$B160," ",B_Bilanz!$C160),B1_Hinzu_Kürz!$E$4:$E$203,"Kürzung")</f>
        <v>0</v>
      </c>
      <c r="R160" s="307"/>
      <c r="S160" s="304"/>
      <c r="T160" s="301">
        <f t="shared" si="125"/>
        <v>0</v>
      </c>
      <c r="U160" s="304"/>
      <c r="V160" s="304"/>
    </row>
    <row r="161" spans="1:22" outlineLevel="1">
      <c r="A161" s="327">
        <f>A100</f>
        <v>2014</v>
      </c>
      <c r="B161" s="168" t="s">
        <v>428</v>
      </c>
      <c r="C161" s="37" t="s">
        <v>429</v>
      </c>
      <c r="D161" s="304"/>
      <c r="E161" s="304"/>
      <c r="F161" s="304"/>
      <c r="G161" s="304"/>
      <c r="H161" s="304"/>
      <c r="I161" s="304"/>
      <c r="J161" s="301">
        <f t="shared" si="123"/>
        <v>0</v>
      </c>
      <c r="K161" s="301">
        <f t="shared" si="124"/>
        <v>0</v>
      </c>
      <c r="L161" s="304"/>
      <c r="M161" s="304"/>
      <c r="N161" s="304"/>
      <c r="O161" s="305"/>
      <c r="P161" s="306">
        <f>SUMIFS(B1_Hinzu_Kürz!$D$4:$D$203,B1_Hinzu_Kürz!$B$4:$B$203,$A161,B1_Hinzu_Kürz!$C$4:$C$203,CONCATENATE(B_Bilanz!$B161," ",B_Bilanz!$C161),B1_Hinzu_Kürz!$E$4:$E$203,"Hinzurechnung")</f>
        <v>0</v>
      </c>
      <c r="Q161" s="306">
        <f>SUMIFS(B1_Hinzu_Kürz!$D$4:$D$203,B1_Hinzu_Kürz!$B$4:$B$203,$A161,B1_Hinzu_Kürz!$C$4:$C$203,CONCATENATE(B_Bilanz!$B161," ",B_Bilanz!$C161),B1_Hinzu_Kürz!$E$4:$E$203,"Kürzung")</f>
        <v>0</v>
      </c>
      <c r="R161" s="307"/>
      <c r="S161" s="304"/>
      <c r="T161" s="301">
        <f t="shared" si="125"/>
        <v>0</v>
      </c>
      <c r="U161" s="304"/>
      <c r="V161" s="304"/>
    </row>
    <row r="162" spans="1:22" outlineLevel="1">
      <c r="A162" s="327">
        <f>A100</f>
        <v>2014</v>
      </c>
      <c r="B162" s="168" t="s">
        <v>430</v>
      </c>
      <c r="C162" s="37" t="s">
        <v>431</v>
      </c>
      <c r="D162" s="304"/>
      <c r="E162" s="304"/>
      <c r="F162" s="304"/>
      <c r="G162" s="304"/>
      <c r="H162" s="304"/>
      <c r="I162" s="304"/>
      <c r="J162" s="301">
        <f t="shared" si="123"/>
        <v>0</v>
      </c>
      <c r="K162" s="301">
        <f t="shared" si="124"/>
        <v>0</v>
      </c>
      <c r="L162" s="304"/>
      <c r="M162" s="304"/>
      <c r="N162" s="304"/>
      <c r="O162" s="305"/>
      <c r="P162" s="306">
        <f>SUMIFS(B1_Hinzu_Kürz!$D$4:$D$203,B1_Hinzu_Kürz!$B$4:$B$203,$A162,B1_Hinzu_Kürz!$C$4:$C$203,CONCATENATE(B_Bilanz!$B162," ",B_Bilanz!$C162),B1_Hinzu_Kürz!$E$4:$E$203,"Hinzurechnung")</f>
        <v>0</v>
      </c>
      <c r="Q162" s="306">
        <f>SUMIFS(B1_Hinzu_Kürz!$D$4:$D$203,B1_Hinzu_Kürz!$B$4:$B$203,$A162,B1_Hinzu_Kürz!$C$4:$C$203,CONCATENATE(B_Bilanz!$B162," ",B_Bilanz!$C162),B1_Hinzu_Kürz!$E$4:$E$203,"Kürzung")</f>
        <v>0</v>
      </c>
      <c r="R162" s="307"/>
      <c r="S162" s="304"/>
      <c r="T162" s="301">
        <f t="shared" si="125"/>
        <v>0</v>
      </c>
      <c r="U162" s="304"/>
      <c r="V162" s="304"/>
    </row>
    <row r="163" spans="1:22" outlineLevel="1">
      <c r="A163" s="327">
        <f>A100</f>
        <v>2014</v>
      </c>
      <c r="B163" s="168" t="s">
        <v>179</v>
      </c>
      <c r="C163" s="37" t="s">
        <v>432</v>
      </c>
      <c r="D163" s="312">
        <f>SUM(D164:D166)</f>
        <v>0</v>
      </c>
      <c r="E163" s="312">
        <f t="shared" ref="E163:V163" si="126">SUM(E164:E166)</f>
        <v>0</v>
      </c>
      <c r="F163" s="312">
        <f t="shared" si="126"/>
        <v>0</v>
      </c>
      <c r="G163" s="312">
        <f t="shared" si="126"/>
        <v>0</v>
      </c>
      <c r="H163" s="312">
        <f t="shared" si="126"/>
        <v>0</v>
      </c>
      <c r="I163" s="312">
        <f t="shared" si="126"/>
        <v>0</v>
      </c>
      <c r="J163" s="312">
        <f t="shared" si="126"/>
        <v>0</v>
      </c>
      <c r="K163" s="312">
        <f t="shared" si="126"/>
        <v>0</v>
      </c>
      <c r="L163" s="312">
        <f t="shared" si="126"/>
        <v>0</v>
      </c>
      <c r="M163" s="312">
        <f t="shared" si="126"/>
        <v>0</v>
      </c>
      <c r="N163" s="312">
        <f t="shared" si="126"/>
        <v>0</v>
      </c>
      <c r="O163" s="312">
        <f t="shared" si="126"/>
        <v>0</v>
      </c>
      <c r="P163" s="312">
        <f t="shared" si="126"/>
        <v>0</v>
      </c>
      <c r="Q163" s="312">
        <f t="shared" si="126"/>
        <v>0</v>
      </c>
      <c r="R163" s="312">
        <f t="shared" si="126"/>
        <v>0</v>
      </c>
      <c r="S163" s="312">
        <f t="shared" si="126"/>
        <v>0</v>
      </c>
      <c r="T163" s="312">
        <f t="shared" si="126"/>
        <v>0</v>
      </c>
      <c r="U163" s="312">
        <f t="shared" si="126"/>
        <v>0</v>
      </c>
      <c r="V163" s="312">
        <f t="shared" si="126"/>
        <v>0</v>
      </c>
    </row>
    <row r="164" spans="1:22" outlineLevel="1">
      <c r="A164" s="327">
        <f>A100</f>
        <v>2014</v>
      </c>
      <c r="B164" s="168" t="s">
        <v>433</v>
      </c>
      <c r="C164" s="37" t="s">
        <v>434</v>
      </c>
      <c r="D164" s="313">
        <f>SUMIF(B2_RSt_Spiegel!$B$7:$B$206,C164,B2_RSt_Spiegel!$BK$7:$BK$206)</f>
        <v>0</v>
      </c>
      <c r="E164" s="307"/>
      <c r="F164" s="304"/>
      <c r="G164" s="304"/>
      <c r="H164" s="304"/>
      <c r="I164" s="304"/>
      <c r="J164" s="301">
        <f t="shared" ref="J164:J170" si="127">L164+N164</f>
        <v>0</v>
      </c>
      <c r="K164" s="301">
        <f t="shared" ref="K164:K170" si="128">M164+O164</f>
        <v>0</v>
      </c>
      <c r="L164" s="304"/>
      <c r="M164" s="304"/>
      <c r="N164" s="314">
        <f>SUMIF(B2_RSt_Spiegel!$B$7:$B$206,C164,B2_RSt_Spiegel!$BP$7:$BP$206)</f>
        <v>0</v>
      </c>
      <c r="O164" s="305"/>
      <c r="P164" s="306">
        <f>SUMIFS(B1_Hinzu_Kürz!$D$4:$D$203,B1_Hinzu_Kürz!$B$4:$B$203,$A164,B1_Hinzu_Kürz!$C$4:$C$203,CONCATENATE(B_Bilanz!$B164," ",B_Bilanz!$C164),B1_Hinzu_Kürz!$E$4:$E$203,"Hinzurechnung")</f>
        <v>0</v>
      </c>
      <c r="Q164" s="306">
        <f>SUMIFS(B1_Hinzu_Kürz!$D$4:$D$203,B1_Hinzu_Kürz!$B$4:$B$203,$A164,B1_Hinzu_Kürz!$C$4:$C$203,CONCATENATE(B_Bilanz!$B164," ",B_Bilanz!$C164),B1_Hinzu_Kürz!$E$4:$E$203,"Kürzung")</f>
        <v>0</v>
      </c>
      <c r="R164" s="307"/>
      <c r="S164" s="304"/>
      <c r="T164" s="301">
        <f t="shared" ref="T164:T170" si="129">N164+P164-Q164-R164-S164</f>
        <v>0</v>
      </c>
      <c r="U164" s="304"/>
      <c r="V164" s="304"/>
    </row>
    <row r="165" spans="1:22" outlineLevel="1">
      <c r="A165" s="327">
        <f>A100</f>
        <v>2014</v>
      </c>
      <c r="B165" s="168" t="s">
        <v>435</v>
      </c>
      <c r="C165" s="37" t="s">
        <v>436</v>
      </c>
      <c r="D165" s="313">
        <f>SUMIF(B2_RSt_Spiegel!$B$7:$B$206,C165,B2_RSt_Spiegel!$BK$7:$BK$206)</f>
        <v>0</v>
      </c>
      <c r="E165" s="307"/>
      <c r="F165" s="304"/>
      <c r="G165" s="304"/>
      <c r="H165" s="304"/>
      <c r="I165" s="304"/>
      <c r="J165" s="301">
        <f t="shared" si="127"/>
        <v>0</v>
      </c>
      <c r="K165" s="301">
        <f t="shared" si="128"/>
        <v>0</v>
      </c>
      <c r="L165" s="304"/>
      <c r="M165" s="304"/>
      <c r="N165" s="314">
        <f>SUMIF(B2_RSt_Spiegel!$B$7:$B$206,C165,B2_RSt_Spiegel!$BP$7:$BP$206)</f>
        <v>0</v>
      </c>
      <c r="O165" s="305"/>
      <c r="P165" s="306">
        <f>SUMIFS(B1_Hinzu_Kürz!$D$4:$D$203,B1_Hinzu_Kürz!$B$4:$B$203,$A165,B1_Hinzu_Kürz!$C$4:$C$203,CONCATENATE(B_Bilanz!$B165," ",B_Bilanz!$C165),B1_Hinzu_Kürz!$E$4:$E$203,"Hinzurechnung")</f>
        <v>0</v>
      </c>
      <c r="Q165" s="306">
        <f>SUMIFS(B1_Hinzu_Kürz!$D$4:$D$203,B1_Hinzu_Kürz!$B$4:$B$203,$A165,B1_Hinzu_Kürz!$C$4:$C$203,CONCATENATE(B_Bilanz!$B165," ",B_Bilanz!$C165),B1_Hinzu_Kürz!$E$4:$E$203,"Kürzung")</f>
        <v>0</v>
      </c>
      <c r="R165" s="307"/>
      <c r="S165" s="304"/>
      <c r="T165" s="301">
        <f t="shared" si="129"/>
        <v>0</v>
      </c>
      <c r="U165" s="304"/>
      <c r="V165" s="304"/>
    </row>
    <row r="166" spans="1:22" outlineLevel="1">
      <c r="A166" s="327">
        <f>A100</f>
        <v>2014</v>
      </c>
      <c r="B166" s="168" t="s">
        <v>437</v>
      </c>
      <c r="C166" s="282" t="s">
        <v>441</v>
      </c>
      <c r="D166" s="301">
        <f>SUM(D167:D170)</f>
        <v>0</v>
      </c>
      <c r="E166" s="301">
        <f t="shared" ref="E166" si="130">SUM(E167:E170)</f>
        <v>0</v>
      </c>
      <c r="F166" s="301">
        <f t="shared" ref="F166" si="131">SUM(F167:F170)</f>
        <v>0</v>
      </c>
      <c r="G166" s="301">
        <f t="shared" ref="G166" si="132">SUM(G167:G170)</f>
        <v>0</v>
      </c>
      <c r="H166" s="301">
        <f t="shared" ref="H166" si="133">SUM(H167:H170)</f>
        <v>0</v>
      </c>
      <c r="I166" s="301">
        <f t="shared" ref="I166" si="134">SUM(I167:I170)</f>
        <v>0</v>
      </c>
      <c r="J166" s="301">
        <f t="shared" ref="J166" si="135">SUM(J167:J170)</f>
        <v>0</v>
      </c>
      <c r="K166" s="301">
        <f t="shared" ref="K166" si="136">SUM(K167:K170)</f>
        <v>0</v>
      </c>
      <c r="L166" s="301">
        <f t="shared" ref="L166" si="137">SUM(L167:L170)</f>
        <v>0</v>
      </c>
      <c r="M166" s="301">
        <f t="shared" ref="M166" si="138">SUM(M167:M170)</f>
        <v>0</v>
      </c>
      <c r="N166" s="301">
        <f t="shared" ref="N166" si="139">SUM(N167:N170)</f>
        <v>0</v>
      </c>
      <c r="O166" s="301">
        <f t="shared" ref="O166" si="140">SUM(O167:O170)</f>
        <v>0</v>
      </c>
      <c r="P166" s="301">
        <f t="shared" ref="P166" si="141">SUM(P167:P170)</f>
        <v>0</v>
      </c>
      <c r="Q166" s="301">
        <f t="shared" ref="Q166" si="142">SUM(Q167:Q170)</f>
        <v>0</v>
      </c>
      <c r="R166" s="301">
        <f t="shared" ref="R166" si="143">SUM(R167:R170)</f>
        <v>0</v>
      </c>
      <c r="S166" s="301">
        <f t="shared" ref="S166" si="144">SUM(S167:S170)</f>
        <v>0</v>
      </c>
      <c r="T166" s="301">
        <f t="shared" ref="T166" si="145">SUM(T167:T170)</f>
        <v>0</v>
      </c>
      <c r="U166" s="301">
        <f t="shared" ref="U166" si="146">SUM(U167:U170)</f>
        <v>0</v>
      </c>
      <c r="V166" s="301">
        <f t="shared" ref="V166" si="147">SUM(V167:V170)</f>
        <v>0</v>
      </c>
    </row>
    <row r="167" spans="1:22" outlineLevel="1">
      <c r="A167" s="327">
        <f>A100</f>
        <v>2014</v>
      </c>
      <c r="B167" s="168" t="s">
        <v>1150</v>
      </c>
      <c r="C167" s="40" t="s">
        <v>438</v>
      </c>
      <c r="D167" s="313">
        <f>SUMIF(B2_RSt_Spiegel!$B$7:$B$206,C167,B2_RSt_Spiegel!$BK$7:$BK$206)</f>
        <v>0</v>
      </c>
      <c r="E167" s="307"/>
      <c r="F167" s="304"/>
      <c r="G167" s="304"/>
      <c r="H167" s="304"/>
      <c r="I167" s="304"/>
      <c r="J167" s="301">
        <f t="shared" si="127"/>
        <v>0</v>
      </c>
      <c r="K167" s="301">
        <f t="shared" si="128"/>
        <v>0</v>
      </c>
      <c r="L167" s="304"/>
      <c r="M167" s="304"/>
      <c r="N167" s="314">
        <f>SUMIF(B2_RSt_Spiegel!$B$7:$B$206,C167,B2_RSt_Spiegel!$BP$7:$BP$206)</f>
        <v>0</v>
      </c>
      <c r="O167" s="305"/>
      <c r="P167" s="306">
        <f>SUMIFS(B1_Hinzu_Kürz!$D$4:$D$203,B1_Hinzu_Kürz!$B$4:$B$203,$A167,B1_Hinzu_Kürz!$C$4:$C$203,CONCATENATE(B_Bilanz!$B167," ",B_Bilanz!$C167),B1_Hinzu_Kürz!$E$4:$E$203,"Hinzurechnung")</f>
        <v>0</v>
      </c>
      <c r="Q167" s="306">
        <f>SUMIFS(B1_Hinzu_Kürz!$D$4:$D$203,B1_Hinzu_Kürz!$B$4:$B$203,$A167,B1_Hinzu_Kürz!$C$4:$C$203,CONCATENATE(B_Bilanz!$B167," ",B_Bilanz!$C167),B1_Hinzu_Kürz!$E$4:$E$203,"Kürzung")</f>
        <v>0</v>
      </c>
      <c r="R167" s="307"/>
      <c r="S167" s="304"/>
      <c r="T167" s="301">
        <f t="shared" si="129"/>
        <v>0</v>
      </c>
      <c r="U167" s="304"/>
      <c r="V167" s="304"/>
    </row>
    <row r="168" spans="1:22" outlineLevel="1">
      <c r="A168" s="327">
        <f>A100</f>
        <v>2014</v>
      </c>
      <c r="B168" s="168" t="s">
        <v>1151</v>
      </c>
      <c r="C168" s="40" t="s">
        <v>439</v>
      </c>
      <c r="D168" s="313">
        <f>SUMIF(B2_RSt_Spiegel!$B$7:$B$206,C168,B2_RSt_Spiegel!$BK$7:$BK$206)</f>
        <v>0</v>
      </c>
      <c r="E168" s="307"/>
      <c r="F168" s="304"/>
      <c r="G168" s="304"/>
      <c r="H168" s="304"/>
      <c r="I168" s="304"/>
      <c r="J168" s="301">
        <f t="shared" si="127"/>
        <v>0</v>
      </c>
      <c r="K168" s="301">
        <f t="shared" si="128"/>
        <v>0</v>
      </c>
      <c r="L168" s="304"/>
      <c r="M168" s="304"/>
      <c r="N168" s="314">
        <f>SUMIF(B2_RSt_Spiegel!$B$7:$B$206,C168,B2_RSt_Spiegel!$BP$7:$BP$206)</f>
        <v>0</v>
      </c>
      <c r="O168" s="305"/>
      <c r="P168" s="306">
        <f>SUMIFS(B1_Hinzu_Kürz!$D$4:$D$203,B1_Hinzu_Kürz!$B$4:$B$203,$A168,B1_Hinzu_Kürz!$C$4:$C$203,CONCATENATE(B_Bilanz!$B168," ",B_Bilanz!$C168),B1_Hinzu_Kürz!$E$4:$E$203,"Hinzurechnung")</f>
        <v>0</v>
      </c>
      <c r="Q168" s="306">
        <f>SUMIFS(B1_Hinzu_Kürz!$D$4:$D$203,B1_Hinzu_Kürz!$B$4:$B$203,$A168,B1_Hinzu_Kürz!$C$4:$C$203,CONCATENATE(B_Bilanz!$B168," ",B_Bilanz!$C168),B1_Hinzu_Kürz!$E$4:$E$203,"Kürzung")</f>
        <v>0</v>
      </c>
      <c r="R168" s="307"/>
      <c r="S168" s="304"/>
      <c r="T168" s="301">
        <f t="shared" si="129"/>
        <v>0</v>
      </c>
      <c r="U168" s="304"/>
      <c r="V168" s="304"/>
    </row>
    <row r="169" spans="1:22" outlineLevel="1">
      <c r="A169" s="327">
        <f>A100</f>
        <v>2014</v>
      </c>
      <c r="B169" s="168" t="s">
        <v>1152</v>
      </c>
      <c r="C169" s="40" t="s">
        <v>440</v>
      </c>
      <c r="D169" s="313">
        <f>SUMIF(B2_RSt_Spiegel!$B$7:$B$206,C169,B2_RSt_Spiegel!$BK$7:$BK$206)</f>
        <v>0</v>
      </c>
      <c r="E169" s="307"/>
      <c r="F169" s="304"/>
      <c r="G169" s="304"/>
      <c r="H169" s="304"/>
      <c r="I169" s="304"/>
      <c r="J169" s="301">
        <f t="shared" si="127"/>
        <v>0</v>
      </c>
      <c r="K169" s="301">
        <f t="shared" si="128"/>
        <v>0</v>
      </c>
      <c r="L169" s="304"/>
      <c r="M169" s="304"/>
      <c r="N169" s="314">
        <f>SUMIF(B2_RSt_Spiegel!$B$7:$B$206,C169,B2_RSt_Spiegel!$BP$7:$BP$206)</f>
        <v>0</v>
      </c>
      <c r="O169" s="305"/>
      <c r="P169" s="306">
        <f>SUMIFS(B1_Hinzu_Kürz!$D$4:$D$203,B1_Hinzu_Kürz!$B$4:$B$203,$A169,B1_Hinzu_Kürz!$C$4:$C$203,CONCATENATE(B_Bilanz!$B169," ",B_Bilanz!$C169),B1_Hinzu_Kürz!$E$4:$E$203,"Hinzurechnung")</f>
        <v>0</v>
      </c>
      <c r="Q169" s="306">
        <f>SUMIFS(B1_Hinzu_Kürz!$D$4:$D$203,B1_Hinzu_Kürz!$B$4:$B$203,$A169,B1_Hinzu_Kürz!$C$4:$C$203,CONCATENATE(B_Bilanz!$B169," ",B_Bilanz!$C169),B1_Hinzu_Kürz!$E$4:$E$203,"Kürzung")</f>
        <v>0</v>
      </c>
      <c r="R169" s="307"/>
      <c r="S169" s="304"/>
      <c r="T169" s="301">
        <f t="shared" si="129"/>
        <v>0</v>
      </c>
      <c r="U169" s="304"/>
      <c r="V169" s="304"/>
    </row>
    <row r="170" spans="1:22" outlineLevel="1">
      <c r="A170" s="327">
        <f>A100</f>
        <v>2014</v>
      </c>
      <c r="B170" s="168" t="s">
        <v>1153</v>
      </c>
      <c r="C170" s="40" t="s">
        <v>1154</v>
      </c>
      <c r="D170" s="313">
        <f>SUMIF(B2_RSt_Spiegel!$B$7:$B$206,C170,B2_RSt_Spiegel!$BK$7:$BK$206)</f>
        <v>0</v>
      </c>
      <c r="E170" s="307"/>
      <c r="F170" s="304"/>
      <c r="G170" s="304"/>
      <c r="H170" s="304"/>
      <c r="I170" s="304"/>
      <c r="J170" s="301">
        <f t="shared" si="127"/>
        <v>0</v>
      </c>
      <c r="K170" s="301">
        <f t="shared" si="128"/>
        <v>0</v>
      </c>
      <c r="L170" s="304"/>
      <c r="M170" s="304"/>
      <c r="N170" s="314">
        <f>SUMIF(B2_RSt_Spiegel!$B$7:$B$206,C170,B2_RSt_Spiegel!$BP$7:$BP$206)</f>
        <v>0</v>
      </c>
      <c r="O170" s="305"/>
      <c r="P170" s="306">
        <f>SUMIFS(B1_Hinzu_Kürz!$D$4:$D$203,B1_Hinzu_Kürz!$B$4:$B$203,$A170,B1_Hinzu_Kürz!$C$4:$C$203,CONCATENATE(B_Bilanz!$B170," ",B_Bilanz!$C170),B1_Hinzu_Kürz!$E$4:$E$203,"Hinzurechnung")</f>
        <v>0</v>
      </c>
      <c r="Q170" s="306">
        <f>SUMIFS(B1_Hinzu_Kürz!$D$4:$D$203,B1_Hinzu_Kürz!$B$4:$B$203,$A170,B1_Hinzu_Kürz!$C$4:$C$203,CONCATENATE(B_Bilanz!$B170," ",B_Bilanz!$C170),B1_Hinzu_Kürz!$E$4:$E$203,"Kürzung")</f>
        <v>0</v>
      </c>
      <c r="R170" s="307"/>
      <c r="S170" s="304"/>
      <c r="T170" s="301">
        <f t="shared" si="129"/>
        <v>0</v>
      </c>
      <c r="U170" s="304"/>
      <c r="V170" s="304"/>
    </row>
    <row r="171" spans="1:22" outlineLevel="1">
      <c r="A171" s="327">
        <f>A100</f>
        <v>2014</v>
      </c>
      <c r="B171" s="170" t="s">
        <v>183</v>
      </c>
      <c r="C171" s="37" t="s">
        <v>442</v>
      </c>
      <c r="D171" s="315">
        <f t="shared" ref="D171:S171" si="148">D174+D175+D176+D178+D180+D181+D183+D185</f>
        <v>0</v>
      </c>
      <c r="E171" s="300">
        <f t="shared" si="148"/>
        <v>0</v>
      </c>
      <c r="F171" s="301">
        <f t="shared" si="148"/>
        <v>0</v>
      </c>
      <c r="G171" s="301">
        <f t="shared" si="148"/>
        <v>0</v>
      </c>
      <c r="H171" s="301">
        <f t="shared" si="148"/>
        <v>0</v>
      </c>
      <c r="I171" s="301">
        <f t="shared" si="148"/>
        <v>0</v>
      </c>
      <c r="J171" s="301">
        <f t="shared" si="148"/>
        <v>0</v>
      </c>
      <c r="K171" s="301">
        <f t="shared" si="148"/>
        <v>0</v>
      </c>
      <c r="L171" s="301">
        <f t="shared" si="148"/>
        <v>0</v>
      </c>
      <c r="M171" s="301">
        <f t="shared" si="148"/>
        <v>0</v>
      </c>
      <c r="N171" s="301">
        <f t="shared" si="148"/>
        <v>0</v>
      </c>
      <c r="O171" s="302">
        <f t="shared" si="148"/>
        <v>0</v>
      </c>
      <c r="P171" s="303">
        <f t="shared" si="148"/>
        <v>0</v>
      </c>
      <c r="Q171" s="303">
        <f t="shared" si="148"/>
        <v>0</v>
      </c>
      <c r="R171" s="300">
        <f t="shared" si="148"/>
        <v>0</v>
      </c>
      <c r="S171" s="301">
        <f t="shared" si="148"/>
        <v>0</v>
      </c>
      <c r="T171" s="301">
        <f>N171+P171-Q171-R171-S171-V171</f>
        <v>0</v>
      </c>
      <c r="U171" s="301">
        <f>U174+U175+U176+U178+U180+U181+U183+U185</f>
        <v>0</v>
      </c>
      <c r="V171" s="301">
        <f>V174+V175+V176+V178+V180+V181+V183+V185</f>
        <v>0</v>
      </c>
    </row>
    <row r="172" spans="1:22" outlineLevel="1">
      <c r="A172" s="327">
        <f>A100</f>
        <v>2014</v>
      </c>
      <c r="B172" s="170" t="s">
        <v>185</v>
      </c>
      <c r="C172" s="37" t="s">
        <v>443</v>
      </c>
      <c r="D172" s="304"/>
      <c r="E172" s="304"/>
      <c r="F172" s="304"/>
      <c r="G172" s="304"/>
      <c r="H172" s="304"/>
      <c r="I172" s="304"/>
      <c r="J172" s="301">
        <f t="shared" ref="J172:J190" si="149">L172+N172</f>
        <v>0</v>
      </c>
      <c r="K172" s="301">
        <f t="shared" ref="K172:K190" si="150">M172+O172</f>
        <v>0</v>
      </c>
      <c r="L172" s="304"/>
      <c r="M172" s="304"/>
      <c r="N172" s="304"/>
      <c r="O172" s="305"/>
      <c r="P172" s="306">
        <f>SUMIFS(B1_Hinzu_Kürz!$D$4:$D$203,B1_Hinzu_Kürz!$B$4:$B$203,$A172,B1_Hinzu_Kürz!$C$4:$C$203,CONCATENATE(B_Bilanz!$B172," ",B_Bilanz!$C172),B1_Hinzu_Kürz!$E$4:$E$203,"Hinzurechnung")</f>
        <v>0</v>
      </c>
      <c r="Q172" s="306">
        <f>SUMIFS(B1_Hinzu_Kürz!$D$4:$D$203,B1_Hinzu_Kürz!$B$4:$B$203,$A172,B1_Hinzu_Kürz!$C$4:$C$203,CONCATENATE(B_Bilanz!$B172," ",B_Bilanz!$C172),B1_Hinzu_Kürz!$E$4:$E$203,"Kürzung")</f>
        <v>0</v>
      </c>
      <c r="R172" s="307"/>
      <c r="S172" s="304"/>
      <c r="T172" s="301">
        <f t="shared" ref="T172:T185" si="151">N172+P172-Q172-R172-S172</f>
        <v>0</v>
      </c>
      <c r="U172" s="304"/>
      <c r="V172" s="304"/>
    </row>
    <row r="173" spans="1:22" outlineLevel="1">
      <c r="A173" s="327">
        <f>A100</f>
        <v>2014</v>
      </c>
      <c r="B173" s="170" t="s">
        <v>444</v>
      </c>
      <c r="C173" s="37" t="s">
        <v>445</v>
      </c>
      <c r="D173" s="304"/>
      <c r="E173" s="304"/>
      <c r="F173" s="304"/>
      <c r="G173" s="304"/>
      <c r="H173" s="304"/>
      <c r="I173" s="304"/>
      <c r="J173" s="301">
        <f t="shared" si="149"/>
        <v>0</v>
      </c>
      <c r="K173" s="301">
        <f t="shared" si="150"/>
        <v>0</v>
      </c>
      <c r="L173" s="304"/>
      <c r="M173" s="304"/>
      <c r="N173" s="304"/>
      <c r="O173" s="305"/>
      <c r="P173" s="306">
        <f>SUMIFS(B1_Hinzu_Kürz!$D$4:$D$203,B1_Hinzu_Kürz!$B$4:$B$203,$A173,B1_Hinzu_Kürz!$C$4:$C$203,CONCATENATE(B_Bilanz!$B173," ",B_Bilanz!$C173),B1_Hinzu_Kürz!$E$4:$E$203,"Hinzurechnung")</f>
        <v>0</v>
      </c>
      <c r="Q173" s="306">
        <f>SUMIFS(B1_Hinzu_Kürz!$D$4:$D$203,B1_Hinzu_Kürz!$B$4:$B$203,$A173,B1_Hinzu_Kürz!$C$4:$C$203,CONCATENATE(B_Bilanz!$B173," ",B_Bilanz!$C173),B1_Hinzu_Kürz!$E$4:$E$203,"Kürzung")</f>
        <v>0</v>
      </c>
      <c r="R173" s="307"/>
      <c r="S173" s="304"/>
      <c r="T173" s="301">
        <f t="shared" si="151"/>
        <v>0</v>
      </c>
      <c r="U173" s="304"/>
      <c r="V173" s="304"/>
    </row>
    <row r="174" spans="1:22" outlineLevel="1">
      <c r="A174" s="327">
        <f>A100</f>
        <v>2014</v>
      </c>
      <c r="B174" s="170" t="s">
        <v>446</v>
      </c>
      <c r="C174" s="37" t="s">
        <v>447</v>
      </c>
      <c r="D174" s="304"/>
      <c r="E174" s="304"/>
      <c r="F174" s="304"/>
      <c r="G174" s="304"/>
      <c r="H174" s="304"/>
      <c r="I174" s="304"/>
      <c r="J174" s="301">
        <f t="shared" si="149"/>
        <v>0</v>
      </c>
      <c r="K174" s="301">
        <f t="shared" si="150"/>
        <v>0</v>
      </c>
      <c r="L174" s="304"/>
      <c r="M174" s="304"/>
      <c r="N174" s="304"/>
      <c r="O174" s="305"/>
      <c r="P174" s="306">
        <f>SUMIFS(B1_Hinzu_Kürz!$D$4:$D$203,B1_Hinzu_Kürz!$B$4:$B$203,$A174,B1_Hinzu_Kürz!$C$4:$C$203,CONCATENATE(B_Bilanz!$B174," ",B_Bilanz!$C174),B1_Hinzu_Kürz!$E$4:$E$203,"Hinzurechnung")</f>
        <v>0</v>
      </c>
      <c r="Q174" s="306">
        <f>SUMIFS(B1_Hinzu_Kürz!$D$4:$D$203,B1_Hinzu_Kürz!$B$4:$B$203,$A174,B1_Hinzu_Kürz!$C$4:$C$203,CONCATENATE(B_Bilanz!$B174," ",B_Bilanz!$C174),B1_Hinzu_Kürz!$E$4:$E$203,"Kürzung")</f>
        <v>0</v>
      </c>
      <c r="R174" s="307"/>
      <c r="S174" s="304"/>
      <c r="T174" s="301">
        <f t="shared" si="151"/>
        <v>0</v>
      </c>
      <c r="U174" s="304"/>
      <c r="V174" s="304"/>
    </row>
    <row r="175" spans="1:22" outlineLevel="1">
      <c r="A175" s="327">
        <f>A100</f>
        <v>2014</v>
      </c>
      <c r="B175" s="168" t="s">
        <v>448</v>
      </c>
      <c r="C175" s="37" t="s">
        <v>449</v>
      </c>
      <c r="D175" s="304"/>
      <c r="E175" s="304"/>
      <c r="F175" s="304"/>
      <c r="G175" s="304"/>
      <c r="H175" s="304"/>
      <c r="I175" s="304"/>
      <c r="J175" s="301">
        <f t="shared" si="149"/>
        <v>0</v>
      </c>
      <c r="K175" s="301">
        <f t="shared" si="150"/>
        <v>0</v>
      </c>
      <c r="L175" s="304"/>
      <c r="M175" s="304"/>
      <c r="N175" s="304"/>
      <c r="O175" s="305"/>
      <c r="P175" s="306">
        <f>SUMIFS(B1_Hinzu_Kürz!$D$4:$D$203,B1_Hinzu_Kürz!$B$4:$B$203,$A175,B1_Hinzu_Kürz!$C$4:$C$203,CONCATENATE(B_Bilanz!$B175," ",B_Bilanz!$C175),B1_Hinzu_Kürz!$E$4:$E$203,"Hinzurechnung")</f>
        <v>0</v>
      </c>
      <c r="Q175" s="306">
        <f>SUMIFS(B1_Hinzu_Kürz!$D$4:$D$203,B1_Hinzu_Kürz!$B$4:$B$203,$A175,B1_Hinzu_Kürz!$C$4:$C$203,CONCATENATE(B_Bilanz!$B175," ",B_Bilanz!$C175),B1_Hinzu_Kürz!$E$4:$E$203,"Kürzung")</f>
        <v>0</v>
      </c>
      <c r="R175" s="307"/>
      <c r="S175" s="304"/>
      <c r="T175" s="301">
        <f t="shared" si="151"/>
        <v>0</v>
      </c>
      <c r="U175" s="304"/>
      <c r="V175" s="304"/>
    </row>
    <row r="176" spans="1:22" outlineLevel="1">
      <c r="A176" s="327">
        <f>A100</f>
        <v>2014</v>
      </c>
      <c r="B176" s="168" t="s">
        <v>450</v>
      </c>
      <c r="C176" s="37" t="s">
        <v>451</v>
      </c>
      <c r="D176" s="304"/>
      <c r="E176" s="304"/>
      <c r="F176" s="304"/>
      <c r="G176" s="304"/>
      <c r="H176" s="304"/>
      <c r="I176" s="304"/>
      <c r="J176" s="301">
        <f t="shared" si="149"/>
        <v>0</v>
      </c>
      <c r="K176" s="301">
        <f t="shared" si="150"/>
        <v>0</v>
      </c>
      <c r="L176" s="304"/>
      <c r="M176" s="304"/>
      <c r="N176" s="304"/>
      <c r="O176" s="305"/>
      <c r="P176" s="306">
        <f>SUMIFS(B1_Hinzu_Kürz!$D$4:$D$203,B1_Hinzu_Kürz!$B$4:$B$203,$A176,B1_Hinzu_Kürz!$C$4:$C$203,CONCATENATE(B_Bilanz!$B176," ",B_Bilanz!$C176),B1_Hinzu_Kürz!$E$4:$E$203,"Hinzurechnung")</f>
        <v>0</v>
      </c>
      <c r="Q176" s="306">
        <f>SUMIFS(B1_Hinzu_Kürz!$D$4:$D$203,B1_Hinzu_Kürz!$B$4:$B$203,$A176,B1_Hinzu_Kürz!$C$4:$C$203,CONCATENATE(B_Bilanz!$B176," ",B_Bilanz!$C176),B1_Hinzu_Kürz!$E$4:$E$203,"Kürzung")</f>
        <v>0</v>
      </c>
      <c r="R176" s="307"/>
      <c r="S176" s="304"/>
      <c r="T176" s="301">
        <f t="shared" si="151"/>
        <v>0</v>
      </c>
      <c r="U176" s="304"/>
      <c r="V176" s="304"/>
    </row>
    <row r="177" spans="1:22" ht="15" customHeight="1" outlineLevel="1">
      <c r="A177" s="327">
        <v>2014</v>
      </c>
      <c r="B177" s="169" t="s">
        <v>1081</v>
      </c>
      <c r="C177" s="39" t="s">
        <v>916</v>
      </c>
      <c r="D177" s="304"/>
      <c r="E177" s="304"/>
      <c r="F177" s="304"/>
      <c r="G177" s="304"/>
      <c r="H177" s="304"/>
      <c r="I177" s="304"/>
      <c r="J177" s="301">
        <f t="shared" si="149"/>
        <v>0</v>
      </c>
      <c r="K177" s="301">
        <f t="shared" si="150"/>
        <v>0</v>
      </c>
      <c r="L177" s="304"/>
      <c r="M177" s="304"/>
      <c r="N177" s="304"/>
      <c r="O177" s="305"/>
      <c r="P177" s="306">
        <f>SUMIFS(B1_Hinzu_Kürz!$D$4:$D$203,B1_Hinzu_Kürz!$B$4:$B$203,$A177,B1_Hinzu_Kürz!$C$4:$C$203,CONCATENATE(B_Bilanz!$B177," ",B_Bilanz!$C177),B1_Hinzu_Kürz!$E$4:$E$203,"Hinzurechnung")</f>
        <v>0</v>
      </c>
      <c r="Q177" s="306">
        <f>SUMIFS(B1_Hinzu_Kürz!$D$4:$D$203,B1_Hinzu_Kürz!$B$4:$B$203,$A177,B1_Hinzu_Kürz!$C$4:$C$203,CONCATENATE(B_Bilanz!$B177," ",B_Bilanz!$C177),B1_Hinzu_Kürz!$E$4:$E$203,"Kürzung")</f>
        <v>0</v>
      </c>
      <c r="R177" s="307"/>
      <c r="S177" s="304"/>
      <c r="T177" s="301">
        <f t="shared" si="151"/>
        <v>0</v>
      </c>
      <c r="U177" s="304"/>
      <c r="V177" s="304"/>
    </row>
    <row r="178" spans="1:22" outlineLevel="1">
      <c r="A178" s="327">
        <f>A100</f>
        <v>2014</v>
      </c>
      <c r="B178" s="168" t="s">
        <v>452</v>
      </c>
      <c r="C178" s="37" t="s">
        <v>453</v>
      </c>
      <c r="D178" s="304"/>
      <c r="E178" s="304"/>
      <c r="F178" s="304"/>
      <c r="G178" s="304"/>
      <c r="H178" s="304"/>
      <c r="I178" s="304"/>
      <c r="J178" s="301">
        <f t="shared" si="149"/>
        <v>0</v>
      </c>
      <c r="K178" s="301">
        <f t="shared" si="150"/>
        <v>0</v>
      </c>
      <c r="L178" s="304"/>
      <c r="M178" s="304"/>
      <c r="N178" s="304"/>
      <c r="O178" s="305"/>
      <c r="P178" s="306">
        <f>SUMIFS(B1_Hinzu_Kürz!$D$4:$D$203,B1_Hinzu_Kürz!$B$4:$B$203,$A178,B1_Hinzu_Kürz!$C$4:$C$203,CONCATENATE(B_Bilanz!$B178," ",B_Bilanz!$C178),B1_Hinzu_Kürz!$E$4:$E$203,"Hinzurechnung")</f>
        <v>0</v>
      </c>
      <c r="Q178" s="306">
        <f>SUMIFS(B1_Hinzu_Kürz!$D$4:$D$203,B1_Hinzu_Kürz!$B$4:$B$203,$A178,B1_Hinzu_Kürz!$C$4:$C$203,CONCATENATE(B_Bilanz!$B178," ",B_Bilanz!$C178),B1_Hinzu_Kürz!$E$4:$E$203,"Kürzung")</f>
        <v>0</v>
      </c>
      <c r="R178" s="307"/>
      <c r="S178" s="304"/>
      <c r="T178" s="301">
        <f t="shared" si="151"/>
        <v>0</v>
      </c>
      <c r="U178" s="304"/>
      <c r="V178" s="304"/>
    </row>
    <row r="179" spans="1:22" outlineLevel="1">
      <c r="A179" s="327">
        <f>A100</f>
        <v>2014</v>
      </c>
      <c r="B179" s="169" t="s">
        <v>915</v>
      </c>
      <c r="C179" s="39" t="s">
        <v>916</v>
      </c>
      <c r="D179" s="304"/>
      <c r="E179" s="304"/>
      <c r="F179" s="304"/>
      <c r="G179" s="304"/>
      <c r="H179" s="304"/>
      <c r="I179" s="304"/>
      <c r="J179" s="301">
        <f t="shared" si="149"/>
        <v>0</v>
      </c>
      <c r="K179" s="301">
        <f t="shared" si="150"/>
        <v>0</v>
      </c>
      <c r="L179" s="304"/>
      <c r="M179" s="304"/>
      <c r="N179" s="304"/>
      <c r="O179" s="305"/>
      <c r="P179" s="306">
        <f>SUMIFS(B1_Hinzu_Kürz!$D$4:$D$203,B1_Hinzu_Kürz!$B$4:$B$203,$A179,B1_Hinzu_Kürz!$C$4:$C$203,CONCATENATE(B_Bilanz!$B179," ",B_Bilanz!$C179),B1_Hinzu_Kürz!$E$4:$E$203,"Hinzurechnung")</f>
        <v>0</v>
      </c>
      <c r="Q179" s="306">
        <f>SUMIFS(B1_Hinzu_Kürz!$D$4:$D$203,B1_Hinzu_Kürz!$B$4:$B$203,$A179,B1_Hinzu_Kürz!$C$4:$C$203,CONCATENATE(B_Bilanz!$B179," ",B_Bilanz!$C179),B1_Hinzu_Kürz!$E$4:$E$203,"Kürzung")</f>
        <v>0</v>
      </c>
      <c r="R179" s="307"/>
      <c r="S179" s="304"/>
      <c r="T179" s="301">
        <f t="shared" si="151"/>
        <v>0</v>
      </c>
      <c r="U179" s="304"/>
      <c r="V179" s="304"/>
    </row>
    <row r="180" spans="1:22" ht="30" outlineLevel="1">
      <c r="A180" s="327">
        <f>A100</f>
        <v>2014</v>
      </c>
      <c r="B180" s="168" t="s">
        <v>454</v>
      </c>
      <c r="C180" s="37" t="s">
        <v>455</v>
      </c>
      <c r="D180" s="304"/>
      <c r="E180" s="304"/>
      <c r="F180" s="304"/>
      <c r="G180" s="304"/>
      <c r="H180" s="304"/>
      <c r="I180" s="304"/>
      <c r="J180" s="301">
        <f t="shared" si="149"/>
        <v>0</v>
      </c>
      <c r="K180" s="301">
        <f t="shared" si="150"/>
        <v>0</v>
      </c>
      <c r="L180" s="304"/>
      <c r="M180" s="304"/>
      <c r="N180" s="304"/>
      <c r="O180" s="305"/>
      <c r="P180" s="306">
        <f>SUMIFS(B1_Hinzu_Kürz!$D$4:$D$203,B1_Hinzu_Kürz!$B$4:$B$203,$A180,B1_Hinzu_Kürz!$C$4:$C$203,CONCATENATE(B_Bilanz!$B180," ",B_Bilanz!$C180),B1_Hinzu_Kürz!$E$4:$E$203,"Hinzurechnung")</f>
        <v>0</v>
      </c>
      <c r="Q180" s="306">
        <f>SUMIFS(B1_Hinzu_Kürz!$D$4:$D$203,B1_Hinzu_Kürz!$B$4:$B$203,$A180,B1_Hinzu_Kürz!$C$4:$C$203,CONCATENATE(B_Bilanz!$B180," ",B_Bilanz!$C180),B1_Hinzu_Kürz!$E$4:$E$203,"Kürzung")</f>
        <v>0</v>
      </c>
      <c r="R180" s="307"/>
      <c r="S180" s="304"/>
      <c r="T180" s="301">
        <f t="shared" si="151"/>
        <v>0</v>
      </c>
      <c r="U180" s="304"/>
      <c r="V180" s="304"/>
    </row>
    <row r="181" spans="1:22" outlineLevel="1">
      <c r="A181" s="327">
        <f>A100</f>
        <v>2014</v>
      </c>
      <c r="B181" s="168" t="s">
        <v>456</v>
      </c>
      <c r="C181" s="37" t="s">
        <v>457</v>
      </c>
      <c r="D181" s="304"/>
      <c r="E181" s="304"/>
      <c r="F181" s="304"/>
      <c r="G181" s="304"/>
      <c r="H181" s="304"/>
      <c r="I181" s="304"/>
      <c r="J181" s="301">
        <f t="shared" si="149"/>
        <v>0</v>
      </c>
      <c r="K181" s="301">
        <f t="shared" si="150"/>
        <v>0</v>
      </c>
      <c r="L181" s="304"/>
      <c r="M181" s="304"/>
      <c r="N181" s="304"/>
      <c r="O181" s="305"/>
      <c r="P181" s="306">
        <f>SUMIFS(B1_Hinzu_Kürz!$D$4:$D$203,B1_Hinzu_Kürz!$B$4:$B$203,$A181,B1_Hinzu_Kürz!$C$4:$C$203,CONCATENATE(B_Bilanz!$B181," ",B_Bilanz!$C181),B1_Hinzu_Kürz!$E$4:$E$203,"Hinzurechnung")</f>
        <v>0</v>
      </c>
      <c r="Q181" s="306">
        <f>SUMIFS(B1_Hinzu_Kürz!$D$4:$D$203,B1_Hinzu_Kürz!$B$4:$B$203,$A181,B1_Hinzu_Kürz!$C$4:$C$203,CONCATENATE(B_Bilanz!$B181," ",B_Bilanz!$C181),B1_Hinzu_Kürz!$E$4:$E$203,"Kürzung")</f>
        <v>0</v>
      </c>
      <c r="R181" s="307"/>
      <c r="S181" s="304"/>
      <c r="T181" s="301">
        <f t="shared" si="151"/>
        <v>0</v>
      </c>
      <c r="U181" s="304"/>
      <c r="V181" s="304"/>
    </row>
    <row r="182" spans="1:22" outlineLevel="1">
      <c r="A182" s="327">
        <f>A100</f>
        <v>2014</v>
      </c>
      <c r="B182" s="169" t="s">
        <v>1072</v>
      </c>
      <c r="C182" s="39" t="s">
        <v>916</v>
      </c>
      <c r="D182" s="304"/>
      <c r="E182" s="304"/>
      <c r="F182" s="304"/>
      <c r="G182" s="304"/>
      <c r="H182" s="304"/>
      <c r="I182" s="304"/>
      <c r="J182" s="301">
        <f t="shared" si="149"/>
        <v>0</v>
      </c>
      <c r="K182" s="301">
        <f t="shared" si="150"/>
        <v>0</v>
      </c>
      <c r="L182" s="304"/>
      <c r="M182" s="304"/>
      <c r="N182" s="304"/>
      <c r="O182" s="305"/>
      <c r="P182" s="306">
        <f>SUMIFS(B1_Hinzu_Kürz!$D$4:$D$203,B1_Hinzu_Kürz!$B$4:$B$203,$A182,B1_Hinzu_Kürz!$C$4:$C$203,CONCATENATE(B_Bilanz!$B182," ",B_Bilanz!$C182),B1_Hinzu_Kürz!$E$4:$E$203,"Hinzurechnung")</f>
        <v>0</v>
      </c>
      <c r="Q182" s="306">
        <f>SUMIFS(B1_Hinzu_Kürz!$D$4:$D$203,B1_Hinzu_Kürz!$B$4:$B$203,$A182,B1_Hinzu_Kürz!$C$4:$C$203,CONCATENATE(B_Bilanz!$B182," ",B_Bilanz!$C182),B1_Hinzu_Kürz!$E$4:$E$203,"Kürzung")</f>
        <v>0</v>
      </c>
      <c r="R182" s="307"/>
      <c r="S182" s="304"/>
      <c r="T182" s="301">
        <f t="shared" si="151"/>
        <v>0</v>
      </c>
      <c r="U182" s="304"/>
      <c r="V182" s="304"/>
    </row>
    <row r="183" spans="1:22" ht="30" outlineLevel="1">
      <c r="A183" s="327">
        <f>A100</f>
        <v>2014</v>
      </c>
      <c r="B183" s="168" t="s">
        <v>458</v>
      </c>
      <c r="C183" s="37" t="s">
        <v>459</v>
      </c>
      <c r="D183" s="304"/>
      <c r="E183" s="304"/>
      <c r="F183" s="304"/>
      <c r="G183" s="304"/>
      <c r="H183" s="304"/>
      <c r="I183" s="304"/>
      <c r="J183" s="301">
        <f t="shared" si="149"/>
        <v>0</v>
      </c>
      <c r="K183" s="301">
        <f t="shared" si="150"/>
        <v>0</v>
      </c>
      <c r="L183" s="304"/>
      <c r="M183" s="304"/>
      <c r="N183" s="304"/>
      <c r="O183" s="305"/>
      <c r="P183" s="306">
        <f>SUMIFS(B1_Hinzu_Kürz!$D$4:$D$203,B1_Hinzu_Kürz!$B$4:$B$203,$A183,B1_Hinzu_Kürz!$C$4:$C$203,CONCATENATE(B_Bilanz!$B183," ",B_Bilanz!$C183),B1_Hinzu_Kürz!$E$4:$E$203,"Hinzurechnung")</f>
        <v>0</v>
      </c>
      <c r="Q183" s="306">
        <f>SUMIFS(B1_Hinzu_Kürz!$D$4:$D$203,B1_Hinzu_Kürz!$B$4:$B$203,$A183,B1_Hinzu_Kürz!$C$4:$C$203,CONCATENATE(B_Bilanz!$B183," ",B_Bilanz!$C183),B1_Hinzu_Kürz!$E$4:$E$203,"Kürzung")</f>
        <v>0</v>
      </c>
      <c r="R183" s="307"/>
      <c r="S183" s="304"/>
      <c r="T183" s="301">
        <f t="shared" si="151"/>
        <v>0</v>
      </c>
      <c r="U183" s="304"/>
      <c r="V183" s="304"/>
    </row>
    <row r="184" spans="1:22" outlineLevel="1">
      <c r="A184" s="327">
        <f>A100</f>
        <v>2014</v>
      </c>
      <c r="B184" s="169" t="s">
        <v>1073</v>
      </c>
      <c r="C184" s="39" t="s">
        <v>916</v>
      </c>
      <c r="D184" s="304"/>
      <c r="E184" s="304"/>
      <c r="F184" s="304"/>
      <c r="G184" s="304"/>
      <c r="H184" s="304"/>
      <c r="I184" s="304"/>
      <c r="J184" s="301">
        <f t="shared" si="149"/>
        <v>0</v>
      </c>
      <c r="K184" s="301">
        <f t="shared" si="150"/>
        <v>0</v>
      </c>
      <c r="L184" s="304"/>
      <c r="M184" s="304"/>
      <c r="N184" s="304"/>
      <c r="O184" s="305"/>
      <c r="P184" s="306">
        <f>SUMIFS(B1_Hinzu_Kürz!$D$4:$D$203,B1_Hinzu_Kürz!$B$4:$B$203,$A184,B1_Hinzu_Kürz!$C$4:$C$203,CONCATENATE(B_Bilanz!$B184," ",B_Bilanz!$C184),B1_Hinzu_Kürz!$E$4:$E$203,"Hinzurechnung")</f>
        <v>0</v>
      </c>
      <c r="Q184" s="306">
        <f>SUMIFS(B1_Hinzu_Kürz!$D$4:$D$203,B1_Hinzu_Kürz!$B$4:$B$203,$A184,B1_Hinzu_Kürz!$C$4:$C$203,CONCATENATE(B_Bilanz!$B184," ",B_Bilanz!$C184),B1_Hinzu_Kürz!$E$4:$E$203,"Kürzung")</f>
        <v>0</v>
      </c>
      <c r="R184" s="307"/>
      <c r="S184" s="304"/>
      <c r="T184" s="301">
        <f t="shared" si="151"/>
        <v>0</v>
      </c>
      <c r="U184" s="304"/>
      <c r="V184" s="304"/>
    </row>
    <row r="185" spans="1:22" outlineLevel="1">
      <c r="A185" s="327">
        <f>A100</f>
        <v>2014</v>
      </c>
      <c r="B185" s="168" t="s">
        <v>460</v>
      </c>
      <c r="C185" s="37" t="s">
        <v>461</v>
      </c>
      <c r="D185" s="304"/>
      <c r="E185" s="304"/>
      <c r="F185" s="304"/>
      <c r="G185" s="304"/>
      <c r="H185" s="304"/>
      <c r="I185" s="304"/>
      <c r="J185" s="301">
        <f t="shared" si="149"/>
        <v>0</v>
      </c>
      <c r="K185" s="301">
        <f t="shared" si="150"/>
        <v>0</v>
      </c>
      <c r="L185" s="304"/>
      <c r="M185" s="304"/>
      <c r="N185" s="304"/>
      <c r="O185" s="305"/>
      <c r="P185" s="306">
        <f>SUMIFS(B1_Hinzu_Kürz!$D$4:$D$203,B1_Hinzu_Kürz!$B$4:$B$203,$A185,B1_Hinzu_Kürz!$C$4:$C$203,CONCATENATE(B_Bilanz!$B185," ",B_Bilanz!$C185),B1_Hinzu_Kürz!$E$4:$E$203,"Hinzurechnung")</f>
        <v>0</v>
      </c>
      <c r="Q185" s="306">
        <f>SUMIFS(B1_Hinzu_Kürz!$D$4:$D$203,B1_Hinzu_Kürz!$B$4:$B$203,$A185,B1_Hinzu_Kürz!$C$4:$C$203,CONCATENATE(B_Bilanz!$B185," ",B_Bilanz!$C185),B1_Hinzu_Kürz!$E$4:$E$203,"Kürzung")</f>
        <v>0</v>
      </c>
      <c r="R185" s="307"/>
      <c r="S185" s="304"/>
      <c r="T185" s="301">
        <f t="shared" si="151"/>
        <v>0</v>
      </c>
      <c r="U185" s="304"/>
      <c r="V185" s="304"/>
    </row>
    <row r="186" spans="1:22" outlineLevel="1">
      <c r="A186" s="327">
        <f>A100</f>
        <v>2014</v>
      </c>
      <c r="B186" s="169" t="s">
        <v>462</v>
      </c>
      <c r="C186" s="38" t="s">
        <v>463</v>
      </c>
      <c r="D186" s="304"/>
      <c r="E186" s="304"/>
      <c r="F186" s="304"/>
      <c r="G186" s="304"/>
      <c r="H186" s="304"/>
      <c r="I186" s="304"/>
      <c r="J186" s="301">
        <f t="shared" si="149"/>
        <v>0</v>
      </c>
      <c r="K186" s="301">
        <f t="shared" si="150"/>
        <v>0</v>
      </c>
      <c r="L186" s="304"/>
      <c r="M186" s="304"/>
      <c r="N186" s="304"/>
      <c r="O186" s="305"/>
      <c r="P186" s="306">
        <f>SUMIFS(B1_Hinzu_Kürz!$D$4:$D$203,B1_Hinzu_Kürz!$B$4:$B$203,$A186,B1_Hinzu_Kürz!$C$4:$C$203,CONCATENATE(B_Bilanz!$B186," ",B_Bilanz!$C186),B1_Hinzu_Kürz!$E$4:$E$203,"Hinzurechnung")</f>
        <v>0</v>
      </c>
      <c r="Q186" s="306">
        <f>SUMIFS(B1_Hinzu_Kürz!$D$4:$D$203,B1_Hinzu_Kürz!$B$4:$B$203,$A186,B1_Hinzu_Kürz!$C$4:$C$203,CONCATENATE(B_Bilanz!$B186," ",B_Bilanz!$C186),B1_Hinzu_Kürz!$E$4:$E$203,"Kürzung")</f>
        <v>0</v>
      </c>
      <c r="R186" s="307"/>
      <c r="S186" s="304"/>
      <c r="T186" s="301">
        <f t="shared" ref="T186:T190" si="152">N186+P186-Q186-R186-S186</f>
        <v>0</v>
      </c>
      <c r="U186" s="304"/>
      <c r="V186" s="304"/>
    </row>
    <row r="187" spans="1:22" outlineLevel="1">
      <c r="A187" s="327">
        <f>A100</f>
        <v>2014</v>
      </c>
      <c r="B187" s="169" t="s">
        <v>464</v>
      </c>
      <c r="C187" s="38" t="s">
        <v>465</v>
      </c>
      <c r="D187" s="304"/>
      <c r="E187" s="304"/>
      <c r="F187" s="304"/>
      <c r="G187" s="304"/>
      <c r="H187" s="304"/>
      <c r="I187" s="304"/>
      <c r="J187" s="301">
        <f t="shared" si="149"/>
        <v>0</v>
      </c>
      <c r="K187" s="301">
        <f t="shared" si="150"/>
        <v>0</v>
      </c>
      <c r="L187" s="304"/>
      <c r="M187" s="304"/>
      <c r="N187" s="304"/>
      <c r="O187" s="305"/>
      <c r="P187" s="306">
        <f>SUMIFS(B1_Hinzu_Kürz!$D$4:$D$203,B1_Hinzu_Kürz!$B$4:$B$203,$A187,B1_Hinzu_Kürz!$C$4:$C$203,CONCATENATE(B_Bilanz!$B187," ",B_Bilanz!$C187),B1_Hinzu_Kürz!$E$4:$E$203,"Hinzurechnung")</f>
        <v>0</v>
      </c>
      <c r="Q187" s="306">
        <f>SUMIFS(B1_Hinzu_Kürz!$D$4:$D$203,B1_Hinzu_Kürz!$B$4:$B$203,$A187,B1_Hinzu_Kürz!$C$4:$C$203,CONCATENATE(B_Bilanz!$B187," ",B_Bilanz!$C187),B1_Hinzu_Kürz!$E$4:$E$203,"Kürzung")</f>
        <v>0</v>
      </c>
      <c r="R187" s="307"/>
      <c r="S187" s="304"/>
      <c r="T187" s="301">
        <f t="shared" si="152"/>
        <v>0</v>
      </c>
      <c r="U187" s="304"/>
      <c r="V187" s="304"/>
    </row>
    <row r="188" spans="1:22" outlineLevel="1">
      <c r="A188" s="327">
        <f>A100</f>
        <v>2014</v>
      </c>
      <c r="B188" s="168" t="s">
        <v>187</v>
      </c>
      <c r="C188" s="37" t="s">
        <v>403</v>
      </c>
      <c r="D188" s="304"/>
      <c r="E188" s="304"/>
      <c r="F188" s="304"/>
      <c r="G188" s="304"/>
      <c r="H188" s="304"/>
      <c r="I188" s="304"/>
      <c r="J188" s="301">
        <f t="shared" si="149"/>
        <v>0</v>
      </c>
      <c r="K188" s="301">
        <f t="shared" si="150"/>
        <v>0</v>
      </c>
      <c r="L188" s="304"/>
      <c r="M188" s="304"/>
      <c r="N188" s="304"/>
      <c r="O188" s="305"/>
      <c r="P188" s="306">
        <f>SUMIFS(B1_Hinzu_Kürz!$D$4:$D$203,B1_Hinzu_Kürz!$B$4:$B$203,$A188,B1_Hinzu_Kürz!$C$4:$C$203,CONCATENATE(B_Bilanz!$B188," ",B_Bilanz!$C188),B1_Hinzu_Kürz!$E$4:$E$203,"Hinzurechnung")</f>
        <v>0</v>
      </c>
      <c r="Q188" s="306">
        <f>SUMIFS(B1_Hinzu_Kürz!$D$4:$D$203,B1_Hinzu_Kürz!$B$4:$B$203,$A188,B1_Hinzu_Kürz!$C$4:$C$203,CONCATENATE(B_Bilanz!$B188," ",B_Bilanz!$C188),B1_Hinzu_Kürz!$E$4:$E$203,"Kürzung")</f>
        <v>0</v>
      </c>
      <c r="R188" s="307"/>
      <c r="S188" s="304"/>
      <c r="T188" s="301">
        <f t="shared" si="152"/>
        <v>0</v>
      </c>
      <c r="U188" s="304"/>
      <c r="V188" s="304"/>
    </row>
    <row r="189" spans="1:22" outlineLevel="1">
      <c r="A189" s="327">
        <f>A100</f>
        <v>2014</v>
      </c>
      <c r="B189" s="168" t="s">
        <v>207</v>
      </c>
      <c r="C189" s="37" t="s">
        <v>466</v>
      </c>
      <c r="D189" s="304"/>
      <c r="E189" s="304"/>
      <c r="F189" s="304"/>
      <c r="G189" s="304"/>
      <c r="H189" s="304"/>
      <c r="I189" s="304"/>
      <c r="J189" s="301">
        <f t="shared" si="149"/>
        <v>0</v>
      </c>
      <c r="K189" s="301">
        <f t="shared" si="150"/>
        <v>0</v>
      </c>
      <c r="L189" s="304"/>
      <c r="M189" s="304"/>
      <c r="N189" s="304"/>
      <c r="O189" s="305"/>
      <c r="P189" s="306">
        <f>SUMIFS(B1_Hinzu_Kürz!$D$4:$D$203,B1_Hinzu_Kürz!$B$4:$B$203,$A189,B1_Hinzu_Kürz!$C$4:$C$203,CONCATENATE(B_Bilanz!$B189," ",B_Bilanz!$C189),B1_Hinzu_Kürz!$E$4:$E$203,"Hinzurechnung")</f>
        <v>0</v>
      </c>
      <c r="Q189" s="306">
        <f>SUMIFS(B1_Hinzu_Kürz!$D$4:$D$203,B1_Hinzu_Kürz!$B$4:$B$203,$A189,B1_Hinzu_Kürz!$C$4:$C$203,CONCATENATE(B_Bilanz!$B189," ",B_Bilanz!$C189),B1_Hinzu_Kürz!$E$4:$E$203,"Kürzung")</f>
        <v>0</v>
      </c>
      <c r="R189" s="307"/>
      <c r="S189" s="304"/>
      <c r="T189" s="301">
        <f t="shared" si="152"/>
        <v>0</v>
      </c>
      <c r="U189" s="304"/>
      <c r="V189" s="304"/>
    </row>
    <row r="190" spans="1:22" outlineLevel="1">
      <c r="A190" s="327">
        <f>A100</f>
        <v>2014</v>
      </c>
      <c r="B190" s="168" t="s">
        <v>467</v>
      </c>
      <c r="C190" s="40" t="s">
        <v>402</v>
      </c>
      <c r="D190" s="304"/>
      <c r="E190" s="304"/>
      <c r="F190" s="304"/>
      <c r="G190" s="304"/>
      <c r="H190" s="304"/>
      <c r="I190" s="304"/>
      <c r="J190" s="301">
        <f t="shared" si="149"/>
        <v>0</v>
      </c>
      <c r="K190" s="301">
        <f t="shared" si="150"/>
        <v>0</v>
      </c>
      <c r="L190" s="304"/>
      <c r="M190" s="304"/>
      <c r="N190" s="304"/>
      <c r="O190" s="305"/>
      <c r="P190" s="308">
        <f>SUMIFS(B1_Hinzu_Kürz!$D$4:$D$203,B1_Hinzu_Kürz!$B$4:$B$203,$A190,B1_Hinzu_Kürz!$C$4:$C$203,CONCATENATE(B_Bilanz!$B190," ",B_Bilanz!$C190),B1_Hinzu_Kürz!$E$4:$E$203,"Hinzurechnung")</f>
        <v>0</v>
      </c>
      <c r="Q190" s="308">
        <f>SUMIFS(B1_Hinzu_Kürz!$D$4:$D$203,B1_Hinzu_Kürz!$B$4:$B$203,$A190,B1_Hinzu_Kürz!$C$4:$C$203,CONCATENATE(B_Bilanz!$B190," ",B_Bilanz!$C190),B1_Hinzu_Kürz!$E$4:$E$203,"Kürzung")</f>
        <v>0</v>
      </c>
      <c r="R190" s="307"/>
      <c r="S190" s="304"/>
      <c r="T190" s="301">
        <f t="shared" si="152"/>
        <v>0</v>
      </c>
      <c r="U190" s="304"/>
      <c r="V190" s="304"/>
    </row>
    <row r="191" spans="1:22" ht="18.75">
      <c r="A191" s="329"/>
      <c r="B191" s="289" t="str">
        <f>CONCATENATE("Bilanz des Jahres ",A193)</f>
        <v>Bilanz des Jahres 2013</v>
      </c>
      <c r="C191" s="290"/>
      <c r="D191" s="316"/>
      <c r="E191" s="316"/>
      <c r="F191" s="316"/>
      <c r="G191" s="316"/>
      <c r="H191" s="316"/>
      <c r="I191" s="316"/>
      <c r="J191" s="316"/>
      <c r="K191" s="316"/>
      <c r="L191" s="316"/>
      <c r="M191" s="316"/>
      <c r="N191" s="316"/>
      <c r="O191" s="316"/>
      <c r="P191" s="316"/>
      <c r="Q191" s="316"/>
      <c r="R191" s="316"/>
      <c r="S191" s="316"/>
      <c r="T191" s="316"/>
      <c r="U191" s="316"/>
      <c r="V191" s="316"/>
    </row>
    <row r="192" spans="1:22" outlineLevel="1">
      <c r="A192" s="328"/>
      <c r="B192" s="176"/>
      <c r="C192" s="137" t="s">
        <v>351</v>
      </c>
      <c r="D192" s="404">
        <f>IF(D241=0,0,D242/D241)</f>
        <v>0</v>
      </c>
      <c r="E192" s="317"/>
      <c r="F192" s="404">
        <f>IF(F241=0,0,F242/F241)</f>
        <v>0</v>
      </c>
      <c r="G192" s="317"/>
      <c r="H192" s="404">
        <f>IF(H241=0,0,H242/H241)</f>
        <v>0</v>
      </c>
      <c r="I192" s="317"/>
      <c r="J192" s="404">
        <f>IF(J241=0,0,J242/J241)</f>
        <v>0</v>
      </c>
      <c r="K192" s="317"/>
      <c r="L192" s="404">
        <f>IF(L241=0,0,L242/L241)</f>
        <v>0</v>
      </c>
      <c r="M192" s="317"/>
      <c r="N192" s="404">
        <f>IF(N241=0,0,N242/N241)</f>
        <v>0</v>
      </c>
      <c r="O192" s="317"/>
      <c r="P192" s="303"/>
      <c r="Q192" s="302"/>
      <c r="R192" s="319"/>
      <c r="S192" s="320"/>
      <c r="T192" s="317"/>
      <c r="U192" s="318"/>
      <c r="V192" s="318"/>
    </row>
    <row r="193" spans="1:22" outlineLevel="1">
      <c r="A193" s="327">
        <v>2013</v>
      </c>
      <c r="B193" s="167" t="s">
        <v>19</v>
      </c>
      <c r="C193" s="36" t="s">
        <v>352</v>
      </c>
      <c r="D193" s="300">
        <f>D194+D214-D236+D237+D238+D239</f>
        <v>0</v>
      </c>
      <c r="E193" s="300">
        <f>E194+E214-E236+E237+E238+E239</f>
        <v>0</v>
      </c>
      <c r="F193" s="301">
        <f t="shared" ref="F193:V193" si="153">F194+F214+F237+F238+F239</f>
        <v>0</v>
      </c>
      <c r="G193" s="301">
        <f t="shared" si="153"/>
        <v>0</v>
      </c>
      <c r="H193" s="301">
        <f t="shared" si="153"/>
        <v>0</v>
      </c>
      <c r="I193" s="301">
        <f t="shared" si="153"/>
        <v>0</v>
      </c>
      <c r="J193" s="301">
        <f t="shared" si="153"/>
        <v>0</v>
      </c>
      <c r="K193" s="301">
        <f t="shared" si="153"/>
        <v>0</v>
      </c>
      <c r="L193" s="301">
        <f t="shared" si="153"/>
        <v>0</v>
      </c>
      <c r="M193" s="301">
        <f t="shared" si="153"/>
        <v>0</v>
      </c>
      <c r="N193" s="301">
        <f t="shared" si="153"/>
        <v>0</v>
      </c>
      <c r="O193" s="302">
        <f t="shared" si="153"/>
        <v>0</v>
      </c>
      <c r="P193" s="303">
        <f t="shared" si="153"/>
        <v>0</v>
      </c>
      <c r="Q193" s="302">
        <f t="shared" si="153"/>
        <v>0</v>
      </c>
      <c r="R193" s="321"/>
      <c r="S193" s="322"/>
      <c r="T193" s="300">
        <f t="shared" si="153"/>
        <v>0</v>
      </c>
      <c r="U193" s="301">
        <f t="shared" si="153"/>
        <v>0</v>
      </c>
      <c r="V193" s="301">
        <f t="shared" si="153"/>
        <v>0</v>
      </c>
    </row>
    <row r="194" spans="1:22" outlineLevel="1">
      <c r="A194" s="327">
        <f>A193</f>
        <v>2013</v>
      </c>
      <c r="B194" s="168" t="s">
        <v>50</v>
      </c>
      <c r="C194" s="37" t="s">
        <v>18</v>
      </c>
      <c r="D194" s="300">
        <f t="shared" ref="D194:V194" si="154">D195+D200+D205</f>
        <v>0</v>
      </c>
      <c r="E194" s="300">
        <f t="shared" si="154"/>
        <v>0</v>
      </c>
      <c r="F194" s="301">
        <f t="shared" si="154"/>
        <v>0</v>
      </c>
      <c r="G194" s="301">
        <f t="shared" si="154"/>
        <v>0</v>
      </c>
      <c r="H194" s="301">
        <f t="shared" si="154"/>
        <v>0</v>
      </c>
      <c r="I194" s="301">
        <f t="shared" si="154"/>
        <v>0</v>
      </c>
      <c r="J194" s="301">
        <f t="shared" si="154"/>
        <v>0</v>
      </c>
      <c r="K194" s="301">
        <f t="shared" si="154"/>
        <v>0</v>
      </c>
      <c r="L194" s="301">
        <f t="shared" si="154"/>
        <v>0</v>
      </c>
      <c r="M194" s="301">
        <f t="shared" si="154"/>
        <v>0</v>
      </c>
      <c r="N194" s="301">
        <f t="shared" si="154"/>
        <v>0</v>
      </c>
      <c r="O194" s="302">
        <f t="shared" si="154"/>
        <v>0</v>
      </c>
      <c r="P194" s="303">
        <f t="shared" si="154"/>
        <v>0</v>
      </c>
      <c r="Q194" s="302">
        <f t="shared" si="154"/>
        <v>0</v>
      </c>
      <c r="R194" s="321"/>
      <c r="S194" s="322"/>
      <c r="T194" s="300">
        <f t="shared" si="154"/>
        <v>0</v>
      </c>
      <c r="U194" s="301">
        <f t="shared" si="154"/>
        <v>0</v>
      </c>
      <c r="V194" s="301">
        <f t="shared" si="154"/>
        <v>0</v>
      </c>
    </row>
    <row r="195" spans="1:22" outlineLevel="1">
      <c r="A195" s="327">
        <f>A193</f>
        <v>2013</v>
      </c>
      <c r="B195" s="168" t="s">
        <v>52</v>
      </c>
      <c r="C195" s="37" t="s">
        <v>20</v>
      </c>
      <c r="D195" s="300">
        <f t="shared" ref="D195:V195" si="155">D196+D197+D198+D199</f>
        <v>0</v>
      </c>
      <c r="E195" s="300">
        <f t="shared" si="155"/>
        <v>0</v>
      </c>
      <c r="F195" s="301">
        <f t="shared" si="155"/>
        <v>0</v>
      </c>
      <c r="G195" s="301">
        <f t="shared" si="155"/>
        <v>0</v>
      </c>
      <c r="H195" s="301">
        <f t="shared" si="155"/>
        <v>0</v>
      </c>
      <c r="I195" s="301">
        <f t="shared" si="155"/>
        <v>0</v>
      </c>
      <c r="J195" s="301">
        <f t="shared" si="155"/>
        <v>0</v>
      </c>
      <c r="K195" s="301">
        <f t="shared" si="155"/>
        <v>0</v>
      </c>
      <c r="L195" s="301">
        <f t="shared" si="155"/>
        <v>0</v>
      </c>
      <c r="M195" s="301">
        <f t="shared" si="155"/>
        <v>0</v>
      </c>
      <c r="N195" s="301">
        <f t="shared" si="155"/>
        <v>0</v>
      </c>
      <c r="O195" s="302">
        <f t="shared" si="155"/>
        <v>0</v>
      </c>
      <c r="P195" s="303">
        <f t="shared" si="155"/>
        <v>0</v>
      </c>
      <c r="Q195" s="302">
        <f t="shared" si="155"/>
        <v>0</v>
      </c>
      <c r="R195" s="321"/>
      <c r="S195" s="322"/>
      <c r="T195" s="300">
        <f t="shared" si="155"/>
        <v>0</v>
      </c>
      <c r="U195" s="301">
        <f t="shared" si="155"/>
        <v>0</v>
      </c>
      <c r="V195" s="301">
        <f t="shared" si="155"/>
        <v>0</v>
      </c>
    </row>
    <row r="196" spans="1:22" outlineLevel="1">
      <c r="A196" s="327">
        <f>A193</f>
        <v>2013</v>
      </c>
      <c r="B196" s="169" t="s">
        <v>54</v>
      </c>
      <c r="C196" s="38" t="s">
        <v>353</v>
      </c>
      <c r="D196" s="304"/>
      <c r="E196" s="304"/>
      <c r="F196" s="304"/>
      <c r="G196" s="304"/>
      <c r="H196" s="304"/>
      <c r="I196" s="304"/>
      <c r="J196" s="301">
        <f>L196+N196</f>
        <v>0</v>
      </c>
      <c r="K196" s="301">
        <f>M196+O196</f>
        <v>0</v>
      </c>
      <c r="L196" s="304"/>
      <c r="M196" s="304"/>
      <c r="N196" s="304"/>
      <c r="O196" s="305"/>
      <c r="P196" s="306">
        <f>SUMIFS(B1_Hinzu_Kürz!$D$4:$D$203,B1_Hinzu_Kürz!$B$4:$B$203,$A196,B1_Hinzu_Kürz!$C$4:$C$203,CONCATENATE(B_Bilanz!$B196," ",B_Bilanz!$C196),B1_Hinzu_Kürz!$E$4:$E$203,"Hinzurechnung")</f>
        <v>0</v>
      </c>
      <c r="Q196" s="323">
        <f>SUMIFS(B1_Hinzu_Kürz!$D$4:$D$203,B1_Hinzu_Kürz!$B$4:$B$203,$A196,B1_Hinzu_Kürz!$C$4:$C$203,CONCATENATE(B_Bilanz!$B196," ",B_Bilanz!$C196),B1_Hinzu_Kürz!$E$4:$E$203,"Kürzung")</f>
        <v>0</v>
      </c>
      <c r="R196" s="321"/>
      <c r="S196" s="322"/>
      <c r="T196" s="300">
        <f>N196+P196-Q196-R196-S196</f>
        <v>0</v>
      </c>
      <c r="U196" s="304"/>
      <c r="V196" s="304"/>
    </row>
    <row r="197" spans="1:22" ht="30" outlineLevel="1">
      <c r="A197" s="327">
        <f>A193</f>
        <v>2013</v>
      </c>
      <c r="B197" s="169" t="s">
        <v>55</v>
      </c>
      <c r="C197" s="38" t="s">
        <v>354</v>
      </c>
      <c r="D197" s="304"/>
      <c r="E197" s="304"/>
      <c r="F197" s="304"/>
      <c r="G197" s="304"/>
      <c r="H197" s="304"/>
      <c r="I197" s="304"/>
      <c r="J197" s="301">
        <f t="shared" ref="J197:J199" si="156">L197+N197</f>
        <v>0</v>
      </c>
      <c r="K197" s="301">
        <f t="shared" ref="K197:K199" si="157">M197+O197</f>
        <v>0</v>
      </c>
      <c r="L197" s="304"/>
      <c r="M197" s="304"/>
      <c r="N197" s="304"/>
      <c r="O197" s="305"/>
      <c r="P197" s="306">
        <f>SUMIFS(B1_Hinzu_Kürz!$D$4:$D$203,B1_Hinzu_Kürz!$B$4:$B$203,$A197,B1_Hinzu_Kürz!$C$4:$C$203,CONCATENATE(B_Bilanz!$B197," ",B_Bilanz!$C197),B1_Hinzu_Kürz!$E$4:$E$203,"Hinzurechnung")</f>
        <v>0</v>
      </c>
      <c r="Q197" s="323">
        <f>SUMIFS(B1_Hinzu_Kürz!$D$4:$D$203,B1_Hinzu_Kürz!$B$4:$B$203,$A197,B1_Hinzu_Kürz!$C$4:$C$203,CONCATENATE(B_Bilanz!$B197," ",B_Bilanz!$C197),B1_Hinzu_Kürz!$E$4:$E$203,"Kürzung")</f>
        <v>0</v>
      </c>
      <c r="R197" s="321"/>
      <c r="S197" s="322"/>
      <c r="T197" s="300">
        <f>N197+P197-Q197-R197-S197</f>
        <v>0</v>
      </c>
      <c r="U197" s="304"/>
      <c r="V197" s="304"/>
    </row>
    <row r="198" spans="1:22" outlineLevel="1">
      <c r="A198" s="327">
        <f>A193</f>
        <v>2013</v>
      </c>
      <c r="B198" s="169" t="s">
        <v>56</v>
      </c>
      <c r="C198" s="38" t="s">
        <v>24</v>
      </c>
      <c r="D198" s="304"/>
      <c r="E198" s="304"/>
      <c r="F198" s="304"/>
      <c r="G198" s="304"/>
      <c r="H198" s="304"/>
      <c r="I198" s="304"/>
      <c r="J198" s="301">
        <f t="shared" si="156"/>
        <v>0</v>
      </c>
      <c r="K198" s="301">
        <f t="shared" si="157"/>
        <v>0</v>
      </c>
      <c r="L198" s="304"/>
      <c r="M198" s="304"/>
      <c r="N198" s="304"/>
      <c r="O198" s="305"/>
      <c r="P198" s="306">
        <f>SUMIFS(B1_Hinzu_Kürz!$D$4:$D$203,B1_Hinzu_Kürz!$B$4:$B$203,$A198,B1_Hinzu_Kürz!$C$4:$C$203,CONCATENATE(B_Bilanz!$B198," ",B_Bilanz!$C198),B1_Hinzu_Kürz!$E$4:$E$203,"Hinzurechnung")</f>
        <v>0</v>
      </c>
      <c r="Q198" s="323">
        <f>SUMIFS(B1_Hinzu_Kürz!$D$4:$D$203,B1_Hinzu_Kürz!$B$4:$B$203,$A198,B1_Hinzu_Kürz!$C$4:$C$203,CONCATENATE(B_Bilanz!$B198," ",B_Bilanz!$C198),B1_Hinzu_Kürz!$E$4:$E$203,"Kürzung")</f>
        <v>0</v>
      </c>
      <c r="R198" s="321"/>
      <c r="S198" s="322"/>
      <c r="T198" s="300">
        <f>N198+P198-Q198-R198-S198</f>
        <v>0</v>
      </c>
      <c r="U198" s="304"/>
      <c r="V198" s="304"/>
    </row>
    <row r="199" spans="1:22" outlineLevel="1">
      <c r="A199" s="327">
        <f>A193</f>
        <v>2013</v>
      </c>
      <c r="B199" s="169" t="s">
        <v>57</v>
      </c>
      <c r="C199" s="38" t="s">
        <v>26</v>
      </c>
      <c r="D199" s="304"/>
      <c r="E199" s="304"/>
      <c r="F199" s="304"/>
      <c r="G199" s="304"/>
      <c r="H199" s="304"/>
      <c r="I199" s="304"/>
      <c r="J199" s="301">
        <f t="shared" si="156"/>
        <v>0</v>
      </c>
      <c r="K199" s="301">
        <f t="shared" si="157"/>
        <v>0</v>
      </c>
      <c r="L199" s="304"/>
      <c r="M199" s="304"/>
      <c r="N199" s="304"/>
      <c r="O199" s="305"/>
      <c r="P199" s="306">
        <f>SUMIFS(B1_Hinzu_Kürz!$D$4:$D$203,B1_Hinzu_Kürz!$B$4:$B$203,$A199,B1_Hinzu_Kürz!$C$4:$C$203,CONCATENATE(B_Bilanz!$B199," ",B_Bilanz!$C199),B1_Hinzu_Kürz!$E$4:$E$203,"Hinzurechnung")</f>
        <v>0</v>
      </c>
      <c r="Q199" s="323">
        <f>SUMIFS(B1_Hinzu_Kürz!$D$4:$D$203,B1_Hinzu_Kürz!$B$4:$B$203,$A199,B1_Hinzu_Kürz!$C$4:$C$203,CONCATENATE(B_Bilanz!$B199," ",B_Bilanz!$C199),B1_Hinzu_Kürz!$E$4:$E$203,"Kürzung")</f>
        <v>0</v>
      </c>
      <c r="R199" s="321"/>
      <c r="S199" s="322"/>
      <c r="T199" s="300">
        <f>N199+P199-Q199-R199-S199</f>
        <v>0</v>
      </c>
      <c r="U199" s="304"/>
      <c r="V199" s="304"/>
    </row>
    <row r="200" spans="1:22" outlineLevel="1">
      <c r="A200" s="327">
        <f>A193</f>
        <v>2013</v>
      </c>
      <c r="B200" s="168" t="s">
        <v>79</v>
      </c>
      <c r="C200" s="37" t="s">
        <v>28</v>
      </c>
      <c r="D200" s="300">
        <f t="shared" ref="D200:V200" si="158">D201+D202+D203+D204</f>
        <v>0</v>
      </c>
      <c r="E200" s="300">
        <f t="shared" si="158"/>
        <v>0</v>
      </c>
      <c r="F200" s="301">
        <f t="shared" si="158"/>
        <v>0</v>
      </c>
      <c r="G200" s="301">
        <f t="shared" si="158"/>
        <v>0</v>
      </c>
      <c r="H200" s="301">
        <f t="shared" si="158"/>
        <v>0</v>
      </c>
      <c r="I200" s="301">
        <f t="shared" si="158"/>
        <v>0</v>
      </c>
      <c r="J200" s="301">
        <f t="shared" si="158"/>
        <v>0</v>
      </c>
      <c r="K200" s="301">
        <f t="shared" si="158"/>
        <v>0</v>
      </c>
      <c r="L200" s="301">
        <f t="shared" si="158"/>
        <v>0</v>
      </c>
      <c r="M200" s="301">
        <f t="shared" si="158"/>
        <v>0</v>
      </c>
      <c r="N200" s="301">
        <f t="shared" si="158"/>
        <v>0</v>
      </c>
      <c r="O200" s="302">
        <f t="shared" si="158"/>
        <v>0</v>
      </c>
      <c r="P200" s="303">
        <f t="shared" si="158"/>
        <v>0</v>
      </c>
      <c r="Q200" s="302">
        <f t="shared" si="158"/>
        <v>0</v>
      </c>
      <c r="R200" s="321"/>
      <c r="S200" s="322"/>
      <c r="T200" s="300">
        <f t="shared" si="158"/>
        <v>0</v>
      </c>
      <c r="U200" s="301">
        <f t="shared" si="158"/>
        <v>0</v>
      </c>
      <c r="V200" s="301">
        <f t="shared" si="158"/>
        <v>0</v>
      </c>
    </row>
    <row r="201" spans="1:22" ht="30" outlineLevel="1">
      <c r="A201" s="327">
        <f>A193</f>
        <v>2013</v>
      </c>
      <c r="B201" s="169" t="s">
        <v>81</v>
      </c>
      <c r="C201" s="38" t="s">
        <v>29</v>
      </c>
      <c r="D201" s="304"/>
      <c r="E201" s="304"/>
      <c r="F201" s="304"/>
      <c r="G201" s="304"/>
      <c r="H201" s="304"/>
      <c r="I201" s="304"/>
      <c r="J201" s="301">
        <f t="shared" ref="J201:J204" si="159">L201+N201</f>
        <v>0</v>
      </c>
      <c r="K201" s="301">
        <f t="shared" ref="K201:K204" si="160">M201+O201</f>
        <v>0</v>
      </c>
      <c r="L201" s="304"/>
      <c r="M201" s="304"/>
      <c r="N201" s="304"/>
      <c r="O201" s="305"/>
      <c r="P201" s="306">
        <f>SUMIFS(B1_Hinzu_Kürz!$D$4:$D$203,B1_Hinzu_Kürz!$B$4:$B$203,$A201,B1_Hinzu_Kürz!$C$4:$C$203,CONCATENATE(B_Bilanz!$B201," ",B_Bilanz!$C201),B1_Hinzu_Kürz!$E$4:$E$203,"Hinzurechnung")</f>
        <v>0</v>
      </c>
      <c r="Q201" s="323">
        <f>SUMIFS(B1_Hinzu_Kürz!$D$4:$D$203,B1_Hinzu_Kürz!$B$4:$B$203,$A201,B1_Hinzu_Kürz!$C$4:$C$203,CONCATENATE(B_Bilanz!$B201," ",B_Bilanz!$C201),B1_Hinzu_Kürz!$E$4:$E$203,"Kürzung")</f>
        <v>0</v>
      </c>
      <c r="R201" s="321"/>
      <c r="S201" s="322"/>
      <c r="T201" s="300">
        <f t="shared" ref="T201:T204" si="161">N201+P201-Q201-R201-S201</f>
        <v>0</v>
      </c>
      <c r="U201" s="304"/>
      <c r="V201" s="304"/>
    </row>
    <row r="202" spans="1:22" outlineLevel="1">
      <c r="A202" s="327">
        <f>A193</f>
        <v>2013</v>
      </c>
      <c r="B202" s="169" t="s">
        <v>83</v>
      </c>
      <c r="C202" s="38" t="s">
        <v>30</v>
      </c>
      <c r="D202" s="304"/>
      <c r="E202" s="304"/>
      <c r="F202" s="304"/>
      <c r="G202" s="304"/>
      <c r="H202" s="304"/>
      <c r="I202" s="304"/>
      <c r="J202" s="301">
        <f t="shared" si="159"/>
        <v>0</v>
      </c>
      <c r="K202" s="301">
        <f t="shared" si="160"/>
        <v>0</v>
      </c>
      <c r="L202" s="304"/>
      <c r="M202" s="304"/>
      <c r="N202" s="304"/>
      <c r="O202" s="305"/>
      <c r="P202" s="306">
        <f>SUMIFS(B1_Hinzu_Kürz!$D$4:$D$203,B1_Hinzu_Kürz!$B$4:$B$203,$A202,B1_Hinzu_Kürz!$C$4:$C$203,CONCATENATE(B_Bilanz!$B202," ",B_Bilanz!$C202),B1_Hinzu_Kürz!$E$4:$E$203,"Hinzurechnung")</f>
        <v>0</v>
      </c>
      <c r="Q202" s="323">
        <f>SUMIFS(B1_Hinzu_Kürz!$D$4:$D$203,B1_Hinzu_Kürz!$B$4:$B$203,$A202,B1_Hinzu_Kürz!$C$4:$C$203,CONCATENATE(B_Bilanz!$B202," ",B_Bilanz!$C202),B1_Hinzu_Kürz!$E$4:$E$203,"Kürzung")</f>
        <v>0</v>
      </c>
      <c r="R202" s="321"/>
      <c r="S202" s="322"/>
      <c r="T202" s="300">
        <f t="shared" si="161"/>
        <v>0</v>
      </c>
      <c r="U202" s="304"/>
      <c r="V202" s="304"/>
    </row>
    <row r="203" spans="1:22" outlineLevel="1">
      <c r="A203" s="327">
        <f>A193</f>
        <v>2013</v>
      </c>
      <c r="B203" s="169" t="s">
        <v>85</v>
      </c>
      <c r="C203" s="38" t="s">
        <v>31</v>
      </c>
      <c r="D203" s="304"/>
      <c r="E203" s="304"/>
      <c r="F203" s="304"/>
      <c r="G203" s="304"/>
      <c r="H203" s="304"/>
      <c r="I203" s="304"/>
      <c r="J203" s="301">
        <f t="shared" si="159"/>
        <v>0</v>
      </c>
      <c r="K203" s="301">
        <f t="shared" si="160"/>
        <v>0</v>
      </c>
      <c r="L203" s="304"/>
      <c r="M203" s="304"/>
      <c r="N203" s="304"/>
      <c r="O203" s="305"/>
      <c r="P203" s="306">
        <f>SUMIFS(B1_Hinzu_Kürz!$D$4:$D$203,B1_Hinzu_Kürz!$B$4:$B$203,$A203,B1_Hinzu_Kürz!$C$4:$C$203,CONCATENATE(B_Bilanz!$B203," ",B_Bilanz!$C203),B1_Hinzu_Kürz!$E$4:$E$203,"Hinzurechnung")</f>
        <v>0</v>
      </c>
      <c r="Q203" s="323">
        <f>SUMIFS(B1_Hinzu_Kürz!$D$4:$D$203,B1_Hinzu_Kürz!$B$4:$B$203,$A203,B1_Hinzu_Kürz!$C$4:$C$203,CONCATENATE(B_Bilanz!$B203," ",B_Bilanz!$C203),B1_Hinzu_Kürz!$E$4:$E$203,"Kürzung")</f>
        <v>0</v>
      </c>
      <c r="R203" s="321"/>
      <c r="S203" s="322"/>
      <c r="T203" s="300">
        <f t="shared" si="161"/>
        <v>0</v>
      </c>
      <c r="U203" s="304"/>
      <c r="V203" s="304"/>
    </row>
    <row r="204" spans="1:22" outlineLevel="1">
      <c r="A204" s="327">
        <f>A193</f>
        <v>2013</v>
      </c>
      <c r="B204" s="169" t="s">
        <v>87</v>
      </c>
      <c r="C204" s="38" t="s">
        <v>33</v>
      </c>
      <c r="D204" s="304"/>
      <c r="E204" s="304"/>
      <c r="F204" s="304"/>
      <c r="G204" s="304"/>
      <c r="H204" s="304"/>
      <c r="I204" s="304"/>
      <c r="J204" s="301">
        <f t="shared" si="159"/>
        <v>0</v>
      </c>
      <c r="K204" s="301">
        <f t="shared" si="160"/>
        <v>0</v>
      </c>
      <c r="L204" s="304"/>
      <c r="M204" s="304"/>
      <c r="N204" s="304"/>
      <c r="O204" s="305"/>
      <c r="P204" s="306">
        <f>SUMIFS(B1_Hinzu_Kürz!$D$4:$D$203,B1_Hinzu_Kürz!$B$4:$B$203,$A204,B1_Hinzu_Kürz!$C$4:$C$203,CONCATENATE(B_Bilanz!$B204," ",B_Bilanz!$C204),B1_Hinzu_Kürz!$E$4:$E$203,"Hinzurechnung")</f>
        <v>0</v>
      </c>
      <c r="Q204" s="323">
        <f>SUMIFS(B1_Hinzu_Kürz!$D$4:$D$203,B1_Hinzu_Kürz!$B$4:$B$203,$A204,B1_Hinzu_Kürz!$C$4:$C$203,CONCATENATE(B_Bilanz!$B204," ",B_Bilanz!$C204),B1_Hinzu_Kürz!$E$4:$E$203,"Kürzung")</f>
        <v>0</v>
      </c>
      <c r="R204" s="321"/>
      <c r="S204" s="322"/>
      <c r="T204" s="300">
        <f t="shared" si="161"/>
        <v>0</v>
      </c>
      <c r="U204" s="304"/>
      <c r="V204" s="304"/>
    </row>
    <row r="205" spans="1:22" outlineLevel="1">
      <c r="A205" s="327">
        <f>A193</f>
        <v>2013</v>
      </c>
      <c r="B205" s="168" t="s">
        <v>91</v>
      </c>
      <c r="C205" s="37" t="s">
        <v>35</v>
      </c>
      <c r="D205" s="300">
        <f t="shared" ref="D205:V205" si="162">D208+D209+D210+D211+D212+D213</f>
        <v>0</v>
      </c>
      <c r="E205" s="300">
        <f t="shared" si="162"/>
        <v>0</v>
      </c>
      <c r="F205" s="301">
        <f t="shared" si="162"/>
        <v>0</v>
      </c>
      <c r="G205" s="301">
        <f t="shared" si="162"/>
        <v>0</v>
      </c>
      <c r="H205" s="301">
        <f t="shared" si="162"/>
        <v>0</v>
      </c>
      <c r="I205" s="301">
        <f t="shared" si="162"/>
        <v>0</v>
      </c>
      <c r="J205" s="301">
        <f t="shared" si="162"/>
        <v>0</v>
      </c>
      <c r="K205" s="301">
        <f t="shared" si="162"/>
        <v>0</v>
      </c>
      <c r="L205" s="301">
        <f t="shared" si="162"/>
        <v>0</v>
      </c>
      <c r="M205" s="301">
        <f t="shared" si="162"/>
        <v>0</v>
      </c>
      <c r="N205" s="301">
        <f t="shared" si="162"/>
        <v>0</v>
      </c>
      <c r="O205" s="302">
        <f t="shared" si="162"/>
        <v>0</v>
      </c>
      <c r="P205" s="303">
        <f t="shared" si="162"/>
        <v>0</v>
      </c>
      <c r="Q205" s="302">
        <f t="shared" si="162"/>
        <v>0</v>
      </c>
      <c r="R205" s="321"/>
      <c r="S205" s="322"/>
      <c r="T205" s="300">
        <f t="shared" si="162"/>
        <v>0</v>
      </c>
      <c r="U205" s="301">
        <f t="shared" si="162"/>
        <v>0</v>
      </c>
      <c r="V205" s="301">
        <f t="shared" si="162"/>
        <v>0</v>
      </c>
    </row>
    <row r="206" spans="1:22" outlineLevel="1">
      <c r="A206" s="327">
        <f>A193</f>
        <v>2013</v>
      </c>
      <c r="B206" s="169" t="s">
        <v>355</v>
      </c>
      <c r="C206" s="39" t="s">
        <v>356</v>
      </c>
      <c r="D206" s="304"/>
      <c r="E206" s="304"/>
      <c r="F206" s="304"/>
      <c r="G206" s="304"/>
      <c r="H206" s="304"/>
      <c r="I206" s="304"/>
      <c r="J206" s="301">
        <f t="shared" ref="J206:J213" si="163">L206+N206</f>
        <v>0</v>
      </c>
      <c r="K206" s="301">
        <f t="shared" ref="K206:K213" si="164">M206+O206</f>
        <v>0</v>
      </c>
      <c r="L206" s="304"/>
      <c r="M206" s="304"/>
      <c r="N206" s="304"/>
      <c r="O206" s="305"/>
      <c r="P206" s="306">
        <f>SUMIFS(B1_Hinzu_Kürz!$D$4:$D$203,B1_Hinzu_Kürz!$B$4:$B$203,$A206,B1_Hinzu_Kürz!$C$4:$C$203,CONCATENATE(B_Bilanz!$B206," ",B_Bilanz!$C206),B1_Hinzu_Kürz!$E$4:$E$203,"Hinzurechnung")</f>
        <v>0</v>
      </c>
      <c r="Q206" s="323">
        <f>SUMIFS(B1_Hinzu_Kürz!$D$4:$D$203,B1_Hinzu_Kürz!$B$4:$B$203,$A206,B1_Hinzu_Kürz!$C$4:$C$203,CONCATENATE(B_Bilanz!$B206," ",B_Bilanz!$C206),B1_Hinzu_Kürz!$E$4:$E$203,"Kürzung")</f>
        <v>0</v>
      </c>
      <c r="R206" s="321"/>
      <c r="S206" s="322"/>
      <c r="T206" s="300">
        <f t="shared" ref="T206:T213" si="165">N206+P206-Q206-R206-S206</f>
        <v>0</v>
      </c>
      <c r="U206" s="304"/>
      <c r="V206" s="304"/>
    </row>
    <row r="207" spans="1:22" outlineLevel="1">
      <c r="A207" s="327">
        <f>A193</f>
        <v>2013</v>
      </c>
      <c r="B207" s="169" t="s">
        <v>357</v>
      </c>
      <c r="C207" s="39" t="s">
        <v>358</v>
      </c>
      <c r="D207" s="304"/>
      <c r="E207" s="304"/>
      <c r="F207" s="304"/>
      <c r="G207" s="304"/>
      <c r="H207" s="304"/>
      <c r="I207" s="304"/>
      <c r="J207" s="301">
        <f t="shared" si="163"/>
        <v>0</v>
      </c>
      <c r="K207" s="301">
        <f t="shared" si="164"/>
        <v>0</v>
      </c>
      <c r="L207" s="304"/>
      <c r="M207" s="304"/>
      <c r="N207" s="304"/>
      <c r="O207" s="305"/>
      <c r="P207" s="306">
        <f>SUMIFS(B1_Hinzu_Kürz!$D$4:$D$203,B1_Hinzu_Kürz!$B$4:$B$203,$A207,B1_Hinzu_Kürz!$C$4:$C$203,CONCATENATE(B_Bilanz!$B207," ",B_Bilanz!$C207),B1_Hinzu_Kürz!$E$4:$E$203,"Hinzurechnung")</f>
        <v>0</v>
      </c>
      <c r="Q207" s="323">
        <f>SUMIFS(B1_Hinzu_Kürz!$D$4:$D$203,B1_Hinzu_Kürz!$B$4:$B$203,$A207,B1_Hinzu_Kürz!$C$4:$C$203,CONCATENATE(B_Bilanz!$B207," ",B_Bilanz!$C207),B1_Hinzu_Kürz!$E$4:$E$203,"Kürzung")</f>
        <v>0</v>
      </c>
      <c r="R207" s="321"/>
      <c r="S207" s="322"/>
      <c r="T207" s="300">
        <f t="shared" si="165"/>
        <v>0</v>
      </c>
      <c r="U207" s="304"/>
      <c r="V207" s="304"/>
    </row>
    <row r="208" spans="1:22" outlineLevel="1">
      <c r="A208" s="327">
        <f>A193</f>
        <v>2013</v>
      </c>
      <c r="B208" s="169" t="s">
        <v>359</v>
      </c>
      <c r="C208" s="38" t="s">
        <v>36</v>
      </c>
      <c r="D208" s="304"/>
      <c r="E208" s="304"/>
      <c r="F208" s="304"/>
      <c r="G208" s="304"/>
      <c r="H208" s="304"/>
      <c r="I208" s="304"/>
      <c r="J208" s="301">
        <f t="shared" si="163"/>
        <v>0</v>
      </c>
      <c r="K208" s="301">
        <f t="shared" si="164"/>
        <v>0</v>
      </c>
      <c r="L208" s="304"/>
      <c r="M208" s="304"/>
      <c r="N208" s="304"/>
      <c r="O208" s="305"/>
      <c r="P208" s="306">
        <f>SUMIFS(B1_Hinzu_Kürz!$D$4:$D$203,B1_Hinzu_Kürz!$B$4:$B$203,$A208,B1_Hinzu_Kürz!$C$4:$C$203,CONCATENATE(B_Bilanz!$B208," ",B_Bilanz!$C208),B1_Hinzu_Kürz!$E$4:$E$203,"Hinzurechnung")</f>
        <v>0</v>
      </c>
      <c r="Q208" s="323">
        <f>SUMIFS(B1_Hinzu_Kürz!$D$4:$D$203,B1_Hinzu_Kürz!$B$4:$B$203,$A208,B1_Hinzu_Kürz!$C$4:$C$203,CONCATENATE(B_Bilanz!$B208," ",B_Bilanz!$C208),B1_Hinzu_Kürz!$E$4:$E$203,"Kürzung")</f>
        <v>0</v>
      </c>
      <c r="R208" s="321"/>
      <c r="S208" s="322"/>
      <c r="T208" s="300">
        <f t="shared" si="165"/>
        <v>0</v>
      </c>
      <c r="U208" s="304"/>
      <c r="V208" s="304"/>
    </row>
    <row r="209" spans="1:22" outlineLevel="1">
      <c r="A209" s="327">
        <f>A193</f>
        <v>2013</v>
      </c>
      <c r="B209" s="169" t="s">
        <v>360</v>
      </c>
      <c r="C209" s="38" t="s">
        <v>37</v>
      </c>
      <c r="D209" s="304"/>
      <c r="E209" s="304"/>
      <c r="F209" s="304"/>
      <c r="G209" s="304"/>
      <c r="H209" s="304"/>
      <c r="I209" s="304"/>
      <c r="J209" s="301">
        <f t="shared" si="163"/>
        <v>0</v>
      </c>
      <c r="K209" s="301">
        <f t="shared" si="164"/>
        <v>0</v>
      </c>
      <c r="L209" s="304"/>
      <c r="M209" s="304"/>
      <c r="N209" s="304"/>
      <c r="O209" s="305"/>
      <c r="P209" s="306">
        <f>SUMIFS(B1_Hinzu_Kürz!$D$4:$D$203,B1_Hinzu_Kürz!$B$4:$B$203,$A209,B1_Hinzu_Kürz!$C$4:$C$203,CONCATENATE(B_Bilanz!$B209," ",B_Bilanz!$C209),B1_Hinzu_Kürz!$E$4:$E$203,"Hinzurechnung")</f>
        <v>0</v>
      </c>
      <c r="Q209" s="323">
        <f>SUMIFS(B1_Hinzu_Kürz!$D$4:$D$203,B1_Hinzu_Kürz!$B$4:$B$203,$A209,B1_Hinzu_Kürz!$C$4:$C$203,CONCATENATE(B_Bilanz!$B209," ",B_Bilanz!$C209),B1_Hinzu_Kürz!$E$4:$E$203,"Kürzung")</f>
        <v>0</v>
      </c>
      <c r="R209" s="321"/>
      <c r="S209" s="322"/>
      <c r="T209" s="300">
        <f t="shared" si="165"/>
        <v>0</v>
      </c>
      <c r="U209" s="304"/>
      <c r="V209" s="304"/>
    </row>
    <row r="210" spans="1:22" outlineLevel="1">
      <c r="A210" s="327">
        <f>A193</f>
        <v>2013</v>
      </c>
      <c r="B210" s="169" t="s">
        <v>361</v>
      </c>
      <c r="C210" s="38" t="s">
        <v>38</v>
      </c>
      <c r="D210" s="304"/>
      <c r="E210" s="304"/>
      <c r="F210" s="304"/>
      <c r="G210" s="304"/>
      <c r="H210" s="304"/>
      <c r="I210" s="304"/>
      <c r="J210" s="301">
        <f t="shared" si="163"/>
        <v>0</v>
      </c>
      <c r="K210" s="301">
        <f t="shared" si="164"/>
        <v>0</v>
      </c>
      <c r="L210" s="304"/>
      <c r="M210" s="304"/>
      <c r="N210" s="304"/>
      <c r="O210" s="305"/>
      <c r="P210" s="306">
        <f>SUMIFS(B1_Hinzu_Kürz!$D$4:$D$203,B1_Hinzu_Kürz!$B$4:$B$203,$A210,B1_Hinzu_Kürz!$C$4:$C$203,CONCATENATE(B_Bilanz!$B210," ",B_Bilanz!$C210),B1_Hinzu_Kürz!$E$4:$E$203,"Hinzurechnung")</f>
        <v>0</v>
      </c>
      <c r="Q210" s="323">
        <f>SUMIFS(B1_Hinzu_Kürz!$D$4:$D$203,B1_Hinzu_Kürz!$B$4:$B$203,$A210,B1_Hinzu_Kürz!$C$4:$C$203,CONCATENATE(B_Bilanz!$B210," ",B_Bilanz!$C210),B1_Hinzu_Kürz!$E$4:$E$203,"Kürzung")</f>
        <v>0</v>
      </c>
      <c r="R210" s="321"/>
      <c r="S210" s="322"/>
      <c r="T210" s="300">
        <f t="shared" si="165"/>
        <v>0</v>
      </c>
      <c r="U210" s="304"/>
      <c r="V210" s="304"/>
    </row>
    <row r="211" spans="1:22" outlineLevel="1">
      <c r="A211" s="327">
        <f>A193</f>
        <v>2013</v>
      </c>
      <c r="B211" s="169" t="s">
        <v>362</v>
      </c>
      <c r="C211" s="38" t="s">
        <v>363</v>
      </c>
      <c r="D211" s="304"/>
      <c r="E211" s="304"/>
      <c r="F211" s="304"/>
      <c r="G211" s="304"/>
      <c r="H211" s="304"/>
      <c r="I211" s="304"/>
      <c r="J211" s="301">
        <f t="shared" si="163"/>
        <v>0</v>
      </c>
      <c r="K211" s="301">
        <f t="shared" si="164"/>
        <v>0</v>
      </c>
      <c r="L211" s="304"/>
      <c r="M211" s="304"/>
      <c r="N211" s="304"/>
      <c r="O211" s="305"/>
      <c r="P211" s="306">
        <f>SUMIFS(B1_Hinzu_Kürz!$D$4:$D$203,B1_Hinzu_Kürz!$B$4:$B$203,$A211,B1_Hinzu_Kürz!$C$4:$C$203,CONCATENATE(B_Bilanz!$B211," ",B_Bilanz!$C211),B1_Hinzu_Kürz!$E$4:$E$203,"Hinzurechnung")</f>
        <v>0</v>
      </c>
      <c r="Q211" s="323">
        <f>SUMIFS(B1_Hinzu_Kürz!$D$4:$D$203,B1_Hinzu_Kürz!$B$4:$B$203,$A211,B1_Hinzu_Kürz!$C$4:$C$203,CONCATENATE(B_Bilanz!$B211," ",B_Bilanz!$C211),B1_Hinzu_Kürz!$E$4:$E$203,"Kürzung")</f>
        <v>0</v>
      </c>
      <c r="R211" s="321"/>
      <c r="S211" s="322"/>
      <c r="T211" s="300">
        <f t="shared" si="165"/>
        <v>0</v>
      </c>
      <c r="U211" s="304"/>
      <c r="V211" s="304"/>
    </row>
    <row r="212" spans="1:22" outlineLevel="1">
      <c r="A212" s="327">
        <f>A193</f>
        <v>2013</v>
      </c>
      <c r="B212" s="169" t="s">
        <v>364</v>
      </c>
      <c r="C212" s="38" t="s">
        <v>41</v>
      </c>
      <c r="D212" s="304"/>
      <c r="E212" s="304"/>
      <c r="F212" s="304"/>
      <c r="G212" s="304"/>
      <c r="H212" s="304"/>
      <c r="I212" s="304"/>
      <c r="J212" s="301">
        <f t="shared" si="163"/>
        <v>0</v>
      </c>
      <c r="K212" s="301">
        <f t="shared" si="164"/>
        <v>0</v>
      </c>
      <c r="L212" s="304"/>
      <c r="M212" s="304"/>
      <c r="N212" s="304"/>
      <c r="O212" s="305"/>
      <c r="P212" s="306">
        <f>SUMIFS(B1_Hinzu_Kürz!$D$4:$D$203,B1_Hinzu_Kürz!$B$4:$B$203,$A212,B1_Hinzu_Kürz!$C$4:$C$203,CONCATENATE(B_Bilanz!$B212," ",B_Bilanz!$C212),B1_Hinzu_Kürz!$E$4:$E$203,"Hinzurechnung")</f>
        <v>0</v>
      </c>
      <c r="Q212" s="323">
        <f>SUMIFS(B1_Hinzu_Kürz!$D$4:$D$203,B1_Hinzu_Kürz!$B$4:$B$203,$A212,B1_Hinzu_Kürz!$C$4:$C$203,CONCATENATE(B_Bilanz!$B212," ",B_Bilanz!$C212),B1_Hinzu_Kürz!$E$4:$E$203,"Kürzung")</f>
        <v>0</v>
      </c>
      <c r="R212" s="321"/>
      <c r="S212" s="322"/>
      <c r="T212" s="300">
        <f t="shared" si="165"/>
        <v>0</v>
      </c>
      <c r="U212" s="304"/>
      <c r="V212" s="304"/>
    </row>
    <row r="213" spans="1:22" outlineLevel="1">
      <c r="A213" s="327">
        <f>A193</f>
        <v>2013</v>
      </c>
      <c r="B213" s="169" t="s">
        <v>365</v>
      </c>
      <c r="C213" s="38" t="s">
        <v>43</v>
      </c>
      <c r="D213" s="304"/>
      <c r="E213" s="304"/>
      <c r="F213" s="304"/>
      <c r="G213" s="304"/>
      <c r="H213" s="304"/>
      <c r="I213" s="304"/>
      <c r="J213" s="301">
        <f t="shared" si="163"/>
        <v>0</v>
      </c>
      <c r="K213" s="301">
        <f t="shared" si="164"/>
        <v>0</v>
      </c>
      <c r="L213" s="304"/>
      <c r="M213" s="304"/>
      <c r="N213" s="304"/>
      <c r="O213" s="305"/>
      <c r="P213" s="306">
        <f>SUMIFS(B1_Hinzu_Kürz!$D$4:$D$203,B1_Hinzu_Kürz!$B$4:$B$203,$A213,B1_Hinzu_Kürz!$C$4:$C$203,CONCATENATE(B_Bilanz!$B213," ",B_Bilanz!$C213),B1_Hinzu_Kürz!$E$4:$E$203,"Hinzurechnung")</f>
        <v>0</v>
      </c>
      <c r="Q213" s="323">
        <f>SUMIFS(B1_Hinzu_Kürz!$D$4:$D$203,B1_Hinzu_Kürz!$B$4:$B$203,$A213,B1_Hinzu_Kürz!$C$4:$C$203,CONCATENATE(B_Bilanz!$B213," ",B_Bilanz!$C213),B1_Hinzu_Kürz!$E$4:$E$203,"Kürzung")</f>
        <v>0</v>
      </c>
      <c r="R213" s="321"/>
      <c r="S213" s="322"/>
      <c r="T213" s="300">
        <f t="shared" si="165"/>
        <v>0</v>
      </c>
      <c r="U213" s="304"/>
      <c r="V213" s="304"/>
    </row>
    <row r="214" spans="1:22" outlineLevel="1">
      <c r="A214" s="327">
        <f>A193</f>
        <v>2013</v>
      </c>
      <c r="B214" s="168" t="s">
        <v>105</v>
      </c>
      <c r="C214" s="37" t="s">
        <v>366</v>
      </c>
      <c r="D214" s="300">
        <f t="shared" ref="D214:V214" si="166">D215+D220+D229+D234+D236</f>
        <v>0</v>
      </c>
      <c r="E214" s="300">
        <f t="shared" si="166"/>
        <v>0</v>
      </c>
      <c r="F214" s="301">
        <f t="shared" si="166"/>
        <v>0</v>
      </c>
      <c r="G214" s="301">
        <f t="shared" si="166"/>
        <v>0</v>
      </c>
      <c r="H214" s="301">
        <f t="shared" si="166"/>
        <v>0</v>
      </c>
      <c r="I214" s="301">
        <f t="shared" si="166"/>
        <v>0</v>
      </c>
      <c r="J214" s="301">
        <f t="shared" si="166"/>
        <v>0</v>
      </c>
      <c r="K214" s="301">
        <f t="shared" si="166"/>
        <v>0</v>
      </c>
      <c r="L214" s="301">
        <f t="shared" si="166"/>
        <v>0</v>
      </c>
      <c r="M214" s="301">
        <f t="shared" si="166"/>
        <v>0</v>
      </c>
      <c r="N214" s="301">
        <f t="shared" si="166"/>
        <v>0</v>
      </c>
      <c r="O214" s="302">
        <f t="shared" si="166"/>
        <v>0</v>
      </c>
      <c r="P214" s="303">
        <f t="shared" si="166"/>
        <v>0</v>
      </c>
      <c r="Q214" s="302">
        <f t="shared" si="166"/>
        <v>0</v>
      </c>
      <c r="R214" s="321"/>
      <c r="S214" s="322"/>
      <c r="T214" s="300">
        <f t="shared" si="166"/>
        <v>0</v>
      </c>
      <c r="U214" s="301">
        <f t="shared" si="166"/>
        <v>0</v>
      </c>
      <c r="V214" s="301">
        <f t="shared" si="166"/>
        <v>0</v>
      </c>
    </row>
    <row r="215" spans="1:22" outlineLevel="1">
      <c r="A215" s="327">
        <f>A193</f>
        <v>2013</v>
      </c>
      <c r="B215" s="168" t="s">
        <v>367</v>
      </c>
      <c r="C215" s="37" t="s">
        <v>368</v>
      </c>
      <c r="D215" s="300">
        <f t="shared" ref="D215:V215" si="167">D216+D217+D218+D219</f>
        <v>0</v>
      </c>
      <c r="E215" s="300">
        <f t="shared" si="167"/>
        <v>0</v>
      </c>
      <c r="F215" s="301">
        <f t="shared" si="167"/>
        <v>0</v>
      </c>
      <c r="G215" s="301">
        <f t="shared" si="167"/>
        <v>0</v>
      </c>
      <c r="H215" s="301">
        <f t="shared" si="167"/>
        <v>0</v>
      </c>
      <c r="I215" s="301">
        <f t="shared" si="167"/>
        <v>0</v>
      </c>
      <c r="J215" s="301">
        <f t="shared" si="167"/>
        <v>0</v>
      </c>
      <c r="K215" s="301">
        <f t="shared" si="167"/>
        <v>0</v>
      </c>
      <c r="L215" s="301">
        <f t="shared" si="167"/>
        <v>0</v>
      </c>
      <c r="M215" s="301">
        <f t="shared" si="167"/>
        <v>0</v>
      </c>
      <c r="N215" s="301">
        <f t="shared" si="167"/>
        <v>0</v>
      </c>
      <c r="O215" s="302">
        <f t="shared" si="167"/>
        <v>0</v>
      </c>
      <c r="P215" s="303">
        <f t="shared" si="167"/>
        <v>0</v>
      </c>
      <c r="Q215" s="302">
        <f t="shared" si="167"/>
        <v>0</v>
      </c>
      <c r="R215" s="321"/>
      <c r="S215" s="322"/>
      <c r="T215" s="300">
        <f t="shared" si="167"/>
        <v>0</v>
      </c>
      <c r="U215" s="301">
        <f t="shared" si="167"/>
        <v>0</v>
      </c>
      <c r="V215" s="301">
        <f t="shared" si="167"/>
        <v>0</v>
      </c>
    </row>
    <row r="216" spans="1:22" outlineLevel="1">
      <c r="A216" s="327">
        <f>A193</f>
        <v>2013</v>
      </c>
      <c r="B216" s="169" t="s">
        <v>369</v>
      </c>
      <c r="C216" s="38" t="s">
        <v>370</v>
      </c>
      <c r="D216" s="304"/>
      <c r="E216" s="304"/>
      <c r="F216" s="304"/>
      <c r="G216" s="304"/>
      <c r="H216" s="304"/>
      <c r="I216" s="304"/>
      <c r="J216" s="301">
        <f t="shared" ref="J216:J219" si="168">L216+N216</f>
        <v>0</v>
      </c>
      <c r="K216" s="301">
        <f t="shared" ref="K216:K219" si="169">M216+O216</f>
        <v>0</v>
      </c>
      <c r="L216" s="304"/>
      <c r="M216" s="304"/>
      <c r="N216" s="304"/>
      <c r="O216" s="305"/>
      <c r="P216" s="306">
        <f>SUMIFS(B1_Hinzu_Kürz!$D$4:$D$203,B1_Hinzu_Kürz!$B$4:$B$203,$A216,B1_Hinzu_Kürz!$C$4:$C$203,CONCATENATE(B_Bilanz!$B216," ",B_Bilanz!$C216),B1_Hinzu_Kürz!$E$4:$E$203,"Hinzurechnung")</f>
        <v>0</v>
      </c>
      <c r="Q216" s="323">
        <f>SUMIFS(B1_Hinzu_Kürz!$D$4:$D$203,B1_Hinzu_Kürz!$B$4:$B$203,$A216,B1_Hinzu_Kürz!$C$4:$C$203,CONCATENATE(B_Bilanz!$B216," ",B_Bilanz!$C216),B1_Hinzu_Kürz!$E$4:$E$203,"Kürzung")</f>
        <v>0</v>
      </c>
      <c r="R216" s="321"/>
      <c r="S216" s="322"/>
      <c r="T216" s="300">
        <f t="shared" ref="T216:T219" si="170">N216+P216-Q216-R216-S216</f>
        <v>0</v>
      </c>
      <c r="U216" s="304"/>
      <c r="V216" s="304"/>
    </row>
    <row r="217" spans="1:22" outlineLevel="1">
      <c r="A217" s="327">
        <f>A193</f>
        <v>2013</v>
      </c>
      <c r="B217" s="169" t="s">
        <v>371</v>
      </c>
      <c r="C217" s="38" t="s">
        <v>372</v>
      </c>
      <c r="D217" s="304"/>
      <c r="E217" s="304"/>
      <c r="F217" s="304"/>
      <c r="G217" s="304"/>
      <c r="H217" s="304"/>
      <c r="I217" s="304"/>
      <c r="J217" s="301">
        <f t="shared" si="168"/>
        <v>0</v>
      </c>
      <c r="K217" s="301">
        <f t="shared" si="169"/>
        <v>0</v>
      </c>
      <c r="L217" s="304"/>
      <c r="M217" s="304"/>
      <c r="N217" s="304"/>
      <c r="O217" s="305"/>
      <c r="P217" s="306">
        <f>SUMIFS(B1_Hinzu_Kürz!$D$4:$D$203,B1_Hinzu_Kürz!$B$4:$B$203,$A217,B1_Hinzu_Kürz!$C$4:$C$203,CONCATENATE(B_Bilanz!$B217," ",B_Bilanz!$C217),B1_Hinzu_Kürz!$E$4:$E$203,"Hinzurechnung")</f>
        <v>0</v>
      </c>
      <c r="Q217" s="323">
        <f>SUMIFS(B1_Hinzu_Kürz!$D$4:$D$203,B1_Hinzu_Kürz!$B$4:$B$203,$A217,B1_Hinzu_Kürz!$C$4:$C$203,CONCATENATE(B_Bilanz!$B217," ",B_Bilanz!$C217),B1_Hinzu_Kürz!$E$4:$E$203,"Kürzung")</f>
        <v>0</v>
      </c>
      <c r="R217" s="321"/>
      <c r="S217" s="322"/>
      <c r="T217" s="300">
        <f t="shared" si="170"/>
        <v>0</v>
      </c>
      <c r="U217" s="304"/>
      <c r="V217" s="304"/>
    </row>
    <row r="218" spans="1:22" outlineLevel="1">
      <c r="A218" s="327">
        <f>A193</f>
        <v>2013</v>
      </c>
      <c r="B218" s="169" t="s">
        <v>373</v>
      </c>
      <c r="C218" s="38" t="s">
        <v>374</v>
      </c>
      <c r="D218" s="304"/>
      <c r="E218" s="304"/>
      <c r="F218" s="304"/>
      <c r="G218" s="304"/>
      <c r="H218" s="304"/>
      <c r="I218" s="304"/>
      <c r="J218" s="301">
        <f t="shared" si="168"/>
        <v>0</v>
      </c>
      <c r="K218" s="301">
        <f t="shared" si="169"/>
        <v>0</v>
      </c>
      <c r="L218" s="304"/>
      <c r="M218" s="304"/>
      <c r="N218" s="304"/>
      <c r="O218" s="305"/>
      <c r="P218" s="306">
        <f>SUMIFS(B1_Hinzu_Kürz!$D$4:$D$203,B1_Hinzu_Kürz!$B$4:$B$203,$A218,B1_Hinzu_Kürz!$C$4:$C$203,CONCATENATE(B_Bilanz!$B218," ",B_Bilanz!$C218),B1_Hinzu_Kürz!$E$4:$E$203,"Hinzurechnung")</f>
        <v>0</v>
      </c>
      <c r="Q218" s="323">
        <f>SUMIFS(B1_Hinzu_Kürz!$D$4:$D$203,B1_Hinzu_Kürz!$B$4:$B$203,$A218,B1_Hinzu_Kürz!$C$4:$C$203,CONCATENATE(B_Bilanz!$B218," ",B_Bilanz!$C218),B1_Hinzu_Kürz!$E$4:$E$203,"Kürzung")</f>
        <v>0</v>
      </c>
      <c r="R218" s="321"/>
      <c r="S218" s="322"/>
      <c r="T218" s="300">
        <f t="shared" si="170"/>
        <v>0</v>
      </c>
      <c r="U218" s="304"/>
      <c r="V218" s="304"/>
    </row>
    <row r="219" spans="1:22" outlineLevel="1">
      <c r="A219" s="327">
        <f>A193</f>
        <v>2013</v>
      </c>
      <c r="B219" s="169" t="s">
        <v>375</v>
      </c>
      <c r="C219" s="38" t="s">
        <v>26</v>
      </c>
      <c r="D219" s="304"/>
      <c r="E219" s="304"/>
      <c r="F219" s="304"/>
      <c r="G219" s="304"/>
      <c r="H219" s="304"/>
      <c r="I219" s="304"/>
      <c r="J219" s="301">
        <f t="shared" si="168"/>
        <v>0</v>
      </c>
      <c r="K219" s="301">
        <f t="shared" si="169"/>
        <v>0</v>
      </c>
      <c r="L219" s="304"/>
      <c r="M219" s="304"/>
      <c r="N219" s="304"/>
      <c r="O219" s="305"/>
      <c r="P219" s="306">
        <f>SUMIFS(B1_Hinzu_Kürz!$D$4:$D$203,B1_Hinzu_Kürz!$B$4:$B$203,$A219,B1_Hinzu_Kürz!$C$4:$C$203,CONCATENATE(B_Bilanz!$B219," ",B_Bilanz!$C219),B1_Hinzu_Kürz!$E$4:$E$203,"Hinzurechnung")</f>
        <v>0</v>
      </c>
      <c r="Q219" s="323">
        <f>SUMIFS(B1_Hinzu_Kürz!$D$4:$D$203,B1_Hinzu_Kürz!$B$4:$B$203,$A219,B1_Hinzu_Kürz!$C$4:$C$203,CONCATENATE(B_Bilanz!$B219," ",B_Bilanz!$C219),B1_Hinzu_Kürz!$E$4:$E$203,"Kürzung")</f>
        <v>0</v>
      </c>
      <c r="R219" s="321"/>
      <c r="S219" s="322"/>
      <c r="T219" s="300">
        <f t="shared" si="170"/>
        <v>0</v>
      </c>
      <c r="U219" s="304"/>
      <c r="V219" s="304"/>
    </row>
    <row r="220" spans="1:22" outlineLevel="1">
      <c r="A220" s="327">
        <f>A193</f>
        <v>2013</v>
      </c>
      <c r="B220" s="168" t="s">
        <v>376</v>
      </c>
      <c r="C220" s="37" t="s">
        <v>377</v>
      </c>
      <c r="D220" s="300">
        <f t="shared" ref="D220:V220" si="171">D222+D224+D226+D228</f>
        <v>0</v>
      </c>
      <c r="E220" s="300">
        <f t="shared" si="171"/>
        <v>0</v>
      </c>
      <c r="F220" s="301">
        <f t="shared" si="171"/>
        <v>0</v>
      </c>
      <c r="G220" s="301">
        <f t="shared" si="171"/>
        <v>0</v>
      </c>
      <c r="H220" s="301">
        <f t="shared" si="171"/>
        <v>0</v>
      </c>
      <c r="I220" s="301">
        <f t="shared" si="171"/>
        <v>0</v>
      </c>
      <c r="J220" s="301">
        <f t="shared" si="171"/>
        <v>0</v>
      </c>
      <c r="K220" s="301">
        <f t="shared" si="171"/>
        <v>0</v>
      </c>
      <c r="L220" s="301">
        <f t="shared" si="171"/>
        <v>0</v>
      </c>
      <c r="M220" s="301">
        <f t="shared" si="171"/>
        <v>0</v>
      </c>
      <c r="N220" s="301">
        <f t="shared" si="171"/>
        <v>0</v>
      </c>
      <c r="O220" s="302">
        <f t="shared" si="171"/>
        <v>0</v>
      </c>
      <c r="P220" s="303">
        <f t="shared" si="171"/>
        <v>0</v>
      </c>
      <c r="Q220" s="302">
        <f t="shared" si="171"/>
        <v>0</v>
      </c>
      <c r="R220" s="321"/>
      <c r="S220" s="322"/>
      <c r="T220" s="300">
        <f t="shared" si="171"/>
        <v>0</v>
      </c>
      <c r="U220" s="301">
        <f t="shared" si="171"/>
        <v>0</v>
      </c>
      <c r="V220" s="301">
        <f t="shared" si="171"/>
        <v>0</v>
      </c>
    </row>
    <row r="221" spans="1:22" outlineLevel="1">
      <c r="A221" s="327">
        <f>A193</f>
        <v>2013</v>
      </c>
      <c r="B221" s="169" t="s">
        <v>378</v>
      </c>
      <c r="C221" s="38" t="s">
        <v>379</v>
      </c>
      <c r="D221" s="304"/>
      <c r="E221" s="304"/>
      <c r="F221" s="304"/>
      <c r="G221" s="304"/>
      <c r="H221" s="304"/>
      <c r="I221" s="304"/>
      <c r="J221" s="301">
        <f t="shared" ref="J221:J228" si="172">L221+N221</f>
        <v>0</v>
      </c>
      <c r="K221" s="301">
        <f t="shared" ref="K221:K228" si="173">M221+O221</f>
        <v>0</v>
      </c>
      <c r="L221" s="304"/>
      <c r="M221" s="304"/>
      <c r="N221" s="304"/>
      <c r="O221" s="305"/>
      <c r="P221" s="306">
        <f>SUMIFS(B1_Hinzu_Kürz!$D$4:$D$203,B1_Hinzu_Kürz!$B$4:$B$203,$A221,B1_Hinzu_Kürz!$C$4:$C$203,CONCATENATE(B_Bilanz!$B221," ",B_Bilanz!$C221),B1_Hinzu_Kürz!$E$4:$E$203,"Hinzurechnung")</f>
        <v>0</v>
      </c>
      <c r="Q221" s="323">
        <f>SUMIFS(B1_Hinzu_Kürz!$D$4:$D$203,B1_Hinzu_Kürz!$B$4:$B$203,$A221,B1_Hinzu_Kürz!$C$4:$C$203,CONCATENATE(B_Bilanz!$B221," ",B_Bilanz!$C221),B1_Hinzu_Kürz!$E$4:$E$203,"Kürzung")</f>
        <v>0</v>
      </c>
      <c r="R221" s="321"/>
      <c r="S221" s="322"/>
      <c r="T221" s="300">
        <f t="shared" ref="T221:T227" si="174">N221+P221-Q221-R221-S221</f>
        <v>0</v>
      </c>
      <c r="U221" s="304"/>
      <c r="V221" s="304"/>
    </row>
    <row r="222" spans="1:22" outlineLevel="1">
      <c r="A222" s="327">
        <f>A193</f>
        <v>2013</v>
      </c>
      <c r="B222" s="169" t="s">
        <v>380</v>
      </c>
      <c r="C222" s="39" t="s">
        <v>381</v>
      </c>
      <c r="D222" s="304"/>
      <c r="E222" s="304"/>
      <c r="F222" s="304"/>
      <c r="G222" s="304"/>
      <c r="H222" s="304"/>
      <c r="I222" s="304"/>
      <c r="J222" s="301">
        <f t="shared" si="172"/>
        <v>0</v>
      </c>
      <c r="K222" s="301">
        <f t="shared" si="173"/>
        <v>0</v>
      </c>
      <c r="L222" s="304"/>
      <c r="M222" s="304"/>
      <c r="N222" s="304"/>
      <c r="O222" s="305"/>
      <c r="P222" s="306">
        <f>SUMIFS(B1_Hinzu_Kürz!$D$4:$D$203,B1_Hinzu_Kürz!$B$4:$B$203,$A222,B1_Hinzu_Kürz!$C$4:$C$203,CONCATENATE(B_Bilanz!$B222," ",B_Bilanz!$C222),B1_Hinzu_Kürz!$E$4:$E$203,"Hinzurechnung")</f>
        <v>0</v>
      </c>
      <c r="Q222" s="323">
        <f>SUMIFS(B1_Hinzu_Kürz!$D$4:$D$203,B1_Hinzu_Kürz!$B$4:$B$203,$A222,B1_Hinzu_Kürz!$C$4:$C$203,CONCATENATE(B_Bilanz!$B222," ",B_Bilanz!$C222),B1_Hinzu_Kürz!$E$4:$E$203,"Kürzung")</f>
        <v>0</v>
      </c>
      <c r="R222" s="321"/>
      <c r="S222" s="322"/>
      <c r="T222" s="300">
        <f t="shared" si="174"/>
        <v>0</v>
      </c>
      <c r="U222" s="304"/>
      <c r="V222" s="304"/>
    </row>
    <row r="223" spans="1:22" outlineLevel="1">
      <c r="A223" s="327">
        <f>A193</f>
        <v>2013</v>
      </c>
      <c r="B223" s="169" t="s">
        <v>917</v>
      </c>
      <c r="C223" s="39" t="s">
        <v>1042</v>
      </c>
      <c r="D223" s="304"/>
      <c r="E223" s="304"/>
      <c r="F223" s="304"/>
      <c r="G223" s="304"/>
      <c r="H223" s="304"/>
      <c r="I223" s="304"/>
      <c r="J223" s="301">
        <f t="shared" si="172"/>
        <v>0</v>
      </c>
      <c r="K223" s="301">
        <f t="shared" si="173"/>
        <v>0</v>
      </c>
      <c r="L223" s="304"/>
      <c r="M223" s="304"/>
      <c r="N223" s="304"/>
      <c r="O223" s="305"/>
      <c r="P223" s="306">
        <f>SUMIFS(B1_Hinzu_Kürz!$D$4:$D$203,B1_Hinzu_Kürz!$B$4:$B$203,$A223,B1_Hinzu_Kürz!$C$4:$C$203,CONCATENATE(B_Bilanz!$B223," ",B_Bilanz!$C223),B1_Hinzu_Kürz!$E$4:$E$203,"Hinzurechnung")</f>
        <v>0</v>
      </c>
      <c r="Q223" s="323">
        <f>SUMIFS(B1_Hinzu_Kürz!$D$4:$D$203,B1_Hinzu_Kürz!$B$4:$B$203,$A223,B1_Hinzu_Kürz!$C$4:$C$203,CONCATENATE(B_Bilanz!$B223," ",B_Bilanz!$C223),B1_Hinzu_Kürz!$E$4:$E$203,"Kürzung")</f>
        <v>0</v>
      </c>
      <c r="R223" s="321"/>
      <c r="S223" s="322"/>
      <c r="T223" s="300">
        <f t="shared" si="174"/>
        <v>0</v>
      </c>
      <c r="U223" s="304"/>
      <c r="V223" s="304"/>
    </row>
    <row r="224" spans="1:22" outlineLevel="1">
      <c r="A224" s="327">
        <f>A193</f>
        <v>2013</v>
      </c>
      <c r="B224" s="169" t="s">
        <v>382</v>
      </c>
      <c r="C224" s="38" t="s">
        <v>383</v>
      </c>
      <c r="D224" s="304"/>
      <c r="E224" s="304"/>
      <c r="F224" s="304"/>
      <c r="G224" s="304"/>
      <c r="H224" s="304"/>
      <c r="I224" s="304"/>
      <c r="J224" s="301">
        <f t="shared" si="172"/>
        <v>0</v>
      </c>
      <c r="K224" s="301">
        <f t="shared" si="173"/>
        <v>0</v>
      </c>
      <c r="L224" s="304"/>
      <c r="M224" s="304"/>
      <c r="N224" s="304"/>
      <c r="O224" s="305"/>
      <c r="P224" s="306">
        <f>SUMIFS(B1_Hinzu_Kürz!$D$4:$D$203,B1_Hinzu_Kürz!$B$4:$B$203,$A224,B1_Hinzu_Kürz!$C$4:$C$203,CONCATENATE(B_Bilanz!$B224," ",B_Bilanz!$C224),B1_Hinzu_Kürz!$E$4:$E$203,"Hinzurechnung")</f>
        <v>0</v>
      </c>
      <c r="Q224" s="323">
        <f>SUMIFS(B1_Hinzu_Kürz!$D$4:$D$203,B1_Hinzu_Kürz!$B$4:$B$203,$A224,B1_Hinzu_Kürz!$C$4:$C$203,CONCATENATE(B_Bilanz!$B224," ",B_Bilanz!$C224),B1_Hinzu_Kürz!$E$4:$E$203,"Kürzung")</f>
        <v>0</v>
      </c>
      <c r="R224" s="321"/>
      <c r="S224" s="322"/>
      <c r="T224" s="300">
        <f t="shared" si="174"/>
        <v>0</v>
      </c>
      <c r="U224" s="304"/>
      <c r="V224" s="304"/>
    </row>
    <row r="225" spans="1:22" outlineLevel="1">
      <c r="A225" s="327">
        <f>A193</f>
        <v>2013</v>
      </c>
      <c r="B225" s="169" t="s">
        <v>1055</v>
      </c>
      <c r="C225" s="39" t="s">
        <v>1042</v>
      </c>
      <c r="D225" s="304"/>
      <c r="E225" s="304"/>
      <c r="F225" s="304"/>
      <c r="G225" s="304"/>
      <c r="H225" s="304"/>
      <c r="I225" s="304"/>
      <c r="J225" s="301">
        <f t="shared" si="172"/>
        <v>0</v>
      </c>
      <c r="K225" s="301">
        <f t="shared" si="173"/>
        <v>0</v>
      </c>
      <c r="L225" s="304"/>
      <c r="M225" s="304"/>
      <c r="N225" s="304"/>
      <c r="O225" s="305"/>
      <c r="P225" s="306">
        <f>SUMIFS(B1_Hinzu_Kürz!$D$4:$D$203,B1_Hinzu_Kürz!$B$4:$B$203,$A225,B1_Hinzu_Kürz!$C$4:$C$203,CONCATENATE(B_Bilanz!$B225," ",B_Bilanz!$C225),B1_Hinzu_Kürz!$E$4:$E$203,"Hinzurechnung")</f>
        <v>0</v>
      </c>
      <c r="Q225" s="323">
        <f>SUMIFS(B1_Hinzu_Kürz!$D$4:$D$203,B1_Hinzu_Kürz!$B$4:$B$203,$A225,B1_Hinzu_Kürz!$C$4:$C$203,CONCATENATE(B_Bilanz!$B225," ",B_Bilanz!$C225),B1_Hinzu_Kürz!$E$4:$E$203,"Kürzung")</f>
        <v>0</v>
      </c>
      <c r="R225" s="321"/>
      <c r="S225" s="322"/>
      <c r="T225" s="300">
        <f t="shared" si="174"/>
        <v>0</v>
      </c>
      <c r="U225" s="304"/>
      <c r="V225" s="304"/>
    </row>
    <row r="226" spans="1:22" ht="30" outlineLevel="1">
      <c r="A226" s="327">
        <f>A193</f>
        <v>2013</v>
      </c>
      <c r="B226" s="169" t="s">
        <v>384</v>
      </c>
      <c r="C226" s="38" t="s">
        <v>385</v>
      </c>
      <c r="D226" s="304"/>
      <c r="E226" s="304"/>
      <c r="F226" s="304"/>
      <c r="G226" s="304"/>
      <c r="H226" s="304"/>
      <c r="I226" s="304"/>
      <c r="J226" s="301">
        <f t="shared" si="172"/>
        <v>0</v>
      </c>
      <c r="K226" s="301">
        <f t="shared" si="173"/>
        <v>0</v>
      </c>
      <c r="L226" s="304"/>
      <c r="M226" s="304"/>
      <c r="N226" s="304"/>
      <c r="O226" s="305"/>
      <c r="P226" s="306">
        <f>SUMIFS(B1_Hinzu_Kürz!$D$4:$D$203,B1_Hinzu_Kürz!$B$4:$B$203,$A226,B1_Hinzu_Kürz!$C$4:$C$203,CONCATENATE(B_Bilanz!$B226," ",B_Bilanz!$C226),B1_Hinzu_Kürz!$E$4:$E$203,"Hinzurechnung")</f>
        <v>0</v>
      </c>
      <c r="Q226" s="323">
        <f>SUMIFS(B1_Hinzu_Kürz!$D$4:$D$203,B1_Hinzu_Kürz!$B$4:$B$203,$A226,B1_Hinzu_Kürz!$C$4:$C$203,CONCATENATE(B_Bilanz!$B226," ",B_Bilanz!$C226),B1_Hinzu_Kürz!$E$4:$E$203,"Kürzung")</f>
        <v>0</v>
      </c>
      <c r="R226" s="321"/>
      <c r="S226" s="322"/>
      <c r="T226" s="300">
        <f t="shared" si="174"/>
        <v>0</v>
      </c>
      <c r="U226" s="304"/>
      <c r="V226" s="304"/>
    </row>
    <row r="227" spans="1:22" outlineLevel="1">
      <c r="A227" s="327">
        <f>A193</f>
        <v>2013</v>
      </c>
      <c r="B227" s="169" t="s">
        <v>1065</v>
      </c>
      <c r="C227" s="39" t="s">
        <v>1042</v>
      </c>
      <c r="D227" s="304"/>
      <c r="E227" s="304"/>
      <c r="F227" s="304"/>
      <c r="G227" s="304"/>
      <c r="H227" s="304"/>
      <c r="I227" s="304"/>
      <c r="J227" s="301">
        <f t="shared" si="172"/>
        <v>0</v>
      </c>
      <c r="K227" s="301">
        <f t="shared" si="173"/>
        <v>0</v>
      </c>
      <c r="L227" s="304"/>
      <c r="M227" s="304"/>
      <c r="N227" s="304"/>
      <c r="O227" s="305"/>
      <c r="P227" s="306">
        <f>SUMIFS(B1_Hinzu_Kürz!$D$4:$D$203,B1_Hinzu_Kürz!$B$4:$B$203,$A227,B1_Hinzu_Kürz!$C$4:$C$203,CONCATENATE(B_Bilanz!$B227," ",B_Bilanz!$C227),B1_Hinzu_Kürz!$E$4:$E$203,"Hinzurechnung")</f>
        <v>0</v>
      </c>
      <c r="Q227" s="323">
        <f>SUMIFS(B1_Hinzu_Kürz!$D$4:$D$203,B1_Hinzu_Kürz!$B$4:$B$203,$A227,B1_Hinzu_Kürz!$C$4:$C$203,CONCATENATE(B_Bilanz!$B227," ",B_Bilanz!$C227),B1_Hinzu_Kürz!$E$4:$E$203,"Kürzung")</f>
        <v>0</v>
      </c>
      <c r="R227" s="321"/>
      <c r="S227" s="322"/>
      <c r="T227" s="300">
        <f t="shared" si="174"/>
        <v>0</v>
      </c>
      <c r="U227" s="304"/>
      <c r="V227" s="304"/>
    </row>
    <row r="228" spans="1:22" outlineLevel="1">
      <c r="A228" s="327">
        <f>A193</f>
        <v>2013</v>
      </c>
      <c r="B228" s="169" t="s">
        <v>386</v>
      </c>
      <c r="C228" s="39" t="s">
        <v>387</v>
      </c>
      <c r="D228" s="304"/>
      <c r="E228" s="304"/>
      <c r="F228" s="304"/>
      <c r="G228" s="304"/>
      <c r="H228" s="304"/>
      <c r="I228" s="304"/>
      <c r="J228" s="301">
        <f t="shared" si="172"/>
        <v>0</v>
      </c>
      <c r="K228" s="301">
        <f t="shared" si="173"/>
        <v>0</v>
      </c>
      <c r="L228" s="304"/>
      <c r="M228" s="304"/>
      <c r="N228" s="304"/>
      <c r="O228" s="305"/>
      <c r="P228" s="306">
        <f>SUMIFS(B1_Hinzu_Kürz!$D$4:$D$203,B1_Hinzu_Kürz!$B$4:$B$203,$A228,B1_Hinzu_Kürz!$C$4:$C$203,CONCATENATE(B_Bilanz!$B228," ",B_Bilanz!$C228),B1_Hinzu_Kürz!$E$4:$E$203,"Hinzurechnung")</f>
        <v>0</v>
      </c>
      <c r="Q228" s="323">
        <f>SUMIFS(B1_Hinzu_Kürz!$D$4:$D$203,B1_Hinzu_Kürz!$B$4:$B$203,$A228,B1_Hinzu_Kürz!$C$4:$C$203,CONCATENATE(B_Bilanz!$B228," ",B_Bilanz!$C228),B1_Hinzu_Kürz!$E$4:$E$203,"Kürzung")</f>
        <v>0</v>
      </c>
      <c r="R228" s="321"/>
      <c r="S228" s="322"/>
      <c r="T228" s="300">
        <f t="shared" ref="T228" si="175">N228+P228-Q228-R228-S228</f>
        <v>0</v>
      </c>
      <c r="U228" s="304"/>
      <c r="V228" s="304"/>
    </row>
    <row r="229" spans="1:22" outlineLevel="1">
      <c r="A229" s="327">
        <f>A193</f>
        <v>2013</v>
      </c>
      <c r="B229" s="168" t="s">
        <v>388</v>
      </c>
      <c r="C229" s="37" t="s">
        <v>389</v>
      </c>
      <c r="D229" s="300">
        <f t="shared" ref="D229:V229" si="176">D231+D232+D233</f>
        <v>0</v>
      </c>
      <c r="E229" s="300">
        <f t="shared" si="176"/>
        <v>0</v>
      </c>
      <c r="F229" s="301">
        <f t="shared" si="176"/>
        <v>0</v>
      </c>
      <c r="G229" s="301">
        <f t="shared" si="176"/>
        <v>0</v>
      </c>
      <c r="H229" s="301">
        <f t="shared" si="176"/>
        <v>0</v>
      </c>
      <c r="I229" s="301">
        <f t="shared" si="176"/>
        <v>0</v>
      </c>
      <c r="J229" s="301">
        <f t="shared" si="176"/>
        <v>0</v>
      </c>
      <c r="K229" s="301">
        <f t="shared" si="176"/>
        <v>0</v>
      </c>
      <c r="L229" s="301">
        <f t="shared" si="176"/>
        <v>0</v>
      </c>
      <c r="M229" s="301">
        <f t="shared" si="176"/>
        <v>0</v>
      </c>
      <c r="N229" s="301">
        <f t="shared" si="176"/>
        <v>0</v>
      </c>
      <c r="O229" s="302">
        <f t="shared" si="176"/>
        <v>0</v>
      </c>
      <c r="P229" s="303">
        <f t="shared" si="176"/>
        <v>0</v>
      </c>
      <c r="Q229" s="302">
        <f t="shared" si="176"/>
        <v>0</v>
      </c>
      <c r="R229" s="321"/>
      <c r="S229" s="322"/>
      <c r="T229" s="300">
        <f t="shared" si="176"/>
        <v>0</v>
      </c>
      <c r="U229" s="301">
        <f t="shared" si="176"/>
        <v>0</v>
      </c>
      <c r="V229" s="301">
        <f t="shared" si="176"/>
        <v>0</v>
      </c>
    </row>
    <row r="230" spans="1:22" outlineLevel="1">
      <c r="A230" s="327">
        <f>A193</f>
        <v>2013</v>
      </c>
      <c r="B230" s="169" t="s">
        <v>390</v>
      </c>
      <c r="C230" s="38" t="s">
        <v>391</v>
      </c>
      <c r="D230" s="304"/>
      <c r="E230" s="304"/>
      <c r="F230" s="304"/>
      <c r="G230" s="304"/>
      <c r="H230" s="304"/>
      <c r="I230" s="304"/>
      <c r="J230" s="301">
        <f t="shared" ref="J230:J239" si="177">L230+N230</f>
        <v>0</v>
      </c>
      <c r="K230" s="301">
        <f t="shared" ref="K230:K239" si="178">M230+O230</f>
        <v>0</v>
      </c>
      <c r="L230" s="304"/>
      <c r="M230" s="304"/>
      <c r="N230" s="304"/>
      <c r="O230" s="305"/>
      <c r="P230" s="306">
        <f>SUMIFS(B1_Hinzu_Kürz!$D$4:$D$203,B1_Hinzu_Kürz!$B$4:$B$203,$A230,B1_Hinzu_Kürz!$C$4:$C$203,CONCATENATE(B_Bilanz!$B230," ",B_Bilanz!$C230),B1_Hinzu_Kürz!$E$4:$E$203,"Hinzurechnung")</f>
        <v>0</v>
      </c>
      <c r="Q230" s="323">
        <f>SUMIFS(B1_Hinzu_Kürz!$D$4:$D$203,B1_Hinzu_Kürz!$B$4:$B$203,$A230,B1_Hinzu_Kürz!$C$4:$C$203,CONCATENATE(B_Bilanz!$B230," ",B_Bilanz!$C230),B1_Hinzu_Kürz!$E$4:$E$203,"Kürzung")</f>
        <v>0</v>
      </c>
      <c r="R230" s="321"/>
      <c r="S230" s="322"/>
      <c r="T230" s="300">
        <f t="shared" ref="T230:T239" si="179">N230+P230-Q230-R230-S230</f>
        <v>0</v>
      </c>
      <c r="U230" s="304"/>
      <c r="V230" s="304"/>
    </row>
    <row r="231" spans="1:22" outlineLevel="1">
      <c r="A231" s="327">
        <f>A193</f>
        <v>2013</v>
      </c>
      <c r="B231" s="169" t="s">
        <v>392</v>
      </c>
      <c r="C231" s="38" t="s">
        <v>36</v>
      </c>
      <c r="D231" s="304"/>
      <c r="E231" s="304"/>
      <c r="F231" s="304"/>
      <c r="G231" s="304"/>
      <c r="H231" s="304"/>
      <c r="I231" s="304"/>
      <c r="J231" s="301">
        <f t="shared" si="177"/>
        <v>0</v>
      </c>
      <c r="K231" s="301">
        <f t="shared" si="178"/>
        <v>0</v>
      </c>
      <c r="L231" s="304"/>
      <c r="M231" s="304"/>
      <c r="N231" s="304"/>
      <c r="O231" s="305"/>
      <c r="P231" s="306">
        <f>SUMIFS(B1_Hinzu_Kürz!$D$4:$D$203,B1_Hinzu_Kürz!$B$4:$B$203,$A231,B1_Hinzu_Kürz!$C$4:$C$203,CONCATENATE(B_Bilanz!$B231," ",B_Bilanz!$C231),B1_Hinzu_Kürz!$E$4:$E$203,"Hinzurechnung")</f>
        <v>0</v>
      </c>
      <c r="Q231" s="323">
        <f>SUMIFS(B1_Hinzu_Kürz!$D$4:$D$203,B1_Hinzu_Kürz!$B$4:$B$203,$A231,B1_Hinzu_Kürz!$C$4:$C$203,CONCATENATE(B_Bilanz!$B231," ",B_Bilanz!$C231),B1_Hinzu_Kürz!$E$4:$E$203,"Kürzung")</f>
        <v>0</v>
      </c>
      <c r="R231" s="321"/>
      <c r="S231" s="322"/>
      <c r="T231" s="300">
        <f t="shared" si="179"/>
        <v>0</v>
      </c>
      <c r="U231" s="304"/>
      <c r="V231" s="304"/>
    </row>
    <row r="232" spans="1:22" outlineLevel="1">
      <c r="A232" s="327">
        <f>A193</f>
        <v>2013</v>
      </c>
      <c r="B232" s="169" t="s">
        <v>393</v>
      </c>
      <c r="C232" s="38" t="s">
        <v>394</v>
      </c>
      <c r="D232" s="304"/>
      <c r="E232" s="304"/>
      <c r="F232" s="304"/>
      <c r="G232" s="304"/>
      <c r="H232" s="304"/>
      <c r="I232" s="304"/>
      <c r="J232" s="301">
        <f t="shared" si="177"/>
        <v>0</v>
      </c>
      <c r="K232" s="301">
        <f t="shared" si="178"/>
        <v>0</v>
      </c>
      <c r="L232" s="304"/>
      <c r="M232" s="304"/>
      <c r="N232" s="304"/>
      <c r="O232" s="305"/>
      <c r="P232" s="306">
        <f>SUMIFS(B1_Hinzu_Kürz!$D$4:$D$203,B1_Hinzu_Kürz!$B$4:$B$203,$A232,B1_Hinzu_Kürz!$C$4:$C$203,CONCATENATE(B_Bilanz!$B232," ",B_Bilanz!$C232),B1_Hinzu_Kürz!$E$4:$E$203,"Hinzurechnung")</f>
        <v>0</v>
      </c>
      <c r="Q232" s="323">
        <f>SUMIFS(B1_Hinzu_Kürz!$D$4:$D$203,B1_Hinzu_Kürz!$B$4:$B$203,$A232,B1_Hinzu_Kürz!$C$4:$C$203,CONCATENATE(B_Bilanz!$B232," ",B_Bilanz!$C232),B1_Hinzu_Kürz!$E$4:$E$203,"Kürzung")</f>
        <v>0</v>
      </c>
      <c r="R232" s="321"/>
      <c r="S232" s="322"/>
      <c r="T232" s="300">
        <f t="shared" si="179"/>
        <v>0</v>
      </c>
      <c r="U232" s="304"/>
      <c r="V232" s="304"/>
    </row>
    <row r="233" spans="1:22" outlineLevel="1">
      <c r="A233" s="327">
        <f>A193</f>
        <v>2013</v>
      </c>
      <c r="B233" s="169" t="s">
        <v>395</v>
      </c>
      <c r="C233" s="38" t="s">
        <v>396</v>
      </c>
      <c r="D233" s="304"/>
      <c r="E233" s="304"/>
      <c r="F233" s="304"/>
      <c r="G233" s="304"/>
      <c r="H233" s="304"/>
      <c r="I233" s="304"/>
      <c r="J233" s="301">
        <f t="shared" si="177"/>
        <v>0</v>
      </c>
      <c r="K233" s="301">
        <f t="shared" si="178"/>
        <v>0</v>
      </c>
      <c r="L233" s="304"/>
      <c r="M233" s="304"/>
      <c r="N233" s="304"/>
      <c r="O233" s="305"/>
      <c r="P233" s="306">
        <f>SUMIFS(B1_Hinzu_Kürz!$D$4:$D$203,B1_Hinzu_Kürz!$B$4:$B$203,$A233,B1_Hinzu_Kürz!$C$4:$C$203,CONCATENATE(B_Bilanz!$B233," ",B_Bilanz!$C233),B1_Hinzu_Kürz!$E$4:$E$203,"Hinzurechnung")</f>
        <v>0</v>
      </c>
      <c r="Q233" s="323">
        <f>SUMIFS(B1_Hinzu_Kürz!$D$4:$D$203,B1_Hinzu_Kürz!$B$4:$B$203,$A233,B1_Hinzu_Kürz!$C$4:$C$203,CONCATENATE(B_Bilanz!$B233," ",B_Bilanz!$C233),B1_Hinzu_Kürz!$E$4:$E$203,"Kürzung")</f>
        <v>0</v>
      </c>
      <c r="R233" s="321"/>
      <c r="S233" s="322"/>
      <c r="T233" s="300">
        <f t="shared" si="179"/>
        <v>0</v>
      </c>
      <c r="U233" s="304"/>
      <c r="V233" s="304"/>
    </row>
    <row r="234" spans="1:22" ht="30" outlineLevel="1">
      <c r="A234" s="327">
        <f>A193</f>
        <v>2013</v>
      </c>
      <c r="B234" s="168" t="s">
        <v>397</v>
      </c>
      <c r="C234" s="37" t="s">
        <v>398</v>
      </c>
      <c r="D234" s="304"/>
      <c r="E234" s="304"/>
      <c r="F234" s="304"/>
      <c r="G234" s="304"/>
      <c r="H234" s="304"/>
      <c r="I234" s="304"/>
      <c r="J234" s="301">
        <f t="shared" si="177"/>
        <v>0</v>
      </c>
      <c r="K234" s="301">
        <f t="shared" si="178"/>
        <v>0</v>
      </c>
      <c r="L234" s="304"/>
      <c r="M234" s="304"/>
      <c r="N234" s="304"/>
      <c r="O234" s="305"/>
      <c r="P234" s="306">
        <f>SUMIFS(B1_Hinzu_Kürz!$D$4:$D$203,B1_Hinzu_Kürz!$B$4:$B$203,$A234,B1_Hinzu_Kürz!$C$4:$C$203,CONCATENATE(B_Bilanz!$B234," ",B_Bilanz!$C234),B1_Hinzu_Kürz!$E$4:$E$203,"Hinzurechnung")</f>
        <v>0</v>
      </c>
      <c r="Q234" s="323">
        <f>SUMIFS(B1_Hinzu_Kürz!$D$4:$D$203,B1_Hinzu_Kürz!$B$4:$B$203,$A234,B1_Hinzu_Kürz!$C$4:$C$203,CONCATENATE(B_Bilanz!$B234," ",B_Bilanz!$C234),B1_Hinzu_Kürz!$E$4:$E$203,"Kürzung")</f>
        <v>0</v>
      </c>
      <c r="R234" s="321"/>
      <c r="S234" s="322"/>
      <c r="T234" s="300">
        <f t="shared" si="179"/>
        <v>0</v>
      </c>
      <c r="U234" s="304"/>
      <c r="V234" s="304"/>
    </row>
    <row r="235" spans="1:22" outlineLevel="1">
      <c r="A235" s="327">
        <f>A193</f>
        <v>2013</v>
      </c>
      <c r="B235" s="169" t="s">
        <v>399</v>
      </c>
      <c r="C235" s="38" t="s">
        <v>400</v>
      </c>
      <c r="D235" s="304"/>
      <c r="E235" s="304"/>
      <c r="F235" s="304"/>
      <c r="G235" s="304"/>
      <c r="H235" s="304"/>
      <c r="I235" s="304"/>
      <c r="J235" s="301">
        <f t="shared" si="177"/>
        <v>0</v>
      </c>
      <c r="K235" s="301">
        <f t="shared" si="178"/>
        <v>0</v>
      </c>
      <c r="L235" s="304"/>
      <c r="M235" s="304"/>
      <c r="N235" s="304"/>
      <c r="O235" s="305"/>
      <c r="P235" s="306">
        <f>SUMIFS(B1_Hinzu_Kürz!$D$4:$D$203,B1_Hinzu_Kürz!$B$4:$B$203,$A235,B1_Hinzu_Kürz!$C$4:$C$203,CONCATENATE(B_Bilanz!$B235," ",B_Bilanz!$C235),B1_Hinzu_Kürz!$E$4:$E$203,"Hinzurechnung")</f>
        <v>0</v>
      </c>
      <c r="Q235" s="323">
        <f>SUMIFS(B1_Hinzu_Kürz!$D$4:$D$203,B1_Hinzu_Kürz!$B$4:$B$203,$A235,B1_Hinzu_Kürz!$C$4:$C$203,CONCATENATE(B_Bilanz!$B235," ",B_Bilanz!$C235),B1_Hinzu_Kürz!$E$4:$E$203,"Kürzung")</f>
        <v>0</v>
      </c>
      <c r="R235" s="321"/>
      <c r="S235" s="322"/>
      <c r="T235" s="300">
        <f t="shared" si="179"/>
        <v>0</v>
      </c>
      <c r="U235" s="304"/>
      <c r="V235" s="304"/>
    </row>
    <row r="236" spans="1:22" outlineLevel="1">
      <c r="A236" s="327">
        <f>A193</f>
        <v>2013</v>
      </c>
      <c r="B236" s="168" t="s">
        <v>401</v>
      </c>
      <c r="C236" s="37" t="s">
        <v>402</v>
      </c>
      <c r="D236" s="304"/>
      <c r="E236" s="304"/>
      <c r="F236" s="304"/>
      <c r="G236" s="304"/>
      <c r="H236" s="304"/>
      <c r="I236" s="304"/>
      <c r="J236" s="301">
        <f t="shared" si="177"/>
        <v>0</v>
      </c>
      <c r="K236" s="301">
        <f t="shared" si="178"/>
        <v>0</v>
      </c>
      <c r="L236" s="304"/>
      <c r="M236" s="304"/>
      <c r="N236" s="304"/>
      <c r="O236" s="305"/>
      <c r="P236" s="306">
        <f>SUMIFS(B1_Hinzu_Kürz!$D$4:$D$203,B1_Hinzu_Kürz!$B$4:$B$203,$A236,B1_Hinzu_Kürz!$C$4:$C$203,CONCATENATE(B_Bilanz!$B236," ",B_Bilanz!$C236),B1_Hinzu_Kürz!$E$4:$E$203,"Hinzurechnung")</f>
        <v>0</v>
      </c>
      <c r="Q236" s="323">
        <f>SUMIFS(B1_Hinzu_Kürz!$D$4:$D$203,B1_Hinzu_Kürz!$B$4:$B$203,$A236,B1_Hinzu_Kürz!$C$4:$C$203,CONCATENATE(B_Bilanz!$B236," ",B_Bilanz!$C236),B1_Hinzu_Kürz!$E$4:$E$203,"Kürzung")</f>
        <v>0</v>
      </c>
      <c r="R236" s="321"/>
      <c r="S236" s="322"/>
      <c r="T236" s="300">
        <f t="shared" si="179"/>
        <v>0</v>
      </c>
      <c r="U236" s="304"/>
      <c r="V236" s="304"/>
    </row>
    <row r="237" spans="1:22" outlineLevel="1">
      <c r="A237" s="327">
        <f>A193</f>
        <v>2013</v>
      </c>
      <c r="B237" s="168" t="s">
        <v>107</v>
      </c>
      <c r="C237" s="37" t="s">
        <v>403</v>
      </c>
      <c r="D237" s="304"/>
      <c r="E237" s="304"/>
      <c r="F237" s="304"/>
      <c r="G237" s="304"/>
      <c r="H237" s="304"/>
      <c r="I237" s="304"/>
      <c r="J237" s="301">
        <f t="shared" si="177"/>
        <v>0</v>
      </c>
      <c r="K237" s="301">
        <f t="shared" si="178"/>
        <v>0</v>
      </c>
      <c r="L237" s="304"/>
      <c r="M237" s="304"/>
      <c r="N237" s="304"/>
      <c r="O237" s="305"/>
      <c r="P237" s="306">
        <f>SUMIFS(B1_Hinzu_Kürz!$D$4:$D$203,B1_Hinzu_Kürz!$B$4:$B$203,$A237,B1_Hinzu_Kürz!$C$4:$C$203,CONCATENATE(B_Bilanz!$B237," ",B_Bilanz!$C237),B1_Hinzu_Kürz!$E$4:$E$203,"Hinzurechnung")</f>
        <v>0</v>
      </c>
      <c r="Q237" s="323">
        <f>SUMIFS(B1_Hinzu_Kürz!$D$4:$D$203,B1_Hinzu_Kürz!$B$4:$B$203,$A237,B1_Hinzu_Kürz!$C$4:$C$203,CONCATENATE(B_Bilanz!$B237," ",B_Bilanz!$C237),B1_Hinzu_Kürz!$E$4:$E$203,"Kürzung")</f>
        <v>0</v>
      </c>
      <c r="R237" s="321"/>
      <c r="S237" s="322"/>
      <c r="T237" s="300">
        <f t="shared" si="179"/>
        <v>0</v>
      </c>
      <c r="U237" s="304"/>
      <c r="V237" s="304"/>
    </row>
    <row r="238" spans="1:22" outlineLevel="1">
      <c r="A238" s="327">
        <f>A193</f>
        <v>2013</v>
      </c>
      <c r="B238" s="168" t="s">
        <v>109</v>
      </c>
      <c r="C238" s="37" t="s">
        <v>404</v>
      </c>
      <c r="D238" s="304"/>
      <c r="E238" s="304"/>
      <c r="F238" s="304"/>
      <c r="G238" s="304"/>
      <c r="H238" s="304"/>
      <c r="I238" s="304"/>
      <c r="J238" s="301">
        <f t="shared" si="177"/>
        <v>0</v>
      </c>
      <c r="K238" s="301">
        <f t="shared" si="178"/>
        <v>0</v>
      </c>
      <c r="L238" s="304"/>
      <c r="M238" s="304"/>
      <c r="N238" s="304"/>
      <c r="O238" s="305"/>
      <c r="P238" s="306">
        <f>SUMIFS(B1_Hinzu_Kürz!$D$4:$D$203,B1_Hinzu_Kürz!$B$4:$B$203,$A238,B1_Hinzu_Kürz!$C$4:$C$203,CONCATENATE(B_Bilanz!$B238," ",B_Bilanz!$C238),B1_Hinzu_Kürz!$E$4:$E$203,"Hinzurechnung")</f>
        <v>0</v>
      </c>
      <c r="Q238" s="323">
        <f>SUMIFS(B1_Hinzu_Kürz!$D$4:$D$203,B1_Hinzu_Kürz!$B$4:$B$203,$A238,B1_Hinzu_Kürz!$C$4:$C$203,CONCATENATE(B_Bilanz!$B238," ",B_Bilanz!$C238),B1_Hinzu_Kürz!$E$4:$E$203,"Kürzung")</f>
        <v>0</v>
      </c>
      <c r="R238" s="321"/>
      <c r="S238" s="322"/>
      <c r="T238" s="300">
        <f t="shared" si="179"/>
        <v>0</v>
      </c>
      <c r="U238" s="304"/>
      <c r="V238" s="304"/>
    </row>
    <row r="239" spans="1:22" outlineLevel="1">
      <c r="A239" s="327">
        <f>A193</f>
        <v>2013</v>
      </c>
      <c r="B239" s="168" t="s">
        <v>118</v>
      </c>
      <c r="C239" s="37" t="s">
        <v>405</v>
      </c>
      <c r="D239" s="304"/>
      <c r="E239" s="304"/>
      <c r="F239" s="304"/>
      <c r="G239" s="304"/>
      <c r="H239" s="304"/>
      <c r="I239" s="304"/>
      <c r="J239" s="301">
        <f t="shared" si="177"/>
        <v>0</v>
      </c>
      <c r="K239" s="301">
        <f t="shared" si="178"/>
        <v>0</v>
      </c>
      <c r="L239" s="304"/>
      <c r="M239" s="304"/>
      <c r="N239" s="304"/>
      <c r="O239" s="305"/>
      <c r="P239" s="308">
        <f>SUMIFS(B1_Hinzu_Kürz!$D$4:$D$203,B1_Hinzu_Kürz!$B$4:$B$203,$A239,B1_Hinzu_Kürz!$C$4:$C$203,CONCATENATE(B_Bilanz!$B239," ",B_Bilanz!$C239),B1_Hinzu_Kürz!$E$4:$E$203,"Hinzurechnung")</f>
        <v>0</v>
      </c>
      <c r="Q239" s="324">
        <f>SUMIFS(B1_Hinzu_Kürz!$D$4:$D$203,B1_Hinzu_Kürz!$B$4:$B$203,$A239,B1_Hinzu_Kürz!$C$4:$C$203,CONCATENATE(B_Bilanz!$B239," ",B_Bilanz!$C239),B1_Hinzu_Kürz!$E$4:$E$203,"Kürzung")</f>
        <v>0</v>
      </c>
      <c r="R239" s="325"/>
      <c r="S239" s="326"/>
      <c r="T239" s="300">
        <f t="shared" si="179"/>
        <v>0</v>
      </c>
      <c r="U239" s="304"/>
      <c r="V239" s="304"/>
    </row>
    <row r="240" spans="1:22" outlineLevel="1">
      <c r="A240" s="328"/>
      <c r="B240" s="405"/>
      <c r="C240" s="26"/>
      <c r="D240" s="309"/>
      <c r="E240" s="309"/>
      <c r="F240" s="309"/>
      <c r="G240" s="309"/>
      <c r="H240" s="309"/>
      <c r="I240" s="309"/>
      <c r="J240" s="309"/>
      <c r="K240" s="309"/>
      <c r="L240" s="309"/>
      <c r="M240" s="309"/>
      <c r="N240" s="309"/>
      <c r="O240" s="309"/>
      <c r="P240" s="309"/>
      <c r="Q240" s="309"/>
      <c r="R240" s="309"/>
      <c r="S240" s="309"/>
      <c r="T240" s="311"/>
      <c r="U240" s="310"/>
      <c r="V240" s="309"/>
    </row>
    <row r="241" spans="1:22" outlineLevel="1">
      <c r="A241" s="327">
        <f>A193</f>
        <v>2013</v>
      </c>
      <c r="B241" s="35" t="s">
        <v>27</v>
      </c>
      <c r="C241" s="36" t="s">
        <v>406</v>
      </c>
      <c r="D241" s="301">
        <f>D242-D251+D253+D254+D256+D264+D281+D282</f>
        <v>0</v>
      </c>
      <c r="E241" s="301">
        <f>E242-E251+E253+E254+E256+E264+E281+E282</f>
        <v>0</v>
      </c>
      <c r="F241" s="301">
        <f t="shared" ref="F241:O241" si="180">F242+F253+F254+F256+F264+F281+F282+F283</f>
        <v>0</v>
      </c>
      <c r="G241" s="301">
        <f t="shared" si="180"/>
        <v>0</v>
      </c>
      <c r="H241" s="301">
        <f t="shared" si="180"/>
        <v>0</v>
      </c>
      <c r="I241" s="301">
        <f t="shared" si="180"/>
        <v>0</v>
      </c>
      <c r="J241" s="301">
        <f t="shared" si="180"/>
        <v>0</v>
      </c>
      <c r="K241" s="301">
        <f t="shared" si="180"/>
        <v>0</v>
      </c>
      <c r="L241" s="301">
        <f t="shared" si="180"/>
        <v>0</v>
      </c>
      <c r="M241" s="301">
        <f t="shared" si="180"/>
        <v>0</v>
      </c>
      <c r="N241" s="301">
        <f t="shared" si="180"/>
        <v>0</v>
      </c>
      <c r="O241" s="302">
        <f t="shared" si="180"/>
        <v>0</v>
      </c>
      <c r="P241" s="303">
        <f t="shared" ref="P241:Q241" si="181">P242+P253+P254+P256+P264+P281+P282+P283</f>
        <v>0</v>
      </c>
      <c r="Q241" s="303">
        <f t="shared" si="181"/>
        <v>0</v>
      </c>
      <c r="R241" s="319"/>
      <c r="S241" s="320"/>
      <c r="T241" s="301">
        <f>T242+T253+T254+T256+T264+T281+T282+T283</f>
        <v>0</v>
      </c>
      <c r="U241" s="301">
        <f>U242+U253+U254+U256+U264+U281+U282+U283</f>
        <v>0</v>
      </c>
      <c r="V241" s="301">
        <f>V242+V253+V254+V256+V264+V281+V282+V283</f>
        <v>0</v>
      </c>
    </row>
    <row r="242" spans="1:22" outlineLevel="1">
      <c r="A242" s="327">
        <f>A193</f>
        <v>2013</v>
      </c>
      <c r="B242" s="168" t="s">
        <v>407</v>
      </c>
      <c r="C242" s="37" t="s">
        <v>408</v>
      </c>
      <c r="D242" s="301">
        <f t="shared" ref="D242:V242" si="182">D243+D244+D245+D250+D251+D252</f>
        <v>0</v>
      </c>
      <c r="E242" s="301">
        <f t="shared" si="182"/>
        <v>0</v>
      </c>
      <c r="F242" s="301">
        <f t="shared" si="182"/>
        <v>0</v>
      </c>
      <c r="G242" s="301">
        <f t="shared" si="182"/>
        <v>0</v>
      </c>
      <c r="H242" s="301">
        <f t="shared" si="182"/>
        <v>0</v>
      </c>
      <c r="I242" s="301">
        <f t="shared" si="182"/>
        <v>0</v>
      </c>
      <c r="J242" s="301">
        <f t="shared" si="182"/>
        <v>0</v>
      </c>
      <c r="K242" s="301">
        <f t="shared" si="182"/>
        <v>0</v>
      </c>
      <c r="L242" s="301">
        <f t="shared" si="182"/>
        <v>0</v>
      </c>
      <c r="M242" s="301">
        <f t="shared" si="182"/>
        <v>0</v>
      </c>
      <c r="N242" s="301">
        <f t="shared" si="182"/>
        <v>0</v>
      </c>
      <c r="O242" s="302">
        <f t="shared" si="182"/>
        <v>0</v>
      </c>
      <c r="P242" s="303">
        <f t="shared" si="182"/>
        <v>0</v>
      </c>
      <c r="Q242" s="303">
        <f t="shared" si="182"/>
        <v>0</v>
      </c>
      <c r="R242" s="321"/>
      <c r="S242" s="322"/>
      <c r="T242" s="301">
        <f t="shared" si="182"/>
        <v>0</v>
      </c>
      <c r="U242" s="301">
        <f t="shared" si="182"/>
        <v>0</v>
      </c>
      <c r="V242" s="301">
        <f t="shared" si="182"/>
        <v>0</v>
      </c>
    </row>
    <row r="243" spans="1:22" outlineLevel="1">
      <c r="A243" s="327">
        <f>A193</f>
        <v>2013</v>
      </c>
      <c r="B243" s="168" t="s">
        <v>146</v>
      </c>
      <c r="C243" s="37" t="s">
        <v>409</v>
      </c>
      <c r="D243" s="304"/>
      <c r="E243" s="304"/>
      <c r="F243" s="304"/>
      <c r="G243" s="304"/>
      <c r="H243" s="304"/>
      <c r="I243" s="304"/>
      <c r="J243" s="301">
        <f t="shared" ref="J243:J244" si="183">L243+N243</f>
        <v>0</v>
      </c>
      <c r="K243" s="301">
        <f t="shared" ref="K243:K244" si="184">M243+O243</f>
        <v>0</v>
      </c>
      <c r="L243" s="304"/>
      <c r="M243" s="304"/>
      <c r="N243" s="304"/>
      <c r="O243" s="305"/>
      <c r="P243" s="306">
        <f>SUMIFS(B1_Hinzu_Kürz!$D$4:$D$203,B1_Hinzu_Kürz!$B$4:$B$203,$A243,B1_Hinzu_Kürz!$C$4:$C$203,CONCATENATE(B_Bilanz!$B243," ",B_Bilanz!$C243),B1_Hinzu_Kürz!$E$4:$E$203,"Hinzurechnung")</f>
        <v>0</v>
      </c>
      <c r="Q243" s="306">
        <f>SUMIFS(B1_Hinzu_Kürz!$D$4:$D$203,B1_Hinzu_Kürz!$B$4:$B$203,$A243,B1_Hinzu_Kürz!$C$4:$C$203,CONCATENATE(B_Bilanz!$B243," ",B_Bilanz!$C243),B1_Hinzu_Kürz!$E$4:$E$203,"Kürzung")</f>
        <v>0</v>
      </c>
      <c r="R243" s="321"/>
      <c r="S243" s="322"/>
      <c r="T243" s="301">
        <f t="shared" ref="T243:T244" si="185">N243+P243-Q243-R243-S243</f>
        <v>0</v>
      </c>
      <c r="U243" s="304"/>
      <c r="V243" s="304"/>
    </row>
    <row r="244" spans="1:22" outlineLevel="1">
      <c r="A244" s="327">
        <f>A193</f>
        <v>2013</v>
      </c>
      <c r="B244" s="168" t="s">
        <v>148</v>
      </c>
      <c r="C244" s="37" t="s">
        <v>410</v>
      </c>
      <c r="D244" s="304"/>
      <c r="E244" s="304"/>
      <c r="F244" s="304"/>
      <c r="G244" s="304"/>
      <c r="H244" s="304"/>
      <c r="I244" s="304"/>
      <c r="J244" s="301">
        <f t="shared" si="183"/>
        <v>0</v>
      </c>
      <c r="K244" s="301">
        <f t="shared" si="184"/>
        <v>0</v>
      </c>
      <c r="L244" s="304"/>
      <c r="M244" s="304"/>
      <c r="N244" s="304"/>
      <c r="O244" s="305"/>
      <c r="P244" s="306">
        <f>SUMIFS(B1_Hinzu_Kürz!$D$4:$D$203,B1_Hinzu_Kürz!$B$4:$B$203,$A244,B1_Hinzu_Kürz!$C$4:$C$203,CONCATENATE(B_Bilanz!$B244," ",B_Bilanz!$C244),B1_Hinzu_Kürz!$E$4:$E$203,"Hinzurechnung")</f>
        <v>0</v>
      </c>
      <c r="Q244" s="306">
        <f>SUMIFS(B1_Hinzu_Kürz!$D$4:$D$203,B1_Hinzu_Kürz!$B$4:$B$203,$A244,B1_Hinzu_Kürz!$C$4:$C$203,CONCATENATE(B_Bilanz!$B244," ",B_Bilanz!$C244),B1_Hinzu_Kürz!$E$4:$E$203,"Kürzung")</f>
        <v>0</v>
      </c>
      <c r="R244" s="321"/>
      <c r="S244" s="322"/>
      <c r="T244" s="301">
        <f t="shared" si="185"/>
        <v>0</v>
      </c>
      <c r="U244" s="304"/>
      <c r="V244" s="304"/>
    </row>
    <row r="245" spans="1:22" outlineLevel="1">
      <c r="A245" s="327">
        <f>A193</f>
        <v>2013</v>
      </c>
      <c r="B245" s="168" t="s">
        <v>411</v>
      </c>
      <c r="C245" s="37" t="s">
        <v>412</v>
      </c>
      <c r="D245" s="301">
        <f t="shared" ref="D245:V245" si="186">D246+D247+D248+D249</f>
        <v>0</v>
      </c>
      <c r="E245" s="301">
        <f t="shared" si="186"/>
        <v>0</v>
      </c>
      <c r="F245" s="301">
        <f t="shared" si="186"/>
        <v>0</v>
      </c>
      <c r="G245" s="301">
        <f t="shared" si="186"/>
        <v>0</v>
      </c>
      <c r="H245" s="301">
        <f t="shared" si="186"/>
        <v>0</v>
      </c>
      <c r="I245" s="301">
        <f t="shared" si="186"/>
        <v>0</v>
      </c>
      <c r="J245" s="301">
        <f t="shared" si="186"/>
        <v>0</v>
      </c>
      <c r="K245" s="301">
        <f t="shared" si="186"/>
        <v>0</v>
      </c>
      <c r="L245" s="301">
        <f t="shared" si="186"/>
        <v>0</v>
      </c>
      <c r="M245" s="301">
        <f t="shared" si="186"/>
        <v>0</v>
      </c>
      <c r="N245" s="301">
        <f t="shared" si="186"/>
        <v>0</v>
      </c>
      <c r="O245" s="302">
        <f t="shared" si="186"/>
        <v>0</v>
      </c>
      <c r="P245" s="303">
        <f t="shared" si="186"/>
        <v>0</v>
      </c>
      <c r="Q245" s="303">
        <f t="shared" si="186"/>
        <v>0</v>
      </c>
      <c r="R245" s="321"/>
      <c r="S245" s="322"/>
      <c r="T245" s="301">
        <f t="shared" si="186"/>
        <v>0</v>
      </c>
      <c r="U245" s="301">
        <f t="shared" si="186"/>
        <v>0</v>
      </c>
      <c r="V245" s="301">
        <f t="shared" si="186"/>
        <v>0</v>
      </c>
    </row>
    <row r="246" spans="1:22" outlineLevel="1">
      <c r="A246" s="327">
        <f>A193</f>
        <v>2013</v>
      </c>
      <c r="B246" s="169" t="s">
        <v>413</v>
      </c>
      <c r="C246" s="38" t="s">
        <v>414</v>
      </c>
      <c r="D246" s="304"/>
      <c r="E246" s="304"/>
      <c r="F246" s="304"/>
      <c r="G246" s="304"/>
      <c r="H246" s="304"/>
      <c r="I246" s="304"/>
      <c r="J246" s="301">
        <f t="shared" ref="J246:J255" si="187">L246+N246</f>
        <v>0</v>
      </c>
      <c r="K246" s="301">
        <f t="shared" ref="K246:K255" si="188">M246+O246</f>
        <v>0</v>
      </c>
      <c r="L246" s="304"/>
      <c r="M246" s="304"/>
      <c r="N246" s="304"/>
      <c r="O246" s="305"/>
      <c r="P246" s="306">
        <f>SUMIFS(B1_Hinzu_Kürz!$D$4:$D$203,B1_Hinzu_Kürz!$B$4:$B$203,$A246,B1_Hinzu_Kürz!$C$4:$C$203,CONCATENATE(B_Bilanz!$B246," ",B_Bilanz!$C246),B1_Hinzu_Kürz!$E$4:$E$203,"Hinzurechnung")</f>
        <v>0</v>
      </c>
      <c r="Q246" s="306">
        <f>SUMIFS(B1_Hinzu_Kürz!$D$4:$D$203,B1_Hinzu_Kürz!$B$4:$B$203,$A246,B1_Hinzu_Kürz!$C$4:$C$203,CONCATENATE(B_Bilanz!$B246," ",B_Bilanz!$C246),B1_Hinzu_Kürz!$E$4:$E$203,"Kürzung")</f>
        <v>0</v>
      </c>
      <c r="R246" s="321"/>
      <c r="S246" s="322"/>
      <c r="T246" s="301">
        <f t="shared" ref="T246:T255" si="189">N246+P246-Q246-R246-S246</f>
        <v>0</v>
      </c>
      <c r="U246" s="304"/>
      <c r="V246" s="304"/>
    </row>
    <row r="247" spans="1:22" ht="30" outlineLevel="1">
      <c r="A247" s="327">
        <f>A193</f>
        <v>2013</v>
      </c>
      <c r="B247" s="169" t="s">
        <v>415</v>
      </c>
      <c r="C247" s="38" t="s">
        <v>416</v>
      </c>
      <c r="D247" s="304"/>
      <c r="E247" s="304"/>
      <c r="F247" s="304"/>
      <c r="G247" s="304"/>
      <c r="H247" s="304"/>
      <c r="I247" s="304"/>
      <c r="J247" s="301">
        <f t="shared" si="187"/>
        <v>0</v>
      </c>
      <c r="K247" s="301">
        <f t="shared" si="188"/>
        <v>0</v>
      </c>
      <c r="L247" s="304"/>
      <c r="M247" s="304"/>
      <c r="N247" s="304"/>
      <c r="O247" s="305"/>
      <c r="P247" s="306">
        <f>SUMIFS(B1_Hinzu_Kürz!$D$4:$D$203,B1_Hinzu_Kürz!$B$4:$B$203,$A247,B1_Hinzu_Kürz!$C$4:$C$203,CONCATENATE(B_Bilanz!$B247," ",B_Bilanz!$C247),B1_Hinzu_Kürz!$E$4:$E$203,"Hinzurechnung")</f>
        <v>0</v>
      </c>
      <c r="Q247" s="306">
        <f>SUMIFS(B1_Hinzu_Kürz!$D$4:$D$203,B1_Hinzu_Kürz!$B$4:$B$203,$A247,B1_Hinzu_Kürz!$C$4:$C$203,CONCATENATE(B_Bilanz!$B247," ",B_Bilanz!$C247),B1_Hinzu_Kürz!$E$4:$E$203,"Kürzung")</f>
        <v>0</v>
      </c>
      <c r="R247" s="321"/>
      <c r="S247" s="322"/>
      <c r="T247" s="301">
        <f t="shared" si="189"/>
        <v>0</v>
      </c>
      <c r="U247" s="304"/>
      <c r="V247" s="304"/>
    </row>
    <row r="248" spans="1:22" outlineLevel="1">
      <c r="A248" s="327">
        <f>A193</f>
        <v>2013</v>
      </c>
      <c r="B248" s="169" t="s">
        <v>417</v>
      </c>
      <c r="C248" s="38" t="s">
        <v>418</v>
      </c>
      <c r="D248" s="304"/>
      <c r="E248" s="304"/>
      <c r="F248" s="304"/>
      <c r="G248" s="304"/>
      <c r="H248" s="304"/>
      <c r="I248" s="304"/>
      <c r="J248" s="301">
        <f t="shared" si="187"/>
        <v>0</v>
      </c>
      <c r="K248" s="301">
        <f t="shared" si="188"/>
        <v>0</v>
      </c>
      <c r="L248" s="304"/>
      <c r="M248" s="304"/>
      <c r="N248" s="304"/>
      <c r="O248" s="305"/>
      <c r="P248" s="306">
        <f>SUMIFS(B1_Hinzu_Kürz!$D$4:$D$203,B1_Hinzu_Kürz!$B$4:$B$203,$A248,B1_Hinzu_Kürz!$C$4:$C$203,CONCATENATE(B_Bilanz!$B248," ",B_Bilanz!$C248),B1_Hinzu_Kürz!$E$4:$E$203,"Hinzurechnung")</f>
        <v>0</v>
      </c>
      <c r="Q248" s="306">
        <f>SUMIFS(B1_Hinzu_Kürz!$D$4:$D$203,B1_Hinzu_Kürz!$B$4:$B$203,$A248,B1_Hinzu_Kürz!$C$4:$C$203,CONCATENATE(B_Bilanz!$B248," ",B_Bilanz!$C248),B1_Hinzu_Kürz!$E$4:$E$203,"Kürzung")</f>
        <v>0</v>
      </c>
      <c r="R248" s="321"/>
      <c r="S248" s="322"/>
      <c r="T248" s="301">
        <f t="shared" si="189"/>
        <v>0</v>
      </c>
      <c r="U248" s="304"/>
      <c r="V248" s="304"/>
    </row>
    <row r="249" spans="1:22" outlineLevel="1">
      <c r="A249" s="327">
        <f>A193</f>
        <v>2013</v>
      </c>
      <c r="B249" s="169" t="s">
        <v>419</v>
      </c>
      <c r="C249" s="38" t="s">
        <v>420</v>
      </c>
      <c r="D249" s="304"/>
      <c r="E249" s="304"/>
      <c r="F249" s="304"/>
      <c r="G249" s="304"/>
      <c r="H249" s="304"/>
      <c r="I249" s="304"/>
      <c r="J249" s="301">
        <f t="shared" si="187"/>
        <v>0</v>
      </c>
      <c r="K249" s="301">
        <f t="shared" si="188"/>
        <v>0</v>
      </c>
      <c r="L249" s="304"/>
      <c r="M249" s="304"/>
      <c r="N249" s="304"/>
      <c r="O249" s="305"/>
      <c r="P249" s="306">
        <f>SUMIFS(B1_Hinzu_Kürz!$D$4:$D$203,B1_Hinzu_Kürz!$B$4:$B$203,$A249,B1_Hinzu_Kürz!$C$4:$C$203,CONCATENATE(B_Bilanz!$B249," ",B_Bilanz!$C249),B1_Hinzu_Kürz!$E$4:$E$203,"Hinzurechnung")</f>
        <v>0</v>
      </c>
      <c r="Q249" s="306">
        <f>SUMIFS(B1_Hinzu_Kürz!$D$4:$D$203,B1_Hinzu_Kürz!$B$4:$B$203,$A249,B1_Hinzu_Kürz!$C$4:$C$203,CONCATENATE(B_Bilanz!$B249," ",B_Bilanz!$C249),B1_Hinzu_Kürz!$E$4:$E$203,"Kürzung")</f>
        <v>0</v>
      </c>
      <c r="R249" s="321"/>
      <c r="S249" s="322"/>
      <c r="T249" s="301">
        <f t="shared" si="189"/>
        <v>0</v>
      </c>
      <c r="U249" s="304"/>
      <c r="V249" s="304"/>
    </row>
    <row r="250" spans="1:22" outlineLevel="1">
      <c r="A250" s="327">
        <f>A193</f>
        <v>2013</v>
      </c>
      <c r="B250" s="168" t="s">
        <v>421</v>
      </c>
      <c r="C250" s="37" t="s">
        <v>422</v>
      </c>
      <c r="D250" s="304"/>
      <c r="E250" s="304"/>
      <c r="F250" s="304"/>
      <c r="G250" s="304"/>
      <c r="H250" s="304"/>
      <c r="I250" s="304"/>
      <c r="J250" s="301">
        <f t="shared" si="187"/>
        <v>0</v>
      </c>
      <c r="K250" s="301">
        <f t="shared" si="188"/>
        <v>0</v>
      </c>
      <c r="L250" s="304"/>
      <c r="M250" s="304"/>
      <c r="N250" s="304"/>
      <c r="O250" s="305"/>
      <c r="P250" s="306">
        <f>SUMIFS(B1_Hinzu_Kürz!$D$4:$D$203,B1_Hinzu_Kürz!$B$4:$B$203,$A250,B1_Hinzu_Kürz!$C$4:$C$203,CONCATENATE(B_Bilanz!$B250," ",B_Bilanz!$C250),B1_Hinzu_Kürz!$E$4:$E$203,"Hinzurechnung")</f>
        <v>0</v>
      </c>
      <c r="Q250" s="306">
        <f>SUMIFS(B1_Hinzu_Kürz!$D$4:$D$203,B1_Hinzu_Kürz!$B$4:$B$203,$A250,B1_Hinzu_Kürz!$C$4:$C$203,CONCATENATE(B_Bilanz!$B250," ",B_Bilanz!$C250),B1_Hinzu_Kürz!$E$4:$E$203,"Kürzung")</f>
        <v>0</v>
      </c>
      <c r="R250" s="321"/>
      <c r="S250" s="322"/>
      <c r="T250" s="301">
        <f t="shared" si="189"/>
        <v>0</v>
      </c>
      <c r="U250" s="304"/>
      <c r="V250" s="304"/>
    </row>
    <row r="251" spans="1:22" outlineLevel="1">
      <c r="A251" s="327">
        <f>A193</f>
        <v>2013</v>
      </c>
      <c r="B251" s="168" t="s">
        <v>423</v>
      </c>
      <c r="C251" s="40" t="s">
        <v>402</v>
      </c>
      <c r="D251" s="304"/>
      <c r="E251" s="304"/>
      <c r="F251" s="304"/>
      <c r="G251" s="304"/>
      <c r="H251" s="304"/>
      <c r="I251" s="304"/>
      <c r="J251" s="301">
        <f t="shared" si="187"/>
        <v>0</v>
      </c>
      <c r="K251" s="301">
        <f t="shared" si="188"/>
        <v>0</v>
      </c>
      <c r="L251" s="304"/>
      <c r="M251" s="304"/>
      <c r="N251" s="304"/>
      <c r="O251" s="305"/>
      <c r="P251" s="306">
        <f>SUMIFS(B1_Hinzu_Kürz!$D$4:$D$203,B1_Hinzu_Kürz!$B$4:$B$203,$A251,B1_Hinzu_Kürz!$C$4:$C$203,CONCATENATE(B_Bilanz!$B251," ",B_Bilanz!$C251),B1_Hinzu_Kürz!$E$4:$E$203,"Hinzurechnung")</f>
        <v>0</v>
      </c>
      <c r="Q251" s="306">
        <f>SUMIFS(B1_Hinzu_Kürz!$D$4:$D$203,B1_Hinzu_Kürz!$B$4:$B$203,$A251,B1_Hinzu_Kürz!$C$4:$C$203,CONCATENATE(B_Bilanz!$B251," ",B_Bilanz!$C251),B1_Hinzu_Kürz!$E$4:$E$203,"Kürzung")</f>
        <v>0</v>
      </c>
      <c r="R251" s="321"/>
      <c r="S251" s="322"/>
      <c r="T251" s="301">
        <f t="shared" si="189"/>
        <v>0</v>
      </c>
      <c r="U251" s="304"/>
      <c r="V251" s="304"/>
    </row>
    <row r="252" spans="1:22" outlineLevel="1">
      <c r="A252" s="327">
        <f>A193</f>
        <v>2013</v>
      </c>
      <c r="B252" s="168" t="s">
        <v>424</v>
      </c>
      <c r="C252" s="37" t="s">
        <v>425</v>
      </c>
      <c r="D252" s="304"/>
      <c r="E252" s="304"/>
      <c r="F252" s="304"/>
      <c r="G252" s="304"/>
      <c r="H252" s="304"/>
      <c r="I252" s="304"/>
      <c r="J252" s="301">
        <f t="shared" si="187"/>
        <v>0</v>
      </c>
      <c r="K252" s="301">
        <f t="shared" si="188"/>
        <v>0</v>
      </c>
      <c r="L252" s="304"/>
      <c r="M252" s="304"/>
      <c r="N252" s="304"/>
      <c r="O252" s="305"/>
      <c r="P252" s="306">
        <f>SUMIFS(B1_Hinzu_Kürz!$D$4:$D$203,B1_Hinzu_Kürz!$B$4:$B$203,$A252,B1_Hinzu_Kürz!$C$4:$C$203,CONCATENATE(B_Bilanz!$B252," ",B_Bilanz!$C252),B1_Hinzu_Kürz!$E$4:$E$203,"Hinzurechnung")</f>
        <v>0</v>
      </c>
      <c r="Q252" s="306">
        <f>SUMIFS(B1_Hinzu_Kürz!$D$4:$D$203,B1_Hinzu_Kürz!$B$4:$B$203,$A252,B1_Hinzu_Kürz!$C$4:$C$203,CONCATENATE(B_Bilanz!$B252," ",B_Bilanz!$C252),B1_Hinzu_Kürz!$E$4:$E$203,"Kürzung")</f>
        <v>0</v>
      </c>
      <c r="R252" s="321"/>
      <c r="S252" s="322"/>
      <c r="T252" s="301">
        <f t="shared" si="189"/>
        <v>0</v>
      </c>
      <c r="U252" s="304"/>
      <c r="V252" s="304"/>
    </row>
    <row r="253" spans="1:22" ht="30" outlineLevel="1">
      <c r="A253" s="327">
        <f>A193</f>
        <v>2013</v>
      </c>
      <c r="B253" s="168" t="s">
        <v>426</v>
      </c>
      <c r="C253" s="37" t="s">
        <v>427</v>
      </c>
      <c r="D253" s="304"/>
      <c r="E253" s="304"/>
      <c r="F253" s="304"/>
      <c r="G253" s="304"/>
      <c r="H253" s="304"/>
      <c r="I253" s="304"/>
      <c r="J253" s="301">
        <f t="shared" si="187"/>
        <v>0</v>
      </c>
      <c r="K253" s="301">
        <f t="shared" si="188"/>
        <v>0</v>
      </c>
      <c r="L253" s="304"/>
      <c r="M253" s="304"/>
      <c r="N253" s="304"/>
      <c r="O253" s="305"/>
      <c r="P253" s="306">
        <f>SUMIFS(B1_Hinzu_Kürz!$D$4:$D$203,B1_Hinzu_Kürz!$B$4:$B$203,$A253,B1_Hinzu_Kürz!$C$4:$C$203,CONCATENATE(B_Bilanz!$B253," ",B_Bilanz!$C253),B1_Hinzu_Kürz!$E$4:$E$203,"Hinzurechnung")</f>
        <v>0</v>
      </c>
      <c r="Q253" s="306">
        <f>SUMIFS(B1_Hinzu_Kürz!$D$4:$D$203,B1_Hinzu_Kürz!$B$4:$B$203,$A253,B1_Hinzu_Kürz!$C$4:$C$203,CONCATENATE(B_Bilanz!$B253," ",B_Bilanz!$C253),B1_Hinzu_Kürz!$E$4:$E$203,"Kürzung")</f>
        <v>0</v>
      </c>
      <c r="R253" s="321"/>
      <c r="S253" s="322"/>
      <c r="T253" s="301">
        <f t="shared" si="189"/>
        <v>0</v>
      </c>
      <c r="U253" s="304"/>
      <c r="V253" s="304"/>
    </row>
    <row r="254" spans="1:22" outlineLevel="1">
      <c r="A254" s="327">
        <f>A193</f>
        <v>2013</v>
      </c>
      <c r="B254" s="168" t="s">
        <v>428</v>
      </c>
      <c r="C254" s="37" t="s">
        <v>429</v>
      </c>
      <c r="D254" s="304"/>
      <c r="E254" s="304"/>
      <c r="F254" s="304"/>
      <c r="G254" s="304"/>
      <c r="H254" s="304"/>
      <c r="I254" s="304"/>
      <c r="J254" s="301">
        <f t="shared" si="187"/>
        <v>0</v>
      </c>
      <c r="K254" s="301">
        <f t="shared" si="188"/>
        <v>0</v>
      </c>
      <c r="L254" s="304"/>
      <c r="M254" s="304"/>
      <c r="N254" s="304"/>
      <c r="O254" s="305"/>
      <c r="P254" s="306">
        <f>SUMIFS(B1_Hinzu_Kürz!$D$4:$D$203,B1_Hinzu_Kürz!$B$4:$B$203,$A254,B1_Hinzu_Kürz!$C$4:$C$203,CONCATENATE(B_Bilanz!$B254," ",B_Bilanz!$C254),B1_Hinzu_Kürz!$E$4:$E$203,"Hinzurechnung")</f>
        <v>0</v>
      </c>
      <c r="Q254" s="306">
        <f>SUMIFS(B1_Hinzu_Kürz!$D$4:$D$203,B1_Hinzu_Kürz!$B$4:$B$203,$A254,B1_Hinzu_Kürz!$C$4:$C$203,CONCATENATE(B_Bilanz!$B254," ",B_Bilanz!$C254),B1_Hinzu_Kürz!$E$4:$E$203,"Kürzung")</f>
        <v>0</v>
      </c>
      <c r="R254" s="321"/>
      <c r="S254" s="322"/>
      <c r="T254" s="301">
        <f t="shared" si="189"/>
        <v>0</v>
      </c>
      <c r="U254" s="304"/>
      <c r="V254" s="304"/>
    </row>
    <row r="255" spans="1:22" outlineLevel="1">
      <c r="A255" s="327">
        <f>A193</f>
        <v>2013</v>
      </c>
      <c r="B255" s="168" t="s">
        <v>430</v>
      </c>
      <c r="C255" s="37" t="s">
        <v>431</v>
      </c>
      <c r="D255" s="304"/>
      <c r="E255" s="304"/>
      <c r="F255" s="304"/>
      <c r="G255" s="304"/>
      <c r="H255" s="304"/>
      <c r="I255" s="304"/>
      <c r="J255" s="301">
        <f t="shared" si="187"/>
        <v>0</v>
      </c>
      <c r="K255" s="301">
        <f t="shared" si="188"/>
        <v>0</v>
      </c>
      <c r="L255" s="304"/>
      <c r="M255" s="304"/>
      <c r="N255" s="304"/>
      <c r="O255" s="305"/>
      <c r="P255" s="306">
        <f>SUMIFS(B1_Hinzu_Kürz!$D$4:$D$203,B1_Hinzu_Kürz!$B$4:$B$203,$A255,B1_Hinzu_Kürz!$C$4:$C$203,CONCATENATE(B_Bilanz!$B255," ",B_Bilanz!$C255),B1_Hinzu_Kürz!$E$4:$E$203,"Hinzurechnung")</f>
        <v>0</v>
      </c>
      <c r="Q255" s="306">
        <f>SUMIFS(B1_Hinzu_Kürz!$D$4:$D$203,B1_Hinzu_Kürz!$B$4:$B$203,$A255,B1_Hinzu_Kürz!$C$4:$C$203,CONCATENATE(B_Bilanz!$B255," ",B_Bilanz!$C255),B1_Hinzu_Kürz!$E$4:$E$203,"Kürzung")</f>
        <v>0</v>
      </c>
      <c r="R255" s="321"/>
      <c r="S255" s="322"/>
      <c r="T255" s="301">
        <f t="shared" si="189"/>
        <v>0</v>
      </c>
      <c r="U255" s="304"/>
      <c r="V255" s="304"/>
    </row>
    <row r="256" spans="1:22" outlineLevel="1">
      <c r="A256" s="327">
        <f>A193</f>
        <v>2013</v>
      </c>
      <c r="B256" s="168" t="s">
        <v>179</v>
      </c>
      <c r="C256" s="37" t="s">
        <v>432</v>
      </c>
      <c r="D256" s="312">
        <f>SUM(D257:D259)</f>
        <v>0</v>
      </c>
      <c r="E256" s="312">
        <f t="shared" ref="E256:Q256" si="190">SUM(E257:E259)</f>
        <v>0</v>
      </c>
      <c r="F256" s="312">
        <f t="shared" si="190"/>
        <v>0</v>
      </c>
      <c r="G256" s="312">
        <f t="shared" si="190"/>
        <v>0</v>
      </c>
      <c r="H256" s="312">
        <f t="shared" si="190"/>
        <v>0</v>
      </c>
      <c r="I256" s="312">
        <f t="shared" si="190"/>
        <v>0</v>
      </c>
      <c r="J256" s="312">
        <f t="shared" si="190"/>
        <v>0</v>
      </c>
      <c r="K256" s="312">
        <f t="shared" si="190"/>
        <v>0</v>
      </c>
      <c r="L256" s="312">
        <f t="shared" si="190"/>
        <v>0</v>
      </c>
      <c r="M256" s="312">
        <f t="shared" si="190"/>
        <v>0</v>
      </c>
      <c r="N256" s="312">
        <f t="shared" si="190"/>
        <v>0</v>
      </c>
      <c r="O256" s="312">
        <f t="shared" si="190"/>
        <v>0</v>
      </c>
      <c r="P256" s="312">
        <f t="shared" si="190"/>
        <v>0</v>
      </c>
      <c r="Q256" s="312">
        <f t="shared" si="190"/>
        <v>0</v>
      </c>
      <c r="R256" s="321"/>
      <c r="S256" s="322"/>
      <c r="T256" s="312">
        <f t="shared" ref="T256" si="191">SUM(T257:T259)</f>
        <v>0</v>
      </c>
      <c r="U256" s="312">
        <f t="shared" ref="U256" si="192">SUM(U257:U259)</f>
        <v>0</v>
      </c>
      <c r="V256" s="312">
        <f t="shared" ref="V256" si="193">SUM(V257:V259)</f>
        <v>0</v>
      </c>
    </row>
    <row r="257" spans="1:22" outlineLevel="1">
      <c r="A257" s="327">
        <f>A193</f>
        <v>2013</v>
      </c>
      <c r="B257" s="168" t="s">
        <v>433</v>
      </c>
      <c r="C257" s="37" t="s">
        <v>434</v>
      </c>
      <c r="D257" s="313">
        <f>SUMIF(B2_RSt_Spiegel!$B$7:$B$206,C257,B2_RSt_Spiegel!$AS$7:$AS$206)</f>
        <v>0</v>
      </c>
      <c r="E257" s="307"/>
      <c r="F257" s="304"/>
      <c r="G257" s="304"/>
      <c r="H257" s="304"/>
      <c r="I257" s="304"/>
      <c r="J257" s="301">
        <f t="shared" ref="J257:J263" si="194">L257+N257</f>
        <v>0</v>
      </c>
      <c r="K257" s="301">
        <f t="shared" ref="K257:K263" si="195">M257+O257</f>
        <v>0</v>
      </c>
      <c r="L257" s="304"/>
      <c r="M257" s="304"/>
      <c r="N257" s="314">
        <f>SUMIF(B2_RSt_Spiegel!$B$7:$B$206,C257,B2_RSt_Spiegel!$AX$7:$AX$206)</f>
        <v>0</v>
      </c>
      <c r="O257" s="305"/>
      <c r="P257" s="306">
        <f>SUMIFS(B1_Hinzu_Kürz!$D$4:$D$203,B1_Hinzu_Kürz!$B$4:$B$203,$A257,B1_Hinzu_Kürz!$C$4:$C$203,CONCATENATE(B_Bilanz!$B257," ",B_Bilanz!$C257),B1_Hinzu_Kürz!$E$4:$E$203,"Hinzurechnung")</f>
        <v>0</v>
      </c>
      <c r="Q257" s="306">
        <f>SUMIFS(B1_Hinzu_Kürz!$D$4:$D$203,B1_Hinzu_Kürz!$B$4:$B$203,$A257,B1_Hinzu_Kürz!$C$4:$C$203,CONCATENATE(B_Bilanz!$B257," ",B_Bilanz!$C257),B1_Hinzu_Kürz!$E$4:$E$203,"Kürzung")</f>
        <v>0</v>
      </c>
      <c r="R257" s="321"/>
      <c r="S257" s="322"/>
      <c r="T257" s="301">
        <f t="shared" ref="T257:T263" si="196">N257+P257-Q257-R257-S257</f>
        <v>0</v>
      </c>
      <c r="U257" s="304"/>
      <c r="V257" s="304"/>
    </row>
    <row r="258" spans="1:22" outlineLevel="1">
      <c r="A258" s="327">
        <f>A193</f>
        <v>2013</v>
      </c>
      <c r="B258" s="168" t="s">
        <v>435</v>
      </c>
      <c r="C258" s="37" t="s">
        <v>436</v>
      </c>
      <c r="D258" s="313">
        <f>SUMIF(B2_RSt_Spiegel!$B$7:$B$206,C258,B2_RSt_Spiegel!$AS$7:$AS$206)</f>
        <v>0</v>
      </c>
      <c r="E258" s="307"/>
      <c r="F258" s="304"/>
      <c r="G258" s="304"/>
      <c r="H258" s="304"/>
      <c r="I258" s="304"/>
      <c r="J258" s="301">
        <f t="shared" si="194"/>
        <v>0</v>
      </c>
      <c r="K258" s="301">
        <f t="shared" si="195"/>
        <v>0</v>
      </c>
      <c r="L258" s="304"/>
      <c r="M258" s="304"/>
      <c r="N258" s="314">
        <f>SUMIF(B2_RSt_Spiegel!$B$7:$B$206,C258,B2_RSt_Spiegel!$AX$7:$AX$206)</f>
        <v>0</v>
      </c>
      <c r="O258" s="305"/>
      <c r="P258" s="306">
        <f>SUMIFS(B1_Hinzu_Kürz!$D$4:$D$203,B1_Hinzu_Kürz!$B$4:$B$203,$A258,B1_Hinzu_Kürz!$C$4:$C$203,CONCATENATE(B_Bilanz!$B258," ",B_Bilanz!$C258),B1_Hinzu_Kürz!$E$4:$E$203,"Hinzurechnung")</f>
        <v>0</v>
      </c>
      <c r="Q258" s="306">
        <f>SUMIFS(B1_Hinzu_Kürz!$D$4:$D$203,B1_Hinzu_Kürz!$B$4:$B$203,$A258,B1_Hinzu_Kürz!$C$4:$C$203,CONCATENATE(B_Bilanz!$B258," ",B_Bilanz!$C258),B1_Hinzu_Kürz!$E$4:$E$203,"Kürzung")</f>
        <v>0</v>
      </c>
      <c r="R258" s="321"/>
      <c r="S258" s="322"/>
      <c r="T258" s="301">
        <f t="shared" si="196"/>
        <v>0</v>
      </c>
      <c r="U258" s="304"/>
      <c r="V258" s="304"/>
    </row>
    <row r="259" spans="1:22" outlineLevel="1">
      <c r="A259" s="327">
        <f>A193</f>
        <v>2013</v>
      </c>
      <c r="B259" s="168" t="s">
        <v>437</v>
      </c>
      <c r="C259" s="282" t="s">
        <v>441</v>
      </c>
      <c r="D259" s="301">
        <f>SUM(D260:D263)</f>
        <v>0</v>
      </c>
      <c r="E259" s="301">
        <f t="shared" ref="E259" si="197">SUM(E260:E263)</f>
        <v>0</v>
      </c>
      <c r="F259" s="301">
        <f t="shared" ref="F259" si="198">SUM(F260:F263)</f>
        <v>0</v>
      </c>
      <c r="G259" s="301">
        <f t="shared" ref="G259" si="199">SUM(G260:G263)</f>
        <v>0</v>
      </c>
      <c r="H259" s="301">
        <f t="shared" ref="H259" si="200">SUM(H260:H263)</f>
        <v>0</v>
      </c>
      <c r="I259" s="301">
        <f t="shared" ref="I259" si="201">SUM(I260:I263)</f>
        <v>0</v>
      </c>
      <c r="J259" s="301">
        <f t="shared" ref="J259" si="202">SUM(J260:J263)</f>
        <v>0</v>
      </c>
      <c r="K259" s="301">
        <f t="shared" ref="K259" si="203">SUM(K260:K263)</f>
        <v>0</v>
      </c>
      <c r="L259" s="301">
        <f t="shared" ref="L259" si="204">SUM(L260:L263)</f>
        <v>0</v>
      </c>
      <c r="M259" s="301">
        <f t="shared" ref="M259" si="205">SUM(M260:M263)</f>
        <v>0</v>
      </c>
      <c r="N259" s="301">
        <f t="shared" ref="N259" si="206">SUM(N260:N263)</f>
        <v>0</v>
      </c>
      <c r="O259" s="301">
        <f t="shared" ref="O259" si="207">SUM(O260:O263)</f>
        <v>0</v>
      </c>
      <c r="P259" s="301">
        <f t="shared" ref="P259" si="208">SUM(P260:P263)</f>
        <v>0</v>
      </c>
      <c r="Q259" s="301">
        <f t="shared" ref="Q259" si="209">SUM(Q260:Q263)</f>
        <v>0</v>
      </c>
      <c r="R259" s="321"/>
      <c r="S259" s="322"/>
      <c r="T259" s="301">
        <f t="shared" ref="T259" si="210">SUM(T260:T263)</f>
        <v>0</v>
      </c>
      <c r="U259" s="301">
        <f t="shared" ref="U259" si="211">SUM(U260:U263)</f>
        <v>0</v>
      </c>
      <c r="V259" s="301">
        <f t="shared" ref="V259" si="212">SUM(V260:V263)</f>
        <v>0</v>
      </c>
    </row>
    <row r="260" spans="1:22" outlineLevel="1">
      <c r="A260" s="327">
        <f>A193</f>
        <v>2013</v>
      </c>
      <c r="B260" s="168" t="s">
        <v>1150</v>
      </c>
      <c r="C260" s="40" t="s">
        <v>438</v>
      </c>
      <c r="D260" s="313">
        <f>SUMIF(B2_RSt_Spiegel!$B$7:$B$206,C260,B2_RSt_Spiegel!$AS$7:$AS$206)</f>
        <v>0</v>
      </c>
      <c r="E260" s="307"/>
      <c r="F260" s="304"/>
      <c r="G260" s="304"/>
      <c r="H260" s="304"/>
      <c r="I260" s="304"/>
      <c r="J260" s="301">
        <f t="shared" si="194"/>
        <v>0</v>
      </c>
      <c r="K260" s="301">
        <f t="shared" si="195"/>
        <v>0</v>
      </c>
      <c r="L260" s="304"/>
      <c r="M260" s="304"/>
      <c r="N260" s="314">
        <f>SUMIF(B2_RSt_Spiegel!$B$7:$B$206,C260,B2_RSt_Spiegel!$AX$7:$AX$206)</f>
        <v>0</v>
      </c>
      <c r="O260" s="305"/>
      <c r="P260" s="306">
        <f>SUMIFS(B1_Hinzu_Kürz!$D$4:$D$203,B1_Hinzu_Kürz!$B$4:$B$203,$A260,B1_Hinzu_Kürz!$C$4:$C$203,CONCATENATE(B_Bilanz!$B260," ",B_Bilanz!$C260),B1_Hinzu_Kürz!$E$4:$E$203,"Hinzurechnung")</f>
        <v>0</v>
      </c>
      <c r="Q260" s="306">
        <f>SUMIFS(B1_Hinzu_Kürz!$D$4:$D$203,B1_Hinzu_Kürz!$B$4:$B$203,$A260,B1_Hinzu_Kürz!$C$4:$C$203,CONCATENATE(B_Bilanz!$B260," ",B_Bilanz!$C260),B1_Hinzu_Kürz!$E$4:$E$203,"Kürzung")</f>
        <v>0</v>
      </c>
      <c r="R260" s="321"/>
      <c r="S260" s="322"/>
      <c r="T260" s="301">
        <f t="shared" si="196"/>
        <v>0</v>
      </c>
      <c r="U260" s="304"/>
      <c r="V260" s="304"/>
    </row>
    <row r="261" spans="1:22" outlineLevel="1">
      <c r="A261" s="327">
        <f>A193</f>
        <v>2013</v>
      </c>
      <c r="B261" s="168" t="s">
        <v>1151</v>
      </c>
      <c r="C261" s="40" t="s">
        <v>439</v>
      </c>
      <c r="D261" s="313">
        <f>SUMIF(B2_RSt_Spiegel!$B$7:$B$206,C261,B2_RSt_Spiegel!$AS$7:$AS$206)</f>
        <v>0</v>
      </c>
      <c r="E261" s="307"/>
      <c r="F261" s="304"/>
      <c r="G261" s="304"/>
      <c r="H261" s="304"/>
      <c r="I261" s="304"/>
      <c r="J261" s="301">
        <f t="shared" si="194"/>
        <v>0</v>
      </c>
      <c r="K261" s="301">
        <f t="shared" si="195"/>
        <v>0</v>
      </c>
      <c r="L261" s="304"/>
      <c r="M261" s="304"/>
      <c r="N261" s="314">
        <f>SUMIF(B2_RSt_Spiegel!$B$7:$B$206,C261,B2_RSt_Spiegel!$AX$7:$AX$206)</f>
        <v>0</v>
      </c>
      <c r="O261" s="305"/>
      <c r="P261" s="306">
        <f>SUMIFS(B1_Hinzu_Kürz!$D$4:$D$203,B1_Hinzu_Kürz!$B$4:$B$203,$A261,B1_Hinzu_Kürz!$C$4:$C$203,CONCATENATE(B_Bilanz!$B261," ",B_Bilanz!$C261),B1_Hinzu_Kürz!$E$4:$E$203,"Hinzurechnung")</f>
        <v>0</v>
      </c>
      <c r="Q261" s="306">
        <f>SUMIFS(B1_Hinzu_Kürz!$D$4:$D$203,B1_Hinzu_Kürz!$B$4:$B$203,$A261,B1_Hinzu_Kürz!$C$4:$C$203,CONCATENATE(B_Bilanz!$B261," ",B_Bilanz!$C261),B1_Hinzu_Kürz!$E$4:$E$203,"Kürzung")</f>
        <v>0</v>
      </c>
      <c r="R261" s="321"/>
      <c r="S261" s="322"/>
      <c r="T261" s="301">
        <f t="shared" si="196"/>
        <v>0</v>
      </c>
      <c r="U261" s="304"/>
      <c r="V261" s="304"/>
    </row>
    <row r="262" spans="1:22" outlineLevel="1">
      <c r="A262" s="327">
        <f>A193</f>
        <v>2013</v>
      </c>
      <c r="B262" s="168" t="s">
        <v>1152</v>
      </c>
      <c r="C262" s="40" t="s">
        <v>440</v>
      </c>
      <c r="D262" s="313">
        <f>SUMIF(B2_RSt_Spiegel!$B$7:$B$206,C262,B2_RSt_Spiegel!$AS$7:$AS$206)</f>
        <v>0</v>
      </c>
      <c r="E262" s="307"/>
      <c r="F262" s="304"/>
      <c r="G262" s="304"/>
      <c r="H262" s="304"/>
      <c r="I262" s="304"/>
      <c r="J262" s="301">
        <f t="shared" si="194"/>
        <v>0</v>
      </c>
      <c r="K262" s="301">
        <f t="shared" si="195"/>
        <v>0</v>
      </c>
      <c r="L262" s="304"/>
      <c r="M262" s="304"/>
      <c r="N262" s="314">
        <f>SUMIF(B2_RSt_Spiegel!$B$7:$B$206,C262,B2_RSt_Spiegel!$AX$7:$AX$206)</f>
        <v>0</v>
      </c>
      <c r="O262" s="305"/>
      <c r="P262" s="306">
        <f>SUMIFS(B1_Hinzu_Kürz!$D$4:$D$203,B1_Hinzu_Kürz!$B$4:$B$203,$A262,B1_Hinzu_Kürz!$C$4:$C$203,CONCATENATE(B_Bilanz!$B262," ",B_Bilanz!$C262),B1_Hinzu_Kürz!$E$4:$E$203,"Hinzurechnung")</f>
        <v>0</v>
      </c>
      <c r="Q262" s="306">
        <f>SUMIFS(B1_Hinzu_Kürz!$D$4:$D$203,B1_Hinzu_Kürz!$B$4:$B$203,$A262,B1_Hinzu_Kürz!$C$4:$C$203,CONCATENATE(B_Bilanz!$B262," ",B_Bilanz!$C262),B1_Hinzu_Kürz!$E$4:$E$203,"Kürzung")</f>
        <v>0</v>
      </c>
      <c r="R262" s="321"/>
      <c r="S262" s="322"/>
      <c r="T262" s="301">
        <f t="shared" si="196"/>
        <v>0</v>
      </c>
      <c r="U262" s="304"/>
      <c r="V262" s="304"/>
    </row>
    <row r="263" spans="1:22" outlineLevel="1">
      <c r="A263" s="327">
        <f>A193</f>
        <v>2013</v>
      </c>
      <c r="B263" s="168" t="s">
        <v>1153</v>
      </c>
      <c r="C263" s="40" t="s">
        <v>1154</v>
      </c>
      <c r="D263" s="313">
        <f>SUMIF(B2_RSt_Spiegel!$B$7:$B$206,C263,B2_RSt_Spiegel!$AS$7:$AS$206)</f>
        <v>0</v>
      </c>
      <c r="E263" s="307"/>
      <c r="F263" s="304"/>
      <c r="G263" s="304"/>
      <c r="H263" s="304"/>
      <c r="I263" s="304"/>
      <c r="J263" s="301">
        <f t="shared" si="194"/>
        <v>0</v>
      </c>
      <c r="K263" s="301">
        <f t="shared" si="195"/>
        <v>0</v>
      </c>
      <c r="L263" s="304"/>
      <c r="M263" s="304"/>
      <c r="N263" s="314">
        <f>SUMIF(B2_RSt_Spiegel!$B$7:$B$206,C263,B2_RSt_Spiegel!$AX$7:$AX$206)</f>
        <v>0</v>
      </c>
      <c r="O263" s="305"/>
      <c r="P263" s="306">
        <f>SUMIFS(B1_Hinzu_Kürz!$D$4:$D$203,B1_Hinzu_Kürz!$B$4:$B$203,$A263,B1_Hinzu_Kürz!$C$4:$C$203,CONCATENATE(B_Bilanz!$B263," ",B_Bilanz!$C263),B1_Hinzu_Kürz!$E$4:$E$203,"Hinzurechnung")</f>
        <v>0</v>
      </c>
      <c r="Q263" s="306">
        <f>SUMIFS(B1_Hinzu_Kürz!$D$4:$D$203,B1_Hinzu_Kürz!$B$4:$B$203,$A263,B1_Hinzu_Kürz!$C$4:$C$203,CONCATENATE(B_Bilanz!$B263," ",B_Bilanz!$C263),B1_Hinzu_Kürz!$E$4:$E$203,"Kürzung")</f>
        <v>0</v>
      </c>
      <c r="R263" s="321"/>
      <c r="S263" s="322"/>
      <c r="T263" s="301">
        <f t="shared" si="196"/>
        <v>0</v>
      </c>
      <c r="U263" s="304"/>
      <c r="V263" s="304"/>
    </row>
    <row r="264" spans="1:22" outlineLevel="1">
      <c r="A264" s="327">
        <f>A193</f>
        <v>2013</v>
      </c>
      <c r="B264" s="170" t="s">
        <v>183</v>
      </c>
      <c r="C264" s="37" t="s">
        <v>442</v>
      </c>
      <c r="D264" s="315">
        <f t="shared" ref="D264:Q264" si="213">D267+D268+D269+D271+D273+D274+D276+D278</f>
        <v>0</v>
      </c>
      <c r="E264" s="300">
        <f t="shared" si="213"/>
        <v>0</v>
      </c>
      <c r="F264" s="301">
        <f t="shared" si="213"/>
        <v>0</v>
      </c>
      <c r="G264" s="301">
        <f t="shared" si="213"/>
        <v>0</v>
      </c>
      <c r="H264" s="301">
        <f t="shared" si="213"/>
        <v>0</v>
      </c>
      <c r="I264" s="301">
        <f t="shared" si="213"/>
        <v>0</v>
      </c>
      <c r="J264" s="301">
        <f t="shared" si="213"/>
        <v>0</v>
      </c>
      <c r="K264" s="301">
        <f t="shared" si="213"/>
        <v>0</v>
      </c>
      <c r="L264" s="301">
        <f t="shared" si="213"/>
        <v>0</v>
      </c>
      <c r="M264" s="301">
        <f t="shared" si="213"/>
        <v>0</v>
      </c>
      <c r="N264" s="301">
        <f t="shared" si="213"/>
        <v>0</v>
      </c>
      <c r="O264" s="302">
        <f t="shared" si="213"/>
        <v>0</v>
      </c>
      <c r="P264" s="303">
        <f t="shared" si="213"/>
        <v>0</v>
      </c>
      <c r="Q264" s="303">
        <f t="shared" si="213"/>
        <v>0</v>
      </c>
      <c r="R264" s="321"/>
      <c r="S264" s="322"/>
      <c r="T264" s="301">
        <f>N264+P264-Q264-R264-S264-V264</f>
        <v>0</v>
      </c>
      <c r="U264" s="301">
        <f>U267+U268+U269+U271+U273+U274+U276+U278</f>
        <v>0</v>
      </c>
      <c r="V264" s="301">
        <f>V267+V268+V269+V271+V273+V274+V276+V278</f>
        <v>0</v>
      </c>
    </row>
    <row r="265" spans="1:22" outlineLevel="1">
      <c r="A265" s="327">
        <f>A193</f>
        <v>2013</v>
      </c>
      <c r="B265" s="170" t="s">
        <v>185</v>
      </c>
      <c r="C265" s="37" t="s">
        <v>443</v>
      </c>
      <c r="D265" s="304"/>
      <c r="E265" s="304"/>
      <c r="F265" s="304"/>
      <c r="G265" s="304"/>
      <c r="H265" s="304"/>
      <c r="I265" s="304"/>
      <c r="J265" s="301">
        <f t="shared" ref="J265:J283" si="214">L265+N265</f>
        <v>0</v>
      </c>
      <c r="K265" s="301">
        <f t="shared" ref="K265:K283" si="215">M265+O265</f>
        <v>0</v>
      </c>
      <c r="L265" s="304"/>
      <c r="M265" s="304"/>
      <c r="N265" s="304"/>
      <c r="O265" s="305"/>
      <c r="P265" s="306">
        <f>SUMIFS(B1_Hinzu_Kürz!$D$4:$D$203,B1_Hinzu_Kürz!$B$4:$B$203,$A265,B1_Hinzu_Kürz!$C$4:$C$203,CONCATENATE(B_Bilanz!$B265," ",B_Bilanz!$C265),B1_Hinzu_Kürz!$E$4:$E$203,"Hinzurechnung")</f>
        <v>0</v>
      </c>
      <c r="Q265" s="306">
        <f>SUMIFS(B1_Hinzu_Kürz!$D$4:$D$203,B1_Hinzu_Kürz!$B$4:$B$203,$A265,B1_Hinzu_Kürz!$C$4:$C$203,CONCATENATE(B_Bilanz!$B265," ",B_Bilanz!$C265),B1_Hinzu_Kürz!$E$4:$E$203,"Kürzung")</f>
        <v>0</v>
      </c>
      <c r="R265" s="321"/>
      <c r="S265" s="322"/>
      <c r="T265" s="301">
        <f t="shared" ref="T265:T278" si="216">N265+P265-Q265-R265-S265</f>
        <v>0</v>
      </c>
      <c r="U265" s="304"/>
      <c r="V265" s="304"/>
    </row>
    <row r="266" spans="1:22" outlineLevel="1">
      <c r="A266" s="327">
        <f>A193</f>
        <v>2013</v>
      </c>
      <c r="B266" s="170" t="s">
        <v>444</v>
      </c>
      <c r="C266" s="37" t="s">
        <v>445</v>
      </c>
      <c r="D266" s="304"/>
      <c r="E266" s="304"/>
      <c r="F266" s="304"/>
      <c r="G266" s="304"/>
      <c r="H266" s="304"/>
      <c r="I266" s="304"/>
      <c r="J266" s="301">
        <f t="shared" si="214"/>
        <v>0</v>
      </c>
      <c r="K266" s="301">
        <f t="shared" si="215"/>
        <v>0</v>
      </c>
      <c r="L266" s="304"/>
      <c r="M266" s="304"/>
      <c r="N266" s="304"/>
      <c r="O266" s="305"/>
      <c r="P266" s="306">
        <f>SUMIFS(B1_Hinzu_Kürz!$D$4:$D$203,B1_Hinzu_Kürz!$B$4:$B$203,$A266,B1_Hinzu_Kürz!$C$4:$C$203,CONCATENATE(B_Bilanz!$B266," ",B_Bilanz!$C266),B1_Hinzu_Kürz!$E$4:$E$203,"Hinzurechnung")</f>
        <v>0</v>
      </c>
      <c r="Q266" s="306">
        <f>SUMIFS(B1_Hinzu_Kürz!$D$4:$D$203,B1_Hinzu_Kürz!$B$4:$B$203,$A266,B1_Hinzu_Kürz!$C$4:$C$203,CONCATENATE(B_Bilanz!$B266," ",B_Bilanz!$C266),B1_Hinzu_Kürz!$E$4:$E$203,"Kürzung")</f>
        <v>0</v>
      </c>
      <c r="R266" s="321"/>
      <c r="S266" s="322"/>
      <c r="T266" s="301">
        <f t="shared" si="216"/>
        <v>0</v>
      </c>
      <c r="U266" s="304"/>
      <c r="V266" s="304"/>
    </row>
    <row r="267" spans="1:22" outlineLevel="1">
      <c r="A267" s="327">
        <f>A193</f>
        <v>2013</v>
      </c>
      <c r="B267" s="170" t="s">
        <v>446</v>
      </c>
      <c r="C267" s="37" t="s">
        <v>447</v>
      </c>
      <c r="D267" s="304"/>
      <c r="E267" s="304"/>
      <c r="F267" s="304"/>
      <c r="G267" s="304"/>
      <c r="H267" s="304"/>
      <c r="I267" s="304"/>
      <c r="J267" s="301">
        <f t="shared" si="214"/>
        <v>0</v>
      </c>
      <c r="K267" s="301">
        <f t="shared" si="215"/>
        <v>0</v>
      </c>
      <c r="L267" s="304"/>
      <c r="M267" s="304"/>
      <c r="N267" s="304"/>
      <c r="O267" s="305"/>
      <c r="P267" s="306">
        <f>SUMIFS(B1_Hinzu_Kürz!$D$4:$D$203,B1_Hinzu_Kürz!$B$4:$B$203,$A267,B1_Hinzu_Kürz!$C$4:$C$203,CONCATENATE(B_Bilanz!$B267," ",B_Bilanz!$C267),B1_Hinzu_Kürz!$E$4:$E$203,"Hinzurechnung")</f>
        <v>0</v>
      </c>
      <c r="Q267" s="306">
        <f>SUMIFS(B1_Hinzu_Kürz!$D$4:$D$203,B1_Hinzu_Kürz!$B$4:$B$203,$A267,B1_Hinzu_Kürz!$C$4:$C$203,CONCATENATE(B_Bilanz!$B267," ",B_Bilanz!$C267),B1_Hinzu_Kürz!$E$4:$E$203,"Kürzung")</f>
        <v>0</v>
      </c>
      <c r="R267" s="321"/>
      <c r="S267" s="322"/>
      <c r="T267" s="301">
        <f t="shared" si="216"/>
        <v>0</v>
      </c>
      <c r="U267" s="304"/>
      <c r="V267" s="304"/>
    </row>
    <row r="268" spans="1:22" outlineLevel="1">
      <c r="A268" s="327">
        <f>A193</f>
        <v>2013</v>
      </c>
      <c r="B268" s="168" t="s">
        <v>448</v>
      </c>
      <c r="C268" s="37" t="s">
        <v>449</v>
      </c>
      <c r="D268" s="304"/>
      <c r="E268" s="304"/>
      <c r="F268" s="304"/>
      <c r="G268" s="304"/>
      <c r="H268" s="304"/>
      <c r="I268" s="304"/>
      <c r="J268" s="301">
        <f t="shared" si="214"/>
        <v>0</v>
      </c>
      <c r="K268" s="301">
        <f t="shared" si="215"/>
        <v>0</v>
      </c>
      <c r="L268" s="304"/>
      <c r="M268" s="304"/>
      <c r="N268" s="304"/>
      <c r="O268" s="305"/>
      <c r="P268" s="306">
        <f>SUMIFS(B1_Hinzu_Kürz!$D$4:$D$203,B1_Hinzu_Kürz!$B$4:$B$203,$A268,B1_Hinzu_Kürz!$C$4:$C$203,CONCATENATE(B_Bilanz!$B268," ",B_Bilanz!$C268),B1_Hinzu_Kürz!$E$4:$E$203,"Hinzurechnung")</f>
        <v>0</v>
      </c>
      <c r="Q268" s="306">
        <f>SUMIFS(B1_Hinzu_Kürz!$D$4:$D$203,B1_Hinzu_Kürz!$B$4:$B$203,$A268,B1_Hinzu_Kürz!$C$4:$C$203,CONCATENATE(B_Bilanz!$B268," ",B_Bilanz!$C268),B1_Hinzu_Kürz!$E$4:$E$203,"Kürzung")</f>
        <v>0</v>
      </c>
      <c r="R268" s="321"/>
      <c r="S268" s="322"/>
      <c r="T268" s="301">
        <f t="shared" si="216"/>
        <v>0</v>
      </c>
      <c r="U268" s="304"/>
      <c r="V268" s="304"/>
    </row>
    <row r="269" spans="1:22" outlineLevel="1">
      <c r="A269" s="327">
        <f>A193</f>
        <v>2013</v>
      </c>
      <c r="B269" s="168" t="s">
        <v>450</v>
      </c>
      <c r="C269" s="37" t="s">
        <v>451</v>
      </c>
      <c r="D269" s="304"/>
      <c r="E269" s="304"/>
      <c r="F269" s="304"/>
      <c r="G269" s="304"/>
      <c r="H269" s="304"/>
      <c r="I269" s="304"/>
      <c r="J269" s="301">
        <f t="shared" si="214"/>
        <v>0</v>
      </c>
      <c r="K269" s="301">
        <f t="shared" si="215"/>
        <v>0</v>
      </c>
      <c r="L269" s="304"/>
      <c r="M269" s="304"/>
      <c r="N269" s="304"/>
      <c r="O269" s="305"/>
      <c r="P269" s="306">
        <f>SUMIFS(B1_Hinzu_Kürz!$D$4:$D$203,B1_Hinzu_Kürz!$B$4:$B$203,$A269,B1_Hinzu_Kürz!$C$4:$C$203,CONCATENATE(B_Bilanz!$B269," ",B_Bilanz!$C269),B1_Hinzu_Kürz!$E$4:$E$203,"Hinzurechnung")</f>
        <v>0</v>
      </c>
      <c r="Q269" s="306">
        <f>SUMIFS(B1_Hinzu_Kürz!$D$4:$D$203,B1_Hinzu_Kürz!$B$4:$B$203,$A269,B1_Hinzu_Kürz!$C$4:$C$203,CONCATENATE(B_Bilanz!$B269," ",B_Bilanz!$C269),B1_Hinzu_Kürz!$E$4:$E$203,"Kürzung")</f>
        <v>0</v>
      </c>
      <c r="R269" s="321"/>
      <c r="S269" s="322"/>
      <c r="T269" s="301">
        <f t="shared" si="216"/>
        <v>0</v>
      </c>
      <c r="U269" s="304"/>
      <c r="V269" s="304"/>
    </row>
    <row r="270" spans="1:22" ht="15" customHeight="1" outlineLevel="1">
      <c r="A270" s="327">
        <v>2013</v>
      </c>
      <c r="B270" s="169" t="s">
        <v>1081</v>
      </c>
      <c r="C270" s="39" t="s">
        <v>916</v>
      </c>
      <c r="D270" s="304"/>
      <c r="E270" s="304"/>
      <c r="F270" s="304"/>
      <c r="G270" s="304"/>
      <c r="H270" s="304"/>
      <c r="I270" s="304"/>
      <c r="J270" s="301">
        <f t="shared" si="214"/>
        <v>0</v>
      </c>
      <c r="K270" s="301">
        <f t="shared" si="215"/>
        <v>0</v>
      </c>
      <c r="L270" s="304"/>
      <c r="M270" s="304"/>
      <c r="N270" s="304"/>
      <c r="O270" s="305"/>
      <c r="P270" s="306">
        <f>SUMIFS(B1_Hinzu_Kürz!$D$4:$D$203,B1_Hinzu_Kürz!$B$4:$B$203,$A270,B1_Hinzu_Kürz!$C$4:$C$203,CONCATENATE(B_Bilanz!$B270," ",B_Bilanz!$C270),B1_Hinzu_Kürz!$E$4:$E$203,"Hinzurechnung")</f>
        <v>0</v>
      </c>
      <c r="Q270" s="306">
        <f>SUMIFS(B1_Hinzu_Kürz!$D$4:$D$203,B1_Hinzu_Kürz!$B$4:$B$203,$A270,B1_Hinzu_Kürz!$C$4:$C$203,CONCATENATE(B_Bilanz!$B270," ",B_Bilanz!$C270),B1_Hinzu_Kürz!$E$4:$E$203,"Kürzung")</f>
        <v>0</v>
      </c>
      <c r="R270" s="321"/>
      <c r="S270" s="322"/>
      <c r="T270" s="301">
        <f t="shared" si="216"/>
        <v>0</v>
      </c>
      <c r="U270" s="304"/>
      <c r="V270" s="304"/>
    </row>
    <row r="271" spans="1:22" outlineLevel="1">
      <c r="A271" s="327">
        <f>A193</f>
        <v>2013</v>
      </c>
      <c r="B271" s="168" t="s">
        <v>452</v>
      </c>
      <c r="C271" s="37" t="s">
        <v>453</v>
      </c>
      <c r="D271" s="304"/>
      <c r="E271" s="304"/>
      <c r="F271" s="304"/>
      <c r="G271" s="304"/>
      <c r="H271" s="304"/>
      <c r="I271" s="304"/>
      <c r="J271" s="301">
        <f t="shared" si="214"/>
        <v>0</v>
      </c>
      <c r="K271" s="301">
        <f t="shared" si="215"/>
        <v>0</v>
      </c>
      <c r="L271" s="304"/>
      <c r="M271" s="304"/>
      <c r="N271" s="304"/>
      <c r="O271" s="305"/>
      <c r="P271" s="306">
        <f>SUMIFS(B1_Hinzu_Kürz!$D$4:$D$203,B1_Hinzu_Kürz!$B$4:$B$203,$A271,B1_Hinzu_Kürz!$C$4:$C$203,CONCATENATE(B_Bilanz!$B271," ",B_Bilanz!$C271),B1_Hinzu_Kürz!$E$4:$E$203,"Hinzurechnung")</f>
        <v>0</v>
      </c>
      <c r="Q271" s="306">
        <f>SUMIFS(B1_Hinzu_Kürz!$D$4:$D$203,B1_Hinzu_Kürz!$B$4:$B$203,$A271,B1_Hinzu_Kürz!$C$4:$C$203,CONCATENATE(B_Bilanz!$B271," ",B_Bilanz!$C271),B1_Hinzu_Kürz!$E$4:$E$203,"Kürzung")</f>
        <v>0</v>
      </c>
      <c r="R271" s="321"/>
      <c r="S271" s="322"/>
      <c r="T271" s="301">
        <f t="shared" si="216"/>
        <v>0</v>
      </c>
      <c r="U271" s="304"/>
      <c r="V271" s="304"/>
    </row>
    <row r="272" spans="1:22" outlineLevel="1">
      <c r="A272" s="327">
        <f>A193</f>
        <v>2013</v>
      </c>
      <c r="B272" s="169" t="s">
        <v>915</v>
      </c>
      <c r="C272" s="39" t="s">
        <v>916</v>
      </c>
      <c r="D272" s="304"/>
      <c r="E272" s="304"/>
      <c r="F272" s="304"/>
      <c r="G272" s="304"/>
      <c r="H272" s="304"/>
      <c r="I272" s="304"/>
      <c r="J272" s="301">
        <f t="shared" si="214"/>
        <v>0</v>
      </c>
      <c r="K272" s="301">
        <f t="shared" si="215"/>
        <v>0</v>
      </c>
      <c r="L272" s="304"/>
      <c r="M272" s="304"/>
      <c r="N272" s="304"/>
      <c r="O272" s="305"/>
      <c r="P272" s="306">
        <f>SUMIFS(B1_Hinzu_Kürz!$D$4:$D$203,B1_Hinzu_Kürz!$B$4:$B$203,$A272,B1_Hinzu_Kürz!$C$4:$C$203,CONCATENATE(B_Bilanz!$B272," ",B_Bilanz!$C272),B1_Hinzu_Kürz!$E$4:$E$203,"Hinzurechnung")</f>
        <v>0</v>
      </c>
      <c r="Q272" s="306">
        <f>SUMIFS(B1_Hinzu_Kürz!$D$4:$D$203,B1_Hinzu_Kürz!$B$4:$B$203,$A272,B1_Hinzu_Kürz!$C$4:$C$203,CONCATENATE(B_Bilanz!$B272," ",B_Bilanz!$C272),B1_Hinzu_Kürz!$E$4:$E$203,"Kürzung")</f>
        <v>0</v>
      </c>
      <c r="R272" s="321"/>
      <c r="S272" s="322"/>
      <c r="T272" s="301">
        <f t="shared" si="216"/>
        <v>0</v>
      </c>
      <c r="U272" s="304"/>
      <c r="V272" s="304"/>
    </row>
    <row r="273" spans="1:22" ht="30" outlineLevel="1">
      <c r="A273" s="327">
        <f>A193</f>
        <v>2013</v>
      </c>
      <c r="B273" s="168" t="s">
        <v>454</v>
      </c>
      <c r="C273" s="37" t="s">
        <v>455</v>
      </c>
      <c r="D273" s="304"/>
      <c r="E273" s="304"/>
      <c r="F273" s="304"/>
      <c r="G273" s="304"/>
      <c r="H273" s="304"/>
      <c r="I273" s="304"/>
      <c r="J273" s="301">
        <f t="shared" si="214"/>
        <v>0</v>
      </c>
      <c r="K273" s="301">
        <f t="shared" si="215"/>
        <v>0</v>
      </c>
      <c r="L273" s="304"/>
      <c r="M273" s="304"/>
      <c r="N273" s="304"/>
      <c r="O273" s="305"/>
      <c r="P273" s="306">
        <f>SUMIFS(B1_Hinzu_Kürz!$D$4:$D$203,B1_Hinzu_Kürz!$B$4:$B$203,$A273,B1_Hinzu_Kürz!$C$4:$C$203,CONCATENATE(B_Bilanz!$B273," ",B_Bilanz!$C273),B1_Hinzu_Kürz!$E$4:$E$203,"Hinzurechnung")</f>
        <v>0</v>
      </c>
      <c r="Q273" s="306">
        <f>SUMIFS(B1_Hinzu_Kürz!$D$4:$D$203,B1_Hinzu_Kürz!$B$4:$B$203,$A273,B1_Hinzu_Kürz!$C$4:$C$203,CONCATENATE(B_Bilanz!$B273," ",B_Bilanz!$C273),B1_Hinzu_Kürz!$E$4:$E$203,"Kürzung")</f>
        <v>0</v>
      </c>
      <c r="R273" s="321"/>
      <c r="S273" s="322"/>
      <c r="T273" s="301">
        <f t="shared" si="216"/>
        <v>0</v>
      </c>
      <c r="U273" s="304"/>
      <c r="V273" s="304"/>
    </row>
    <row r="274" spans="1:22" outlineLevel="1">
      <c r="A274" s="327">
        <f>A193</f>
        <v>2013</v>
      </c>
      <c r="B274" s="168" t="s">
        <v>456</v>
      </c>
      <c r="C274" s="37" t="s">
        <v>457</v>
      </c>
      <c r="D274" s="304"/>
      <c r="E274" s="304"/>
      <c r="F274" s="304"/>
      <c r="G274" s="304"/>
      <c r="H274" s="304"/>
      <c r="I274" s="304"/>
      <c r="J274" s="301">
        <f t="shared" si="214"/>
        <v>0</v>
      </c>
      <c r="K274" s="301">
        <f t="shared" si="215"/>
        <v>0</v>
      </c>
      <c r="L274" s="304"/>
      <c r="M274" s="304"/>
      <c r="N274" s="304"/>
      <c r="O274" s="305"/>
      <c r="P274" s="306">
        <f>SUMIFS(B1_Hinzu_Kürz!$D$4:$D$203,B1_Hinzu_Kürz!$B$4:$B$203,$A274,B1_Hinzu_Kürz!$C$4:$C$203,CONCATENATE(B_Bilanz!$B274," ",B_Bilanz!$C274),B1_Hinzu_Kürz!$E$4:$E$203,"Hinzurechnung")</f>
        <v>0</v>
      </c>
      <c r="Q274" s="306">
        <f>SUMIFS(B1_Hinzu_Kürz!$D$4:$D$203,B1_Hinzu_Kürz!$B$4:$B$203,$A274,B1_Hinzu_Kürz!$C$4:$C$203,CONCATENATE(B_Bilanz!$B274," ",B_Bilanz!$C274),B1_Hinzu_Kürz!$E$4:$E$203,"Kürzung")</f>
        <v>0</v>
      </c>
      <c r="R274" s="321"/>
      <c r="S274" s="322"/>
      <c r="T274" s="301">
        <f t="shared" si="216"/>
        <v>0</v>
      </c>
      <c r="U274" s="304"/>
      <c r="V274" s="304"/>
    </row>
    <row r="275" spans="1:22" outlineLevel="1">
      <c r="A275" s="327">
        <f>A193</f>
        <v>2013</v>
      </c>
      <c r="B275" s="169" t="s">
        <v>1072</v>
      </c>
      <c r="C275" s="39" t="s">
        <v>916</v>
      </c>
      <c r="D275" s="304"/>
      <c r="E275" s="304"/>
      <c r="F275" s="304"/>
      <c r="G275" s="304"/>
      <c r="H275" s="304"/>
      <c r="I275" s="304"/>
      <c r="J275" s="301">
        <f t="shared" si="214"/>
        <v>0</v>
      </c>
      <c r="K275" s="301">
        <f t="shared" si="215"/>
        <v>0</v>
      </c>
      <c r="L275" s="304"/>
      <c r="M275" s="304"/>
      <c r="N275" s="304"/>
      <c r="O275" s="305"/>
      <c r="P275" s="306">
        <f>SUMIFS(B1_Hinzu_Kürz!$D$4:$D$203,B1_Hinzu_Kürz!$B$4:$B$203,$A275,B1_Hinzu_Kürz!$C$4:$C$203,CONCATENATE(B_Bilanz!$B275," ",B_Bilanz!$C275),B1_Hinzu_Kürz!$E$4:$E$203,"Hinzurechnung")</f>
        <v>0</v>
      </c>
      <c r="Q275" s="306">
        <f>SUMIFS(B1_Hinzu_Kürz!$D$4:$D$203,B1_Hinzu_Kürz!$B$4:$B$203,$A275,B1_Hinzu_Kürz!$C$4:$C$203,CONCATENATE(B_Bilanz!$B275," ",B_Bilanz!$C275),B1_Hinzu_Kürz!$E$4:$E$203,"Kürzung")</f>
        <v>0</v>
      </c>
      <c r="R275" s="321"/>
      <c r="S275" s="322"/>
      <c r="T275" s="301">
        <f t="shared" si="216"/>
        <v>0</v>
      </c>
      <c r="U275" s="304"/>
      <c r="V275" s="304"/>
    </row>
    <row r="276" spans="1:22" ht="30" outlineLevel="1">
      <c r="A276" s="327">
        <f>A193</f>
        <v>2013</v>
      </c>
      <c r="B276" s="168" t="s">
        <v>458</v>
      </c>
      <c r="C276" s="37" t="s">
        <v>459</v>
      </c>
      <c r="D276" s="304"/>
      <c r="E276" s="304"/>
      <c r="F276" s="304"/>
      <c r="G276" s="304"/>
      <c r="H276" s="304"/>
      <c r="I276" s="304"/>
      <c r="J276" s="301">
        <f t="shared" si="214"/>
        <v>0</v>
      </c>
      <c r="K276" s="301">
        <f t="shared" si="215"/>
        <v>0</v>
      </c>
      <c r="L276" s="304"/>
      <c r="M276" s="304"/>
      <c r="N276" s="304"/>
      <c r="O276" s="305"/>
      <c r="P276" s="306">
        <f>SUMIFS(B1_Hinzu_Kürz!$D$4:$D$203,B1_Hinzu_Kürz!$B$4:$B$203,$A276,B1_Hinzu_Kürz!$C$4:$C$203,CONCATENATE(B_Bilanz!$B276," ",B_Bilanz!$C276),B1_Hinzu_Kürz!$E$4:$E$203,"Hinzurechnung")</f>
        <v>0</v>
      </c>
      <c r="Q276" s="306">
        <f>SUMIFS(B1_Hinzu_Kürz!$D$4:$D$203,B1_Hinzu_Kürz!$B$4:$B$203,$A276,B1_Hinzu_Kürz!$C$4:$C$203,CONCATENATE(B_Bilanz!$B276," ",B_Bilanz!$C276),B1_Hinzu_Kürz!$E$4:$E$203,"Kürzung")</f>
        <v>0</v>
      </c>
      <c r="R276" s="321"/>
      <c r="S276" s="322"/>
      <c r="T276" s="301">
        <f t="shared" si="216"/>
        <v>0</v>
      </c>
      <c r="U276" s="304"/>
      <c r="V276" s="304"/>
    </row>
    <row r="277" spans="1:22" outlineLevel="1">
      <c r="A277" s="327">
        <f>A193</f>
        <v>2013</v>
      </c>
      <c r="B277" s="169" t="s">
        <v>1073</v>
      </c>
      <c r="C277" s="39" t="s">
        <v>916</v>
      </c>
      <c r="D277" s="304"/>
      <c r="E277" s="304"/>
      <c r="F277" s="304"/>
      <c r="G277" s="304"/>
      <c r="H277" s="304"/>
      <c r="I277" s="304"/>
      <c r="J277" s="301">
        <f t="shared" si="214"/>
        <v>0</v>
      </c>
      <c r="K277" s="301">
        <f t="shared" si="215"/>
        <v>0</v>
      </c>
      <c r="L277" s="304"/>
      <c r="M277" s="304"/>
      <c r="N277" s="304"/>
      <c r="O277" s="305"/>
      <c r="P277" s="306">
        <f>SUMIFS(B1_Hinzu_Kürz!$D$4:$D$203,B1_Hinzu_Kürz!$B$4:$B$203,$A277,B1_Hinzu_Kürz!$C$4:$C$203,CONCATENATE(B_Bilanz!$B277," ",B_Bilanz!$C277),B1_Hinzu_Kürz!$E$4:$E$203,"Hinzurechnung")</f>
        <v>0</v>
      </c>
      <c r="Q277" s="306">
        <f>SUMIFS(B1_Hinzu_Kürz!$D$4:$D$203,B1_Hinzu_Kürz!$B$4:$B$203,$A277,B1_Hinzu_Kürz!$C$4:$C$203,CONCATENATE(B_Bilanz!$B277," ",B_Bilanz!$C277),B1_Hinzu_Kürz!$E$4:$E$203,"Kürzung")</f>
        <v>0</v>
      </c>
      <c r="R277" s="321"/>
      <c r="S277" s="322"/>
      <c r="T277" s="301">
        <f t="shared" si="216"/>
        <v>0</v>
      </c>
      <c r="U277" s="304"/>
      <c r="V277" s="304"/>
    </row>
    <row r="278" spans="1:22" outlineLevel="1">
      <c r="A278" s="327">
        <f>A193</f>
        <v>2013</v>
      </c>
      <c r="B278" s="168" t="s">
        <v>460</v>
      </c>
      <c r="C278" s="37" t="s">
        <v>461</v>
      </c>
      <c r="D278" s="304"/>
      <c r="E278" s="304"/>
      <c r="F278" s="304"/>
      <c r="G278" s="304"/>
      <c r="H278" s="304"/>
      <c r="I278" s="304"/>
      <c r="J278" s="301">
        <f t="shared" si="214"/>
        <v>0</v>
      </c>
      <c r="K278" s="301">
        <f t="shared" si="215"/>
        <v>0</v>
      </c>
      <c r="L278" s="304"/>
      <c r="M278" s="304"/>
      <c r="N278" s="304"/>
      <c r="O278" s="305"/>
      <c r="P278" s="306">
        <f>SUMIFS(B1_Hinzu_Kürz!$D$4:$D$203,B1_Hinzu_Kürz!$B$4:$B$203,$A278,B1_Hinzu_Kürz!$C$4:$C$203,CONCATENATE(B_Bilanz!$B278," ",B_Bilanz!$C278),B1_Hinzu_Kürz!$E$4:$E$203,"Hinzurechnung")</f>
        <v>0</v>
      </c>
      <c r="Q278" s="306">
        <f>SUMIFS(B1_Hinzu_Kürz!$D$4:$D$203,B1_Hinzu_Kürz!$B$4:$B$203,$A278,B1_Hinzu_Kürz!$C$4:$C$203,CONCATENATE(B_Bilanz!$B278," ",B_Bilanz!$C278),B1_Hinzu_Kürz!$E$4:$E$203,"Kürzung")</f>
        <v>0</v>
      </c>
      <c r="R278" s="321"/>
      <c r="S278" s="322"/>
      <c r="T278" s="301">
        <f t="shared" si="216"/>
        <v>0</v>
      </c>
      <c r="U278" s="304"/>
      <c r="V278" s="304"/>
    </row>
    <row r="279" spans="1:22" outlineLevel="1">
      <c r="A279" s="327">
        <f>A193</f>
        <v>2013</v>
      </c>
      <c r="B279" s="169" t="s">
        <v>462</v>
      </c>
      <c r="C279" s="38" t="s">
        <v>463</v>
      </c>
      <c r="D279" s="304"/>
      <c r="E279" s="304"/>
      <c r="F279" s="304"/>
      <c r="G279" s="304"/>
      <c r="H279" s="304"/>
      <c r="I279" s="304"/>
      <c r="J279" s="301">
        <f t="shared" si="214"/>
        <v>0</v>
      </c>
      <c r="K279" s="301">
        <f t="shared" si="215"/>
        <v>0</v>
      </c>
      <c r="L279" s="304"/>
      <c r="M279" s="304"/>
      <c r="N279" s="304"/>
      <c r="O279" s="305"/>
      <c r="P279" s="306">
        <f>SUMIFS(B1_Hinzu_Kürz!$D$4:$D$203,B1_Hinzu_Kürz!$B$4:$B$203,$A279,B1_Hinzu_Kürz!$C$4:$C$203,CONCATENATE(B_Bilanz!$B279," ",B_Bilanz!$C279),B1_Hinzu_Kürz!$E$4:$E$203,"Hinzurechnung")</f>
        <v>0</v>
      </c>
      <c r="Q279" s="306">
        <f>SUMIFS(B1_Hinzu_Kürz!$D$4:$D$203,B1_Hinzu_Kürz!$B$4:$B$203,$A279,B1_Hinzu_Kürz!$C$4:$C$203,CONCATENATE(B_Bilanz!$B279," ",B_Bilanz!$C279),B1_Hinzu_Kürz!$E$4:$E$203,"Kürzung")</f>
        <v>0</v>
      </c>
      <c r="R279" s="321"/>
      <c r="S279" s="322"/>
      <c r="T279" s="301">
        <f t="shared" ref="T279:T283" si="217">N279+P279-Q279-R279-S279</f>
        <v>0</v>
      </c>
      <c r="U279" s="304"/>
      <c r="V279" s="304"/>
    </row>
    <row r="280" spans="1:22" outlineLevel="1">
      <c r="A280" s="327">
        <f>A193</f>
        <v>2013</v>
      </c>
      <c r="B280" s="169" t="s">
        <v>464</v>
      </c>
      <c r="C280" s="38" t="s">
        <v>465</v>
      </c>
      <c r="D280" s="304"/>
      <c r="E280" s="304"/>
      <c r="F280" s="304"/>
      <c r="G280" s="304"/>
      <c r="H280" s="304"/>
      <c r="I280" s="304"/>
      <c r="J280" s="301">
        <f t="shared" si="214"/>
        <v>0</v>
      </c>
      <c r="K280" s="301">
        <f t="shared" si="215"/>
        <v>0</v>
      </c>
      <c r="L280" s="304"/>
      <c r="M280" s="304"/>
      <c r="N280" s="304"/>
      <c r="O280" s="305"/>
      <c r="P280" s="306">
        <f>SUMIFS(B1_Hinzu_Kürz!$D$4:$D$203,B1_Hinzu_Kürz!$B$4:$B$203,$A280,B1_Hinzu_Kürz!$C$4:$C$203,CONCATENATE(B_Bilanz!$B280," ",B_Bilanz!$C280),B1_Hinzu_Kürz!$E$4:$E$203,"Hinzurechnung")</f>
        <v>0</v>
      </c>
      <c r="Q280" s="306">
        <f>SUMIFS(B1_Hinzu_Kürz!$D$4:$D$203,B1_Hinzu_Kürz!$B$4:$B$203,$A280,B1_Hinzu_Kürz!$C$4:$C$203,CONCATENATE(B_Bilanz!$B280," ",B_Bilanz!$C280),B1_Hinzu_Kürz!$E$4:$E$203,"Kürzung")</f>
        <v>0</v>
      </c>
      <c r="R280" s="321"/>
      <c r="S280" s="322"/>
      <c r="T280" s="301">
        <f t="shared" si="217"/>
        <v>0</v>
      </c>
      <c r="U280" s="304"/>
      <c r="V280" s="304"/>
    </row>
    <row r="281" spans="1:22" outlineLevel="1">
      <c r="A281" s="327">
        <f>A193</f>
        <v>2013</v>
      </c>
      <c r="B281" s="168" t="s">
        <v>187</v>
      </c>
      <c r="C281" s="37" t="s">
        <v>403</v>
      </c>
      <c r="D281" s="304"/>
      <c r="E281" s="304"/>
      <c r="F281" s="304"/>
      <c r="G281" s="304"/>
      <c r="H281" s="304"/>
      <c r="I281" s="304"/>
      <c r="J281" s="301">
        <f t="shared" si="214"/>
        <v>0</v>
      </c>
      <c r="K281" s="301">
        <f t="shared" si="215"/>
        <v>0</v>
      </c>
      <c r="L281" s="304"/>
      <c r="M281" s="304"/>
      <c r="N281" s="304"/>
      <c r="O281" s="305"/>
      <c r="P281" s="306">
        <f>SUMIFS(B1_Hinzu_Kürz!$D$4:$D$203,B1_Hinzu_Kürz!$B$4:$B$203,$A281,B1_Hinzu_Kürz!$C$4:$C$203,CONCATENATE(B_Bilanz!$B281," ",B_Bilanz!$C281),B1_Hinzu_Kürz!$E$4:$E$203,"Hinzurechnung")</f>
        <v>0</v>
      </c>
      <c r="Q281" s="306">
        <f>SUMIFS(B1_Hinzu_Kürz!$D$4:$D$203,B1_Hinzu_Kürz!$B$4:$B$203,$A281,B1_Hinzu_Kürz!$C$4:$C$203,CONCATENATE(B_Bilanz!$B281," ",B_Bilanz!$C281),B1_Hinzu_Kürz!$E$4:$E$203,"Kürzung")</f>
        <v>0</v>
      </c>
      <c r="R281" s="321"/>
      <c r="S281" s="322"/>
      <c r="T281" s="301">
        <f t="shared" si="217"/>
        <v>0</v>
      </c>
      <c r="U281" s="304"/>
      <c r="V281" s="304"/>
    </row>
    <row r="282" spans="1:22" outlineLevel="1">
      <c r="A282" s="327">
        <f>A193</f>
        <v>2013</v>
      </c>
      <c r="B282" s="168" t="s">
        <v>207</v>
      </c>
      <c r="C282" s="37" t="s">
        <v>466</v>
      </c>
      <c r="D282" s="304"/>
      <c r="E282" s="304"/>
      <c r="F282" s="304"/>
      <c r="G282" s="304"/>
      <c r="H282" s="304"/>
      <c r="I282" s="304"/>
      <c r="J282" s="301">
        <f t="shared" si="214"/>
        <v>0</v>
      </c>
      <c r="K282" s="301">
        <f t="shared" si="215"/>
        <v>0</v>
      </c>
      <c r="L282" s="304"/>
      <c r="M282" s="304"/>
      <c r="N282" s="304"/>
      <c r="O282" s="305"/>
      <c r="P282" s="306">
        <f>SUMIFS(B1_Hinzu_Kürz!$D$4:$D$203,B1_Hinzu_Kürz!$B$4:$B$203,$A282,B1_Hinzu_Kürz!$C$4:$C$203,CONCATENATE(B_Bilanz!$B282," ",B_Bilanz!$C282),B1_Hinzu_Kürz!$E$4:$E$203,"Hinzurechnung")</f>
        <v>0</v>
      </c>
      <c r="Q282" s="306">
        <f>SUMIFS(B1_Hinzu_Kürz!$D$4:$D$203,B1_Hinzu_Kürz!$B$4:$B$203,$A282,B1_Hinzu_Kürz!$C$4:$C$203,CONCATENATE(B_Bilanz!$B282," ",B_Bilanz!$C282),B1_Hinzu_Kürz!$E$4:$E$203,"Kürzung")</f>
        <v>0</v>
      </c>
      <c r="R282" s="321"/>
      <c r="S282" s="322"/>
      <c r="T282" s="301">
        <f t="shared" si="217"/>
        <v>0</v>
      </c>
      <c r="U282" s="304"/>
      <c r="V282" s="304"/>
    </row>
    <row r="283" spans="1:22" outlineLevel="1">
      <c r="A283" s="327">
        <f>A193</f>
        <v>2013</v>
      </c>
      <c r="B283" s="168" t="s">
        <v>467</v>
      </c>
      <c r="C283" s="40" t="s">
        <v>402</v>
      </c>
      <c r="D283" s="304"/>
      <c r="E283" s="304"/>
      <c r="F283" s="304"/>
      <c r="G283" s="304"/>
      <c r="H283" s="304"/>
      <c r="I283" s="304"/>
      <c r="J283" s="301">
        <f t="shared" si="214"/>
        <v>0</v>
      </c>
      <c r="K283" s="301">
        <f t="shared" si="215"/>
        <v>0</v>
      </c>
      <c r="L283" s="304"/>
      <c r="M283" s="304"/>
      <c r="N283" s="304"/>
      <c r="O283" s="305"/>
      <c r="P283" s="308">
        <f>SUMIFS(B1_Hinzu_Kürz!$D$4:$D$203,B1_Hinzu_Kürz!$B$4:$B$203,$A283,B1_Hinzu_Kürz!$C$4:$C$203,CONCATENATE(B_Bilanz!$B283," ",B_Bilanz!$C283),B1_Hinzu_Kürz!$E$4:$E$203,"Hinzurechnung")</f>
        <v>0</v>
      </c>
      <c r="Q283" s="308">
        <f>SUMIFS(B1_Hinzu_Kürz!$D$4:$D$203,B1_Hinzu_Kürz!$B$4:$B$203,$A283,B1_Hinzu_Kürz!$C$4:$C$203,CONCATENATE(B_Bilanz!$B283," ",B_Bilanz!$C283),B1_Hinzu_Kürz!$E$4:$E$203,"Kürzung")</f>
        <v>0</v>
      </c>
      <c r="R283" s="325"/>
      <c r="S283" s="326"/>
      <c r="T283" s="301">
        <f t="shared" si="217"/>
        <v>0</v>
      </c>
      <c r="U283" s="304"/>
      <c r="V283" s="304"/>
    </row>
    <row r="284" spans="1:22" ht="18.75">
      <c r="A284" s="329"/>
      <c r="B284" s="289" t="str">
        <f>CONCATENATE("Bilanz des Jahres ",A286)</f>
        <v>Bilanz des Jahres 2012</v>
      </c>
      <c r="C284" s="290"/>
      <c r="D284" s="316"/>
      <c r="E284" s="316"/>
      <c r="F284" s="316"/>
      <c r="G284" s="316"/>
      <c r="H284" s="316"/>
      <c r="I284" s="316"/>
      <c r="J284" s="316"/>
      <c r="K284" s="316"/>
      <c r="L284" s="316"/>
      <c r="M284" s="316"/>
      <c r="N284" s="316"/>
      <c r="O284" s="316"/>
      <c r="P284" s="316"/>
      <c r="Q284" s="316"/>
      <c r="R284" s="316"/>
      <c r="S284" s="316"/>
      <c r="T284" s="316"/>
      <c r="U284" s="316"/>
      <c r="V284" s="316"/>
    </row>
    <row r="285" spans="1:22" outlineLevel="1">
      <c r="A285" s="328"/>
      <c r="B285" s="176"/>
      <c r="C285" s="137" t="s">
        <v>351</v>
      </c>
      <c r="D285" s="404">
        <f>IF(D334=0,0,D335/D334)</f>
        <v>0</v>
      </c>
      <c r="E285" s="317"/>
      <c r="F285" s="404">
        <f>IF(F334=0,0,F335/F334)</f>
        <v>0</v>
      </c>
      <c r="G285" s="317"/>
      <c r="H285" s="404">
        <f>IF(H334=0,0,H335/H334)</f>
        <v>0</v>
      </c>
      <c r="I285" s="317"/>
      <c r="J285" s="404">
        <f>IF(J334=0,0,J335/J334)</f>
        <v>0</v>
      </c>
      <c r="K285" s="317"/>
      <c r="L285" s="404">
        <f>IF(L334=0,0,L335/L334)</f>
        <v>0</v>
      </c>
      <c r="M285" s="317"/>
      <c r="N285" s="404">
        <f>IF(N334=0,0,N335/N334)</f>
        <v>0</v>
      </c>
      <c r="O285" s="317"/>
      <c r="P285" s="303"/>
      <c r="Q285" s="302"/>
      <c r="R285" s="319"/>
      <c r="S285" s="320"/>
      <c r="T285" s="317"/>
      <c r="U285" s="318"/>
      <c r="V285" s="318"/>
    </row>
    <row r="286" spans="1:22" outlineLevel="1">
      <c r="A286" s="327">
        <v>2012</v>
      </c>
      <c r="B286" s="167" t="s">
        <v>19</v>
      </c>
      <c r="C286" s="36" t="s">
        <v>352</v>
      </c>
      <c r="D286" s="300">
        <f>D287+D307-D329+D330+D331+D332</f>
        <v>0</v>
      </c>
      <c r="E286" s="300">
        <f>E287+E307-E329+E330+E331+E332</f>
        <v>0</v>
      </c>
      <c r="F286" s="301">
        <f t="shared" ref="F286:V286" si="218">F287+F307+F330+F331+F332</f>
        <v>0</v>
      </c>
      <c r="G286" s="301">
        <f t="shared" si="218"/>
        <v>0</v>
      </c>
      <c r="H286" s="301">
        <f t="shared" si="218"/>
        <v>0</v>
      </c>
      <c r="I286" s="301">
        <f t="shared" si="218"/>
        <v>0</v>
      </c>
      <c r="J286" s="301">
        <f t="shared" si="218"/>
        <v>0</v>
      </c>
      <c r="K286" s="301">
        <f t="shared" si="218"/>
        <v>0</v>
      </c>
      <c r="L286" s="301">
        <f t="shared" si="218"/>
        <v>0</v>
      </c>
      <c r="M286" s="301">
        <f t="shared" si="218"/>
        <v>0</v>
      </c>
      <c r="N286" s="301">
        <f t="shared" si="218"/>
        <v>0</v>
      </c>
      <c r="O286" s="302">
        <f t="shared" si="218"/>
        <v>0</v>
      </c>
      <c r="P286" s="303">
        <f t="shared" si="218"/>
        <v>0</v>
      </c>
      <c r="Q286" s="303">
        <f t="shared" si="218"/>
        <v>0</v>
      </c>
      <c r="R286" s="321"/>
      <c r="S286" s="322"/>
      <c r="T286" s="301">
        <f t="shared" si="218"/>
        <v>0</v>
      </c>
      <c r="U286" s="301">
        <f t="shared" si="218"/>
        <v>0</v>
      </c>
      <c r="V286" s="301">
        <f t="shared" si="218"/>
        <v>0</v>
      </c>
    </row>
    <row r="287" spans="1:22" outlineLevel="1">
      <c r="A287" s="327">
        <f>A286</f>
        <v>2012</v>
      </c>
      <c r="B287" s="168" t="s">
        <v>50</v>
      </c>
      <c r="C287" s="37" t="s">
        <v>18</v>
      </c>
      <c r="D287" s="300">
        <f t="shared" ref="D287:V287" si="219">D288+D293+D298</f>
        <v>0</v>
      </c>
      <c r="E287" s="300">
        <f t="shared" si="219"/>
        <v>0</v>
      </c>
      <c r="F287" s="301">
        <f t="shared" si="219"/>
        <v>0</v>
      </c>
      <c r="G287" s="301">
        <f t="shared" si="219"/>
        <v>0</v>
      </c>
      <c r="H287" s="301">
        <f t="shared" si="219"/>
        <v>0</v>
      </c>
      <c r="I287" s="301">
        <f t="shared" si="219"/>
        <v>0</v>
      </c>
      <c r="J287" s="301">
        <f t="shared" si="219"/>
        <v>0</v>
      </c>
      <c r="K287" s="301">
        <f t="shared" si="219"/>
        <v>0</v>
      </c>
      <c r="L287" s="301">
        <f t="shared" si="219"/>
        <v>0</v>
      </c>
      <c r="M287" s="301">
        <f t="shared" si="219"/>
        <v>0</v>
      </c>
      <c r="N287" s="301">
        <f t="shared" si="219"/>
        <v>0</v>
      </c>
      <c r="O287" s="302">
        <f t="shared" si="219"/>
        <v>0</v>
      </c>
      <c r="P287" s="303">
        <f t="shared" si="219"/>
        <v>0</v>
      </c>
      <c r="Q287" s="303">
        <f t="shared" si="219"/>
        <v>0</v>
      </c>
      <c r="R287" s="321"/>
      <c r="S287" s="322"/>
      <c r="T287" s="301">
        <f t="shared" si="219"/>
        <v>0</v>
      </c>
      <c r="U287" s="301">
        <f t="shared" si="219"/>
        <v>0</v>
      </c>
      <c r="V287" s="301">
        <f t="shared" si="219"/>
        <v>0</v>
      </c>
    </row>
    <row r="288" spans="1:22" outlineLevel="1">
      <c r="A288" s="327">
        <f>A286</f>
        <v>2012</v>
      </c>
      <c r="B288" s="168" t="s">
        <v>52</v>
      </c>
      <c r="C288" s="37" t="s">
        <v>20</v>
      </c>
      <c r="D288" s="300">
        <f t="shared" ref="D288:V288" si="220">D289+D290+D291+D292</f>
        <v>0</v>
      </c>
      <c r="E288" s="300">
        <f t="shared" si="220"/>
        <v>0</v>
      </c>
      <c r="F288" s="301">
        <f t="shared" si="220"/>
        <v>0</v>
      </c>
      <c r="G288" s="301">
        <f t="shared" si="220"/>
        <v>0</v>
      </c>
      <c r="H288" s="301">
        <f t="shared" si="220"/>
        <v>0</v>
      </c>
      <c r="I288" s="301">
        <f t="shared" si="220"/>
        <v>0</v>
      </c>
      <c r="J288" s="301">
        <f t="shared" si="220"/>
        <v>0</v>
      </c>
      <c r="K288" s="301">
        <f t="shared" si="220"/>
        <v>0</v>
      </c>
      <c r="L288" s="301">
        <f t="shared" si="220"/>
        <v>0</v>
      </c>
      <c r="M288" s="301">
        <f t="shared" si="220"/>
        <v>0</v>
      </c>
      <c r="N288" s="301">
        <f t="shared" si="220"/>
        <v>0</v>
      </c>
      <c r="O288" s="302">
        <f t="shared" si="220"/>
        <v>0</v>
      </c>
      <c r="P288" s="303">
        <f t="shared" si="220"/>
        <v>0</v>
      </c>
      <c r="Q288" s="303">
        <f t="shared" si="220"/>
        <v>0</v>
      </c>
      <c r="R288" s="321"/>
      <c r="S288" s="322"/>
      <c r="T288" s="301">
        <f t="shared" si="220"/>
        <v>0</v>
      </c>
      <c r="U288" s="301">
        <f t="shared" si="220"/>
        <v>0</v>
      </c>
      <c r="V288" s="301">
        <f t="shared" si="220"/>
        <v>0</v>
      </c>
    </row>
    <row r="289" spans="1:22" outlineLevel="1">
      <c r="A289" s="327">
        <f>A286</f>
        <v>2012</v>
      </c>
      <c r="B289" s="169" t="s">
        <v>54</v>
      </c>
      <c r="C289" s="38" t="s">
        <v>353</v>
      </c>
      <c r="D289" s="304"/>
      <c r="E289" s="304"/>
      <c r="F289" s="304"/>
      <c r="G289" s="304"/>
      <c r="H289" s="304"/>
      <c r="I289" s="304"/>
      <c r="J289" s="301">
        <f>L289+N289</f>
        <v>0</v>
      </c>
      <c r="K289" s="301">
        <f>M289+O289</f>
        <v>0</v>
      </c>
      <c r="L289" s="304"/>
      <c r="M289" s="304"/>
      <c r="N289" s="304"/>
      <c r="O289" s="305"/>
      <c r="P289" s="306">
        <f>SUMIFS(B1_Hinzu_Kürz!$D$4:$D$203,B1_Hinzu_Kürz!$B$4:$B$203,$A289,B1_Hinzu_Kürz!$C$4:$C$203,CONCATENATE(B_Bilanz!$B289," ",B_Bilanz!$C289),B1_Hinzu_Kürz!$E$4:$E$203,"Hinzurechnung")</f>
        <v>0</v>
      </c>
      <c r="Q289" s="306">
        <f>SUMIFS(B1_Hinzu_Kürz!$D$4:$D$203,B1_Hinzu_Kürz!$B$4:$B$203,$A289,B1_Hinzu_Kürz!$C$4:$C$203,CONCATENATE(B_Bilanz!$B289," ",B_Bilanz!$C289),B1_Hinzu_Kürz!$E$4:$E$203,"Kürzung")</f>
        <v>0</v>
      </c>
      <c r="R289" s="321"/>
      <c r="S289" s="322"/>
      <c r="T289" s="301">
        <f>N289+P289-Q289-R289-S289</f>
        <v>0</v>
      </c>
      <c r="U289" s="304"/>
      <c r="V289" s="304"/>
    </row>
    <row r="290" spans="1:22" ht="30" outlineLevel="1">
      <c r="A290" s="327">
        <f>A286</f>
        <v>2012</v>
      </c>
      <c r="B290" s="169" t="s">
        <v>55</v>
      </c>
      <c r="C290" s="38" t="s">
        <v>354</v>
      </c>
      <c r="D290" s="304"/>
      <c r="E290" s="304"/>
      <c r="F290" s="304"/>
      <c r="G290" s="304"/>
      <c r="H290" s="304"/>
      <c r="I290" s="304"/>
      <c r="J290" s="301">
        <f t="shared" ref="J290:J292" si="221">L290+N290</f>
        <v>0</v>
      </c>
      <c r="K290" s="301">
        <f t="shared" ref="K290:K292" si="222">M290+O290</f>
        <v>0</v>
      </c>
      <c r="L290" s="304"/>
      <c r="M290" s="304"/>
      <c r="N290" s="304"/>
      <c r="O290" s="305"/>
      <c r="P290" s="306">
        <f>SUMIFS(B1_Hinzu_Kürz!$D$4:$D$203,B1_Hinzu_Kürz!$B$4:$B$203,$A290,B1_Hinzu_Kürz!$C$4:$C$203,CONCATENATE(B_Bilanz!$B290," ",B_Bilanz!$C290),B1_Hinzu_Kürz!$E$4:$E$203,"Hinzurechnung")</f>
        <v>0</v>
      </c>
      <c r="Q290" s="306">
        <f>SUMIFS(B1_Hinzu_Kürz!$D$4:$D$203,B1_Hinzu_Kürz!$B$4:$B$203,$A290,B1_Hinzu_Kürz!$C$4:$C$203,CONCATENATE(B_Bilanz!$B290," ",B_Bilanz!$C290),B1_Hinzu_Kürz!$E$4:$E$203,"Kürzung")</f>
        <v>0</v>
      </c>
      <c r="R290" s="321"/>
      <c r="S290" s="322"/>
      <c r="T290" s="301">
        <f>N290+P290-Q290-R290-S290</f>
        <v>0</v>
      </c>
      <c r="U290" s="304"/>
      <c r="V290" s="304"/>
    </row>
    <row r="291" spans="1:22" outlineLevel="1">
      <c r="A291" s="327">
        <f>A286</f>
        <v>2012</v>
      </c>
      <c r="B291" s="169" t="s">
        <v>56</v>
      </c>
      <c r="C291" s="38" t="s">
        <v>24</v>
      </c>
      <c r="D291" s="304"/>
      <c r="E291" s="304"/>
      <c r="F291" s="304"/>
      <c r="G291" s="304"/>
      <c r="H291" s="304"/>
      <c r="I291" s="304"/>
      <c r="J291" s="301">
        <f t="shared" si="221"/>
        <v>0</v>
      </c>
      <c r="K291" s="301">
        <f t="shared" si="222"/>
        <v>0</v>
      </c>
      <c r="L291" s="304"/>
      <c r="M291" s="304"/>
      <c r="N291" s="304"/>
      <c r="O291" s="305"/>
      <c r="P291" s="306">
        <f>SUMIFS(B1_Hinzu_Kürz!$D$4:$D$203,B1_Hinzu_Kürz!$B$4:$B$203,$A291,B1_Hinzu_Kürz!$C$4:$C$203,CONCATENATE(B_Bilanz!$B291," ",B_Bilanz!$C291),B1_Hinzu_Kürz!$E$4:$E$203,"Hinzurechnung")</f>
        <v>0</v>
      </c>
      <c r="Q291" s="306">
        <f>SUMIFS(B1_Hinzu_Kürz!$D$4:$D$203,B1_Hinzu_Kürz!$B$4:$B$203,$A291,B1_Hinzu_Kürz!$C$4:$C$203,CONCATENATE(B_Bilanz!$B291," ",B_Bilanz!$C291),B1_Hinzu_Kürz!$E$4:$E$203,"Kürzung")</f>
        <v>0</v>
      </c>
      <c r="R291" s="321"/>
      <c r="S291" s="322"/>
      <c r="T291" s="301">
        <f>N291+P291-Q291-R291-S291</f>
        <v>0</v>
      </c>
      <c r="U291" s="304"/>
      <c r="V291" s="304"/>
    </row>
    <row r="292" spans="1:22" outlineLevel="1">
      <c r="A292" s="327">
        <f>A286</f>
        <v>2012</v>
      </c>
      <c r="B292" s="169" t="s">
        <v>57</v>
      </c>
      <c r="C292" s="38" t="s">
        <v>26</v>
      </c>
      <c r="D292" s="304"/>
      <c r="E292" s="304"/>
      <c r="F292" s="304"/>
      <c r="G292" s="304"/>
      <c r="H292" s="304"/>
      <c r="I292" s="304"/>
      <c r="J292" s="301">
        <f t="shared" si="221"/>
        <v>0</v>
      </c>
      <c r="K292" s="301">
        <f t="shared" si="222"/>
        <v>0</v>
      </c>
      <c r="L292" s="304"/>
      <c r="M292" s="304"/>
      <c r="N292" s="304"/>
      <c r="O292" s="305"/>
      <c r="P292" s="306">
        <f>SUMIFS(B1_Hinzu_Kürz!$D$4:$D$203,B1_Hinzu_Kürz!$B$4:$B$203,$A292,B1_Hinzu_Kürz!$C$4:$C$203,CONCATENATE(B_Bilanz!$B292," ",B_Bilanz!$C292),B1_Hinzu_Kürz!$E$4:$E$203,"Hinzurechnung")</f>
        <v>0</v>
      </c>
      <c r="Q292" s="306">
        <f>SUMIFS(B1_Hinzu_Kürz!$D$4:$D$203,B1_Hinzu_Kürz!$B$4:$B$203,$A292,B1_Hinzu_Kürz!$C$4:$C$203,CONCATENATE(B_Bilanz!$B292," ",B_Bilanz!$C292),B1_Hinzu_Kürz!$E$4:$E$203,"Kürzung")</f>
        <v>0</v>
      </c>
      <c r="R292" s="321"/>
      <c r="S292" s="322"/>
      <c r="T292" s="301">
        <f>N292+P292-Q292-R292-S292</f>
        <v>0</v>
      </c>
      <c r="U292" s="304"/>
      <c r="V292" s="304"/>
    </row>
    <row r="293" spans="1:22" outlineLevel="1">
      <c r="A293" s="327">
        <f>A286</f>
        <v>2012</v>
      </c>
      <c r="B293" s="168" t="s">
        <v>79</v>
      </c>
      <c r="C293" s="37" t="s">
        <v>28</v>
      </c>
      <c r="D293" s="300">
        <f t="shared" ref="D293:V293" si="223">D294+D295+D296+D297</f>
        <v>0</v>
      </c>
      <c r="E293" s="300">
        <f t="shared" si="223"/>
        <v>0</v>
      </c>
      <c r="F293" s="301">
        <f t="shared" si="223"/>
        <v>0</v>
      </c>
      <c r="G293" s="301">
        <f t="shared" si="223"/>
        <v>0</v>
      </c>
      <c r="H293" s="301">
        <f t="shared" si="223"/>
        <v>0</v>
      </c>
      <c r="I293" s="301">
        <f t="shared" si="223"/>
        <v>0</v>
      </c>
      <c r="J293" s="301">
        <f t="shared" si="223"/>
        <v>0</v>
      </c>
      <c r="K293" s="301">
        <f t="shared" si="223"/>
        <v>0</v>
      </c>
      <c r="L293" s="301">
        <f t="shared" si="223"/>
        <v>0</v>
      </c>
      <c r="M293" s="301">
        <f t="shared" si="223"/>
        <v>0</v>
      </c>
      <c r="N293" s="301">
        <f t="shared" si="223"/>
        <v>0</v>
      </c>
      <c r="O293" s="302">
        <f t="shared" si="223"/>
        <v>0</v>
      </c>
      <c r="P293" s="303">
        <f t="shared" si="223"/>
        <v>0</v>
      </c>
      <c r="Q293" s="303">
        <f t="shared" si="223"/>
        <v>0</v>
      </c>
      <c r="R293" s="321"/>
      <c r="S293" s="322"/>
      <c r="T293" s="301">
        <f t="shared" si="223"/>
        <v>0</v>
      </c>
      <c r="U293" s="301">
        <f t="shared" si="223"/>
        <v>0</v>
      </c>
      <c r="V293" s="301">
        <f t="shared" si="223"/>
        <v>0</v>
      </c>
    </row>
    <row r="294" spans="1:22" ht="30" outlineLevel="1">
      <c r="A294" s="327">
        <f>A286</f>
        <v>2012</v>
      </c>
      <c r="B294" s="169" t="s">
        <v>81</v>
      </c>
      <c r="C294" s="38" t="s">
        <v>29</v>
      </c>
      <c r="D294" s="304"/>
      <c r="E294" s="304"/>
      <c r="F294" s="304"/>
      <c r="G294" s="304"/>
      <c r="H294" s="304"/>
      <c r="I294" s="304"/>
      <c r="J294" s="301">
        <f t="shared" ref="J294:J297" si="224">L294+N294</f>
        <v>0</v>
      </c>
      <c r="K294" s="301">
        <f t="shared" ref="K294:K297" si="225">M294+O294</f>
        <v>0</v>
      </c>
      <c r="L294" s="304"/>
      <c r="M294" s="304"/>
      <c r="N294" s="304"/>
      <c r="O294" s="305"/>
      <c r="P294" s="306">
        <f>SUMIFS(B1_Hinzu_Kürz!$D$4:$D$203,B1_Hinzu_Kürz!$B$4:$B$203,$A294,B1_Hinzu_Kürz!$C$4:$C$203,CONCATENATE(B_Bilanz!$B294," ",B_Bilanz!$C294),B1_Hinzu_Kürz!$E$4:$E$203,"Hinzurechnung")</f>
        <v>0</v>
      </c>
      <c r="Q294" s="306">
        <f>SUMIFS(B1_Hinzu_Kürz!$D$4:$D$203,B1_Hinzu_Kürz!$B$4:$B$203,$A294,B1_Hinzu_Kürz!$C$4:$C$203,CONCATENATE(B_Bilanz!$B294," ",B_Bilanz!$C294),B1_Hinzu_Kürz!$E$4:$E$203,"Kürzung")</f>
        <v>0</v>
      </c>
      <c r="R294" s="321"/>
      <c r="S294" s="322"/>
      <c r="T294" s="301">
        <f t="shared" ref="T294:T297" si="226">N294+P294-Q294-R294-S294</f>
        <v>0</v>
      </c>
      <c r="U294" s="304"/>
      <c r="V294" s="304"/>
    </row>
    <row r="295" spans="1:22" outlineLevel="1">
      <c r="A295" s="327">
        <f>A286</f>
        <v>2012</v>
      </c>
      <c r="B295" s="169" t="s">
        <v>83</v>
      </c>
      <c r="C295" s="38" t="s">
        <v>30</v>
      </c>
      <c r="D295" s="304"/>
      <c r="E295" s="304"/>
      <c r="F295" s="304"/>
      <c r="G295" s="304"/>
      <c r="H295" s="304"/>
      <c r="I295" s="304"/>
      <c r="J295" s="301">
        <f t="shared" si="224"/>
        <v>0</v>
      </c>
      <c r="K295" s="301">
        <f t="shared" si="225"/>
        <v>0</v>
      </c>
      <c r="L295" s="304"/>
      <c r="M295" s="304"/>
      <c r="N295" s="304"/>
      <c r="O295" s="305"/>
      <c r="P295" s="306">
        <f>SUMIFS(B1_Hinzu_Kürz!$D$4:$D$203,B1_Hinzu_Kürz!$B$4:$B$203,$A295,B1_Hinzu_Kürz!$C$4:$C$203,CONCATENATE(B_Bilanz!$B295," ",B_Bilanz!$C295),B1_Hinzu_Kürz!$E$4:$E$203,"Hinzurechnung")</f>
        <v>0</v>
      </c>
      <c r="Q295" s="306">
        <f>SUMIFS(B1_Hinzu_Kürz!$D$4:$D$203,B1_Hinzu_Kürz!$B$4:$B$203,$A295,B1_Hinzu_Kürz!$C$4:$C$203,CONCATENATE(B_Bilanz!$B295," ",B_Bilanz!$C295),B1_Hinzu_Kürz!$E$4:$E$203,"Kürzung")</f>
        <v>0</v>
      </c>
      <c r="R295" s="321"/>
      <c r="S295" s="322"/>
      <c r="T295" s="301">
        <f t="shared" si="226"/>
        <v>0</v>
      </c>
      <c r="U295" s="304"/>
      <c r="V295" s="304"/>
    </row>
    <row r="296" spans="1:22" outlineLevel="1">
      <c r="A296" s="327">
        <f>A286</f>
        <v>2012</v>
      </c>
      <c r="B296" s="169" t="s">
        <v>85</v>
      </c>
      <c r="C296" s="38" t="s">
        <v>31</v>
      </c>
      <c r="D296" s="304"/>
      <c r="E296" s="304"/>
      <c r="F296" s="304"/>
      <c r="G296" s="304"/>
      <c r="H296" s="304"/>
      <c r="I296" s="304"/>
      <c r="J296" s="301">
        <f t="shared" si="224"/>
        <v>0</v>
      </c>
      <c r="K296" s="301">
        <f t="shared" si="225"/>
        <v>0</v>
      </c>
      <c r="L296" s="304"/>
      <c r="M296" s="304"/>
      <c r="N296" s="304"/>
      <c r="O296" s="305"/>
      <c r="P296" s="306">
        <f>SUMIFS(B1_Hinzu_Kürz!$D$4:$D$203,B1_Hinzu_Kürz!$B$4:$B$203,$A296,B1_Hinzu_Kürz!$C$4:$C$203,CONCATENATE(B_Bilanz!$B296," ",B_Bilanz!$C296),B1_Hinzu_Kürz!$E$4:$E$203,"Hinzurechnung")</f>
        <v>0</v>
      </c>
      <c r="Q296" s="306">
        <f>SUMIFS(B1_Hinzu_Kürz!$D$4:$D$203,B1_Hinzu_Kürz!$B$4:$B$203,$A296,B1_Hinzu_Kürz!$C$4:$C$203,CONCATENATE(B_Bilanz!$B296," ",B_Bilanz!$C296),B1_Hinzu_Kürz!$E$4:$E$203,"Kürzung")</f>
        <v>0</v>
      </c>
      <c r="R296" s="321"/>
      <c r="S296" s="322"/>
      <c r="T296" s="301">
        <f t="shared" si="226"/>
        <v>0</v>
      </c>
      <c r="U296" s="304"/>
      <c r="V296" s="304"/>
    </row>
    <row r="297" spans="1:22" outlineLevel="1">
      <c r="A297" s="327">
        <f>A286</f>
        <v>2012</v>
      </c>
      <c r="B297" s="169" t="s">
        <v>87</v>
      </c>
      <c r="C297" s="38" t="s">
        <v>33</v>
      </c>
      <c r="D297" s="304"/>
      <c r="E297" s="304"/>
      <c r="F297" s="304"/>
      <c r="G297" s="304"/>
      <c r="H297" s="304"/>
      <c r="I297" s="304"/>
      <c r="J297" s="301">
        <f t="shared" si="224"/>
        <v>0</v>
      </c>
      <c r="K297" s="301">
        <f t="shared" si="225"/>
        <v>0</v>
      </c>
      <c r="L297" s="304"/>
      <c r="M297" s="304"/>
      <c r="N297" s="304"/>
      <c r="O297" s="305"/>
      <c r="P297" s="306">
        <f>SUMIFS(B1_Hinzu_Kürz!$D$4:$D$203,B1_Hinzu_Kürz!$B$4:$B$203,$A297,B1_Hinzu_Kürz!$C$4:$C$203,CONCATENATE(B_Bilanz!$B297," ",B_Bilanz!$C297),B1_Hinzu_Kürz!$E$4:$E$203,"Hinzurechnung")</f>
        <v>0</v>
      </c>
      <c r="Q297" s="306">
        <f>SUMIFS(B1_Hinzu_Kürz!$D$4:$D$203,B1_Hinzu_Kürz!$B$4:$B$203,$A297,B1_Hinzu_Kürz!$C$4:$C$203,CONCATENATE(B_Bilanz!$B297," ",B_Bilanz!$C297),B1_Hinzu_Kürz!$E$4:$E$203,"Kürzung")</f>
        <v>0</v>
      </c>
      <c r="R297" s="321"/>
      <c r="S297" s="322"/>
      <c r="T297" s="301">
        <f t="shared" si="226"/>
        <v>0</v>
      </c>
      <c r="U297" s="304"/>
      <c r="V297" s="304"/>
    </row>
    <row r="298" spans="1:22" outlineLevel="1">
      <c r="A298" s="327">
        <f>A286</f>
        <v>2012</v>
      </c>
      <c r="B298" s="168" t="s">
        <v>91</v>
      </c>
      <c r="C298" s="37" t="s">
        <v>35</v>
      </c>
      <c r="D298" s="300">
        <f t="shared" ref="D298:V298" si="227">D301+D302+D303+D304+D305+D306</f>
        <v>0</v>
      </c>
      <c r="E298" s="300">
        <f t="shared" si="227"/>
        <v>0</v>
      </c>
      <c r="F298" s="301">
        <f t="shared" si="227"/>
        <v>0</v>
      </c>
      <c r="G298" s="301">
        <f t="shared" si="227"/>
        <v>0</v>
      </c>
      <c r="H298" s="301">
        <f t="shared" si="227"/>
        <v>0</v>
      </c>
      <c r="I298" s="301">
        <f t="shared" si="227"/>
        <v>0</v>
      </c>
      <c r="J298" s="301">
        <f t="shared" si="227"/>
        <v>0</v>
      </c>
      <c r="K298" s="301">
        <f t="shared" si="227"/>
        <v>0</v>
      </c>
      <c r="L298" s="301">
        <f t="shared" si="227"/>
        <v>0</v>
      </c>
      <c r="M298" s="301">
        <f t="shared" si="227"/>
        <v>0</v>
      </c>
      <c r="N298" s="301">
        <f t="shared" si="227"/>
        <v>0</v>
      </c>
      <c r="O298" s="302">
        <f t="shared" si="227"/>
        <v>0</v>
      </c>
      <c r="P298" s="303">
        <f t="shared" si="227"/>
        <v>0</v>
      </c>
      <c r="Q298" s="303">
        <f t="shared" si="227"/>
        <v>0</v>
      </c>
      <c r="R298" s="321"/>
      <c r="S298" s="322"/>
      <c r="T298" s="301">
        <f t="shared" si="227"/>
        <v>0</v>
      </c>
      <c r="U298" s="301">
        <f t="shared" si="227"/>
        <v>0</v>
      </c>
      <c r="V298" s="301">
        <f t="shared" si="227"/>
        <v>0</v>
      </c>
    </row>
    <row r="299" spans="1:22" outlineLevel="1">
      <c r="A299" s="327">
        <f>A286</f>
        <v>2012</v>
      </c>
      <c r="B299" s="169" t="s">
        <v>355</v>
      </c>
      <c r="C299" s="39" t="s">
        <v>356</v>
      </c>
      <c r="D299" s="304"/>
      <c r="E299" s="304"/>
      <c r="F299" s="304"/>
      <c r="G299" s="304"/>
      <c r="H299" s="304"/>
      <c r="I299" s="304"/>
      <c r="J299" s="301">
        <f t="shared" ref="J299:J306" si="228">L299+N299</f>
        <v>0</v>
      </c>
      <c r="K299" s="301">
        <f t="shared" ref="K299:K306" si="229">M299+O299</f>
        <v>0</v>
      </c>
      <c r="L299" s="304"/>
      <c r="M299" s="304"/>
      <c r="N299" s="304"/>
      <c r="O299" s="305"/>
      <c r="P299" s="306">
        <f>SUMIFS(B1_Hinzu_Kürz!$D$4:$D$203,B1_Hinzu_Kürz!$B$4:$B$203,$A299,B1_Hinzu_Kürz!$C$4:$C$203,CONCATENATE(B_Bilanz!$B299," ",B_Bilanz!$C299),B1_Hinzu_Kürz!$E$4:$E$203,"Hinzurechnung")</f>
        <v>0</v>
      </c>
      <c r="Q299" s="306">
        <f>SUMIFS(B1_Hinzu_Kürz!$D$4:$D$203,B1_Hinzu_Kürz!$B$4:$B$203,$A299,B1_Hinzu_Kürz!$C$4:$C$203,CONCATENATE(B_Bilanz!$B299," ",B_Bilanz!$C299),B1_Hinzu_Kürz!$E$4:$E$203,"Kürzung")</f>
        <v>0</v>
      </c>
      <c r="R299" s="321"/>
      <c r="S299" s="322"/>
      <c r="T299" s="301">
        <f t="shared" ref="T299:T306" si="230">N299+P299-Q299-R299-S299</f>
        <v>0</v>
      </c>
      <c r="U299" s="304"/>
      <c r="V299" s="304"/>
    </row>
    <row r="300" spans="1:22" outlineLevel="1">
      <c r="A300" s="327">
        <f>A286</f>
        <v>2012</v>
      </c>
      <c r="B300" s="169" t="s">
        <v>357</v>
      </c>
      <c r="C300" s="39" t="s">
        <v>358</v>
      </c>
      <c r="D300" s="304"/>
      <c r="E300" s="304"/>
      <c r="F300" s="304"/>
      <c r="G300" s="304"/>
      <c r="H300" s="304"/>
      <c r="I300" s="304"/>
      <c r="J300" s="301">
        <f t="shared" si="228"/>
        <v>0</v>
      </c>
      <c r="K300" s="301">
        <f t="shared" si="229"/>
        <v>0</v>
      </c>
      <c r="L300" s="304"/>
      <c r="M300" s="304"/>
      <c r="N300" s="304"/>
      <c r="O300" s="305"/>
      <c r="P300" s="306">
        <f>SUMIFS(B1_Hinzu_Kürz!$D$4:$D$203,B1_Hinzu_Kürz!$B$4:$B$203,$A300,B1_Hinzu_Kürz!$C$4:$C$203,CONCATENATE(B_Bilanz!$B300," ",B_Bilanz!$C300),B1_Hinzu_Kürz!$E$4:$E$203,"Hinzurechnung")</f>
        <v>0</v>
      </c>
      <c r="Q300" s="306">
        <f>SUMIFS(B1_Hinzu_Kürz!$D$4:$D$203,B1_Hinzu_Kürz!$B$4:$B$203,$A300,B1_Hinzu_Kürz!$C$4:$C$203,CONCATENATE(B_Bilanz!$B300," ",B_Bilanz!$C300),B1_Hinzu_Kürz!$E$4:$E$203,"Kürzung")</f>
        <v>0</v>
      </c>
      <c r="R300" s="321"/>
      <c r="S300" s="322"/>
      <c r="T300" s="301">
        <f t="shared" si="230"/>
        <v>0</v>
      </c>
      <c r="U300" s="304"/>
      <c r="V300" s="304"/>
    </row>
    <row r="301" spans="1:22" outlineLevel="1">
      <c r="A301" s="327">
        <f>A286</f>
        <v>2012</v>
      </c>
      <c r="B301" s="169" t="s">
        <v>359</v>
      </c>
      <c r="C301" s="38" t="s">
        <v>36</v>
      </c>
      <c r="D301" s="304"/>
      <c r="E301" s="304"/>
      <c r="F301" s="304"/>
      <c r="G301" s="304"/>
      <c r="H301" s="304"/>
      <c r="I301" s="304"/>
      <c r="J301" s="301">
        <f t="shared" si="228"/>
        <v>0</v>
      </c>
      <c r="K301" s="301">
        <f t="shared" si="229"/>
        <v>0</v>
      </c>
      <c r="L301" s="304"/>
      <c r="M301" s="304"/>
      <c r="N301" s="304"/>
      <c r="O301" s="305"/>
      <c r="P301" s="306">
        <f>SUMIFS(B1_Hinzu_Kürz!$D$4:$D$203,B1_Hinzu_Kürz!$B$4:$B$203,$A301,B1_Hinzu_Kürz!$C$4:$C$203,CONCATENATE(B_Bilanz!$B301," ",B_Bilanz!$C301),B1_Hinzu_Kürz!$E$4:$E$203,"Hinzurechnung")</f>
        <v>0</v>
      </c>
      <c r="Q301" s="306">
        <f>SUMIFS(B1_Hinzu_Kürz!$D$4:$D$203,B1_Hinzu_Kürz!$B$4:$B$203,$A301,B1_Hinzu_Kürz!$C$4:$C$203,CONCATENATE(B_Bilanz!$B301," ",B_Bilanz!$C301),B1_Hinzu_Kürz!$E$4:$E$203,"Kürzung")</f>
        <v>0</v>
      </c>
      <c r="R301" s="321"/>
      <c r="S301" s="322"/>
      <c r="T301" s="301">
        <f t="shared" si="230"/>
        <v>0</v>
      </c>
      <c r="U301" s="304"/>
      <c r="V301" s="304"/>
    </row>
    <row r="302" spans="1:22" outlineLevel="1">
      <c r="A302" s="327">
        <f>A286</f>
        <v>2012</v>
      </c>
      <c r="B302" s="169" t="s">
        <v>360</v>
      </c>
      <c r="C302" s="38" t="s">
        <v>37</v>
      </c>
      <c r="D302" s="304"/>
      <c r="E302" s="304"/>
      <c r="F302" s="304"/>
      <c r="G302" s="304"/>
      <c r="H302" s="304"/>
      <c r="I302" s="304"/>
      <c r="J302" s="301">
        <f t="shared" si="228"/>
        <v>0</v>
      </c>
      <c r="K302" s="301">
        <f t="shared" si="229"/>
        <v>0</v>
      </c>
      <c r="L302" s="304"/>
      <c r="M302" s="304"/>
      <c r="N302" s="304"/>
      <c r="O302" s="305"/>
      <c r="P302" s="306">
        <f>SUMIFS(B1_Hinzu_Kürz!$D$4:$D$203,B1_Hinzu_Kürz!$B$4:$B$203,$A302,B1_Hinzu_Kürz!$C$4:$C$203,CONCATENATE(B_Bilanz!$B302," ",B_Bilanz!$C302),B1_Hinzu_Kürz!$E$4:$E$203,"Hinzurechnung")</f>
        <v>0</v>
      </c>
      <c r="Q302" s="306">
        <f>SUMIFS(B1_Hinzu_Kürz!$D$4:$D$203,B1_Hinzu_Kürz!$B$4:$B$203,$A302,B1_Hinzu_Kürz!$C$4:$C$203,CONCATENATE(B_Bilanz!$B302," ",B_Bilanz!$C302),B1_Hinzu_Kürz!$E$4:$E$203,"Kürzung")</f>
        <v>0</v>
      </c>
      <c r="R302" s="321"/>
      <c r="S302" s="322"/>
      <c r="T302" s="301">
        <f t="shared" si="230"/>
        <v>0</v>
      </c>
      <c r="U302" s="304"/>
      <c r="V302" s="304"/>
    </row>
    <row r="303" spans="1:22" outlineLevel="1">
      <c r="A303" s="327">
        <f>A286</f>
        <v>2012</v>
      </c>
      <c r="B303" s="169" t="s">
        <v>361</v>
      </c>
      <c r="C303" s="38" t="s">
        <v>38</v>
      </c>
      <c r="D303" s="304"/>
      <c r="E303" s="304"/>
      <c r="F303" s="304"/>
      <c r="G303" s="304"/>
      <c r="H303" s="304"/>
      <c r="I303" s="304"/>
      <c r="J303" s="301">
        <f t="shared" si="228"/>
        <v>0</v>
      </c>
      <c r="K303" s="301">
        <f t="shared" si="229"/>
        <v>0</v>
      </c>
      <c r="L303" s="304"/>
      <c r="M303" s="304"/>
      <c r="N303" s="304"/>
      <c r="O303" s="305"/>
      <c r="P303" s="306">
        <f>SUMIFS(B1_Hinzu_Kürz!$D$4:$D$203,B1_Hinzu_Kürz!$B$4:$B$203,$A303,B1_Hinzu_Kürz!$C$4:$C$203,CONCATENATE(B_Bilanz!$B303," ",B_Bilanz!$C303),B1_Hinzu_Kürz!$E$4:$E$203,"Hinzurechnung")</f>
        <v>0</v>
      </c>
      <c r="Q303" s="306">
        <f>SUMIFS(B1_Hinzu_Kürz!$D$4:$D$203,B1_Hinzu_Kürz!$B$4:$B$203,$A303,B1_Hinzu_Kürz!$C$4:$C$203,CONCATENATE(B_Bilanz!$B303," ",B_Bilanz!$C303),B1_Hinzu_Kürz!$E$4:$E$203,"Kürzung")</f>
        <v>0</v>
      </c>
      <c r="R303" s="321"/>
      <c r="S303" s="322"/>
      <c r="T303" s="301">
        <f t="shared" si="230"/>
        <v>0</v>
      </c>
      <c r="U303" s="304"/>
      <c r="V303" s="304"/>
    </row>
    <row r="304" spans="1:22" outlineLevel="1">
      <c r="A304" s="327">
        <f>A286</f>
        <v>2012</v>
      </c>
      <c r="B304" s="169" t="s">
        <v>362</v>
      </c>
      <c r="C304" s="38" t="s">
        <v>363</v>
      </c>
      <c r="D304" s="304"/>
      <c r="E304" s="304"/>
      <c r="F304" s="304"/>
      <c r="G304" s="304"/>
      <c r="H304" s="304"/>
      <c r="I304" s="304"/>
      <c r="J304" s="301">
        <f t="shared" si="228"/>
        <v>0</v>
      </c>
      <c r="K304" s="301">
        <f t="shared" si="229"/>
        <v>0</v>
      </c>
      <c r="L304" s="304"/>
      <c r="M304" s="304"/>
      <c r="N304" s="304"/>
      <c r="O304" s="305"/>
      <c r="P304" s="306">
        <f>SUMIFS(B1_Hinzu_Kürz!$D$4:$D$203,B1_Hinzu_Kürz!$B$4:$B$203,$A304,B1_Hinzu_Kürz!$C$4:$C$203,CONCATENATE(B_Bilanz!$B304," ",B_Bilanz!$C304),B1_Hinzu_Kürz!$E$4:$E$203,"Hinzurechnung")</f>
        <v>0</v>
      </c>
      <c r="Q304" s="306">
        <f>SUMIFS(B1_Hinzu_Kürz!$D$4:$D$203,B1_Hinzu_Kürz!$B$4:$B$203,$A304,B1_Hinzu_Kürz!$C$4:$C$203,CONCATENATE(B_Bilanz!$B304," ",B_Bilanz!$C304),B1_Hinzu_Kürz!$E$4:$E$203,"Kürzung")</f>
        <v>0</v>
      </c>
      <c r="R304" s="321"/>
      <c r="S304" s="322"/>
      <c r="T304" s="301">
        <f t="shared" si="230"/>
        <v>0</v>
      </c>
      <c r="U304" s="304"/>
      <c r="V304" s="304"/>
    </row>
    <row r="305" spans="1:22" outlineLevel="1">
      <c r="A305" s="327">
        <f>A286</f>
        <v>2012</v>
      </c>
      <c r="B305" s="169" t="s">
        <v>364</v>
      </c>
      <c r="C305" s="38" t="s">
        <v>41</v>
      </c>
      <c r="D305" s="304"/>
      <c r="E305" s="304"/>
      <c r="F305" s="304"/>
      <c r="G305" s="304"/>
      <c r="H305" s="304"/>
      <c r="I305" s="304"/>
      <c r="J305" s="301">
        <f t="shared" si="228"/>
        <v>0</v>
      </c>
      <c r="K305" s="301">
        <f t="shared" si="229"/>
        <v>0</v>
      </c>
      <c r="L305" s="304"/>
      <c r="M305" s="304"/>
      <c r="N305" s="304"/>
      <c r="O305" s="305"/>
      <c r="P305" s="306">
        <f>SUMIFS(B1_Hinzu_Kürz!$D$4:$D$203,B1_Hinzu_Kürz!$B$4:$B$203,$A305,B1_Hinzu_Kürz!$C$4:$C$203,CONCATENATE(B_Bilanz!$B305," ",B_Bilanz!$C305),B1_Hinzu_Kürz!$E$4:$E$203,"Hinzurechnung")</f>
        <v>0</v>
      </c>
      <c r="Q305" s="306">
        <f>SUMIFS(B1_Hinzu_Kürz!$D$4:$D$203,B1_Hinzu_Kürz!$B$4:$B$203,$A305,B1_Hinzu_Kürz!$C$4:$C$203,CONCATENATE(B_Bilanz!$B305," ",B_Bilanz!$C305),B1_Hinzu_Kürz!$E$4:$E$203,"Kürzung")</f>
        <v>0</v>
      </c>
      <c r="R305" s="321"/>
      <c r="S305" s="322"/>
      <c r="T305" s="301">
        <f t="shared" si="230"/>
        <v>0</v>
      </c>
      <c r="U305" s="304"/>
      <c r="V305" s="304"/>
    </row>
    <row r="306" spans="1:22" outlineLevel="1">
      <c r="A306" s="327">
        <f>A286</f>
        <v>2012</v>
      </c>
      <c r="B306" s="169" t="s">
        <v>365</v>
      </c>
      <c r="C306" s="38" t="s">
        <v>43</v>
      </c>
      <c r="D306" s="304"/>
      <c r="E306" s="304"/>
      <c r="F306" s="304"/>
      <c r="G306" s="304"/>
      <c r="H306" s="304"/>
      <c r="I306" s="304"/>
      <c r="J306" s="301">
        <f t="shared" si="228"/>
        <v>0</v>
      </c>
      <c r="K306" s="301">
        <f t="shared" si="229"/>
        <v>0</v>
      </c>
      <c r="L306" s="304"/>
      <c r="M306" s="304"/>
      <c r="N306" s="304"/>
      <c r="O306" s="305"/>
      <c r="P306" s="306">
        <f>SUMIFS(B1_Hinzu_Kürz!$D$4:$D$203,B1_Hinzu_Kürz!$B$4:$B$203,$A306,B1_Hinzu_Kürz!$C$4:$C$203,CONCATENATE(B_Bilanz!$B306," ",B_Bilanz!$C306),B1_Hinzu_Kürz!$E$4:$E$203,"Hinzurechnung")</f>
        <v>0</v>
      </c>
      <c r="Q306" s="306">
        <f>SUMIFS(B1_Hinzu_Kürz!$D$4:$D$203,B1_Hinzu_Kürz!$B$4:$B$203,$A306,B1_Hinzu_Kürz!$C$4:$C$203,CONCATENATE(B_Bilanz!$B306," ",B_Bilanz!$C306),B1_Hinzu_Kürz!$E$4:$E$203,"Kürzung")</f>
        <v>0</v>
      </c>
      <c r="R306" s="321"/>
      <c r="S306" s="322"/>
      <c r="T306" s="301">
        <f t="shared" si="230"/>
        <v>0</v>
      </c>
      <c r="U306" s="304"/>
      <c r="V306" s="304"/>
    </row>
    <row r="307" spans="1:22" outlineLevel="1">
      <c r="A307" s="327">
        <f>A286</f>
        <v>2012</v>
      </c>
      <c r="B307" s="168" t="s">
        <v>105</v>
      </c>
      <c r="C307" s="37" t="s">
        <v>366</v>
      </c>
      <c r="D307" s="300">
        <f t="shared" ref="D307:V307" si="231">D308+D313+D322+D327+D329</f>
        <v>0</v>
      </c>
      <c r="E307" s="300">
        <f t="shared" si="231"/>
        <v>0</v>
      </c>
      <c r="F307" s="301">
        <f t="shared" si="231"/>
        <v>0</v>
      </c>
      <c r="G307" s="301">
        <f t="shared" si="231"/>
        <v>0</v>
      </c>
      <c r="H307" s="301">
        <f t="shared" si="231"/>
        <v>0</v>
      </c>
      <c r="I307" s="301">
        <f t="shared" si="231"/>
        <v>0</v>
      </c>
      <c r="J307" s="301">
        <f t="shared" si="231"/>
        <v>0</v>
      </c>
      <c r="K307" s="301">
        <f t="shared" si="231"/>
        <v>0</v>
      </c>
      <c r="L307" s="301">
        <f t="shared" si="231"/>
        <v>0</v>
      </c>
      <c r="M307" s="301">
        <f t="shared" si="231"/>
        <v>0</v>
      </c>
      <c r="N307" s="301">
        <f t="shared" si="231"/>
        <v>0</v>
      </c>
      <c r="O307" s="302">
        <f t="shared" si="231"/>
        <v>0</v>
      </c>
      <c r="P307" s="303">
        <f t="shared" si="231"/>
        <v>0</v>
      </c>
      <c r="Q307" s="303">
        <f t="shared" si="231"/>
        <v>0</v>
      </c>
      <c r="R307" s="321"/>
      <c r="S307" s="322"/>
      <c r="T307" s="301">
        <f t="shared" si="231"/>
        <v>0</v>
      </c>
      <c r="U307" s="301">
        <f t="shared" si="231"/>
        <v>0</v>
      </c>
      <c r="V307" s="301">
        <f t="shared" si="231"/>
        <v>0</v>
      </c>
    </row>
    <row r="308" spans="1:22" outlineLevel="1">
      <c r="A308" s="327">
        <f>A286</f>
        <v>2012</v>
      </c>
      <c r="B308" s="168" t="s">
        <v>367</v>
      </c>
      <c r="C308" s="37" t="s">
        <v>368</v>
      </c>
      <c r="D308" s="300">
        <f t="shared" ref="D308:V308" si="232">D309+D310+D311+D312</f>
        <v>0</v>
      </c>
      <c r="E308" s="300">
        <f t="shared" si="232"/>
        <v>0</v>
      </c>
      <c r="F308" s="301">
        <f t="shared" si="232"/>
        <v>0</v>
      </c>
      <c r="G308" s="301">
        <f t="shared" si="232"/>
        <v>0</v>
      </c>
      <c r="H308" s="301">
        <f t="shared" si="232"/>
        <v>0</v>
      </c>
      <c r="I308" s="301">
        <f t="shared" si="232"/>
        <v>0</v>
      </c>
      <c r="J308" s="301">
        <f t="shared" si="232"/>
        <v>0</v>
      </c>
      <c r="K308" s="301">
        <f t="shared" si="232"/>
        <v>0</v>
      </c>
      <c r="L308" s="301">
        <f t="shared" si="232"/>
        <v>0</v>
      </c>
      <c r="M308" s="301">
        <f t="shared" si="232"/>
        <v>0</v>
      </c>
      <c r="N308" s="301">
        <f t="shared" si="232"/>
        <v>0</v>
      </c>
      <c r="O308" s="302">
        <f t="shared" si="232"/>
        <v>0</v>
      </c>
      <c r="P308" s="303">
        <f t="shared" si="232"/>
        <v>0</v>
      </c>
      <c r="Q308" s="303">
        <f t="shared" si="232"/>
        <v>0</v>
      </c>
      <c r="R308" s="321"/>
      <c r="S308" s="322"/>
      <c r="T308" s="301">
        <f t="shared" si="232"/>
        <v>0</v>
      </c>
      <c r="U308" s="301">
        <f t="shared" si="232"/>
        <v>0</v>
      </c>
      <c r="V308" s="301">
        <f t="shared" si="232"/>
        <v>0</v>
      </c>
    </row>
    <row r="309" spans="1:22" outlineLevel="1">
      <c r="A309" s="327">
        <f>A286</f>
        <v>2012</v>
      </c>
      <c r="B309" s="169" t="s">
        <v>369</v>
      </c>
      <c r="C309" s="38" t="s">
        <v>370</v>
      </c>
      <c r="D309" s="304"/>
      <c r="E309" s="304"/>
      <c r="F309" s="304"/>
      <c r="G309" s="304"/>
      <c r="H309" s="304"/>
      <c r="I309" s="304"/>
      <c r="J309" s="301">
        <f t="shared" ref="J309:J312" si="233">L309+N309</f>
        <v>0</v>
      </c>
      <c r="K309" s="301">
        <f t="shared" ref="K309:K312" si="234">M309+O309</f>
        <v>0</v>
      </c>
      <c r="L309" s="304"/>
      <c r="M309" s="304"/>
      <c r="N309" s="304"/>
      <c r="O309" s="305"/>
      <c r="P309" s="306">
        <f>SUMIFS(B1_Hinzu_Kürz!$D$4:$D$203,B1_Hinzu_Kürz!$B$4:$B$203,$A309,B1_Hinzu_Kürz!$C$4:$C$203,CONCATENATE(B_Bilanz!$B309," ",B_Bilanz!$C309),B1_Hinzu_Kürz!$E$4:$E$203,"Hinzurechnung")</f>
        <v>0</v>
      </c>
      <c r="Q309" s="306">
        <f>SUMIFS(B1_Hinzu_Kürz!$D$4:$D$203,B1_Hinzu_Kürz!$B$4:$B$203,$A309,B1_Hinzu_Kürz!$C$4:$C$203,CONCATENATE(B_Bilanz!$B309," ",B_Bilanz!$C309),B1_Hinzu_Kürz!$E$4:$E$203,"Kürzung")</f>
        <v>0</v>
      </c>
      <c r="R309" s="321"/>
      <c r="S309" s="322"/>
      <c r="T309" s="301">
        <f t="shared" ref="T309:T312" si="235">N309+P309-Q309-R309-S309</f>
        <v>0</v>
      </c>
      <c r="U309" s="304"/>
      <c r="V309" s="304"/>
    </row>
    <row r="310" spans="1:22" outlineLevel="1">
      <c r="A310" s="327">
        <f>A286</f>
        <v>2012</v>
      </c>
      <c r="B310" s="169" t="s">
        <v>371</v>
      </c>
      <c r="C310" s="38" t="s">
        <v>372</v>
      </c>
      <c r="D310" s="304"/>
      <c r="E310" s="304"/>
      <c r="F310" s="304"/>
      <c r="G310" s="304"/>
      <c r="H310" s="304"/>
      <c r="I310" s="304"/>
      <c r="J310" s="301">
        <f t="shared" si="233"/>
        <v>0</v>
      </c>
      <c r="K310" s="301">
        <f t="shared" si="234"/>
        <v>0</v>
      </c>
      <c r="L310" s="304"/>
      <c r="M310" s="304"/>
      <c r="N310" s="304"/>
      <c r="O310" s="305"/>
      <c r="P310" s="306">
        <f>SUMIFS(B1_Hinzu_Kürz!$D$4:$D$203,B1_Hinzu_Kürz!$B$4:$B$203,$A310,B1_Hinzu_Kürz!$C$4:$C$203,CONCATENATE(B_Bilanz!$B310," ",B_Bilanz!$C310),B1_Hinzu_Kürz!$E$4:$E$203,"Hinzurechnung")</f>
        <v>0</v>
      </c>
      <c r="Q310" s="306">
        <f>SUMIFS(B1_Hinzu_Kürz!$D$4:$D$203,B1_Hinzu_Kürz!$B$4:$B$203,$A310,B1_Hinzu_Kürz!$C$4:$C$203,CONCATENATE(B_Bilanz!$B310," ",B_Bilanz!$C310),B1_Hinzu_Kürz!$E$4:$E$203,"Kürzung")</f>
        <v>0</v>
      </c>
      <c r="R310" s="321"/>
      <c r="S310" s="322"/>
      <c r="T310" s="301">
        <f t="shared" si="235"/>
        <v>0</v>
      </c>
      <c r="U310" s="304"/>
      <c r="V310" s="304"/>
    </row>
    <row r="311" spans="1:22" outlineLevel="1">
      <c r="A311" s="327">
        <f>A286</f>
        <v>2012</v>
      </c>
      <c r="B311" s="169" t="s">
        <v>373</v>
      </c>
      <c r="C311" s="38" t="s">
        <v>374</v>
      </c>
      <c r="D311" s="304"/>
      <c r="E311" s="304"/>
      <c r="F311" s="304"/>
      <c r="G311" s="304"/>
      <c r="H311" s="304"/>
      <c r="I311" s="304"/>
      <c r="J311" s="301">
        <f t="shared" si="233"/>
        <v>0</v>
      </c>
      <c r="K311" s="301">
        <f t="shared" si="234"/>
        <v>0</v>
      </c>
      <c r="L311" s="304"/>
      <c r="M311" s="304"/>
      <c r="N311" s="304"/>
      <c r="O311" s="305"/>
      <c r="P311" s="306">
        <f>SUMIFS(B1_Hinzu_Kürz!$D$4:$D$203,B1_Hinzu_Kürz!$B$4:$B$203,$A311,B1_Hinzu_Kürz!$C$4:$C$203,CONCATENATE(B_Bilanz!$B311," ",B_Bilanz!$C311),B1_Hinzu_Kürz!$E$4:$E$203,"Hinzurechnung")</f>
        <v>0</v>
      </c>
      <c r="Q311" s="306">
        <f>SUMIFS(B1_Hinzu_Kürz!$D$4:$D$203,B1_Hinzu_Kürz!$B$4:$B$203,$A311,B1_Hinzu_Kürz!$C$4:$C$203,CONCATENATE(B_Bilanz!$B311," ",B_Bilanz!$C311),B1_Hinzu_Kürz!$E$4:$E$203,"Kürzung")</f>
        <v>0</v>
      </c>
      <c r="R311" s="321"/>
      <c r="S311" s="322"/>
      <c r="T311" s="301">
        <f t="shared" si="235"/>
        <v>0</v>
      </c>
      <c r="U311" s="304"/>
      <c r="V311" s="304"/>
    </row>
    <row r="312" spans="1:22" outlineLevel="1">
      <c r="A312" s="327">
        <f>A286</f>
        <v>2012</v>
      </c>
      <c r="B312" s="169" t="s">
        <v>375</v>
      </c>
      <c r="C312" s="38" t="s">
        <v>26</v>
      </c>
      <c r="D312" s="304"/>
      <c r="E312" s="304"/>
      <c r="F312" s="304"/>
      <c r="G312" s="304"/>
      <c r="H312" s="304"/>
      <c r="I312" s="304"/>
      <c r="J312" s="301">
        <f t="shared" si="233"/>
        <v>0</v>
      </c>
      <c r="K312" s="301">
        <f t="shared" si="234"/>
        <v>0</v>
      </c>
      <c r="L312" s="304"/>
      <c r="M312" s="304"/>
      <c r="N312" s="304"/>
      <c r="O312" s="305"/>
      <c r="P312" s="306">
        <f>SUMIFS(B1_Hinzu_Kürz!$D$4:$D$203,B1_Hinzu_Kürz!$B$4:$B$203,$A312,B1_Hinzu_Kürz!$C$4:$C$203,CONCATENATE(B_Bilanz!$B312," ",B_Bilanz!$C312),B1_Hinzu_Kürz!$E$4:$E$203,"Hinzurechnung")</f>
        <v>0</v>
      </c>
      <c r="Q312" s="306">
        <f>SUMIFS(B1_Hinzu_Kürz!$D$4:$D$203,B1_Hinzu_Kürz!$B$4:$B$203,$A312,B1_Hinzu_Kürz!$C$4:$C$203,CONCATENATE(B_Bilanz!$B312," ",B_Bilanz!$C312),B1_Hinzu_Kürz!$E$4:$E$203,"Kürzung")</f>
        <v>0</v>
      </c>
      <c r="R312" s="321"/>
      <c r="S312" s="322"/>
      <c r="T312" s="301">
        <f t="shared" si="235"/>
        <v>0</v>
      </c>
      <c r="U312" s="304"/>
      <c r="V312" s="304"/>
    </row>
    <row r="313" spans="1:22" outlineLevel="1">
      <c r="A313" s="327">
        <f>A286</f>
        <v>2012</v>
      </c>
      <c r="B313" s="168" t="s">
        <v>376</v>
      </c>
      <c r="C313" s="37" t="s">
        <v>377</v>
      </c>
      <c r="D313" s="300">
        <f t="shared" ref="D313:V313" si="236">D315+D317+D319+D321</f>
        <v>0</v>
      </c>
      <c r="E313" s="300">
        <f t="shared" si="236"/>
        <v>0</v>
      </c>
      <c r="F313" s="301">
        <f t="shared" si="236"/>
        <v>0</v>
      </c>
      <c r="G313" s="301">
        <f t="shared" si="236"/>
        <v>0</v>
      </c>
      <c r="H313" s="301">
        <f t="shared" si="236"/>
        <v>0</v>
      </c>
      <c r="I313" s="301">
        <f t="shared" si="236"/>
        <v>0</v>
      </c>
      <c r="J313" s="301">
        <f t="shared" si="236"/>
        <v>0</v>
      </c>
      <c r="K313" s="301">
        <f t="shared" si="236"/>
        <v>0</v>
      </c>
      <c r="L313" s="301">
        <f t="shared" si="236"/>
        <v>0</v>
      </c>
      <c r="M313" s="301">
        <f t="shared" si="236"/>
        <v>0</v>
      </c>
      <c r="N313" s="301">
        <f t="shared" si="236"/>
        <v>0</v>
      </c>
      <c r="O313" s="302">
        <f t="shared" si="236"/>
        <v>0</v>
      </c>
      <c r="P313" s="303">
        <f t="shared" si="236"/>
        <v>0</v>
      </c>
      <c r="Q313" s="303">
        <f t="shared" si="236"/>
        <v>0</v>
      </c>
      <c r="R313" s="321"/>
      <c r="S313" s="322"/>
      <c r="T313" s="301">
        <f t="shared" si="236"/>
        <v>0</v>
      </c>
      <c r="U313" s="301">
        <f t="shared" si="236"/>
        <v>0</v>
      </c>
      <c r="V313" s="301">
        <f t="shared" si="236"/>
        <v>0</v>
      </c>
    </row>
    <row r="314" spans="1:22" outlineLevel="1">
      <c r="A314" s="327">
        <f>A286</f>
        <v>2012</v>
      </c>
      <c r="B314" s="169" t="s">
        <v>378</v>
      </c>
      <c r="C314" s="38" t="s">
        <v>379</v>
      </c>
      <c r="D314" s="304"/>
      <c r="E314" s="304"/>
      <c r="F314" s="304"/>
      <c r="G314" s="304"/>
      <c r="H314" s="304"/>
      <c r="I314" s="304"/>
      <c r="J314" s="301">
        <f t="shared" ref="J314:J321" si="237">L314+N314</f>
        <v>0</v>
      </c>
      <c r="K314" s="301">
        <f t="shared" ref="K314:K321" si="238">M314+O314</f>
        <v>0</v>
      </c>
      <c r="L314" s="304"/>
      <c r="M314" s="304"/>
      <c r="N314" s="304"/>
      <c r="O314" s="305"/>
      <c r="P314" s="306">
        <f>SUMIFS(B1_Hinzu_Kürz!$D$4:$D$203,B1_Hinzu_Kürz!$B$4:$B$203,$A314,B1_Hinzu_Kürz!$C$4:$C$203,CONCATENATE(B_Bilanz!$B314," ",B_Bilanz!$C314),B1_Hinzu_Kürz!$E$4:$E$203,"Hinzurechnung")</f>
        <v>0</v>
      </c>
      <c r="Q314" s="306">
        <f>SUMIFS(B1_Hinzu_Kürz!$D$4:$D$203,B1_Hinzu_Kürz!$B$4:$B$203,$A314,B1_Hinzu_Kürz!$C$4:$C$203,CONCATENATE(B_Bilanz!$B314," ",B_Bilanz!$C314),B1_Hinzu_Kürz!$E$4:$E$203,"Kürzung")</f>
        <v>0</v>
      </c>
      <c r="R314" s="321"/>
      <c r="S314" s="322"/>
      <c r="T314" s="301">
        <f t="shared" ref="T314:T320" si="239">N314+P314-Q314-R314-S314</f>
        <v>0</v>
      </c>
      <c r="U314" s="304"/>
      <c r="V314" s="304"/>
    </row>
    <row r="315" spans="1:22" outlineLevel="1">
      <c r="A315" s="327">
        <f>A286</f>
        <v>2012</v>
      </c>
      <c r="B315" s="169" t="s">
        <v>380</v>
      </c>
      <c r="C315" s="39" t="s">
        <v>381</v>
      </c>
      <c r="D315" s="304"/>
      <c r="E315" s="304"/>
      <c r="F315" s="304"/>
      <c r="G315" s="304"/>
      <c r="H315" s="304"/>
      <c r="I315" s="304"/>
      <c r="J315" s="301">
        <f t="shared" si="237"/>
        <v>0</v>
      </c>
      <c r="K315" s="301">
        <f t="shared" si="238"/>
        <v>0</v>
      </c>
      <c r="L315" s="304"/>
      <c r="M315" s="304"/>
      <c r="N315" s="304"/>
      <c r="O315" s="305"/>
      <c r="P315" s="306">
        <f>SUMIFS(B1_Hinzu_Kürz!$D$4:$D$203,B1_Hinzu_Kürz!$B$4:$B$203,$A315,B1_Hinzu_Kürz!$C$4:$C$203,CONCATENATE(B_Bilanz!$B315," ",B_Bilanz!$C315),B1_Hinzu_Kürz!$E$4:$E$203,"Hinzurechnung")</f>
        <v>0</v>
      </c>
      <c r="Q315" s="306">
        <f>SUMIFS(B1_Hinzu_Kürz!$D$4:$D$203,B1_Hinzu_Kürz!$B$4:$B$203,$A315,B1_Hinzu_Kürz!$C$4:$C$203,CONCATENATE(B_Bilanz!$B315," ",B_Bilanz!$C315),B1_Hinzu_Kürz!$E$4:$E$203,"Kürzung")</f>
        <v>0</v>
      </c>
      <c r="R315" s="321"/>
      <c r="S315" s="322"/>
      <c r="T315" s="301">
        <f t="shared" si="239"/>
        <v>0</v>
      </c>
      <c r="U315" s="304"/>
      <c r="V315" s="304"/>
    </row>
    <row r="316" spans="1:22" outlineLevel="1">
      <c r="A316" s="327">
        <f>A286</f>
        <v>2012</v>
      </c>
      <c r="B316" s="169" t="s">
        <v>917</v>
      </c>
      <c r="C316" s="39" t="s">
        <v>1042</v>
      </c>
      <c r="D316" s="304"/>
      <c r="E316" s="304"/>
      <c r="F316" s="304"/>
      <c r="G316" s="304"/>
      <c r="H316" s="304"/>
      <c r="I316" s="304"/>
      <c r="J316" s="301">
        <f t="shared" si="237"/>
        <v>0</v>
      </c>
      <c r="K316" s="301">
        <f t="shared" si="238"/>
        <v>0</v>
      </c>
      <c r="L316" s="304"/>
      <c r="M316" s="304"/>
      <c r="N316" s="304"/>
      <c r="O316" s="305"/>
      <c r="P316" s="306">
        <f>SUMIFS(B1_Hinzu_Kürz!$D$4:$D$203,B1_Hinzu_Kürz!$B$4:$B$203,$A316,B1_Hinzu_Kürz!$C$4:$C$203,CONCATENATE(B_Bilanz!$B316," ",B_Bilanz!$C316),B1_Hinzu_Kürz!$E$4:$E$203,"Hinzurechnung")</f>
        <v>0</v>
      </c>
      <c r="Q316" s="306">
        <f>SUMIFS(B1_Hinzu_Kürz!$D$4:$D$203,B1_Hinzu_Kürz!$B$4:$B$203,$A316,B1_Hinzu_Kürz!$C$4:$C$203,CONCATENATE(B_Bilanz!$B316," ",B_Bilanz!$C316),B1_Hinzu_Kürz!$E$4:$E$203,"Kürzung")</f>
        <v>0</v>
      </c>
      <c r="R316" s="321"/>
      <c r="S316" s="322"/>
      <c r="T316" s="301">
        <f t="shared" si="239"/>
        <v>0</v>
      </c>
      <c r="U316" s="304"/>
      <c r="V316" s="304"/>
    </row>
    <row r="317" spans="1:22" outlineLevel="1">
      <c r="A317" s="327">
        <f>A286</f>
        <v>2012</v>
      </c>
      <c r="B317" s="169" t="s">
        <v>382</v>
      </c>
      <c r="C317" s="38" t="s">
        <v>383</v>
      </c>
      <c r="D317" s="304"/>
      <c r="E317" s="304"/>
      <c r="F317" s="304"/>
      <c r="G317" s="304"/>
      <c r="H317" s="304"/>
      <c r="I317" s="304"/>
      <c r="J317" s="301">
        <f t="shared" si="237"/>
        <v>0</v>
      </c>
      <c r="K317" s="301">
        <f t="shared" si="238"/>
        <v>0</v>
      </c>
      <c r="L317" s="304"/>
      <c r="M317" s="304"/>
      <c r="N317" s="304"/>
      <c r="O317" s="305"/>
      <c r="P317" s="306">
        <f>SUMIFS(B1_Hinzu_Kürz!$D$4:$D$203,B1_Hinzu_Kürz!$B$4:$B$203,$A317,B1_Hinzu_Kürz!$C$4:$C$203,CONCATENATE(B_Bilanz!$B317," ",B_Bilanz!$C317),B1_Hinzu_Kürz!$E$4:$E$203,"Hinzurechnung")</f>
        <v>0</v>
      </c>
      <c r="Q317" s="306">
        <f>SUMIFS(B1_Hinzu_Kürz!$D$4:$D$203,B1_Hinzu_Kürz!$B$4:$B$203,$A317,B1_Hinzu_Kürz!$C$4:$C$203,CONCATENATE(B_Bilanz!$B317," ",B_Bilanz!$C317),B1_Hinzu_Kürz!$E$4:$E$203,"Kürzung")</f>
        <v>0</v>
      </c>
      <c r="R317" s="321"/>
      <c r="S317" s="322"/>
      <c r="T317" s="301">
        <f t="shared" si="239"/>
        <v>0</v>
      </c>
      <c r="U317" s="304"/>
      <c r="V317" s="304"/>
    </row>
    <row r="318" spans="1:22" outlineLevel="1">
      <c r="A318" s="327">
        <f>A286</f>
        <v>2012</v>
      </c>
      <c r="B318" s="169" t="s">
        <v>1055</v>
      </c>
      <c r="C318" s="39" t="s">
        <v>1042</v>
      </c>
      <c r="D318" s="304"/>
      <c r="E318" s="304"/>
      <c r="F318" s="304"/>
      <c r="G318" s="304"/>
      <c r="H318" s="304"/>
      <c r="I318" s="304"/>
      <c r="J318" s="301">
        <f t="shared" si="237"/>
        <v>0</v>
      </c>
      <c r="K318" s="301">
        <f t="shared" si="238"/>
        <v>0</v>
      </c>
      <c r="L318" s="304"/>
      <c r="M318" s="304"/>
      <c r="N318" s="304"/>
      <c r="O318" s="305"/>
      <c r="P318" s="306">
        <f>SUMIFS(B1_Hinzu_Kürz!$D$4:$D$203,B1_Hinzu_Kürz!$B$4:$B$203,$A318,B1_Hinzu_Kürz!$C$4:$C$203,CONCATENATE(B_Bilanz!$B318," ",B_Bilanz!$C318),B1_Hinzu_Kürz!$E$4:$E$203,"Hinzurechnung")</f>
        <v>0</v>
      </c>
      <c r="Q318" s="306">
        <f>SUMIFS(B1_Hinzu_Kürz!$D$4:$D$203,B1_Hinzu_Kürz!$B$4:$B$203,$A318,B1_Hinzu_Kürz!$C$4:$C$203,CONCATENATE(B_Bilanz!$B318," ",B_Bilanz!$C318),B1_Hinzu_Kürz!$E$4:$E$203,"Kürzung")</f>
        <v>0</v>
      </c>
      <c r="R318" s="321"/>
      <c r="S318" s="322"/>
      <c r="T318" s="301">
        <f t="shared" si="239"/>
        <v>0</v>
      </c>
      <c r="U318" s="304"/>
      <c r="V318" s="304"/>
    </row>
    <row r="319" spans="1:22" ht="30" outlineLevel="1">
      <c r="A319" s="327">
        <f>A286</f>
        <v>2012</v>
      </c>
      <c r="B319" s="169" t="s">
        <v>384</v>
      </c>
      <c r="C319" s="38" t="s">
        <v>385</v>
      </c>
      <c r="D319" s="304"/>
      <c r="E319" s="304"/>
      <c r="F319" s="304"/>
      <c r="G319" s="304"/>
      <c r="H319" s="304"/>
      <c r="I319" s="304"/>
      <c r="J319" s="301">
        <f t="shared" si="237"/>
        <v>0</v>
      </c>
      <c r="K319" s="301">
        <f t="shared" si="238"/>
        <v>0</v>
      </c>
      <c r="L319" s="304"/>
      <c r="M319" s="304"/>
      <c r="N319" s="304"/>
      <c r="O319" s="305"/>
      <c r="P319" s="306">
        <f>SUMIFS(B1_Hinzu_Kürz!$D$4:$D$203,B1_Hinzu_Kürz!$B$4:$B$203,$A319,B1_Hinzu_Kürz!$C$4:$C$203,CONCATENATE(B_Bilanz!$B319," ",B_Bilanz!$C319),B1_Hinzu_Kürz!$E$4:$E$203,"Hinzurechnung")</f>
        <v>0</v>
      </c>
      <c r="Q319" s="306">
        <f>SUMIFS(B1_Hinzu_Kürz!$D$4:$D$203,B1_Hinzu_Kürz!$B$4:$B$203,$A319,B1_Hinzu_Kürz!$C$4:$C$203,CONCATENATE(B_Bilanz!$B319," ",B_Bilanz!$C319),B1_Hinzu_Kürz!$E$4:$E$203,"Kürzung")</f>
        <v>0</v>
      </c>
      <c r="R319" s="321"/>
      <c r="S319" s="322"/>
      <c r="T319" s="301">
        <f t="shared" si="239"/>
        <v>0</v>
      </c>
      <c r="U319" s="304"/>
      <c r="V319" s="304"/>
    </row>
    <row r="320" spans="1:22" outlineLevel="1">
      <c r="A320" s="327">
        <f>A286</f>
        <v>2012</v>
      </c>
      <c r="B320" s="169" t="s">
        <v>1065</v>
      </c>
      <c r="C320" s="39" t="s">
        <v>1042</v>
      </c>
      <c r="D320" s="304"/>
      <c r="E320" s="304"/>
      <c r="F320" s="304"/>
      <c r="G320" s="304"/>
      <c r="H320" s="304"/>
      <c r="I320" s="304"/>
      <c r="J320" s="301">
        <f t="shared" si="237"/>
        <v>0</v>
      </c>
      <c r="K320" s="301">
        <f t="shared" si="238"/>
        <v>0</v>
      </c>
      <c r="L320" s="304"/>
      <c r="M320" s="304"/>
      <c r="N320" s="304"/>
      <c r="O320" s="305"/>
      <c r="P320" s="306">
        <f>SUMIFS(B1_Hinzu_Kürz!$D$4:$D$203,B1_Hinzu_Kürz!$B$4:$B$203,$A320,B1_Hinzu_Kürz!$C$4:$C$203,CONCATENATE(B_Bilanz!$B320," ",B_Bilanz!$C320),B1_Hinzu_Kürz!$E$4:$E$203,"Hinzurechnung")</f>
        <v>0</v>
      </c>
      <c r="Q320" s="306">
        <f>SUMIFS(B1_Hinzu_Kürz!$D$4:$D$203,B1_Hinzu_Kürz!$B$4:$B$203,$A320,B1_Hinzu_Kürz!$C$4:$C$203,CONCATENATE(B_Bilanz!$B320," ",B_Bilanz!$C320),B1_Hinzu_Kürz!$E$4:$E$203,"Kürzung")</f>
        <v>0</v>
      </c>
      <c r="R320" s="321"/>
      <c r="S320" s="322"/>
      <c r="T320" s="301">
        <f t="shared" si="239"/>
        <v>0</v>
      </c>
      <c r="U320" s="304"/>
      <c r="V320" s="304"/>
    </row>
    <row r="321" spans="1:22" outlineLevel="1">
      <c r="A321" s="327">
        <f>A286</f>
        <v>2012</v>
      </c>
      <c r="B321" s="169" t="s">
        <v>386</v>
      </c>
      <c r="C321" s="39" t="s">
        <v>387</v>
      </c>
      <c r="D321" s="304"/>
      <c r="E321" s="304"/>
      <c r="F321" s="304"/>
      <c r="G321" s="304"/>
      <c r="H321" s="304"/>
      <c r="I321" s="304"/>
      <c r="J321" s="301">
        <f t="shared" si="237"/>
        <v>0</v>
      </c>
      <c r="K321" s="301">
        <f t="shared" si="238"/>
        <v>0</v>
      </c>
      <c r="L321" s="304"/>
      <c r="M321" s="304"/>
      <c r="N321" s="304"/>
      <c r="O321" s="305"/>
      <c r="P321" s="306">
        <f>SUMIFS(B1_Hinzu_Kürz!$D$4:$D$203,B1_Hinzu_Kürz!$B$4:$B$203,$A321,B1_Hinzu_Kürz!$C$4:$C$203,CONCATENATE(B_Bilanz!$B321," ",B_Bilanz!$C321),B1_Hinzu_Kürz!$E$4:$E$203,"Hinzurechnung")</f>
        <v>0</v>
      </c>
      <c r="Q321" s="306">
        <f>SUMIFS(B1_Hinzu_Kürz!$D$4:$D$203,B1_Hinzu_Kürz!$B$4:$B$203,$A321,B1_Hinzu_Kürz!$C$4:$C$203,CONCATENATE(B_Bilanz!$B321," ",B_Bilanz!$C321),B1_Hinzu_Kürz!$E$4:$E$203,"Kürzung")</f>
        <v>0</v>
      </c>
      <c r="R321" s="321"/>
      <c r="S321" s="322"/>
      <c r="T321" s="301">
        <f t="shared" ref="T321" si="240">N321+P321-Q321-R321-S321</f>
        <v>0</v>
      </c>
      <c r="U321" s="304"/>
      <c r="V321" s="304"/>
    </row>
    <row r="322" spans="1:22" outlineLevel="1">
      <c r="A322" s="327">
        <f>A286</f>
        <v>2012</v>
      </c>
      <c r="B322" s="168" t="s">
        <v>388</v>
      </c>
      <c r="C322" s="37" t="s">
        <v>389</v>
      </c>
      <c r="D322" s="300">
        <f t="shared" ref="D322:V322" si="241">D324+D325+D326</f>
        <v>0</v>
      </c>
      <c r="E322" s="300">
        <f t="shared" si="241"/>
        <v>0</v>
      </c>
      <c r="F322" s="301">
        <f t="shared" si="241"/>
        <v>0</v>
      </c>
      <c r="G322" s="301">
        <f t="shared" si="241"/>
        <v>0</v>
      </c>
      <c r="H322" s="301">
        <f t="shared" si="241"/>
        <v>0</v>
      </c>
      <c r="I322" s="301">
        <f t="shared" si="241"/>
        <v>0</v>
      </c>
      <c r="J322" s="301">
        <f t="shared" si="241"/>
        <v>0</v>
      </c>
      <c r="K322" s="301">
        <f t="shared" si="241"/>
        <v>0</v>
      </c>
      <c r="L322" s="301">
        <f t="shared" si="241"/>
        <v>0</v>
      </c>
      <c r="M322" s="301">
        <f t="shared" si="241"/>
        <v>0</v>
      </c>
      <c r="N322" s="301">
        <f t="shared" si="241"/>
        <v>0</v>
      </c>
      <c r="O322" s="302">
        <f t="shared" si="241"/>
        <v>0</v>
      </c>
      <c r="P322" s="303">
        <f t="shared" si="241"/>
        <v>0</v>
      </c>
      <c r="Q322" s="303">
        <f t="shared" si="241"/>
        <v>0</v>
      </c>
      <c r="R322" s="321"/>
      <c r="S322" s="322"/>
      <c r="T322" s="301">
        <f t="shared" si="241"/>
        <v>0</v>
      </c>
      <c r="U322" s="301">
        <f t="shared" si="241"/>
        <v>0</v>
      </c>
      <c r="V322" s="301">
        <f t="shared" si="241"/>
        <v>0</v>
      </c>
    </row>
    <row r="323" spans="1:22" outlineLevel="1">
      <c r="A323" s="327">
        <f>A286</f>
        <v>2012</v>
      </c>
      <c r="B323" s="169" t="s">
        <v>390</v>
      </c>
      <c r="C323" s="38" t="s">
        <v>391</v>
      </c>
      <c r="D323" s="304"/>
      <c r="E323" s="304"/>
      <c r="F323" s="304"/>
      <c r="G323" s="304"/>
      <c r="H323" s="304"/>
      <c r="I323" s="304"/>
      <c r="J323" s="301">
        <f t="shared" ref="J323:J332" si="242">L323+N323</f>
        <v>0</v>
      </c>
      <c r="K323" s="301">
        <f t="shared" ref="K323:K332" si="243">M323+O323</f>
        <v>0</v>
      </c>
      <c r="L323" s="304"/>
      <c r="M323" s="304"/>
      <c r="N323" s="304"/>
      <c r="O323" s="305"/>
      <c r="P323" s="306">
        <f>SUMIFS(B1_Hinzu_Kürz!$D$4:$D$203,B1_Hinzu_Kürz!$B$4:$B$203,$A323,B1_Hinzu_Kürz!$C$4:$C$203,CONCATENATE(B_Bilanz!$B323," ",B_Bilanz!$C323),B1_Hinzu_Kürz!$E$4:$E$203,"Hinzurechnung")</f>
        <v>0</v>
      </c>
      <c r="Q323" s="306">
        <f>SUMIFS(B1_Hinzu_Kürz!$D$4:$D$203,B1_Hinzu_Kürz!$B$4:$B$203,$A323,B1_Hinzu_Kürz!$C$4:$C$203,CONCATENATE(B_Bilanz!$B323," ",B_Bilanz!$C323),B1_Hinzu_Kürz!$E$4:$E$203,"Kürzung")</f>
        <v>0</v>
      </c>
      <c r="R323" s="321"/>
      <c r="S323" s="322"/>
      <c r="T323" s="301">
        <f t="shared" ref="T323:T332" si="244">N323+P323-Q323-R323-S323</f>
        <v>0</v>
      </c>
      <c r="U323" s="304"/>
      <c r="V323" s="304"/>
    </row>
    <row r="324" spans="1:22" outlineLevel="1">
      <c r="A324" s="327">
        <f>A286</f>
        <v>2012</v>
      </c>
      <c r="B324" s="169" t="s">
        <v>392</v>
      </c>
      <c r="C324" s="38" t="s">
        <v>36</v>
      </c>
      <c r="D324" s="304"/>
      <c r="E324" s="304"/>
      <c r="F324" s="304"/>
      <c r="G324" s="304"/>
      <c r="H324" s="304"/>
      <c r="I324" s="304"/>
      <c r="J324" s="301">
        <f t="shared" si="242"/>
        <v>0</v>
      </c>
      <c r="K324" s="301">
        <f t="shared" si="243"/>
        <v>0</v>
      </c>
      <c r="L324" s="304"/>
      <c r="M324" s="304"/>
      <c r="N324" s="304"/>
      <c r="O324" s="305"/>
      <c r="P324" s="306">
        <f>SUMIFS(B1_Hinzu_Kürz!$D$4:$D$203,B1_Hinzu_Kürz!$B$4:$B$203,$A324,B1_Hinzu_Kürz!$C$4:$C$203,CONCATENATE(B_Bilanz!$B324," ",B_Bilanz!$C324),B1_Hinzu_Kürz!$E$4:$E$203,"Hinzurechnung")</f>
        <v>0</v>
      </c>
      <c r="Q324" s="306">
        <f>SUMIFS(B1_Hinzu_Kürz!$D$4:$D$203,B1_Hinzu_Kürz!$B$4:$B$203,$A324,B1_Hinzu_Kürz!$C$4:$C$203,CONCATENATE(B_Bilanz!$B324," ",B_Bilanz!$C324),B1_Hinzu_Kürz!$E$4:$E$203,"Kürzung")</f>
        <v>0</v>
      </c>
      <c r="R324" s="321"/>
      <c r="S324" s="322"/>
      <c r="T324" s="301">
        <f t="shared" si="244"/>
        <v>0</v>
      </c>
      <c r="U324" s="304"/>
      <c r="V324" s="304"/>
    </row>
    <row r="325" spans="1:22" outlineLevel="1">
      <c r="A325" s="327">
        <f>A286</f>
        <v>2012</v>
      </c>
      <c r="B325" s="169" t="s">
        <v>393</v>
      </c>
      <c r="C325" s="38" t="s">
        <v>394</v>
      </c>
      <c r="D325" s="304"/>
      <c r="E325" s="304"/>
      <c r="F325" s="304"/>
      <c r="G325" s="304"/>
      <c r="H325" s="304"/>
      <c r="I325" s="304"/>
      <c r="J325" s="301">
        <f t="shared" si="242"/>
        <v>0</v>
      </c>
      <c r="K325" s="301">
        <f t="shared" si="243"/>
        <v>0</v>
      </c>
      <c r="L325" s="304"/>
      <c r="M325" s="304"/>
      <c r="N325" s="304"/>
      <c r="O325" s="305"/>
      <c r="P325" s="306">
        <f>SUMIFS(B1_Hinzu_Kürz!$D$4:$D$203,B1_Hinzu_Kürz!$B$4:$B$203,$A325,B1_Hinzu_Kürz!$C$4:$C$203,CONCATENATE(B_Bilanz!$B325," ",B_Bilanz!$C325),B1_Hinzu_Kürz!$E$4:$E$203,"Hinzurechnung")</f>
        <v>0</v>
      </c>
      <c r="Q325" s="306">
        <f>SUMIFS(B1_Hinzu_Kürz!$D$4:$D$203,B1_Hinzu_Kürz!$B$4:$B$203,$A325,B1_Hinzu_Kürz!$C$4:$C$203,CONCATENATE(B_Bilanz!$B325," ",B_Bilanz!$C325),B1_Hinzu_Kürz!$E$4:$E$203,"Kürzung")</f>
        <v>0</v>
      </c>
      <c r="R325" s="321"/>
      <c r="S325" s="322"/>
      <c r="T325" s="301">
        <f t="shared" si="244"/>
        <v>0</v>
      </c>
      <c r="U325" s="304"/>
      <c r="V325" s="304"/>
    </row>
    <row r="326" spans="1:22" outlineLevel="1">
      <c r="A326" s="327">
        <f>A286</f>
        <v>2012</v>
      </c>
      <c r="B326" s="169" t="s">
        <v>395</v>
      </c>
      <c r="C326" s="38" t="s">
        <v>396</v>
      </c>
      <c r="D326" s="304"/>
      <c r="E326" s="304"/>
      <c r="F326" s="304"/>
      <c r="G326" s="304"/>
      <c r="H326" s="304"/>
      <c r="I326" s="304"/>
      <c r="J326" s="301">
        <f t="shared" si="242"/>
        <v>0</v>
      </c>
      <c r="K326" s="301">
        <f t="shared" si="243"/>
        <v>0</v>
      </c>
      <c r="L326" s="304"/>
      <c r="M326" s="304"/>
      <c r="N326" s="304"/>
      <c r="O326" s="305"/>
      <c r="P326" s="306">
        <f>SUMIFS(B1_Hinzu_Kürz!$D$4:$D$203,B1_Hinzu_Kürz!$B$4:$B$203,$A326,B1_Hinzu_Kürz!$C$4:$C$203,CONCATENATE(B_Bilanz!$B326," ",B_Bilanz!$C326),B1_Hinzu_Kürz!$E$4:$E$203,"Hinzurechnung")</f>
        <v>0</v>
      </c>
      <c r="Q326" s="306">
        <f>SUMIFS(B1_Hinzu_Kürz!$D$4:$D$203,B1_Hinzu_Kürz!$B$4:$B$203,$A326,B1_Hinzu_Kürz!$C$4:$C$203,CONCATENATE(B_Bilanz!$B326," ",B_Bilanz!$C326),B1_Hinzu_Kürz!$E$4:$E$203,"Kürzung")</f>
        <v>0</v>
      </c>
      <c r="R326" s="321"/>
      <c r="S326" s="322"/>
      <c r="T326" s="301">
        <f t="shared" si="244"/>
        <v>0</v>
      </c>
      <c r="U326" s="304"/>
      <c r="V326" s="304"/>
    </row>
    <row r="327" spans="1:22" ht="30" outlineLevel="1">
      <c r="A327" s="327">
        <f>A286</f>
        <v>2012</v>
      </c>
      <c r="B327" s="168" t="s">
        <v>397</v>
      </c>
      <c r="C327" s="37" t="s">
        <v>398</v>
      </c>
      <c r="D327" s="304"/>
      <c r="E327" s="304"/>
      <c r="F327" s="304"/>
      <c r="G327" s="304"/>
      <c r="H327" s="304"/>
      <c r="I327" s="304"/>
      <c r="J327" s="301">
        <f t="shared" si="242"/>
        <v>0</v>
      </c>
      <c r="K327" s="301">
        <f t="shared" si="243"/>
        <v>0</v>
      </c>
      <c r="L327" s="304"/>
      <c r="M327" s="304"/>
      <c r="N327" s="304"/>
      <c r="O327" s="305"/>
      <c r="P327" s="306">
        <f>SUMIFS(B1_Hinzu_Kürz!$D$4:$D$203,B1_Hinzu_Kürz!$B$4:$B$203,$A327,B1_Hinzu_Kürz!$C$4:$C$203,CONCATENATE(B_Bilanz!$B327," ",B_Bilanz!$C327),B1_Hinzu_Kürz!$E$4:$E$203,"Hinzurechnung")</f>
        <v>0</v>
      </c>
      <c r="Q327" s="306">
        <f>SUMIFS(B1_Hinzu_Kürz!$D$4:$D$203,B1_Hinzu_Kürz!$B$4:$B$203,$A327,B1_Hinzu_Kürz!$C$4:$C$203,CONCATENATE(B_Bilanz!$B327," ",B_Bilanz!$C327),B1_Hinzu_Kürz!$E$4:$E$203,"Kürzung")</f>
        <v>0</v>
      </c>
      <c r="R327" s="321"/>
      <c r="S327" s="322"/>
      <c r="T327" s="301">
        <f t="shared" si="244"/>
        <v>0</v>
      </c>
      <c r="U327" s="304"/>
      <c r="V327" s="304"/>
    </row>
    <row r="328" spans="1:22" outlineLevel="1">
      <c r="A328" s="327">
        <f>A286</f>
        <v>2012</v>
      </c>
      <c r="B328" s="169" t="s">
        <v>399</v>
      </c>
      <c r="C328" s="38" t="s">
        <v>400</v>
      </c>
      <c r="D328" s="304"/>
      <c r="E328" s="304"/>
      <c r="F328" s="304"/>
      <c r="G328" s="304"/>
      <c r="H328" s="304"/>
      <c r="I328" s="304"/>
      <c r="J328" s="301">
        <f t="shared" si="242"/>
        <v>0</v>
      </c>
      <c r="K328" s="301">
        <f t="shared" si="243"/>
        <v>0</v>
      </c>
      <c r="L328" s="304"/>
      <c r="M328" s="304"/>
      <c r="N328" s="304"/>
      <c r="O328" s="305"/>
      <c r="P328" s="306">
        <f>SUMIFS(B1_Hinzu_Kürz!$D$4:$D$203,B1_Hinzu_Kürz!$B$4:$B$203,$A328,B1_Hinzu_Kürz!$C$4:$C$203,CONCATENATE(B_Bilanz!$B328," ",B_Bilanz!$C328),B1_Hinzu_Kürz!$E$4:$E$203,"Hinzurechnung")</f>
        <v>0</v>
      </c>
      <c r="Q328" s="306">
        <f>SUMIFS(B1_Hinzu_Kürz!$D$4:$D$203,B1_Hinzu_Kürz!$B$4:$B$203,$A328,B1_Hinzu_Kürz!$C$4:$C$203,CONCATENATE(B_Bilanz!$B328," ",B_Bilanz!$C328),B1_Hinzu_Kürz!$E$4:$E$203,"Kürzung")</f>
        <v>0</v>
      </c>
      <c r="R328" s="321"/>
      <c r="S328" s="322"/>
      <c r="T328" s="301">
        <f t="shared" si="244"/>
        <v>0</v>
      </c>
      <c r="U328" s="304"/>
      <c r="V328" s="304"/>
    </row>
    <row r="329" spans="1:22" outlineLevel="1">
      <c r="A329" s="327">
        <f>A286</f>
        <v>2012</v>
      </c>
      <c r="B329" s="168" t="s">
        <v>401</v>
      </c>
      <c r="C329" s="37" t="s">
        <v>402</v>
      </c>
      <c r="D329" s="304"/>
      <c r="E329" s="304"/>
      <c r="F329" s="304"/>
      <c r="G329" s="304"/>
      <c r="H329" s="304"/>
      <c r="I329" s="304"/>
      <c r="J329" s="301">
        <f t="shared" si="242"/>
        <v>0</v>
      </c>
      <c r="K329" s="301">
        <f t="shared" si="243"/>
        <v>0</v>
      </c>
      <c r="L329" s="304"/>
      <c r="M329" s="304"/>
      <c r="N329" s="304"/>
      <c r="O329" s="305"/>
      <c r="P329" s="306">
        <f>SUMIFS(B1_Hinzu_Kürz!$D$4:$D$203,B1_Hinzu_Kürz!$B$4:$B$203,$A329,B1_Hinzu_Kürz!$C$4:$C$203,CONCATENATE(B_Bilanz!$B329," ",B_Bilanz!$C329),B1_Hinzu_Kürz!$E$4:$E$203,"Hinzurechnung")</f>
        <v>0</v>
      </c>
      <c r="Q329" s="306">
        <f>SUMIFS(B1_Hinzu_Kürz!$D$4:$D$203,B1_Hinzu_Kürz!$B$4:$B$203,$A329,B1_Hinzu_Kürz!$C$4:$C$203,CONCATENATE(B_Bilanz!$B329," ",B_Bilanz!$C329),B1_Hinzu_Kürz!$E$4:$E$203,"Kürzung")</f>
        <v>0</v>
      </c>
      <c r="R329" s="321"/>
      <c r="S329" s="322"/>
      <c r="T329" s="301">
        <f t="shared" si="244"/>
        <v>0</v>
      </c>
      <c r="U329" s="304"/>
      <c r="V329" s="304"/>
    </row>
    <row r="330" spans="1:22" outlineLevel="1">
      <c r="A330" s="327">
        <f>A286</f>
        <v>2012</v>
      </c>
      <c r="B330" s="168" t="s">
        <v>107</v>
      </c>
      <c r="C330" s="37" t="s">
        <v>403</v>
      </c>
      <c r="D330" s="304"/>
      <c r="E330" s="304"/>
      <c r="F330" s="304"/>
      <c r="G330" s="304"/>
      <c r="H330" s="304"/>
      <c r="I330" s="304"/>
      <c r="J330" s="301">
        <f t="shared" si="242"/>
        <v>0</v>
      </c>
      <c r="K330" s="301">
        <f t="shared" si="243"/>
        <v>0</v>
      </c>
      <c r="L330" s="304"/>
      <c r="M330" s="304"/>
      <c r="N330" s="304"/>
      <c r="O330" s="305"/>
      <c r="P330" s="306">
        <f>SUMIFS(B1_Hinzu_Kürz!$D$4:$D$203,B1_Hinzu_Kürz!$B$4:$B$203,$A330,B1_Hinzu_Kürz!$C$4:$C$203,CONCATENATE(B_Bilanz!$B330," ",B_Bilanz!$C330),B1_Hinzu_Kürz!$E$4:$E$203,"Hinzurechnung")</f>
        <v>0</v>
      </c>
      <c r="Q330" s="306">
        <f>SUMIFS(B1_Hinzu_Kürz!$D$4:$D$203,B1_Hinzu_Kürz!$B$4:$B$203,$A330,B1_Hinzu_Kürz!$C$4:$C$203,CONCATENATE(B_Bilanz!$B330," ",B_Bilanz!$C330),B1_Hinzu_Kürz!$E$4:$E$203,"Kürzung")</f>
        <v>0</v>
      </c>
      <c r="R330" s="321"/>
      <c r="S330" s="322"/>
      <c r="T330" s="301">
        <f t="shared" si="244"/>
        <v>0</v>
      </c>
      <c r="U330" s="304"/>
      <c r="V330" s="304"/>
    </row>
    <row r="331" spans="1:22" outlineLevel="1">
      <c r="A331" s="327">
        <f>A286</f>
        <v>2012</v>
      </c>
      <c r="B331" s="168" t="s">
        <v>109</v>
      </c>
      <c r="C331" s="37" t="s">
        <v>404</v>
      </c>
      <c r="D331" s="304"/>
      <c r="E331" s="304"/>
      <c r="F331" s="304"/>
      <c r="G331" s="304"/>
      <c r="H331" s="304"/>
      <c r="I331" s="304"/>
      <c r="J331" s="301">
        <f t="shared" si="242"/>
        <v>0</v>
      </c>
      <c r="K331" s="301">
        <f t="shared" si="243"/>
        <v>0</v>
      </c>
      <c r="L331" s="304"/>
      <c r="M331" s="304"/>
      <c r="N331" s="304"/>
      <c r="O331" s="305"/>
      <c r="P331" s="306">
        <f>SUMIFS(B1_Hinzu_Kürz!$D$4:$D$203,B1_Hinzu_Kürz!$B$4:$B$203,$A331,B1_Hinzu_Kürz!$C$4:$C$203,CONCATENATE(B_Bilanz!$B331," ",B_Bilanz!$C331),B1_Hinzu_Kürz!$E$4:$E$203,"Hinzurechnung")</f>
        <v>0</v>
      </c>
      <c r="Q331" s="306">
        <f>SUMIFS(B1_Hinzu_Kürz!$D$4:$D$203,B1_Hinzu_Kürz!$B$4:$B$203,$A331,B1_Hinzu_Kürz!$C$4:$C$203,CONCATENATE(B_Bilanz!$B331," ",B_Bilanz!$C331),B1_Hinzu_Kürz!$E$4:$E$203,"Kürzung")</f>
        <v>0</v>
      </c>
      <c r="R331" s="321"/>
      <c r="S331" s="322"/>
      <c r="T331" s="301">
        <f t="shared" si="244"/>
        <v>0</v>
      </c>
      <c r="U331" s="304"/>
      <c r="V331" s="304"/>
    </row>
    <row r="332" spans="1:22" outlineLevel="1">
      <c r="A332" s="327">
        <f>A286</f>
        <v>2012</v>
      </c>
      <c r="B332" s="168" t="s">
        <v>118</v>
      </c>
      <c r="C332" s="37" t="s">
        <v>405</v>
      </c>
      <c r="D332" s="304"/>
      <c r="E332" s="304"/>
      <c r="F332" s="304"/>
      <c r="G332" s="304"/>
      <c r="H332" s="304"/>
      <c r="I332" s="304"/>
      <c r="J332" s="301">
        <f t="shared" si="242"/>
        <v>0</v>
      </c>
      <c r="K332" s="301">
        <f t="shared" si="243"/>
        <v>0</v>
      </c>
      <c r="L332" s="304"/>
      <c r="M332" s="304"/>
      <c r="N332" s="304"/>
      <c r="O332" s="305"/>
      <c r="P332" s="308">
        <f>SUMIFS(B1_Hinzu_Kürz!$D$4:$D$203,B1_Hinzu_Kürz!$B$4:$B$203,$A332,B1_Hinzu_Kürz!$C$4:$C$203,CONCATENATE(B_Bilanz!$B332," ",B_Bilanz!$C332),B1_Hinzu_Kürz!$E$4:$E$203,"Hinzurechnung")</f>
        <v>0</v>
      </c>
      <c r="Q332" s="308">
        <f>SUMIFS(B1_Hinzu_Kürz!$D$4:$D$203,B1_Hinzu_Kürz!$B$4:$B$203,$A332,B1_Hinzu_Kürz!$C$4:$C$203,CONCATENATE(B_Bilanz!$B332," ",B_Bilanz!$C332),B1_Hinzu_Kürz!$E$4:$E$203,"Kürzung")</f>
        <v>0</v>
      </c>
      <c r="R332" s="325"/>
      <c r="S332" s="326"/>
      <c r="T332" s="301">
        <f t="shared" si="244"/>
        <v>0</v>
      </c>
      <c r="U332" s="304"/>
      <c r="V332" s="304"/>
    </row>
    <row r="333" spans="1:22" outlineLevel="1">
      <c r="A333" s="328"/>
      <c r="B333" s="405"/>
      <c r="C333" s="26"/>
      <c r="D333" s="309"/>
      <c r="E333" s="309"/>
      <c r="F333" s="309"/>
      <c r="G333" s="309"/>
      <c r="H333" s="309"/>
      <c r="I333" s="309"/>
      <c r="J333" s="309"/>
      <c r="K333" s="309"/>
      <c r="L333" s="309"/>
      <c r="M333" s="309"/>
      <c r="N333" s="309"/>
      <c r="O333" s="309"/>
      <c r="P333" s="309"/>
      <c r="Q333" s="309"/>
      <c r="R333" s="309"/>
      <c r="S333" s="309"/>
      <c r="T333" s="311"/>
      <c r="U333" s="310"/>
      <c r="V333" s="309"/>
    </row>
    <row r="334" spans="1:22" outlineLevel="1">
      <c r="A334" s="327">
        <f>A286</f>
        <v>2012</v>
      </c>
      <c r="B334" s="35" t="s">
        <v>27</v>
      </c>
      <c r="C334" s="36" t="s">
        <v>406</v>
      </c>
      <c r="D334" s="301">
        <f>D335-D344+D346+D347+D349+D357+D374+D375</f>
        <v>0</v>
      </c>
      <c r="E334" s="301">
        <f>E335-E344+E346+E347+E349+E357+E374+E375</f>
        <v>0</v>
      </c>
      <c r="F334" s="301">
        <f t="shared" ref="F334:O334" si="245">F335+F346+F347+F349+F357+F374+F375+F376</f>
        <v>0</v>
      </c>
      <c r="G334" s="301">
        <f t="shared" si="245"/>
        <v>0</v>
      </c>
      <c r="H334" s="301">
        <f t="shared" si="245"/>
        <v>0</v>
      </c>
      <c r="I334" s="301">
        <f t="shared" si="245"/>
        <v>0</v>
      </c>
      <c r="J334" s="301">
        <f t="shared" si="245"/>
        <v>0</v>
      </c>
      <c r="K334" s="301">
        <f t="shared" si="245"/>
        <v>0</v>
      </c>
      <c r="L334" s="301">
        <f t="shared" si="245"/>
        <v>0</v>
      </c>
      <c r="M334" s="301">
        <f t="shared" si="245"/>
        <v>0</v>
      </c>
      <c r="N334" s="301">
        <f t="shared" si="245"/>
        <v>0</v>
      </c>
      <c r="O334" s="302">
        <f t="shared" si="245"/>
        <v>0</v>
      </c>
      <c r="P334" s="303">
        <f t="shared" ref="P334:Q334" si="246">P335+P346+P347+P349+P357+P374+P375+P376</f>
        <v>0</v>
      </c>
      <c r="Q334" s="303">
        <f t="shared" si="246"/>
        <v>0</v>
      </c>
      <c r="R334" s="319"/>
      <c r="S334" s="320"/>
      <c r="T334" s="301">
        <f>T335+T346+T347+T349+T357+T374+T375+T376</f>
        <v>0</v>
      </c>
      <c r="U334" s="301">
        <f>U335+U346+U347+U349+U357+U374+U375+U376</f>
        <v>0</v>
      </c>
      <c r="V334" s="301">
        <f>V335+V346+V347+V349+V357+V374+V375+V376</f>
        <v>0</v>
      </c>
    </row>
    <row r="335" spans="1:22" outlineLevel="1">
      <c r="A335" s="327">
        <f>A286</f>
        <v>2012</v>
      </c>
      <c r="B335" s="168" t="s">
        <v>407</v>
      </c>
      <c r="C335" s="37" t="s">
        <v>408</v>
      </c>
      <c r="D335" s="301">
        <f t="shared" ref="D335:V335" si="247">D336+D337+D338+D343+D344+D345</f>
        <v>0</v>
      </c>
      <c r="E335" s="301">
        <f t="shared" si="247"/>
        <v>0</v>
      </c>
      <c r="F335" s="301">
        <f t="shared" si="247"/>
        <v>0</v>
      </c>
      <c r="G335" s="301">
        <f t="shared" si="247"/>
        <v>0</v>
      </c>
      <c r="H335" s="301">
        <f t="shared" si="247"/>
        <v>0</v>
      </c>
      <c r="I335" s="301">
        <f t="shared" si="247"/>
        <v>0</v>
      </c>
      <c r="J335" s="301">
        <f t="shared" si="247"/>
        <v>0</v>
      </c>
      <c r="K335" s="301">
        <f t="shared" si="247"/>
        <v>0</v>
      </c>
      <c r="L335" s="301">
        <f t="shared" si="247"/>
        <v>0</v>
      </c>
      <c r="M335" s="301">
        <f t="shared" si="247"/>
        <v>0</v>
      </c>
      <c r="N335" s="301">
        <f t="shared" si="247"/>
        <v>0</v>
      </c>
      <c r="O335" s="302">
        <f t="shared" si="247"/>
        <v>0</v>
      </c>
      <c r="P335" s="303">
        <f t="shared" si="247"/>
        <v>0</v>
      </c>
      <c r="Q335" s="303">
        <f t="shared" si="247"/>
        <v>0</v>
      </c>
      <c r="R335" s="321"/>
      <c r="S335" s="322"/>
      <c r="T335" s="301">
        <f t="shared" si="247"/>
        <v>0</v>
      </c>
      <c r="U335" s="301">
        <f t="shared" si="247"/>
        <v>0</v>
      </c>
      <c r="V335" s="301">
        <f t="shared" si="247"/>
        <v>0</v>
      </c>
    </row>
    <row r="336" spans="1:22" outlineLevel="1">
      <c r="A336" s="327">
        <f>A286</f>
        <v>2012</v>
      </c>
      <c r="B336" s="168" t="s">
        <v>146</v>
      </c>
      <c r="C336" s="37" t="s">
        <v>409</v>
      </c>
      <c r="D336" s="304"/>
      <c r="E336" s="304"/>
      <c r="F336" s="304"/>
      <c r="G336" s="304"/>
      <c r="H336" s="304"/>
      <c r="I336" s="304"/>
      <c r="J336" s="301">
        <f t="shared" ref="J336:J337" si="248">L336+N336</f>
        <v>0</v>
      </c>
      <c r="K336" s="301">
        <f t="shared" ref="K336:K337" si="249">M336+O336</f>
        <v>0</v>
      </c>
      <c r="L336" s="304"/>
      <c r="M336" s="304"/>
      <c r="N336" s="304"/>
      <c r="O336" s="305"/>
      <c r="P336" s="306">
        <f>SUMIFS(B1_Hinzu_Kürz!$D$4:$D$203,B1_Hinzu_Kürz!$B$4:$B$203,$A336,B1_Hinzu_Kürz!$C$4:$C$203,CONCATENATE(B_Bilanz!$B336," ",B_Bilanz!$C336),B1_Hinzu_Kürz!$E$4:$E$203,"Hinzurechnung")</f>
        <v>0</v>
      </c>
      <c r="Q336" s="306">
        <f>SUMIFS(B1_Hinzu_Kürz!$D$4:$D$203,B1_Hinzu_Kürz!$B$4:$B$203,$A336,B1_Hinzu_Kürz!$C$4:$C$203,CONCATENATE(B_Bilanz!$B336," ",B_Bilanz!$C336),B1_Hinzu_Kürz!$E$4:$E$203,"Kürzung")</f>
        <v>0</v>
      </c>
      <c r="R336" s="321"/>
      <c r="S336" s="322"/>
      <c r="T336" s="301">
        <f t="shared" ref="T336:T337" si="250">N336+P336-Q336-R336-S336</f>
        <v>0</v>
      </c>
      <c r="U336" s="304"/>
      <c r="V336" s="304"/>
    </row>
    <row r="337" spans="1:22" outlineLevel="1">
      <c r="A337" s="327">
        <f>A286</f>
        <v>2012</v>
      </c>
      <c r="B337" s="168" t="s">
        <v>148</v>
      </c>
      <c r="C337" s="37" t="s">
        <v>410</v>
      </c>
      <c r="D337" s="304"/>
      <c r="E337" s="304"/>
      <c r="F337" s="304"/>
      <c r="G337" s="304"/>
      <c r="H337" s="304"/>
      <c r="I337" s="304"/>
      <c r="J337" s="301">
        <f t="shared" si="248"/>
        <v>0</v>
      </c>
      <c r="K337" s="301">
        <f t="shared" si="249"/>
        <v>0</v>
      </c>
      <c r="L337" s="304"/>
      <c r="M337" s="304"/>
      <c r="N337" s="304"/>
      <c r="O337" s="305"/>
      <c r="P337" s="306">
        <f>SUMIFS(B1_Hinzu_Kürz!$D$4:$D$203,B1_Hinzu_Kürz!$B$4:$B$203,$A337,B1_Hinzu_Kürz!$C$4:$C$203,CONCATENATE(B_Bilanz!$B337," ",B_Bilanz!$C337),B1_Hinzu_Kürz!$E$4:$E$203,"Hinzurechnung")</f>
        <v>0</v>
      </c>
      <c r="Q337" s="306">
        <f>SUMIFS(B1_Hinzu_Kürz!$D$4:$D$203,B1_Hinzu_Kürz!$B$4:$B$203,$A337,B1_Hinzu_Kürz!$C$4:$C$203,CONCATENATE(B_Bilanz!$B337," ",B_Bilanz!$C337),B1_Hinzu_Kürz!$E$4:$E$203,"Kürzung")</f>
        <v>0</v>
      </c>
      <c r="R337" s="321"/>
      <c r="S337" s="322"/>
      <c r="T337" s="301">
        <f t="shared" si="250"/>
        <v>0</v>
      </c>
      <c r="U337" s="304"/>
      <c r="V337" s="304"/>
    </row>
    <row r="338" spans="1:22" outlineLevel="1">
      <c r="A338" s="327">
        <f>A286</f>
        <v>2012</v>
      </c>
      <c r="B338" s="168" t="s">
        <v>411</v>
      </c>
      <c r="C338" s="37" t="s">
        <v>412</v>
      </c>
      <c r="D338" s="301">
        <f t="shared" ref="D338:V338" si="251">D339+D340+D341+D342</f>
        <v>0</v>
      </c>
      <c r="E338" s="301">
        <f t="shared" si="251"/>
        <v>0</v>
      </c>
      <c r="F338" s="301">
        <f t="shared" si="251"/>
        <v>0</v>
      </c>
      <c r="G338" s="301">
        <f t="shared" si="251"/>
        <v>0</v>
      </c>
      <c r="H338" s="301">
        <f t="shared" si="251"/>
        <v>0</v>
      </c>
      <c r="I338" s="301">
        <f t="shared" si="251"/>
        <v>0</v>
      </c>
      <c r="J338" s="301">
        <f t="shared" si="251"/>
        <v>0</v>
      </c>
      <c r="K338" s="301">
        <f t="shared" si="251"/>
        <v>0</v>
      </c>
      <c r="L338" s="301">
        <f t="shared" si="251"/>
        <v>0</v>
      </c>
      <c r="M338" s="301">
        <f t="shared" si="251"/>
        <v>0</v>
      </c>
      <c r="N338" s="301">
        <f t="shared" si="251"/>
        <v>0</v>
      </c>
      <c r="O338" s="302">
        <f t="shared" si="251"/>
        <v>0</v>
      </c>
      <c r="P338" s="303">
        <f t="shared" si="251"/>
        <v>0</v>
      </c>
      <c r="Q338" s="303">
        <f t="shared" si="251"/>
        <v>0</v>
      </c>
      <c r="R338" s="321"/>
      <c r="S338" s="322"/>
      <c r="T338" s="301">
        <f t="shared" si="251"/>
        <v>0</v>
      </c>
      <c r="U338" s="301">
        <f t="shared" si="251"/>
        <v>0</v>
      </c>
      <c r="V338" s="301">
        <f t="shared" si="251"/>
        <v>0</v>
      </c>
    </row>
    <row r="339" spans="1:22" outlineLevel="1">
      <c r="A339" s="327">
        <f>A286</f>
        <v>2012</v>
      </c>
      <c r="B339" s="169" t="s">
        <v>413</v>
      </c>
      <c r="C339" s="38" t="s">
        <v>414</v>
      </c>
      <c r="D339" s="304"/>
      <c r="E339" s="304"/>
      <c r="F339" s="304"/>
      <c r="G339" s="304"/>
      <c r="H339" s="304"/>
      <c r="I339" s="304"/>
      <c r="J339" s="301">
        <f t="shared" ref="J339:J348" si="252">L339+N339</f>
        <v>0</v>
      </c>
      <c r="K339" s="301">
        <f t="shared" ref="K339:K348" si="253">M339+O339</f>
        <v>0</v>
      </c>
      <c r="L339" s="304"/>
      <c r="M339" s="304"/>
      <c r="N339" s="304"/>
      <c r="O339" s="305"/>
      <c r="P339" s="306">
        <f>SUMIFS(B1_Hinzu_Kürz!$D$4:$D$203,B1_Hinzu_Kürz!$B$4:$B$203,$A339,B1_Hinzu_Kürz!$C$4:$C$203,CONCATENATE(B_Bilanz!$B339," ",B_Bilanz!$C339),B1_Hinzu_Kürz!$E$4:$E$203,"Hinzurechnung")</f>
        <v>0</v>
      </c>
      <c r="Q339" s="306">
        <f>SUMIFS(B1_Hinzu_Kürz!$D$4:$D$203,B1_Hinzu_Kürz!$B$4:$B$203,$A339,B1_Hinzu_Kürz!$C$4:$C$203,CONCATENATE(B_Bilanz!$B339," ",B_Bilanz!$C339),B1_Hinzu_Kürz!$E$4:$E$203,"Kürzung")</f>
        <v>0</v>
      </c>
      <c r="R339" s="321"/>
      <c r="S339" s="322"/>
      <c r="T339" s="301">
        <f t="shared" ref="T339:T348" si="254">N339+P339-Q339-R339-S339</f>
        <v>0</v>
      </c>
      <c r="U339" s="304"/>
      <c r="V339" s="304"/>
    </row>
    <row r="340" spans="1:22" ht="30" outlineLevel="1">
      <c r="A340" s="327">
        <f>A286</f>
        <v>2012</v>
      </c>
      <c r="B340" s="169" t="s">
        <v>415</v>
      </c>
      <c r="C340" s="38" t="s">
        <v>416</v>
      </c>
      <c r="D340" s="304"/>
      <c r="E340" s="304"/>
      <c r="F340" s="304"/>
      <c r="G340" s="304"/>
      <c r="H340" s="304"/>
      <c r="I340" s="304"/>
      <c r="J340" s="301">
        <f t="shared" si="252"/>
        <v>0</v>
      </c>
      <c r="K340" s="301">
        <f t="shared" si="253"/>
        <v>0</v>
      </c>
      <c r="L340" s="304"/>
      <c r="M340" s="304"/>
      <c r="N340" s="304"/>
      <c r="O340" s="305"/>
      <c r="P340" s="306">
        <f>SUMIFS(B1_Hinzu_Kürz!$D$4:$D$203,B1_Hinzu_Kürz!$B$4:$B$203,$A340,B1_Hinzu_Kürz!$C$4:$C$203,CONCATENATE(B_Bilanz!$B340," ",B_Bilanz!$C340),B1_Hinzu_Kürz!$E$4:$E$203,"Hinzurechnung")</f>
        <v>0</v>
      </c>
      <c r="Q340" s="306">
        <f>SUMIFS(B1_Hinzu_Kürz!$D$4:$D$203,B1_Hinzu_Kürz!$B$4:$B$203,$A340,B1_Hinzu_Kürz!$C$4:$C$203,CONCATENATE(B_Bilanz!$B340," ",B_Bilanz!$C340),B1_Hinzu_Kürz!$E$4:$E$203,"Kürzung")</f>
        <v>0</v>
      </c>
      <c r="R340" s="321"/>
      <c r="S340" s="322"/>
      <c r="T340" s="301">
        <f t="shared" si="254"/>
        <v>0</v>
      </c>
      <c r="U340" s="304"/>
      <c r="V340" s="304"/>
    </row>
    <row r="341" spans="1:22" outlineLevel="1">
      <c r="A341" s="327">
        <f>A286</f>
        <v>2012</v>
      </c>
      <c r="B341" s="169" t="s">
        <v>417</v>
      </c>
      <c r="C341" s="38" t="s">
        <v>418</v>
      </c>
      <c r="D341" s="304"/>
      <c r="E341" s="304"/>
      <c r="F341" s="304"/>
      <c r="G341" s="304"/>
      <c r="H341" s="304"/>
      <c r="I341" s="304"/>
      <c r="J341" s="301">
        <f t="shared" si="252"/>
        <v>0</v>
      </c>
      <c r="K341" s="301">
        <f t="shared" si="253"/>
        <v>0</v>
      </c>
      <c r="L341" s="304"/>
      <c r="M341" s="304"/>
      <c r="N341" s="304"/>
      <c r="O341" s="305"/>
      <c r="P341" s="306">
        <f>SUMIFS(B1_Hinzu_Kürz!$D$4:$D$203,B1_Hinzu_Kürz!$B$4:$B$203,$A341,B1_Hinzu_Kürz!$C$4:$C$203,CONCATENATE(B_Bilanz!$B341," ",B_Bilanz!$C341),B1_Hinzu_Kürz!$E$4:$E$203,"Hinzurechnung")</f>
        <v>0</v>
      </c>
      <c r="Q341" s="306">
        <f>SUMIFS(B1_Hinzu_Kürz!$D$4:$D$203,B1_Hinzu_Kürz!$B$4:$B$203,$A341,B1_Hinzu_Kürz!$C$4:$C$203,CONCATENATE(B_Bilanz!$B341," ",B_Bilanz!$C341),B1_Hinzu_Kürz!$E$4:$E$203,"Kürzung")</f>
        <v>0</v>
      </c>
      <c r="R341" s="321"/>
      <c r="S341" s="322"/>
      <c r="T341" s="301">
        <f t="shared" si="254"/>
        <v>0</v>
      </c>
      <c r="U341" s="304"/>
      <c r="V341" s="304"/>
    </row>
    <row r="342" spans="1:22" outlineLevel="1">
      <c r="A342" s="327">
        <f>A286</f>
        <v>2012</v>
      </c>
      <c r="B342" s="169" t="s">
        <v>419</v>
      </c>
      <c r="C342" s="38" t="s">
        <v>420</v>
      </c>
      <c r="D342" s="304"/>
      <c r="E342" s="304"/>
      <c r="F342" s="304"/>
      <c r="G342" s="304"/>
      <c r="H342" s="304"/>
      <c r="I342" s="304"/>
      <c r="J342" s="301">
        <f t="shared" si="252"/>
        <v>0</v>
      </c>
      <c r="K342" s="301">
        <f t="shared" si="253"/>
        <v>0</v>
      </c>
      <c r="L342" s="304"/>
      <c r="M342" s="304"/>
      <c r="N342" s="304"/>
      <c r="O342" s="305"/>
      <c r="P342" s="306">
        <f>SUMIFS(B1_Hinzu_Kürz!$D$4:$D$203,B1_Hinzu_Kürz!$B$4:$B$203,$A342,B1_Hinzu_Kürz!$C$4:$C$203,CONCATENATE(B_Bilanz!$B342," ",B_Bilanz!$C342),B1_Hinzu_Kürz!$E$4:$E$203,"Hinzurechnung")</f>
        <v>0</v>
      </c>
      <c r="Q342" s="306">
        <f>SUMIFS(B1_Hinzu_Kürz!$D$4:$D$203,B1_Hinzu_Kürz!$B$4:$B$203,$A342,B1_Hinzu_Kürz!$C$4:$C$203,CONCATENATE(B_Bilanz!$B342," ",B_Bilanz!$C342),B1_Hinzu_Kürz!$E$4:$E$203,"Kürzung")</f>
        <v>0</v>
      </c>
      <c r="R342" s="321"/>
      <c r="S342" s="322"/>
      <c r="T342" s="301">
        <f t="shared" si="254"/>
        <v>0</v>
      </c>
      <c r="U342" s="304"/>
      <c r="V342" s="304"/>
    </row>
    <row r="343" spans="1:22" outlineLevel="1">
      <c r="A343" s="327">
        <f>A286</f>
        <v>2012</v>
      </c>
      <c r="B343" s="168" t="s">
        <v>421</v>
      </c>
      <c r="C343" s="37" t="s">
        <v>422</v>
      </c>
      <c r="D343" s="304"/>
      <c r="E343" s="304"/>
      <c r="F343" s="304"/>
      <c r="G343" s="304"/>
      <c r="H343" s="304"/>
      <c r="I343" s="304"/>
      <c r="J343" s="301">
        <f t="shared" si="252"/>
        <v>0</v>
      </c>
      <c r="K343" s="301">
        <f t="shared" si="253"/>
        <v>0</v>
      </c>
      <c r="L343" s="304"/>
      <c r="M343" s="304"/>
      <c r="N343" s="304"/>
      <c r="O343" s="305"/>
      <c r="P343" s="306">
        <f>SUMIFS(B1_Hinzu_Kürz!$D$4:$D$203,B1_Hinzu_Kürz!$B$4:$B$203,$A343,B1_Hinzu_Kürz!$C$4:$C$203,CONCATENATE(B_Bilanz!$B343," ",B_Bilanz!$C343),B1_Hinzu_Kürz!$E$4:$E$203,"Hinzurechnung")</f>
        <v>0</v>
      </c>
      <c r="Q343" s="306">
        <f>SUMIFS(B1_Hinzu_Kürz!$D$4:$D$203,B1_Hinzu_Kürz!$B$4:$B$203,$A343,B1_Hinzu_Kürz!$C$4:$C$203,CONCATENATE(B_Bilanz!$B343," ",B_Bilanz!$C343),B1_Hinzu_Kürz!$E$4:$E$203,"Kürzung")</f>
        <v>0</v>
      </c>
      <c r="R343" s="321"/>
      <c r="S343" s="322"/>
      <c r="T343" s="301">
        <f t="shared" si="254"/>
        <v>0</v>
      </c>
      <c r="U343" s="304"/>
      <c r="V343" s="304"/>
    </row>
    <row r="344" spans="1:22" outlineLevel="1">
      <c r="A344" s="327">
        <f>A286</f>
        <v>2012</v>
      </c>
      <c r="B344" s="168" t="s">
        <v>423</v>
      </c>
      <c r="C344" s="40" t="s">
        <v>402</v>
      </c>
      <c r="D344" s="304"/>
      <c r="E344" s="304"/>
      <c r="F344" s="304"/>
      <c r="G344" s="304"/>
      <c r="H344" s="304"/>
      <c r="I344" s="304"/>
      <c r="J344" s="301">
        <f t="shared" si="252"/>
        <v>0</v>
      </c>
      <c r="K344" s="301">
        <f t="shared" si="253"/>
        <v>0</v>
      </c>
      <c r="L344" s="304"/>
      <c r="M344" s="304"/>
      <c r="N344" s="304"/>
      <c r="O344" s="305"/>
      <c r="P344" s="306">
        <f>SUMIFS(B1_Hinzu_Kürz!$D$4:$D$203,B1_Hinzu_Kürz!$B$4:$B$203,$A344,B1_Hinzu_Kürz!$C$4:$C$203,CONCATENATE(B_Bilanz!$B344," ",B_Bilanz!$C344),B1_Hinzu_Kürz!$E$4:$E$203,"Hinzurechnung")</f>
        <v>0</v>
      </c>
      <c r="Q344" s="306">
        <f>SUMIFS(B1_Hinzu_Kürz!$D$4:$D$203,B1_Hinzu_Kürz!$B$4:$B$203,$A344,B1_Hinzu_Kürz!$C$4:$C$203,CONCATENATE(B_Bilanz!$B344," ",B_Bilanz!$C344),B1_Hinzu_Kürz!$E$4:$E$203,"Kürzung")</f>
        <v>0</v>
      </c>
      <c r="R344" s="321"/>
      <c r="S344" s="322"/>
      <c r="T344" s="301">
        <f t="shared" si="254"/>
        <v>0</v>
      </c>
      <c r="U344" s="304"/>
      <c r="V344" s="304"/>
    </row>
    <row r="345" spans="1:22" outlineLevel="1">
      <c r="A345" s="327">
        <f>A286</f>
        <v>2012</v>
      </c>
      <c r="B345" s="168" t="s">
        <v>424</v>
      </c>
      <c r="C345" s="37" t="s">
        <v>425</v>
      </c>
      <c r="D345" s="304"/>
      <c r="E345" s="304"/>
      <c r="F345" s="304"/>
      <c r="G345" s="304"/>
      <c r="H345" s="304"/>
      <c r="I345" s="304"/>
      <c r="J345" s="301">
        <f t="shared" si="252"/>
        <v>0</v>
      </c>
      <c r="K345" s="301">
        <f t="shared" si="253"/>
        <v>0</v>
      </c>
      <c r="L345" s="304"/>
      <c r="M345" s="304"/>
      <c r="N345" s="304"/>
      <c r="O345" s="305"/>
      <c r="P345" s="306">
        <f>SUMIFS(B1_Hinzu_Kürz!$D$4:$D$203,B1_Hinzu_Kürz!$B$4:$B$203,$A345,B1_Hinzu_Kürz!$C$4:$C$203,CONCATENATE(B_Bilanz!$B345," ",B_Bilanz!$C345),B1_Hinzu_Kürz!$E$4:$E$203,"Hinzurechnung")</f>
        <v>0</v>
      </c>
      <c r="Q345" s="306">
        <f>SUMIFS(B1_Hinzu_Kürz!$D$4:$D$203,B1_Hinzu_Kürz!$B$4:$B$203,$A345,B1_Hinzu_Kürz!$C$4:$C$203,CONCATENATE(B_Bilanz!$B345," ",B_Bilanz!$C345),B1_Hinzu_Kürz!$E$4:$E$203,"Kürzung")</f>
        <v>0</v>
      </c>
      <c r="R345" s="321"/>
      <c r="S345" s="322"/>
      <c r="T345" s="301">
        <f t="shared" si="254"/>
        <v>0</v>
      </c>
      <c r="U345" s="304"/>
      <c r="V345" s="304"/>
    </row>
    <row r="346" spans="1:22" ht="30" outlineLevel="1">
      <c r="A346" s="327">
        <f>A286</f>
        <v>2012</v>
      </c>
      <c r="B346" s="168" t="s">
        <v>426</v>
      </c>
      <c r="C346" s="37" t="s">
        <v>427</v>
      </c>
      <c r="D346" s="304"/>
      <c r="E346" s="304"/>
      <c r="F346" s="304"/>
      <c r="G346" s="304"/>
      <c r="H346" s="304"/>
      <c r="I346" s="304"/>
      <c r="J346" s="301">
        <f t="shared" si="252"/>
        <v>0</v>
      </c>
      <c r="K346" s="301">
        <f t="shared" si="253"/>
        <v>0</v>
      </c>
      <c r="L346" s="304"/>
      <c r="M346" s="304"/>
      <c r="N346" s="304"/>
      <c r="O346" s="305"/>
      <c r="P346" s="306">
        <f>SUMIFS(B1_Hinzu_Kürz!$D$4:$D$203,B1_Hinzu_Kürz!$B$4:$B$203,$A346,B1_Hinzu_Kürz!$C$4:$C$203,CONCATENATE(B_Bilanz!$B346," ",B_Bilanz!$C346),B1_Hinzu_Kürz!$E$4:$E$203,"Hinzurechnung")</f>
        <v>0</v>
      </c>
      <c r="Q346" s="306">
        <f>SUMIFS(B1_Hinzu_Kürz!$D$4:$D$203,B1_Hinzu_Kürz!$B$4:$B$203,$A346,B1_Hinzu_Kürz!$C$4:$C$203,CONCATENATE(B_Bilanz!$B346," ",B_Bilanz!$C346),B1_Hinzu_Kürz!$E$4:$E$203,"Kürzung")</f>
        <v>0</v>
      </c>
      <c r="R346" s="321"/>
      <c r="S346" s="322"/>
      <c r="T346" s="301">
        <f t="shared" si="254"/>
        <v>0</v>
      </c>
      <c r="U346" s="304"/>
      <c r="V346" s="304"/>
    </row>
    <row r="347" spans="1:22" outlineLevel="1">
      <c r="A347" s="327">
        <f>A286</f>
        <v>2012</v>
      </c>
      <c r="B347" s="168" t="s">
        <v>428</v>
      </c>
      <c r="C347" s="37" t="s">
        <v>429</v>
      </c>
      <c r="D347" s="304"/>
      <c r="E347" s="304"/>
      <c r="F347" s="304"/>
      <c r="G347" s="304"/>
      <c r="H347" s="304"/>
      <c r="I347" s="304"/>
      <c r="J347" s="301">
        <f t="shared" si="252"/>
        <v>0</v>
      </c>
      <c r="K347" s="301">
        <f t="shared" si="253"/>
        <v>0</v>
      </c>
      <c r="L347" s="304"/>
      <c r="M347" s="304"/>
      <c r="N347" s="304"/>
      <c r="O347" s="305"/>
      <c r="P347" s="306">
        <f>SUMIFS(B1_Hinzu_Kürz!$D$4:$D$203,B1_Hinzu_Kürz!$B$4:$B$203,$A347,B1_Hinzu_Kürz!$C$4:$C$203,CONCATENATE(B_Bilanz!$B347," ",B_Bilanz!$C347),B1_Hinzu_Kürz!$E$4:$E$203,"Hinzurechnung")</f>
        <v>0</v>
      </c>
      <c r="Q347" s="306">
        <f>SUMIFS(B1_Hinzu_Kürz!$D$4:$D$203,B1_Hinzu_Kürz!$B$4:$B$203,$A347,B1_Hinzu_Kürz!$C$4:$C$203,CONCATENATE(B_Bilanz!$B347," ",B_Bilanz!$C347),B1_Hinzu_Kürz!$E$4:$E$203,"Kürzung")</f>
        <v>0</v>
      </c>
      <c r="R347" s="321"/>
      <c r="S347" s="322"/>
      <c r="T347" s="301">
        <f t="shared" si="254"/>
        <v>0</v>
      </c>
      <c r="U347" s="304"/>
      <c r="V347" s="304"/>
    </row>
    <row r="348" spans="1:22" outlineLevel="1">
      <c r="A348" s="327">
        <f>A286</f>
        <v>2012</v>
      </c>
      <c r="B348" s="168" t="s">
        <v>430</v>
      </c>
      <c r="C348" s="37" t="s">
        <v>431</v>
      </c>
      <c r="D348" s="304"/>
      <c r="E348" s="304"/>
      <c r="F348" s="304"/>
      <c r="G348" s="304"/>
      <c r="H348" s="304"/>
      <c r="I348" s="304"/>
      <c r="J348" s="301">
        <f t="shared" si="252"/>
        <v>0</v>
      </c>
      <c r="K348" s="301">
        <f t="shared" si="253"/>
        <v>0</v>
      </c>
      <c r="L348" s="304"/>
      <c r="M348" s="304"/>
      <c r="N348" s="304"/>
      <c r="O348" s="305"/>
      <c r="P348" s="306">
        <f>SUMIFS(B1_Hinzu_Kürz!$D$4:$D$203,B1_Hinzu_Kürz!$B$4:$B$203,$A348,B1_Hinzu_Kürz!$C$4:$C$203,CONCATENATE(B_Bilanz!$B348," ",B_Bilanz!$C348),B1_Hinzu_Kürz!$E$4:$E$203,"Hinzurechnung")</f>
        <v>0</v>
      </c>
      <c r="Q348" s="306">
        <f>SUMIFS(B1_Hinzu_Kürz!$D$4:$D$203,B1_Hinzu_Kürz!$B$4:$B$203,$A348,B1_Hinzu_Kürz!$C$4:$C$203,CONCATENATE(B_Bilanz!$B348," ",B_Bilanz!$C348),B1_Hinzu_Kürz!$E$4:$E$203,"Kürzung")</f>
        <v>0</v>
      </c>
      <c r="R348" s="321"/>
      <c r="S348" s="322"/>
      <c r="T348" s="301">
        <f t="shared" si="254"/>
        <v>0</v>
      </c>
      <c r="U348" s="304"/>
      <c r="V348" s="304"/>
    </row>
    <row r="349" spans="1:22" outlineLevel="1">
      <c r="A349" s="327">
        <f>A286</f>
        <v>2012</v>
      </c>
      <c r="B349" s="168" t="s">
        <v>179</v>
      </c>
      <c r="C349" s="37" t="s">
        <v>432</v>
      </c>
      <c r="D349" s="312">
        <f>SUM(D350:D352)</f>
        <v>0</v>
      </c>
      <c r="E349" s="312">
        <f t="shared" ref="E349:Q349" si="255">SUM(E350:E352)</f>
        <v>0</v>
      </c>
      <c r="F349" s="312">
        <f t="shared" si="255"/>
        <v>0</v>
      </c>
      <c r="G349" s="312">
        <f t="shared" si="255"/>
        <v>0</v>
      </c>
      <c r="H349" s="312">
        <f t="shared" si="255"/>
        <v>0</v>
      </c>
      <c r="I349" s="312">
        <f t="shared" si="255"/>
        <v>0</v>
      </c>
      <c r="J349" s="312">
        <f t="shared" si="255"/>
        <v>0</v>
      </c>
      <c r="K349" s="312">
        <f t="shared" si="255"/>
        <v>0</v>
      </c>
      <c r="L349" s="312">
        <f t="shared" si="255"/>
        <v>0</v>
      </c>
      <c r="M349" s="312">
        <f t="shared" si="255"/>
        <v>0</v>
      </c>
      <c r="N349" s="312">
        <f t="shared" si="255"/>
        <v>0</v>
      </c>
      <c r="O349" s="312">
        <f t="shared" si="255"/>
        <v>0</v>
      </c>
      <c r="P349" s="312">
        <f t="shared" si="255"/>
        <v>0</v>
      </c>
      <c r="Q349" s="312">
        <f t="shared" si="255"/>
        <v>0</v>
      </c>
      <c r="R349" s="321"/>
      <c r="S349" s="322"/>
      <c r="T349" s="312">
        <f t="shared" ref="T349" si="256">SUM(T350:T352)</f>
        <v>0</v>
      </c>
      <c r="U349" s="312">
        <f t="shared" ref="U349" si="257">SUM(U350:U352)</f>
        <v>0</v>
      </c>
      <c r="V349" s="312">
        <f t="shared" ref="V349" si="258">SUM(V350:V352)</f>
        <v>0</v>
      </c>
    </row>
    <row r="350" spans="1:22" outlineLevel="1">
      <c r="A350" s="327">
        <f>A286</f>
        <v>2012</v>
      </c>
      <c r="B350" s="168" t="s">
        <v>433</v>
      </c>
      <c r="C350" s="37" t="s">
        <v>434</v>
      </c>
      <c r="D350" s="313">
        <f>SUMIF(B2_RSt_Spiegel!$B$7:$B$206,C350,B2_RSt_Spiegel!$AA$7:$AA$206)</f>
        <v>0</v>
      </c>
      <c r="E350" s="307"/>
      <c r="F350" s="304"/>
      <c r="G350" s="304"/>
      <c r="H350" s="304"/>
      <c r="I350" s="304"/>
      <c r="J350" s="301">
        <f t="shared" ref="J350:J356" si="259">L350+N350</f>
        <v>0</v>
      </c>
      <c r="K350" s="301">
        <f t="shared" ref="K350:K356" si="260">M350+O350</f>
        <v>0</v>
      </c>
      <c r="L350" s="304"/>
      <c r="M350" s="304"/>
      <c r="N350" s="314">
        <f>SUMIF(B2_RSt_Spiegel!$B$7:$B$206,C350,B2_RSt_Spiegel!$AF$7:$AF$206)</f>
        <v>0</v>
      </c>
      <c r="O350" s="305"/>
      <c r="P350" s="306">
        <f>SUMIFS(B1_Hinzu_Kürz!$D$4:$D$203,B1_Hinzu_Kürz!$B$4:$B$203,$A350,B1_Hinzu_Kürz!$C$4:$C$203,CONCATENATE(B_Bilanz!$B350," ",B_Bilanz!$C350),B1_Hinzu_Kürz!$E$4:$E$203,"Hinzurechnung")</f>
        <v>0</v>
      </c>
      <c r="Q350" s="306">
        <f>SUMIFS(B1_Hinzu_Kürz!$D$4:$D$203,B1_Hinzu_Kürz!$B$4:$B$203,$A350,B1_Hinzu_Kürz!$C$4:$C$203,CONCATENATE(B_Bilanz!$B350," ",B_Bilanz!$C350),B1_Hinzu_Kürz!$E$4:$E$203,"Kürzung")</f>
        <v>0</v>
      </c>
      <c r="R350" s="321"/>
      <c r="S350" s="322"/>
      <c r="T350" s="301">
        <f t="shared" ref="T350:T356" si="261">N350+P350-Q350-R350-S350</f>
        <v>0</v>
      </c>
      <c r="U350" s="304"/>
      <c r="V350" s="304"/>
    </row>
    <row r="351" spans="1:22" outlineLevel="1">
      <c r="A351" s="327">
        <f>A286</f>
        <v>2012</v>
      </c>
      <c r="B351" s="168" t="s">
        <v>435</v>
      </c>
      <c r="C351" s="37" t="s">
        <v>436</v>
      </c>
      <c r="D351" s="313">
        <f>SUMIF(B2_RSt_Spiegel!$B$7:$B$206,C351,B2_RSt_Spiegel!$AA$7:$AA$206)</f>
        <v>0</v>
      </c>
      <c r="E351" s="307"/>
      <c r="F351" s="304"/>
      <c r="G351" s="304"/>
      <c r="H351" s="304"/>
      <c r="I351" s="304"/>
      <c r="J351" s="301">
        <f t="shared" si="259"/>
        <v>0</v>
      </c>
      <c r="K351" s="301">
        <f t="shared" si="260"/>
        <v>0</v>
      </c>
      <c r="L351" s="304"/>
      <c r="M351" s="304"/>
      <c r="N351" s="314">
        <f>SUMIF(B2_RSt_Spiegel!$B$7:$B$206,C351,B2_RSt_Spiegel!$AF$7:$AF$206)</f>
        <v>0</v>
      </c>
      <c r="O351" s="305"/>
      <c r="P351" s="306">
        <f>SUMIFS(B1_Hinzu_Kürz!$D$4:$D$203,B1_Hinzu_Kürz!$B$4:$B$203,$A351,B1_Hinzu_Kürz!$C$4:$C$203,CONCATENATE(B_Bilanz!$B351," ",B_Bilanz!$C351),B1_Hinzu_Kürz!$E$4:$E$203,"Hinzurechnung")</f>
        <v>0</v>
      </c>
      <c r="Q351" s="306">
        <f>SUMIFS(B1_Hinzu_Kürz!$D$4:$D$203,B1_Hinzu_Kürz!$B$4:$B$203,$A351,B1_Hinzu_Kürz!$C$4:$C$203,CONCATENATE(B_Bilanz!$B351," ",B_Bilanz!$C351),B1_Hinzu_Kürz!$E$4:$E$203,"Kürzung")</f>
        <v>0</v>
      </c>
      <c r="R351" s="321"/>
      <c r="S351" s="322"/>
      <c r="T351" s="301">
        <f t="shared" si="261"/>
        <v>0</v>
      </c>
      <c r="U351" s="304"/>
      <c r="V351" s="304"/>
    </row>
    <row r="352" spans="1:22" outlineLevel="1">
      <c r="A352" s="327">
        <f>A286</f>
        <v>2012</v>
      </c>
      <c r="B352" s="168" t="s">
        <v>437</v>
      </c>
      <c r="C352" s="282" t="s">
        <v>441</v>
      </c>
      <c r="D352" s="301">
        <f>SUM(D353:D356)</f>
        <v>0</v>
      </c>
      <c r="E352" s="301">
        <f t="shared" ref="E352" si="262">SUM(E353:E356)</f>
        <v>0</v>
      </c>
      <c r="F352" s="301">
        <f t="shared" ref="F352" si="263">SUM(F353:F356)</f>
        <v>0</v>
      </c>
      <c r="G352" s="301">
        <f t="shared" ref="G352" si="264">SUM(G353:G356)</f>
        <v>0</v>
      </c>
      <c r="H352" s="301">
        <f t="shared" ref="H352" si="265">SUM(H353:H356)</f>
        <v>0</v>
      </c>
      <c r="I352" s="301">
        <f t="shared" ref="I352" si="266">SUM(I353:I356)</f>
        <v>0</v>
      </c>
      <c r="J352" s="301">
        <f t="shared" ref="J352" si="267">SUM(J353:J356)</f>
        <v>0</v>
      </c>
      <c r="K352" s="301">
        <f t="shared" ref="K352" si="268">SUM(K353:K356)</f>
        <v>0</v>
      </c>
      <c r="L352" s="301">
        <f t="shared" ref="L352" si="269">SUM(L353:L356)</f>
        <v>0</v>
      </c>
      <c r="M352" s="301">
        <f t="shared" ref="M352" si="270">SUM(M353:M356)</f>
        <v>0</v>
      </c>
      <c r="N352" s="301">
        <f t="shared" ref="N352" si="271">SUM(N353:N356)</f>
        <v>0</v>
      </c>
      <c r="O352" s="301">
        <f t="shared" ref="O352" si="272">SUM(O353:O356)</f>
        <v>0</v>
      </c>
      <c r="P352" s="301">
        <f t="shared" ref="P352" si="273">SUM(P353:P356)</f>
        <v>0</v>
      </c>
      <c r="Q352" s="301">
        <f t="shared" ref="Q352" si="274">SUM(Q353:Q356)</f>
        <v>0</v>
      </c>
      <c r="R352" s="321"/>
      <c r="S352" s="322"/>
      <c r="T352" s="301">
        <f t="shared" ref="T352" si="275">SUM(T353:T356)</f>
        <v>0</v>
      </c>
      <c r="U352" s="301">
        <f t="shared" ref="U352" si="276">SUM(U353:U356)</f>
        <v>0</v>
      </c>
      <c r="V352" s="301">
        <f t="shared" ref="V352" si="277">SUM(V353:V356)</f>
        <v>0</v>
      </c>
    </row>
    <row r="353" spans="1:22" outlineLevel="1">
      <c r="A353" s="327">
        <f>A286</f>
        <v>2012</v>
      </c>
      <c r="B353" s="168" t="s">
        <v>1150</v>
      </c>
      <c r="C353" s="40" t="s">
        <v>438</v>
      </c>
      <c r="D353" s="313">
        <f>SUMIF(B2_RSt_Spiegel!$B$7:$B$206,C353,B2_RSt_Spiegel!$AA$7:$AA$206)</f>
        <v>0</v>
      </c>
      <c r="E353" s="307"/>
      <c r="F353" s="304"/>
      <c r="G353" s="304"/>
      <c r="H353" s="304"/>
      <c r="I353" s="304"/>
      <c r="J353" s="301">
        <f t="shared" si="259"/>
        <v>0</v>
      </c>
      <c r="K353" s="301">
        <f t="shared" si="260"/>
        <v>0</v>
      </c>
      <c r="L353" s="304"/>
      <c r="M353" s="304"/>
      <c r="N353" s="314">
        <f>SUMIF(B2_RSt_Spiegel!$B$7:$B$206,C353,B2_RSt_Spiegel!$AF$7:$AF$206)</f>
        <v>0</v>
      </c>
      <c r="O353" s="305"/>
      <c r="P353" s="306">
        <f>SUMIFS(B1_Hinzu_Kürz!$D$4:$D$203,B1_Hinzu_Kürz!$B$4:$B$203,$A353,B1_Hinzu_Kürz!$C$4:$C$203,CONCATENATE(B_Bilanz!$B353," ",B_Bilanz!$C353),B1_Hinzu_Kürz!$E$4:$E$203,"Hinzurechnung")</f>
        <v>0</v>
      </c>
      <c r="Q353" s="306">
        <f>SUMIFS(B1_Hinzu_Kürz!$D$4:$D$203,B1_Hinzu_Kürz!$B$4:$B$203,$A353,B1_Hinzu_Kürz!$C$4:$C$203,CONCATENATE(B_Bilanz!$B353," ",B_Bilanz!$C353),B1_Hinzu_Kürz!$E$4:$E$203,"Kürzung")</f>
        <v>0</v>
      </c>
      <c r="R353" s="321"/>
      <c r="S353" s="322"/>
      <c r="T353" s="301">
        <f t="shared" si="261"/>
        <v>0</v>
      </c>
      <c r="U353" s="304"/>
      <c r="V353" s="304"/>
    </row>
    <row r="354" spans="1:22" outlineLevel="1">
      <c r="A354" s="327">
        <f>A286</f>
        <v>2012</v>
      </c>
      <c r="B354" s="168" t="s">
        <v>1151</v>
      </c>
      <c r="C354" s="40" t="s">
        <v>439</v>
      </c>
      <c r="D354" s="313">
        <f>SUMIF(B2_RSt_Spiegel!$B$7:$B$206,C354,B2_RSt_Spiegel!$AA$7:$AA$206)</f>
        <v>0</v>
      </c>
      <c r="E354" s="307"/>
      <c r="F354" s="304"/>
      <c r="G354" s="304"/>
      <c r="H354" s="304"/>
      <c r="I354" s="304"/>
      <c r="J354" s="301">
        <f t="shared" si="259"/>
        <v>0</v>
      </c>
      <c r="K354" s="301">
        <f t="shared" si="260"/>
        <v>0</v>
      </c>
      <c r="L354" s="304"/>
      <c r="M354" s="304"/>
      <c r="N354" s="314">
        <f>SUMIF(B2_RSt_Spiegel!$B$7:$B$206,C354,B2_RSt_Spiegel!$AF$7:$AF$206)</f>
        <v>0</v>
      </c>
      <c r="O354" s="305"/>
      <c r="P354" s="306">
        <f>SUMIFS(B1_Hinzu_Kürz!$D$4:$D$203,B1_Hinzu_Kürz!$B$4:$B$203,$A354,B1_Hinzu_Kürz!$C$4:$C$203,CONCATENATE(B_Bilanz!$B354," ",B_Bilanz!$C354),B1_Hinzu_Kürz!$E$4:$E$203,"Hinzurechnung")</f>
        <v>0</v>
      </c>
      <c r="Q354" s="306">
        <f>SUMIFS(B1_Hinzu_Kürz!$D$4:$D$203,B1_Hinzu_Kürz!$B$4:$B$203,$A354,B1_Hinzu_Kürz!$C$4:$C$203,CONCATENATE(B_Bilanz!$B354," ",B_Bilanz!$C354),B1_Hinzu_Kürz!$E$4:$E$203,"Kürzung")</f>
        <v>0</v>
      </c>
      <c r="R354" s="321"/>
      <c r="S354" s="322"/>
      <c r="T354" s="301">
        <f t="shared" si="261"/>
        <v>0</v>
      </c>
      <c r="U354" s="304"/>
      <c r="V354" s="304"/>
    </row>
    <row r="355" spans="1:22" outlineLevel="1">
      <c r="A355" s="327">
        <f>A286</f>
        <v>2012</v>
      </c>
      <c r="B355" s="168" t="s">
        <v>1152</v>
      </c>
      <c r="C355" s="40" t="s">
        <v>440</v>
      </c>
      <c r="D355" s="313">
        <f>SUMIF(B2_RSt_Spiegel!$B$7:$B$206,C355,B2_RSt_Spiegel!$AA$7:$AA$206)</f>
        <v>0</v>
      </c>
      <c r="E355" s="307"/>
      <c r="F355" s="304"/>
      <c r="G355" s="304"/>
      <c r="H355" s="304"/>
      <c r="I355" s="304"/>
      <c r="J355" s="301">
        <f t="shared" si="259"/>
        <v>0</v>
      </c>
      <c r="K355" s="301">
        <f t="shared" si="260"/>
        <v>0</v>
      </c>
      <c r="L355" s="304"/>
      <c r="M355" s="304"/>
      <c r="N355" s="314">
        <f>SUMIF(B2_RSt_Spiegel!$B$7:$B$206,C355,B2_RSt_Spiegel!$AF$7:$AF$206)</f>
        <v>0</v>
      </c>
      <c r="O355" s="305"/>
      <c r="P355" s="306">
        <f>SUMIFS(B1_Hinzu_Kürz!$D$4:$D$203,B1_Hinzu_Kürz!$B$4:$B$203,$A355,B1_Hinzu_Kürz!$C$4:$C$203,CONCATENATE(B_Bilanz!$B355," ",B_Bilanz!$C355),B1_Hinzu_Kürz!$E$4:$E$203,"Hinzurechnung")</f>
        <v>0</v>
      </c>
      <c r="Q355" s="306">
        <f>SUMIFS(B1_Hinzu_Kürz!$D$4:$D$203,B1_Hinzu_Kürz!$B$4:$B$203,$A355,B1_Hinzu_Kürz!$C$4:$C$203,CONCATENATE(B_Bilanz!$B355," ",B_Bilanz!$C355),B1_Hinzu_Kürz!$E$4:$E$203,"Kürzung")</f>
        <v>0</v>
      </c>
      <c r="R355" s="321"/>
      <c r="S355" s="322"/>
      <c r="T355" s="301">
        <f t="shared" si="261"/>
        <v>0</v>
      </c>
      <c r="U355" s="304"/>
      <c r="V355" s="304"/>
    </row>
    <row r="356" spans="1:22" outlineLevel="1">
      <c r="A356" s="327">
        <f>A286</f>
        <v>2012</v>
      </c>
      <c r="B356" s="168" t="s">
        <v>1153</v>
      </c>
      <c r="C356" s="40" t="s">
        <v>1154</v>
      </c>
      <c r="D356" s="313">
        <f>SUMIF(B2_RSt_Spiegel!$B$7:$B$206,C356,B2_RSt_Spiegel!$AA$7:$AA$206)</f>
        <v>0</v>
      </c>
      <c r="E356" s="307"/>
      <c r="F356" s="304"/>
      <c r="G356" s="304"/>
      <c r="H356" s="304"/>
      <c r="I356" s="304"/>
      <c r="J356" s="301">
        <f t="shared" si="259"/>
        <v>0</v>
      </c>
      <c r="K356" s="301">
        <f t="shared" si="260"/>
        <v>0</v>
      </c>
      <c r="L356" s="304"/>
      <c r="M356" s="304"/>
      <c r="N356" s="314">
        <f>SUMIF(B2_RSt_Spiegel!$B$7:$B$206,C356,B2_RSt_Spiegel!$AF$7:$AF$206)</f>
        <v>0</v>
      </c>
      <c r="O356" s="305"/>
      <c r="P356" s="306">
        <f>SUMIFS(B1_Hinzu_Kürz!$D$4:$D$203,B1_Hinzu_Kürz!$B$4:$B$203,$A356,B1_Hinzu_Kürz!$C$4:$C$203,CONCATENATE(B_Bilanz!$B356," ",B_Bilanz!$C356),B1_Hinzu_Kürz!$E$4:$E$203,"Hinzurechnung")</f>
        <v>0</v>
      </c>
      <c r="Q356" s="306">
        <f>SUMIFS(B1_Hinzu_Kürz!$D$4:$D$203,B1_Hinzu_Kürz!$B$4:$B$203,$A356,B1_Hinzu_Kürz!$C$4:$C$203,CONCATENATE(B_Bilanz!$B356," ",B_Bilanz!$C356),B1_Hinzu_Kürz!$E$4:$E$203,"Kürzung")</f>
        <v>0</v>
      </c>
      <c r="R356" s="321"/>
      <c r="S356" s="322"/>
      <c r="T356" s="301">
        <f t="shared" si="261"/>
        <v>0</v>
      </c>
      <c r="U356" s="304"/>
      <c r="V356" s="304"/>
    </row>
    <row r="357" spans="1:22" outlineLevel="1">
      <c r="A357" s="327">
        <f>A286</f>
        <v>2012</v>
      </c>
      <c r="B357" s="170" t="s">
        <v>183</v>
      </c>
      <c r="C357" s="37" t="s">
        <v>442</v>
      </c>
      <c r="D357" s="315">
        <f t="shared" ref="D357:Q357" si="278">D360+D361+D362+D364+D366+D367+D369+D371</f>
        <v>0</v>
      </c>
      <c r="E357" s="300">
        <f t="shared" si="278"/>
        <v>0</v>
      </c>
      <c r="F357" s="301">
        <f t="shared" si="278"/>
        <v>0</v>
      </c>
      <c r="G357" s="301">
        <f t="shared" si="278"/>
        <v>0</v>
      </c>
      <c r="H357" s="301">
        <f t="shared" si="278"/>
        <v>0</v>
      </c>
      <c r="I357" s="301">
        <f t="shared" si="278"/>
        <v>0</v>
      </c>
      <c r="J357" s="301">
        <f t="shared" si="278"/>
        <v>0</v>
      </c>
      <c r="K357" s="301">
        <f t="shared" si="278"/>
        <v>0</v>
      </c>
      <c r="L357" s="301">
        <f t="shared" si="278"/>
        <v>0</v>
      </c>
      <c r="M357" s="301">
        <f t="shared" si="278"/>
        <v>0</v>
      </c>
      <c r="N357" s="301">
        <f t="shared" si="278"/>
        <v>0</v>
      </c>
      <c r="O357" s="302">
        <f t="shared" si="278"/>
        <v>0</v>
      </c>
      <c r="P357" s="303">
        <f t="shared" si="278"/>
        <v>0</v>
      </c>
      <c r="Q357" s="303">
        <f t="shared" si="278"/>
        <v>0</v>
      </c>
      <c r="R357" s="321"/>
      <c r="S357" s="322"/>
      <c r="T357" s="301">
        <f>N357+P357-Q357-R357-S357-V357</f>
        <v>0</v>
      </c>
      <c r="U357" s="301">
        <f>U360+U361+U362+U364+U366+U367+U369+U371</f>
        <v>0</v>
      </c>
      <c r="V357" s="301">
        <f>V360+V361+V362+V364+V366+V367+V369+V371</f>
        <v>0</v>
      </c>
    </row>
    <row r="358" spans="1:22" outlineLevel="1">
      <c r="A358" s="327">
        <f>A286</f>
        <v>2012</v>
      </c>
      <c r="B358" s="170" t="s">
        <v>185</v>
      </c>
      <c r="C358" s="37" t="s">
        <v>443</v>
      </c>
      <c r="D358" s="304"/>
      <c r="E358" s="304"/>
      <c r="F358" s="304"/>
      <c r="G358" s="304"/>
      <c r="H358" s="304"/>
      <c r="I358" s="304"/>
      <c r="J358" s="301">
        <f t="shared" ref="J358:J376" si="279">L358+N358</f>
        <v>0</v>
      </c>
      <c r="K358" s="301">
        <f t="shared" ref="K358:K376" si="280">M358+O358</f>
        <v>0</v>
      </c>
      <c r="L358" s="304"/>
      <c r="M358" s="304"/>
      <c r="N358" s="304"/>
      <c r="O358" s="305"/>
      <c r="P358" s="306">
        <f>SUMIFS(B1_Hinzu_Kürz!$D$4:$D$203,B1_Hinzu_Kürz!$B$4:$B$203,$A358,B1_Hinzu_Kürz!$C$4:$C$203,CONCATENATE(B_Bilanz!$B358," ",B_Bilanz!$C358),B1_Hinzu_Kürz!$E$4:$E$203,"Hinzurechnung")</f>
        <v>0</v>
      </c>
      <c r="Q358" s="306">
        <f>SUMIFS(B1_Hinzu_Kürz!$D$4:$D$203,B1_Hinzu_Kürz!$B$4:$B$203,$A358,B1_Hinzu_Kürz!$C$4:$C$203,CONCATENATE(B_Bilanz!$B358," ",B_Bilanz!$C358),B1_Hinzu_Kürz!$E$4:$E$203,"Kürzung")</f>
        <v>0</v>
      </c>
      <c r="R358" s="321"/>
      <c r="S358" s="322"/>
      <c r="T358" s="301">
        <f t="shared" ref="T358:T373" si="281">N358+P358-Q358-R358-S358</f>
        <v>0</v>
      </c>
      <c r="U358" s="304"/>
      <c r="V358" s="304"/>
    </row>
    <row r="359" spans="1:22" outlineLevel="1">
      <c r="A359" s="327">
        <f>A286</f>
        <v>2012</v>
      </c>
      <c r="B359" s="170" t="s">
        <v>444</v>
      </c>
      <c r="C359" s="37" t="s">
        <v>445</v>
      </c>
      <c r="D359" s="304"/>
      <c r="E359" s="304"/>
      <c r="F359" s="304"/>
      <c r="G359" s="304"/>
      <c r="H359" s="304"/>
      <c r="I359" s="304"/>
      <c r="J359" s="301">
        <f t="shared" si="279"/>
        <v>0</v>
      </c>
      <c r="K359" s="301">
        <f t="shared" si="280"/>
        <v>0</v>
      </c>
      <c r="L359" s="304"/>
      <c r="M359" s="304"/>
      <c r="N359" s="304"/>
      <c r="O359" s="305"/>
      <c r="P359" s="306">
        <f>SUMIFS(B1_Hinzu_Kürz!$D$4:$D$203,B1_Hinzu_Kürz!$B$4:$B$203,$A359,B1_Hinzu_Kürz!$C$4:$C$203,CONCATENATE(B_Bilanz!$B359," ",B_Bilanz!$C359),B1_Hinzu_Kürz!$E$4:$E$203,"Hinzurechnung")</f>
        <v>0</v>
      </c>
      <c r="Q359" s="306">
        <f>SUMIFS(B1_Hinzu_Kürz!$D$4:$D$203,B1_Hinzu_Kürz!$B$4:$B$203,$A359,B1_Hinzu_Kürz!$C$4:$C$203,CONCATENATE(B_Bilanz!$B359," ",B_Bilanz!$C359),B1_Hinzu_Kürz!$E$4:$E$203,"Kürzung")</f>
        <v>0</v>
      </c>
      <c r="R359" s="321"/>
      <c r="S359" s="322"/>
      <c r="T359" s="301">
        <f t="shared" si="281"/>
        <v>0</v>
      </c>
      <c r="U359" s="304"/>
      <c r="V359" s="304"/>
    </row>
    <row r="360" spans="1:22" outlineLevel="1">
      <c r="A360" s="327">
        <f>A286</f>
        <v>2012</v>
      </c>
      <c r="B360" s="170" t="s">
        <v>446</v>
      </c>
      <c r="C360" s="37" t="s">
        <v>447</v>
      </c>
      <c r="D360" s="304"/>
      <c r="E360" s="304"/>
      <c r="F360" s="304"/>
      <c r="G360" s="304"/>
      <c r="H360" s="304"/>
      <c r="I360" s="304"/>
      <c r="J360" s="301">
        <f t="shared" si="279"/>
        <v>0</v>
      </c>
      <c r="K360" s="301">
        <f t="shared" si="280"/>
        <v>0</v>
      </c>
      <c r="L360" s="304"/>
      <c r="M360" s="304"/>
      <c r="N360" s="304"/>
      <c r="O360" s="305"/>
      <c r="P360" s="306">
        <f>SUMIFS(B1_Hinzu_Kürz!$D$4:$D$203,B1_Hinzu_Kürz!$B$4:$B$203,$A360,B1_Hinzu_Kürz!$C$4:$C$203,CONCATENATE(B_Bilanz!$B360," ",B_Bilanz!$C360),B1_Hinzu_Kürz!$E$4:$E$203,"Hinzurechnung")</f>
        <v>0</v>
      </c>
      <c r="Q360" s="306">
        <f>SUMIFS(B1_Hinzu_Kürz!$D$4:$D$203,B1_Hinzu_Kürz!$B$4:$B$203,$A360,B1_Hinzu_Kürz!$C$4:$C$203,CONCATENATE(B_Bilanz!$B360," ",B_Bilanz!$C360),B1_Hinzu_Kürz!$E$4:$E$203,"Kürzung")</f>
        <v>0</v>
      </c>
      <c r="R360" s="321"/>
      <c r="S360" s="322"/>
      <c r="T360" s="301">
        <f t="shared" si="281"/>
        <v>0</v>
      </c>
      <c r="U360" s="304"/>
      <c r="V360" s="304"/>
    </row>
    <row r="361" spans="1:22" outlineLevel="1">
      <c r="A361" s="327">
        <f>A286</f>
        <v>2012</v>
      </c>
      <c r="B361" s="168" t="s">
        <v>448</v>
      </c>
      <c r="C361" s="37" t="s">
        <v>449</v>
      </c>
      <c r="D361" s="304"/>
      <c r="E361" s="304"/>
      <c r="F361" s="304"/>
      <c r="G361" s="304"/>
      <c r="H361" s="304"/>
      <c r="I361" s="304"/>
      <c r="J361" s="301">
        <f t="shared" si="279"/>
        <v>0</v>
      </c>
      <c r="K361" s="301">
        <f t="shared" si="280"/>
        <v>0</v>
      </c>
      <c r="L361" s="304"/>
      <c r="M361" s="304"/>
      <c r="N361" s="304"/>
      <c r="O361" s="305"/>
      <c r="P361" s="306">
        <f>SUMIFS(B1_Hinzu_Kürz!$D$4:$D$203,B1_Hinzu_Kürz!$B$4:$B$203,$A361,B1_Hinzu_Kürz!$C$4:$C$203,CONCATENATE(B_Bilanz!$B361," ",B_Bilanz!$C361),B1_Hinzu_Kürz!$E$4:$E$203,"Hinzurechnung")</f>
        <v>0</v>
      </c>
      <c r="Q361" s="306">
        <f>SUMIFS(B1_Hinzu_Kürz!$D$4:$D$203,B1_Hinzu_Kürz!$B$4:$B$203,$A361,B1_Hinzu_Kürz!$C$4:$C$203,CONCATENATE(B_Bilanz!$B361," ",B_Bilanz!$C361),B1_Hinzu_Kürz!$E$4:$E$203,"Kürzung")</f>
        <v>0</v>
      </c>
      <c r="R361" s="321"/>
      <c r="S361" s="322"/>
      <c r="T361" s="301">
        <f t="shared" si="281"/>
        <v>0</v>
      </c>
      <c r="U361" s="304"/>
      <c r="V361" s="304"/>
    </row>
    <row r="362" spans="1:22" outlineLevel="1">
      <c r="A362" s="327">
        <f>A286</f>
        <v>2012</v>
      </c>
      <c r="B362" s="168" t="s">
        <v>450</v>
      </c>
      <c r="C362" s="37" t="s">
        <v>451</v>
      </c>
      <c r="D362" s="304"/>
      <c r="E362" s="304"/>
      <c r="F362" s="304"/>
      <c r="G362" s="304"/>
      <c r="H362" s="304"/>
      <c r="I362" s="304"/>
      <c r="J362" s="301">
        <f t="shared" si="279"/>
        <v>0</v>
      </c>
      <c r="K362" s="301">
        <f t="shared" si="280"/>
        <v>0</v>
      </c>
      <c r="L362" s="304"/>
      <c r="M362" s="304"/>
      <c r="N362" s="304"/>
      <c r="O362" s="305"/>
      <c r="P362" s="306">
        <f>SUMIFS(B1_Hinzu_Kürz!$D$4:$D$203,B1_Hinzu_Kürz!$B$4:$B$203,$A362,B1_Hinzu_Kürz!$C$4:$C$203,CONCATENATE(B_Bilanz!$B362," ",B_Bilanz!$C362),B1_Hinzu_Kürz!$E$4:$E$203,"Hinzurechnung")</f>
        <v>0</v>
      </c>
      <c r="Q362" s="306">
        <f>SUMIFS(B1_Hinzu_Kürz!$D$4:$D$203,B1_Hinzu_Kürz!$B$4:$B$203,$A362,B1_Hinzu_Kürz!$C$4:$C$203,CONCATENATE(B_Bilanz!$B362," ",B_Bilanz!$C362),B1_Hinzu_Kürz!$E$4:$E$203,"Kürzung")</f>
        <v>0</v>
      </c>
      <c r="R362" s="321"/>
      <c r="S362" s="322"/>
      <c r="T362" s="301">
        <f t="shared" si="281"/>
        <v>0</v>
      </c>
      <c r="U362" s="304"/>
      <c r="V362" s="304"/>
    </row>
    <row r="363" spans="1:22" ht="15" customHeight="1" outlineLevel="1">
      <c r="A363" s="327">
        <v>2012</v>
      </c>
      <c r="B363" s="169" t="s">
        <v>1081</v>
      </c>
      <c r="C363" s="39" t="s">
        <v>916</v>
      </c>
      <c r="D363" s="304"/>
      <c r="E363" s="304"/>
      <c r="F363" s="304"/>
      <c r="G363" s="304"/>
      <c r="H363" s="304"/>
      <c r="I363" s="304"/>
      <c r="J363" s="301">
        <f t="shared" si="279"/>
        <v>0</v>
      </c>
      <c r="K363" s="301">
        <f t="shared" si="280"/>
        <v>0</v>
      </c>
      <c r="L363" s="304"/>
      <c r="M363" s="304"/>
      <c r="N363" s="304"/>
      <c r="O363" s="305"/>
      <c r="P363" s="306">
        <f>SUMIFS(B1_Hinzu_Kürz!$D$4:$D$203,B1_Hinzu_Kürz!$B$4:$B$203,$A363,B1_Hinzu_Kürz!$C$4:$C$203,CONCATENATE(B_Bilanz!$B363," ",B_Bilanz!$C363),B1_Hinzu_Kürz!$E$4:$E$203,"Hinzurechnung")</f>
        <v>0</v>
      </c>
      <c r="Q363" s="306">
        <f>SUMIFS(B1_Hinzu_Kürz!$D$4:$D$203,B1_Hinzu_Kürz!$B$4:$B$203,$A363,B1_Hinzu_Kürz!$C$4:$C$203,CONCATENATE(B_Bilanz!$B363," ",B_Bilanz!$C363),B1_Hinzu_Kürz!$E$4:$E$203,"Kürzung")</f>
        <v>0</v>
      </c>
      <c r="R363" s="321"/>
      <c r="S363" s="322"/>
      <c r="T363" s="301">
        <f t="shared" si="281"/>
        <v>0</v>
      </c>
      <c r="U363" s="304"/>
      <c r="V363" s="304"/>
    </row>
    <row r="364" spans="1:22" outlineLevel="1">
      <c r="A364" s="327">
        <f>A286</f>
        <v>2012</v>
      </c>
      <c r="B364" s="168" t="s">
        <v>452</v>
      </c>
      <c r="C364" s="37" t="s">
        <v>453</v>
      </c>
      <c r="D364" s="304"/>
      <c r="E364" s="304"/>
      <c r="F364" s="304"/>
      <c r="G364" s="304"/>
      <c r="H364" s="304"/>
      <c r="I364" s="304"/>
      <c r="J364" s="301">
        <f t="shared" si="279"/>
        <v>0</v>
      </c>
      <c r="K364" s="301">
        <f t="shared" si="280"/>
        <v>0</v>
      </c>
      <c r="L364" s="304"/>
      <c r="M364" s="304"/>
      <c r="N364" s="304"/>
      <c r="O364" s="305"/>
      <c r="P364" s="306">
        <f>SUMIFS(B1_Hinzu_Kürz!$D$4:$D$203,B1_Hinzu_Kürz!$B$4:$B$203,$A364,B1_Hinzu_Kürz!$C$4:$C$203,CONCATENATE(B_Bilanz!$B364," ",B_Bilanz!$C364),B1_Hinzu_Kürz!$E$4:$E$203,"Hinzurechnung")</f>
        <v>0</v>
      </c>
      <c r="Q364" s="306">
        <f>SUMIFS(B1_Hinzu_Kürz!$D$4:$D$203,B1_Hinzu_Kürz!$B$4:$B$203,$A364,B1_Hinzu_Kürz!$C$4:$C$203,CONCATENATE(B_Bilanz!$B364," ",B_Bilanz!$C364),B1_Hinzu_Kürz!$E$4:$E$203,"Kürzung")</f>
        <v>0</v>
      </c>
      <c r="R364" s="321"/>
      <c r="S364" s="322"/>
      <c r="T364" s="301">
        <f t="shared" si="281"/>
        <v>0</v>
      </c>
      <c r="U364" s="304"/>
      <c r="V364" s="304"/>
    </row>
    <row r="365" spans="1:22" outlineLevel="1">
      <c r="A365" s="327">
        <f>A286</f>
        <v>2012</v>
      </c>
      <c r="B365" s="169" t="s">
        <v>915</v>
      </c>
      <c r="C365" s="39" t="s">
        <v>916</v>
      </c>
      <c r="D365" s="304"/>
      <c r="E365" s="304"/>
      <c r="F365" s="304"/>
      <c r="G365" s="304"/>
      <c r="H365" s="304"/>
      <c r="I365" s="304"/>
      <c r="J365" s="301">
        <f t="shared" si="279"/>
        <v>0</v>
      </c>
      <c r="K365" s="301">
        <f t="shared" si="280"/>
        <v>0</v>
      </c>
      <c r="L365" s="304"/>
      <c r="M365" s="304"/>
      <c r="N365" s="304"/>
      <c r="O365" s="305"/>
      <c r="P365" s="306">
        <f>SUMIFS(B1_Hinzu_Kürz!$D$4:$D$203,B1_Hinzu_Kürz!$B$4:$B$203,$A365,B1_Hinzu_Kürz!$C$4:$C$203,CONCATENATE(B_Bilanz!$B365," ",B_Bilanz!$C365),B1_Hinzu_Kürz!$E$4:$E$203,"Hinzurechnung")</f>
        <v>0</v>
      </c>
      <c r="Q365" s="306">
        <f>SUMIFS(B1_Hinzu_Kürz!$D$4:$D$203,B1_Hinzu_Kürz!$B$4:$B$203,$A365,B1_Hinzu_Kürz!$C$4:$C$203,CONCATENATE(B_Bilanz!$B365," ",B_Bilanz!$C365),B1_Hinzu_Kürz!$E$4:$E$203,"Kürzung")</f>
        <v>0</v>
      </c>
      <c r="R365" s="321"/>
      <c r="S365" s="322"/>
      <c r="T365" s="301">
        <f t="shared" si="281"/>
        <v>0</v>
      </c>
      <c r="U365" s="304"/>
      <c r="V365" s="304"/>
    </row>
    <row r="366" spans="1:22" ht="30" outlineLevel="1">
      <c r="A366" s="327">
        <f>A286</f>
        <v>2012</v>
      </c>
      <c r="B366" s="168" t="s">
        <v>454</v>
      </c>
      <c r="C366" s="37" t="s">
        <v>455</v>
      </c>
      <c r="D366" s="304"/>
      <c r="E366" s="304"/>
      <c r="F366" s="304"/>
      <c r="G366" s="304"/>
      <c r="H366" s="304"/>
      <c r="I366" s="304"/>
      <c r="J366" s="301">
        <f t="shared" si="279"/>
        <v>0</v>
      </c>
      <c r="K366" s="301">
        <f t="shared" si="280"/>
        <v>0</v>
      </c>
      <c r="L366" s="304"/>
      <c r="M366" s="304"/>
      <c r="N366" s="304"/>
      <c r="O366" s="305"/>
      <c r="P366" s="306">
        <f>SUMIFS(B1_Hinzu_Kürz!$D$4:$D$203,B1_Hinzu_Kürz!$B$4:$B$203,$A366,B1_Hinzu_Kürz!$C$4:$C$203,CONCATENATE(B_Bilanz!$B366," ",B_Bilanz!$C366),B1_Hinzu_Kürz!$E$4:$E$203,"Hinzurechnung")</f>
        <v>0</v>
      </c>
      <c r="Q366" s="306">
        <f>SUMIFS(B1_Hinzu_Kürz!$D$4:$D$203,B1_Hinzu_Kürz!$B$4:$B$203,$A366,B1_Hinzu_Kürz!$C$4:$C$203,CONCATENATE(B_Bilanz!$B366," ",B_Bilanz!$C366),B1_Hinzu_Kürz!$E$4:$E$203,"Kürzung")</f>
        <v>0</v>
      </c>
      <c r="R366" s="321"/>
      <c r="S366" s="322"/>
      <c r="T366" s="301">
        <f t="shared" si="281"/>
        <v>0</v>
      </c>
      <c r="U366" s="304"/>
      <c r="V366" s="304"/>
    </row>
    <row r="367" spans="1:22" outlineLevel="1">
      <c r="A367" s="327">
        <f>A286</f>
        <v>2012</v>
      </c>
      <c r="B367" s="168" t="s">
        <v>456</v>
      </c>
      <c r="C367" s="37" t="s">
        <v>457</v>
      </c>
      <c r="D367" s="304"/>
      <c r="E367" s="304"/>
      <c r="F367" s="304"/>
      <c r="G367" s="304"/>
      <c r="H367" s="304"/>
      <c r="I367" s="304"/>
      <c r="J367" s="301">
        <f t="shared" si="279"/>
        <v>0</v>
      </c>
      <c r="K367" s="301">
        <f t="shared" si="280"/>
        <v>0</v>
      </c>
      <c r="L367" s="304"/>
      <c r="M367" s="304"/>
      <c r="N367" s="304"/>
      <c r="O367" s="305"/>
      <c r="P367" s="306">
        <f>SUMIFS(B1_Hinzu_Kürz!$D$4:$D$203,B1_Hinzu_Kürz!$B$4:$B$203,$A367,B1_Hinzu_Kürz!$C$4:$C$203,CONCATENATE(B_Bilanz!$B367," ",B_Bilanz!$C367),B1_Hinzu_Kürz!$E$4:$E$203,"Hinzurechnung")</f>
        <v>0</v>
      </c>
      <c r="Q367" s="306">
        <f>SUMIFS(B1_Hinzu_Kürz!$D$4:$D$203,B1_Hinzu_Kürz!$B$4:$B$203,$A367,B1_Hinzu_Kürz!$C$4:$C$203,CONCATENATE(B_Bilanz!$B367," ",B_Bilanz!$C367),B1_Hinzu_Kürz!$E$4:$E$203,"Kürzung")</f>
        <v>0</v>
      </c>
      <c r="R367" s="321"/>
      <c r="S367" s="322"/>
      <c r="T367" s="301">
        <f t="shared" si="281"/>
        <v>0</v>
      </c>
      <c r="U367" s="304"/>
      <c r="V367" s="304"/>
    </row>
    <row r="368" spans="1:22" outlineLevel="1">
      <c r="A368" s="327">
        <f>A286</f>
        <v>2012</v>
      </c>
      <c r="B368" s="169" t="s">
        <v>1072</v>
      </c>
      <c r="C368" s="39" t="s">
        <v>916</v>
      </c>
      <c r="D368" s="304"/>
      <c r="E368" s="304"/>
      <c r="F368" s="304"/>
      <c r="G368" s="304"/>
      <c r="H368" s="304"/>
      <c r="I368" s="304"/>
      <c r="J368" s="301">
        <f t="shared" si="279"/>
        <v>0</v>
      </c>
      <c r="K368" s="301">
        <f t="shared" si="280"/>
        <v>0</v>
      </c>
      <c r="L368" s="304"/>
      <c r="M368" s="304"/>
      <c r="N368" s="304"/>
      <c r="O368" s="305"/>
      <c r="P368" s="306">
        <f>SUMIFS(B1_Hinzu_Kürz!$D$4:$D$203,B1_Hinzu_Kürz!$B$4:$B$203,$A368,B1_Hinzu_Kürz!$C$4:$C$203,CONCATENATE(B_Bilanz!$B368," ",B_Bilanz!$C368),B1_Hinzu_Kürz!$E$4:$E$203,"Hinzurechnung")</f>
        <v>0</v>
      </c>
      <c r="Q368" s="306">
        <f>SUMIFS(B1_Hinzu_Kürz!$D$4:$D$203,B1_Hinzu_Kürz!$B$4:$B$203,$A368,B1_Hinzu_Kürz!$C$4:$C$203,CONCATENATE(B_Bilanz!$B368," ",B_Bilanz!$C368),B1_Hinzu_Kürz!$E$4:$E$203,"Kürzung")</f>
        <v>0</v>
      </c>
      <c r="R368" s="321"/>
      <c r="S368" s="322"/>
      <c r="T368" s="301">
        <f t="shared" si="281"/>
        <v>0</v>
      </c>
      <c r="U368" s="304"/>
      <c r="V368" s="304"/>
    </row>
    <row r="369" spans="1:22" ht="30" outlineLevel="1">
      <c r="A369" s="327">
        <f>A286</f>
        <v>2012</v>
      </c>
      <c r="B369" s="168" t="s">
        <v>458</v>
      </c>
      <c r="C369" s="37" t="s">
        <v>459</v>
      </c>
      <c r="D369" s="304"/>
      <c r="E369" s="304"/>
      <c r="F369" s="304"/>
      <c r="G369" s="304"/>
      <c r="H369" s="304"/>
      <c r="I369" s="304"/>
      <c r="J369" s="301">
        <f t="shared" si="279"/>
        <v>0</v>
      </c>
      <c r="K369" s="301">
        <f t="shared" si="280"/>
        <v>0</v>
      </c>
      <c r="L369" s="304"/>
      <c r="M369" s="304"/>
      <c r="N369" s="304"/>
      <c r="O369" s="305"/>
      <c r="P369" s="306">
        <f>SUMIFS(B1_Hinzu_Kürz!$D$4:$D$203,B1_Hinzu_Kürz!$B$4:$B$203,$A369,B1_Hinzu_Kürz!$C$4:$C$203,CONCATENATE(B_Bilanz!$B369," ",B_Bilanz!$C369),B1_Hinzu_Kürz!$E$4:$E$203,"Hinzurechnung")</f>
        <v>0</v>
      </c>
      <c r="Q369" s="306">
        <f>SUMIFS(B1_Hinzu_Kürz!$D$4:$D$203,B1_Hinzu_Kürz!$B$4:$B$203,$A369,B1_Hinzu_Kürz!$C$4:$C$203,CONCATENATE(B_Bilanz!$B369," ",B_Bilanz!$C369),B1_Hinzu_Kürz!$E$4:$E$203,"Kürzung")</f>
        <v>0</v>
      </c>
      <c r="R369" s="321"/>
      <c r="S369" s="322"/>
      <c r="T369" s="301">
        <f t="shared" si="281"/>
        <v>0</v>
      </c>
      <c r="U369" s="304"/>
      <c r="V369" s="304"/>
    </row>
    <row r="370" spans="1:22" outlineLevel="1">
      <c r="A370" s="327">
        <f>A286</f>
        <v>2012</v>
      </c>
      <c r="B370" s="169" t="s">
        <v>1073</v>
      </c>
      <c r="C370" s="39" t="s">
        <v>916</v>
      </c>
      <c r="D370" s="304"/>
      <c r="E370" s="304"/>
      <c r="F370" s="304"/>
      <c r="G370" s="304"/>
      <c r="H370" s="304"/>
      <c r="I370" s="304"/>
      <c r="J370" s="301">
        <f t="shared" si="279"/>
        <v>0</v>
      </c>
      <c r="K370" s="301">
        <f t="shared" si="280"/>
        <v>0</v>
      </c>
      <c r="L370" s="304"/>
      <c r="M370" s="304"/>
      <c r="N370" s="304"/>
      <c r="O370" s="305"/>
      <c r="P370" s="306">
        <f>SUMIFS(B1_Hinzu_Kürz!$D$4:$D$203,B1_Hinzu_Kürz!$B$4:$B$203,$A370,B1_Hinzu_Kürz!$C$4:$C$203,CONCATENATE(B_Bilanz!$B370," ",B_Bilanz!$C370),B1_Hinzu_Kürz!$E$4:$E$203,"Hinzurechnung")</f>
        <v>0</v>
      </c>
      <c r="Q370" s="306">
        <f>SUMIFS(B1_Hinzu_Kürz!$D$4:$D$203,B1_Hinzu_Kürz!$B$4:$B$203,$A370,B1_Hinzu_Kürz!$C$4:$C$203,CONCATENATE(B_Bilanz!$B370," ",B_Bilanz!$C370),B1_Hinzu_Kürz!$E$4:$E$203,"Kürzung")</f>
        <v>0</v>
      </c>
      <c r="R370" s="321"/>
      <c r="S370" s="322"/>
      <c r="T370" s="301">
        <f t="shared" si="281"/>
        <v>0</v>
      </c>
      <c r="U370" s="304"/>
      <c r="V370" s="304"/>
    </row>
    <row r="371" spans="1:22" outlineLevel="1">
      <c r="A371" s="327">
        <f>A286</f>
        <v>2012</v>
      </c>
      <c r="B371" s="168" t="s">
        <v>460</v>
      </c>
      <c r="C371" s="37" t="s">
        <v>461</v>
      </c>
      <c r="D371" s="304"/>
      <c r="E371" s="304"/>
      <c r="F371" s="304"/>
      <c r="G371" s="304"/>
      <c r="H371" s="304"/>
      <c r="I371" s="304"/>
      <c r="J371" s="301">
        <f t="shared" si="279"/>
        <v>0</v>
      </c>
      <c r="K371" s="301">
        <f t="shared" si="280"/>
        <v>0</v>
      </c>
      <c r="L371" s="304"/>
      <c r="M371" s="304"/>
      <c r="N371" s="304"/>
      <c r="O371" s="305"/>
      <c r="P371" s="306">
        <f>SUMIFS(B1_Hinzu_Kürz!$D$4:$D$203,B1_Hinzu_Kürz!$B$4:$B$203,$A371,B1_Hinzu_Kürz!$C$4:$C$203,CONCATENATE(B_Bilanz!$B371," ",B_Bilanz!$C371),B1_Hinzu_Kürz!$E$4:$E$203,"Hinzurechnung")</f>
        <v>0</v>
      </c>
      <c r="Q371" s="306">
        <f>SUMIFS(B1_Hinzu_Kürz!$D$4:$D$203,B1_Hinzu_Kürz!$B$4:$B$203,$A371,B1_Hinzu_Kürz!$C$4:$C$203,CONCATENATE(B_Bilanz!$B371," ",B_Bilanz!$C371),B1_Hinzu_Kürz!$E$4:$E$203,"Kürzung")</f>
        <v>0</v>
      </c>
      <c r="R371" s="321"/>
      <c r="S371" s="322"/>
      <c r="T371" s="301">
        <f t="shared" si="281"/>
        <v>0</v>
      </c>
      <c r="U371" s="304"/>
      <c r="V371" s="304"/>
    </row>
    <row r="372" spans="1:22" outlineLevel="1">
      <c r="A372" s="327">
        <f>A286</f>
        <v>2012</v>
      </c>
      <c r="B372" s="169" t="s">
        <v>462</v>
      </c>
      <c r="C372" s="38" t="s">
        <v>463</v>
      </c>
      <c r="D372" s="304"/>
      <c r="E372" s="304"/>
      <c r="F372" s="304"/>
      <c r="G372" s="304"/>
      <c r="H372" s="304"/>
      <c r="I372" s="304"/>
      <c r="J372" s="301">
        <f t="shared" si="279"/>
        <v>0</v>
      </c>
      <c r="K372" s="301">
        <f t="shared" si="280"/>
        <v>0</v>
      </c>
      <c r="L372" s="304"/>
      <c r="M372" s="304"/>
      <c r="N372" s="304"/>
      <c r="O372" s="305"/>
      <c r="P372" s="306">
        <f>SUMIFS(B1_Hinzu_Kürz!$D$4:$D$203,B1_Hinzu_Kürz!$B$4:$B$203,$A372,B1_Hinzu_Kürz!$C$4:$C$203,CONCATENATE(B_Bilanz!$B372," ",B_Bilanz!$C372),B1_Hinzu_Kürz!$E$4:$E$203,"Hinzurechnung")</f>
        <v>0</v>
      </c>
      <c r="Q372" s="306">
        <f>SUMIFS(B1_Hinzu_Kürz!$D$4:$D$203,B1_Hinzu_Kürz!$B$4:$B$203,$A372,B1_Hinzu_Kürz!$C$4:$C$203,CONCATENATE(B_Bilanz!$B372," ",B_Bilanz!$C372),B1_Hinzu_Kürz!$E$4:$E$203,"Kürzung")</f>
        <v>0</v>
      </c>
      <c r="R372" s="321"/>
      <c r="S372" s="322"/>
      <c r="T372" s="301">
        <f t="shared" si="281"/>
        <v>0</v>
      </c>
      <c r="U372" s="304"/>
      <c r="V372" s="304"/>
    </row>
    <row r="373" spans="1:22" outlineLevel="1">
      <c r="A373" s="327">
        <f>A286</f>
        <v>2012</v>
      </c>
      <c r="B373" s="169" t="s">
        <v>464</v>
      </c>
      <c r="C373" s="38" t="s">
        <v>465</v>
      </c>
      <c r="D373" s="304"/>
      <c r="E373" s="304"/>
      <c r="F373" s="304"/>
      <c r="G373" s="304"/>
      <c r="H373" s="304"/>
      <c r="I373" s="304"/>
      <c r="J373" s="301">
        <f t="shared" si="279"/>
        <v>0</v>
      </c>
      <c r="K373" s="301">
        <f t="shared" si="280"/>
        <v>0</v>
      </c>
      <c r="L373" s="304"/>
      <c r="M373" s="304"/>
      <c r="N373" s="304"/>
      <c r="O373" s="305"/>
      <c r="P373" s="306">
        <f>SUMIFS(B1_Hinzu_Kürz!$D$4:$D$203,B1_Hinzu_Kürz!$B$4:$B$203,$A373,B1_Hinzu_Kürz!$C$4:$C$203,CONCATENATE(B_Bilanz!$B373," ",B_Bilanz!$C373),B1_Hinzu_Kürz!$E$4:$E$203,"Hinzurechnung")</f>
        <v>0</v>
      </c>
      <c r="Q373" s="306">
        <f>SUMIFS(B1_Hinzu_Kürz!$D$4:$D$203,B1_Hinzu_Kürz!$B$4:$B$203,$A373,B1_Hinzu_Kürz!$C$4:$C$203,CONCATENATE(B_Bilanz!$B373," ",B_Bilanz!$C373),B1_Hinzu_Kürz!$E$4:$E$203,"Kürzung")</f>
        <v>0</v>
      </c>
      <c r="R373" s="321"/>
      <c r="S373" s="322"/>
      <c r="T373" s="301">
        <f t="shared" si="281"/>
        <v>0</v>
      </c>
      <c r="U373" s="304"/>
      <c r="V373" s="304"/>
    </row>
    <row r="374" spans="1:22" outlineLevel="1">
      <c r="A374" s="327">
        <f>A286</f>
        <v>2012</v>
      </c>
      <c r="B374" s="168" t="s">
        <v>187</v>
      </c>
      <c r="C374" s="37" t="s">
        <v>403</v>
      </c>
      <c r="D374" s="304"/>
      <c r="E374" s="304"/>
      <c r="F374" s="304"/>
      <c r="G374" s="304"/>
      <c r="H374" s="304"/>
      <c r="I374" s="304"/>
      <c r="J374" s="301">
        <f t="shared" si="279"/>
        <v>0</v>
      </c>
      <c r="K374" s="301">
        <f t="shared" si="280"/>
        <v>0</v>
      </c>
      <c r="L374" s="304"/>
      <c r="M374" s="304"/>
      <c r="N374" s="304"/>
      <c r="O374" s="305"/>
      <c r="P374" s="306">
        <f>SUMIFS(B1_Hinzu_Kürz!$D$4:$D$203,B1_Hinzu_Kürz!$B$4:$B$203,$A374,B1_Hinzu_Kürz!$C$4:$C$203,CONCATENATE(B_Bilanz!$B374," ",B_Bilanz!$C374),B1_Hinzu_Kürz!$E$4:$E$203,"Hinzurechnung")</f>
        <v>0</v>
      </c>
      <c r="Q374" s="306">
        <f>SUMIFS(B1_Hinzu_Kürz!$D$4:$D$203,B1_Hinzu_Kürz!$B$4:$B$203,$A374,B1_Hinzu_Kürz!$C$4:$C$203,CONCATENATE(B_Bilanz!$B374," ",B_Bilanz!$C374),B1_Hinzu_Kürz!$E$4:$E$203,"Kürzung")</f>
        <v>0</v>
      </c>
      <c r="R374" s="321"/>
      <c r="S374" s="322"/>
      <c r="T374" s="301">
        <f t="shared" ref="T374:T376" si="282">N374+P374-Q374-R374-S374</f>
        <v>0</v>
      </c>
      <c r="U374" s="304"/>
      <c r="V374" s="304"/>
    </row>
    <row r="375" spans="1:22" outlineLevel="1">
      <c r="A375" s="327">
        <f>A286</f>
        <v>2012</v>
      </c>
      <c r="B375" s="168" t="s">
        <v>207</v>
      </c>
      <c r="C375" s="37" t="s">
        <v>466</v>
      </c>
      <c r="D375" s="304"/>
      <c r="E375" s="304"/>
      <c r="F375" s="304"/>
      <c r="G375" s="304"/>
      <c r="H375" s="304"/>
      <c r="I375" s="304"/>
      <c r="J375" s="301">
        <f t="shared" si="279"/>
        <v>0</v>
      </c>
      <c r="K375" s="301">
        <f t="shared" si="280"/>
        <v>0</v>
      </c>
      <c r="L375" s="304"/>
      <c r="M375" s="304"/>
      <c r="N375" s="304"/>
      <c r="O375" s="305"/>
      <c r="P375" s="306">
        <f>SUMIFS(B1_Hinzu_Kürz!$D$4:$D$203,B1_Hinzu_Kürz!$B$4:$B$203,$A375,B1_Hinzu_Kürz!$C$4:$C$203,CONCATENATE(B_Bilanz!$B375," ",B_Bilanz!$C375),B1_Hinzu_Kürz!$E$4:$E$203,"Hinzurechnung")</f>
        <v>0</v>
      </c>
      <c r="Q375" s="306">
        <f>SUMIFS(B1_Hinzu_Kürz!$D$4:$D$203,B1_Hinzu_Kürz!$B$4:$B$203,$A375,B1_Hinzu_Kürz!$C$4:$C$203,CONCATENATE(B_Bilanz!$B375," ",B_Bilanz!$C375),B1_Hinzu_Kürz!$E$4:$E$203,"Kürzung")</f>
        <v>0</v>
      </c>
      <c r="R375" s="321"/>
      <c r="S375" s="322"/>
      <c r="T375" s="301">
        <f t="shared" si="282"/>
        <v>0</v>
      </c>
      <c r="U375" s="304"/>
      <c r="V375" s="304"/>
    </row>
    <row r="376" spans="1:22" outlineLevel="1">
      <c r="A376" s="327">
        <f>A286</f>
        <v>2012</v>
      </c>
      <c r="B376" s="168" t="s">
        <v>467</v>
      </c>
      <c r="C376" s="40" t="s">
        <v>402</v>
      </c>
      <c r="D376" s="304"/>
      <c r="E376" s="304"/>
      <c r="F376" s="304"/>
      <c r="G376" s="304"/>
      <c r="H376" s="304"/>
      <c r="I376" s="304"/>
      <c r="J376" s="301">
        <f t="shared" si="279"/>
        <v>0</v>
      </c>
      <c r="K376" s="301">
        <f t="shared" si="280"/>
        <v>0</v>
      </c>
      <c r="L376" s="304"/>
      <c r="M376" s="304"/>
      <c r="N376" s="304"/>
      <c r="O376" s="305"/>
      <c r="P376" s="308">
        <f>SUMIFS(B1_Hinzu_Kürz!$D$4:$D$203,B1_Hinzu_Kürz!$B$4:$B$203,$A376,B1_Hinzu_Kürz!$C$4:$C$203,CONCATENATE(B_Bilanz!$B376," ",B_Bilanz!$C376),B1_Hinzu_Kürz!$E$4:$E$203,"Hinzurechnung")</f>
        <v>0</v>
      </c>
      <c r="Q376" s="308">
        <f>SUMIFS(B1_Hinzu_Kürz!$D$4:$D$203,B1_Hinzu_Kürz!$B$4:$B$203,$A376,B1_Hinzu_Kürz!$C$4:$C$203,CONCATENATE(B_Bilanz!$B376," ",B_Bilanz!$C376),B1_Hinzu_Kürz!$E$4:$E$203,"Kürzung")</f>
        <v>0</v>
      </c>
      <c r="R376" s="325"/>
      <c r="S376" s="326"/>
      <c r="T376" s="301">
        <f t="shared" si="282"/>
        <v>0</v>
      </c>
      <c r="U376" s="304"/>
      <c r="V376" s="304"/>
    </row>
    <row r="377" spans="1:22" ht="18.75">
      <c r="A377" s="329"/>
      <c r="B377" s="289" t="str">
        <f>CONCATENATE("Bilanz des Jahres ",A379)</f>
        <v>Bilanz des Jahres 2011</v>
      </c>
      <c r="C377" s="290"/>
      <c r="D377" s="316"/>
      <c r="E377" s="316"/>
      <c r="F377" s="316"/>
      <c r="G377" s="316"/>
      <c r="H377" s="316"/>
      <c r="I377" s="316"/>
      <c r="J377" s="316"/>
      <c r="K377" s="316"/>
      <c r="L377" s="316"/>
      <c r="M377" s="316"/>
      <c r="N377" s="316"/>
      <c r="O377" s="316"/>
      <c r="P377" s="316"/>
      <c r="Q377" s="316"/>
      <c r="R377" s="316"/>
      <c r="S377" s="316"/>
      <c r="T377" s="316"/>
      <c r="U377" s="316"/>
      <c r="V377" s="316"/>
    </row>
    <row r="378" spans="1:22" outlineLevel="1">
      <c r="A378" s="328"/>
      <c r="B378" s="176"/>
      <c r="C378" s="137" t="s">
        <v>351</v>
      </c>
      <c r="D378" s="404">
        <f>IF(D427=0,0,D428/D427)</f>
        <v>0</v>
      </c>
      <c r="E378" s="317"/>
      <c r="F378" s="404">
        <f>IF(F427=0,0,F428/F427)</f>
        <v>0</v>
      </c>
      <c r="G378" s="317"/>
      <c r="H378" s="404">
        <f>IF(H427=0,0,H428/H427)</f>
        <v>0</v>
      </c>
      <c r="I378" s="317"/>
      <c r="J378" s="404">
        <f>IF(J427=0,0,J428/J427)</f>
        <v>0</v>
      </c>
      <c r="K378" s="317"/>
      <c r="L378" s="404">
        <f>IF(L427=0,0,L428/L427)</f>
        <v>0</v>
      </c>
      <c r="M378" s="317"/>
      <c r="N378" s="404">
        <f>IF(N427=0,0,N428/N427)</f>
        <v>0</v>
      </c>
      <c r="O378" s="317"/>
      <c r="P378" s="303"/>
      <c r="Q378" s="302"/>
      <c r="R378" s="319"/>
      <c r="S378" s="320"/>
      <c r="T378" s="317"/>
      <c r="U378" s="318"/>
      <c r="V378" s="318"/>
    </row>
    <row r="379" spans="1:22" outlineLevel="1">
      <c r="A379" s="327">
        <v>2011</v>
      </c>
      <c r="B379" s="167" t="s">
        <v>19</v>
      </c>
      <c r="C379" s="36" t="s">
        <v>352</v>
      </c>
      <c r="D379" s="300">
        <f>D380+D400-D422+D423+D424+D425</f>
        <v>0</v>
      </c>
      <c r="E379" s="300">
        <f>E380+E400-E422+E423+E424+E425</f>
        <v>0</v>
      </c>
      <c r="F379" s="301">
        <f t="shared" ref="F379:V379" si="283">F380+F400+F423+F424+F425</f>
        <v>0</v>
      </c>
      <c r="G379" s="301">
        <f t="shared" si="283"/>
        <v>0</v>
      </c>
      <c r="H379" s="301">
        <f t="shared" si="283"/>
        <v>0</v>
      </c>
      <c r="I379" s="301">
        <f t="shared" si="283"/>
        <v>0</v>
      </c>
      <c r="J379" s="301">
        <f t="shared" si="283"/>
        <v>0</v>
      </c>
      <c r="K379" s="301">
        <f t="shared" si="283"/>
        <v>0</v>
      </c>
      <c r="L379" s="301">
        <f t="shared" si="283"/>
        <v>0</v>
      </c>
      <c r="M379" s="301">
        <f t="shared" si="283"/>
        <v>0</v>
      </c>
      <c r="N379" s="301">
        <f t="shared" si="283"/>
        <v>0</v>
      </c>
      <c r="O379" s="302">
        <f t="shared" si="283"/>
        <v>0</v>
      </c>
      <c r="P379" s="303">
        <f t="shared" si="283"/>
        <v>0</v>
      </c>
      <c r="Q379" s="303">
        <f t="shared" si="283"/>
        <v>0</v>
      </c>
      <c r="R379" s="321"/>
      <c r="S379" s="322"/>
      <c r="T379" s="301">
        <f t="shared" si="283"/>
        <v>0</v>
      </c>
      <c r="U379" s="301">
        <f t="shared" si="283"/>
        <v>0</v>
      </c>
      <c r="V379" s="301">
        <f t="shared" si="283"/>
        <v>0</v>
      </c>
    </row>
    <row r="380" spans="1:22" outlineLevel="1">
      <c r="A380" s="327">
        <f>A379</f>
        <v>2011</v>
      </c>
      <c r="B380" s="168" t="s">
        <v>50</v>
      </c>
      <c r="C380" s="37" t="s">
        <v>18</v>
      </c>
      <c r="D380" s="300">
        <f t="shared" ref="D380:V380" si="284">D381+D386+D391</f>
        <v>0</v>
      </c>
      <c r="E380" s="300">
        <f t="shared" si="284"/>
        <v>0</v>
      </c>
      <c r="F380" s="301">
        <f t="shared" si="284"/>
        <v>0</v>
      </c>
      <c r="G380" s="301">
        <f t="shared" si="284"/>
        <v>0</v>
      </c>
      <c r="H380" s="301">
        <f t="shared" si="284"/>
        <v>0</v>
      </c>
      <c r="I380" s="301">
        <f t="shared" si="284"/>
        <v>0</v>
      </c>
      <c r="J380" s="301">
        <f t="shared" si="284"/>
        <v>0</v>
      </c>
      <c r="K380" s="301">
        <f t="shared" si="284"/>
        <v>0</v>
      </c>
      <c r="L380" s="301">
        <f t="shared" si="284"/>
        <v>0</v>
      </c>
      <c r="M380" s="301">
        <f t="shared" si="284"/>
        <v>0</v>
      </c>
      <c r="N380" s="301">
        <f t="shared" si="284"/>
        <v>0</v>
      </c>
      <c r="O380" s="302">
        <f t="shared" si="284"/>
        <v>0</v>
      </c>
      <c r="P380" s="303">
        <f t="shared" si="284"/>
        <v>0</v>
      </c>
      <c r="Q380" s="303">
        <f t="shared" si="284"/>
        <v>0</v>
      </c>
      <c r="R380" s="321"/>
      <c r="S380" s="322"/>
      <c r="T380" s="301">
        <f t="shared" si="284"/>
        <v>0</v>
      </c>
      <c r="U380" s="301">
        <f t="shared" si="284"/>
        <v>0</v>
      </c>
      <c r="V380" s="301">
        <f t="shared" si="284"/>
        <v>0</v>
      </c>
    </row>
    <row r="381" spans="1:22" outlineLevel="1">
      <c r="A381" s="327">
        <f>A379</f>
        <v>2011</v>
      </c>
      <c r="B381" s="168" t="s">
        <v>52</v>
      </c>
      <c r="C381" s="37" t="s">
        <v>20</v>
      </c>
      <c r="D381" s="300">
        <f t="shared" ref="D381:V381" si="285">D382+D383+D384+D385</f>
        <v>0</v>
      </c>
      <c r="E381" s="300">
        <f t="shared" si="285"/>
        <v>0</v>
      </c>
      <c r="F381" s="301">
        <f t="shared" si="285"/>
        <v>0</v>
      </c>
      <c r="G381" s="301">
        <f t="shared" si="285"/>
        <v>0</v>
      </c>
      <c r="H381" s="301">
        <f t="shared" si="285"/>
        <v>0</v>
      </c>
      <c r="I381" s="301">
        <f t="shared" si="285"/>
        <v>0</v>
      </c>
      <c r="J381" s="301">
        <f t="shared" si="285"/>
        <v>0</v>
      </c>
      <c r="K381" s="301">
        <f t="shared" si="285"/>
        <v>0</v>
      </c>
      <c r="L381" s="301">
        <f t="shared" si="285"/>
        <v>0</v>
      </c>
      <c r="M381" s="301">
        <f t="shared" si="285"/>
        <v>0</v>
      </c>
      <c r="N381" s="301">
        <f t="shared" si="285"/>
        <v>0</v>
      </c>
      <c r="O381" s="302">
        <f t="shared" si="285"/>
        <v>0</v>
      </c>
      <c r="P381" s="303">
        <f t="shared" si="285"/>
        <v>0</v>
      </c>
      <c r="Q381" s="303">
        <f t="shared" si="285"/>
        <v>0</v>
      </c>
      <c r="R381" s="321"/>
      <c r="S381" s="322"/>
      <c r="T381" s="301">
        <f t="shared" si="285"/>
        <v>0</v>
      </c>
      <c r="U381" s="301">
        <f t="shared" si="285"/>
        <v>0</v>
      </c>
      <c r="V381" s="301">
        <f t="shared" si="285"/>
        <v>0</v>
      </c>
    </row>
    <row r="382" spans="1:22" outlineLevel="1">
      <c r="A382" s="327">
        <f>A379</f>
        <v>2011</v>
      </c>
      <c r="B382" s="169" t="s">
        <v>54</v>
      </c>
      <c r="C382" s="38" t="s">
        <v>353</v>
      </c>
      <c r="D382" s="304"/>
      <c r="E382" s="304"/>
      <c r="F382" s="304"/>
      <c r="G382" s="304"/>
      <c r="H382" s="304"/>
      <c r="I382" s="304"/>
      <c r="J382" s="301">
        <f>L382+N382</f>
        <v>0</v>
      </c>
      <c r="K382" s="301">
        <f>M382+O382</f>
        <v>0</v>
      </c>
      <c r="L382" s="304"/>
      <c r="M382" s="304"/>
      <c r="N382" s="304"/>
      <c r="O382" s="305"/>
      <c r="P382" s="306">
        <f>SUMIFS(B1_Hinzu_Kürz!$D$4:$D$203,B1_Hinzu_Kürz!$B$4:$B$203,$A382,B1_Hinzu_Kürz!$C$4:$C$203,CONCATENATE(B_Bilanz!$B382," ",B_Bilanz!$C382),B1_Hinzu_Kürz!$E$4:$E$203,"Hinzurechnung")</f>
        <v>0</v>
      </c>
      <c r="Q382" s="306">
        <f>SUMIFS(B1_Hinzu_Kürz!$D$4:$D$203,B1_Hinzu_Kürz!$B$4:$B$203,$A382,B1_Hinzu_Kürz!$C$4:$C$203,CONCATENATE(B_Bilanz!$B382," ",B_Bilanz!$C382),B1_Hinzu_Kürz!$E$4:$E$203,"Kürzung")</f>
        <v>0</v>
      </c>
      <c r="R382" s="321"/>
      <c r="S382" s="322"/>
      <c r="T382" s="301">
        <f>N382+P382-Q382-R382-S382</f>
        <v>0</v>
      </c>
      <c r="U382" s="304"/>
      <c r="V382" s="304"/>
    </row>
    <row r="383" spans="1:22" ht="30" outlineLevel="1">
      <c r="A383" s="327">
        <f>A379</f>
        <v>2011</v>
      </c>
      <c r="B383" s="169" t="s">
        <v>55</v>
      </c>
      <c r="C383" s="38" t="s">
        <v>354</v>
      </c>
      <c r="D383" s="304"/>
      <c r="E383" s="304"/>
      <c r="F383" s="304"/>
      <c r="G383" s="304"/>
      <c r="H383" s="304"/>
      <c r="I383" s="304"/>
      <c r="J383" s="301">
        <f t="shared" ref="J383:J385" si="286">L383+N383</f>
        <v>0</v>
      </c>
      <c r="K383" s="301">
        <f t="shared" ref="K383:K385" si="287">M383+O383</f>
        <v>0</v>
      </c>
      <c r="L383" s="304"/>
      <c r="M383" s="304"/>
      <c r="N383" s="304"/>
      <c r="O383" s="305"/>
      <c r="P383" s="306">
        <f>SUMIFS(B1_Hinzu_Kürz!$D$4:$D$203,B1_Hinzu_Kürz!$B$4:$B$203,$A383,B1_Hinzu_Kürz!$C$4:$C$203,CONCATENATE(B_Bilanz!$B383," ",B_Bilanz!$C383),B1_Hinzu_Kürz!$E$4:$E$203,"Hinzurechnung")</f>
        <v>0</v>
      </c>
      <c r="Q383" s="306">
        <f>SUMIFS(B1_Hinzu_Kürz!$D$4:$D$203,B1_Hinzu_Kürz!$B$4:$B$203,$A383,B1_Hinzu_Kürz!$C$4:$C$203,CONCATENATE(B_Bilanz!$B383," ",B_Bilanz!$C383),B1_Hinzu_Kürz!$E$4:$E$203,"Kürzung")</f>
        <v>0</v>
      </c>
      <c r="R383" s="321"/>
      <c r="S383" s="322"/>
      <c r="T383" s="301">
        <f>N383+P383-Q383-R383-S383</f>
        <v>0</v>
      </c>
      <c r="U383" s="304"/>
      <c r="V383" s="304"/>
    </row>
    <row r="384" spans="1:22" outlineLevel="1">
      <c r="A384" s="327">
        <f>A379</f>
        <v>2011</v>
      </c>
      <c r="B384" s="169" t="s">
        <v>56</v>
      </c>
      <c r="C384" s="38" t="s">
        <v>24</v>
      </c>
      <c r="D384" s="304"/>
      <c r="E384" s="304"/>
      <c r="F384" s="304"/>
      <c r="G384" s="304"/>
      <c r="H384" s="304"/>
      <c r="I384" s="304"/>
      <c r="J384" s="301">
        <f t="shared" si="286"/>
        <v>0</v>
      </c>
      <c r="K384" s="301">
        <f t="shared" si="287"/>
        <v>0</v>
      </c>
      <c r="L384" s="304"/>
      <c r="M384" s="304"/>
      <c r="N384" s="304"/>
      <c r="O384" s="305"/>
      <c r="P384" s="306">
        <f>SUMIFS(B1_Hinzu_Kürz!$D$4:$D$203,B1_Hinzu_Kürz!$B$4:$B$203,$A384,B1_Hinzu_Kürz!$C$4:$C$203,CONCATENATE(B_Bilanz!$B384," ",B_Bilanz!$C384),B1_Hinzu_Kürz!$E$4:$E$203,"Hinzurechnung")</f>
        <v>0</v>
      </c>
      <c r="Q384" s="306">
        <f>SUMIFS(B1_Hinzu_Kürz!$D$4:$D$203,B1_Hinzu_Kürz!$B$4:$B$203,$A384,B1_Hinzu_Kürz!$C$4:$C$203,CONCATENATE(B_Bilanz!$B384," ",B_Bilanz!$C384),B1_Hinzu_Kürz!$E$4:$E$203,"Kürzung")</f>
        <v>0</v>
      </c>
      <c r="R384" s="321"/>
      <c r="S384" s="322"/>
      <c r="T384" s="301">
        <f>N384+P384-Q384-R384-S384</f>
        <v>0</v>
      </c>
      <c r="U384" s="304"/>
      <c r="V384" s="304"/>
    </row>
    <row r="385" spans="1:22" outlineLevel="1">
      <c r="A385" s="327">
        <f>A379</f>
        <v>2011</v>
      </c>
      <c r="B385" s="169" t="s">
        <v>57</v>
      </c>
      <c r="C385" s="38" t="s">
        <v>26</v>
      </c>
      <c r="D385" s="304"/>
      <c r="E385" s="304"/>
      <c r="F385" s="304"/>
      <c r="G385" s="304"/>
      <c r="H385" s="304"/>
      <c r="I385" s="304"/>
      <c r="J385" s="301">
        <f t="shared" si="286"/>
        <v>0</v>
      </c>
      <c r="K385" s="301">
        <f t="shared" si="287"/>
        <v>0</v>
      </c>
      <c r="L385" s="304"/>
      <c r="M385" s="304"/>
      <c r="N385" s="304"/>
      <c r="O385" s="305"/>
      <c r="P385" s="306">
        <f>SUMIFS(B1_Hinzu_Kürz!$D$4:$D$203,B1_Hinzu_Kürz!$B$4:$B$203,$A385,B1_Hinzu_Kürz!$C$4:$C$203,CONCATENATE(B_Bilanz!$B385," ",B_Bilanz!$C385),B1_Hinzu_Kürz!$E$4:$E$203,"Hinzurechnung")</f>
        <v>0</v>
      </c>
      <c r="Q385" s="306">
        <f>SUMIFS(B1_Hinzu_Kürz!$D$4:$D$203,B1_Hinzu_Kürz!$B$4:$B$203,$A385,B1_Hinzu_Kürz!$C$4:$C$203,CONCATENATE(B_Bilanz!$B385," ",B_Bilanz!$C385),B1_Hinzu_Kürz!$E$4:$E$203,"Kürzung")</f>
        <v>0</v>
      </c>
      <c r="R385" s="321"/>
      <c r="S385" s="322"/>
      <c r="T385" s="301">
        <f>N385+P385-Q385-R385-S385</f>
        <v>0</v>
      </c>
      <c r="U385" s="304"/>
      <c r="V385" s="304"/>
    </row>
    <row r="386" spans="1:22" outlineLevel="1">
      <c r="A386" s="327">
        <f>A379</f>
        <v>2011</v>
      </c>
      <c r="B386" s="168" t="s">
        <v>79</v>
      </c>
      <c r="C386" s="37" t="s">
        <v>28</v>
      </c>
      <c r="D386" s="300">
        <f t="shared" ref="D386:V386" si="288">D387+D388+D389+D390</f>
        <v>0</v>
      </c>
      <c r="E386" s="300">
        <f t="shared" si="288"/>
        <v>0</v>
      </c>
      <c r="F386" s="301">
        <f t="shared" si="288"/>
        <v>0</v>
      </c>
      <c r="G386" s="301">
        <f t="shared" si="288"/>
        <v>0</v>
      </c>
      <c r="H386" s="301">
        <f t="shared" si="288"/>
        <v>0</v>
      </c>
      <c r="I386" s="301">
        <f t="shared" si="288"/>
        <v>0</v>
      </c>
      <c r="J386" s="301">
        <f t="shared" si="288"/>
        <v>0</v>
      </c>
      <c r="K386" s="301">
        <f t="shared" si="288"/>
        <v>0</v>
      </c>
      <c r="L386" s="301">
        <f t="shared" si="288"/>
        <v>0</v>
      </c>
      <c r="M386" s="301">
        <f t="shared" si="288"/>
        <v>0</v>
      </c>
      <c r="N386" s="301">
        <f t="shared" si="288"/>
        <v>0</v>
      </c>
      <c r="O386" s="302">
        <f t="shared" si="288"/>
        <v>0</v>
      </c>
      <c r="P386" s="303">
        <f t="shared" si="288"/>
        <v>0</v>
      </c>
      <c r="Q386" s="303">
        <f t="shared" si="288"/>
        <v>0</v>
      </c>
      <c r="R386" s="321"/>
      <c r="S386" s="322"/>
      <c r="T386" s="301">
        <f t="shared" si="288"/>
        <v>0</v>
      </c>
      <c r="U386" s="301">
        <f t="shared" si="288"/>
        <v>0</v>
      </c>
      <c r="V386" s="301">
        <f t="shared" si="288"/>
        <v>0</v>
      </c>
    </row>
    <row r="387" spans="1:22" ht="30" outlineLevel="1">
      <c r="A387" s="327">
        <f>A379</f>
        <v>2011</v>
      </c>
      <c r="B387" s="169" t="s">
        <v>81</v>
      </c>
      <c r="C387" s="38" t="s">
        <v>29</v>
      </c>
      <c r="D387" s="304"/>
      <c r="E387" s="304"/>
      <c r="F387" s="304"/>
      <c r="G387" s="304"/>
      <c r="H387" s="304"/>
      <c r="I387" s="304"/>
      <c r="J387" s="301">
        <f t="shared" ref="J387:J390" si="289">L387+N387</f>
        <v>0</v>
      </c>
      <c r="K387" s="301">
        <f t="shared" ref="K387:K390" si="290">M387+O387</f>
        <v>0</v>
      </c>
      <c r="L387" s="304"/>
      <c r="M387" s="304"/>
      <c r="N387" s="304"/>
      <c r="O387" s="305"/>
      <c r="P387" s="306">
        <f>SUMIFS(B1_Hinzu_Kürz!$D$4:$D$203,B1_Hinzu_Kürz!$B$4:$B$203,$A387,B1_Hinzu_Kürz!$C$4:$C$203,CONCATENATE(B_Bilanz!$B387," ",B_Bilanz!$C387),B1_Hinzu_Kürz!$E$4:$E$203,"Hinzurechnung")</f>
        <v>0</v>
      </c>
      <c r="Q387" s="306">
        <f>SUMIFS(B1_Hinzu_Kürz!$D$4:$D$203,B1_Hinzu_Kürz!$B$4:$B$203,$A387,B1_Hinzu_Kürz!$C$4:$C$203,CONCATENATE(B_Bilanz!$B387," ",B_Bilanz!$C387),B1_Hinzu_Kürz!$E$4:$E$203,"Kürzung")</f>
        <v>0</v>
      </c>
      <c r="R387" s="321"/>
      <c r="S387" s="322"/>
      <c r="T387" s="301">
        <f t="shared" ref="T387:T390" si="291">N387+P387-Q387-R387-S387</f>
        <v>0</v>
      </c>
      <c r="U387" s="304"/>
      <c r="V387" s="304"/>
    </row>
    <row r="388" spans="1:22" outlineLevel="1">
      <c r="A388" s="327">
        <f>A379</f>
        <v>2011</v>
      </c>
      <c r="B388" s="169" t="s">
        <v>83</v>
      </c>
      <c r="C388" s="38" t="s">
        <v>30</v>
      </c>
      <c r="D388" s="304"/>
      <c r="E388" s="304"/>
      <c r="F388" s="304"/>
      <c r="G388" s="304"/>
      <c r="H388" s="304"/>
      <c r="I388" s="304"/>
      <c r="J388" s="301">
        <f t="shared" si="289"/>
        <v>0</v>
      </c>
      <c r="K388" s="301">
        <f t="shared" si="290"/>
        <v>0</v>
      </c>
      <c r="L388" s="304"/>
      <c r="M388" s="304"/>
      <c r="N388" s="304"/>
      <c r="O388" s="305"/>
      <c r="P388" s="306">
        <f>SUMIFS(B1_Hinzu_Kürz!$D$4:$D$203,B1_Hinzu_Kürz!$B$4:$B$203,$A388,B1_Hinzu_Kürz!$C$4:$C$203,CONCATENATE(B_Bilanz!$B388," ",B_Bilanz!$C388),B1_Hinzu_Kürz!$E$4:$E$203,"Hinzurechnung")</f>
        <v>0</v>
      </c>
      <c r="Q388" s="306">
        <f>SUMIFS(B1_Hinzu_Kürz!$D$4:$D$203,B1_Hinzu_Kürz!$B$4:$B$203,$A388,B1_Hinzu_Kürz!$C$4:$C$203,CONCATENATE(B_Bilanz!$B388," ",B_Bilanz!$C388),B1_Hinzu_Kürz!$E$4:$E$203,"Kürzung")</f>
        <v>0</v>
      </c>
      <c r="R388" s="321"/>
      <c r="S388" s="322"/>
      <c r="T388" s="301">
        <f t="shared" si="291"/>
        <v>0</v>
      </c>
      <c r="U388" s="304"/>
      <c r="V388" s="304"/>
    </row>
    <row r="389" spans="1:22" outlineLevel="1">
      <c r="A389" s="327">
        <f>A379</f>
        <v>2011</v>
      </c>
      <c r="B389" s="169" t="s">
        <v>85</v>
      </c>
      <c r="C389" s="38" t="s">
        <v>31</v>
      </c>
      <c r="D389" s="304"/>
      <c r="E389" s="304"/>
      <c r="F389" s="304"/>
      <c r="G389" s="304"/>
      <c r="H389" s="304"/>
      <c r="I389" s="304"/>
      <c r="J389" s="301">
        <f t="shared" si="289"/>
        <v>0</v>
      </c>
      <c r="K389" s="301">
        <f t="shared" si="290"/>
        <v>0</v>
      </c>
      <c r="L389" s="304"/>
      <c r="M389" s="304"/>
      <c r="N389" s="304"/>
      <c r="O389" s="305"/>
      <c r="P389" s="306">
        <f>SUMIFS(B1_Hinzu_Kürz!$D$4:$D$203,B1_Hinzu_Kürz!$B$4:$B$203,$A389,B1_Hinzu_Kürz!$C$4:$C$203,CONCATENATE(B_Bilanz!$B389," ",B_Bilanz!$C389),B1_Hinzu_Kürz!$E$4:$E$203,"Hinzurechnung")</f>
        <v>0</v>
      </c>
      <c r="Q389" s="306">
        <f>SUMIFS(B1_Hinzu_Kürz!$D$4:$D$203,B1_Hinzu_Kürz!$B$4:$B$203,$A389,B1_Hinzu_Kürz!$C$4:$C$203,CONCATENATE(B_Bilanz!$B389," ",B_Bilanz!$C389),B1_Hinzu_Kürz!$E$4:$E$203,"Kürzung")</f>
        <v>0</v>
      </c>
      <c r="R389" s="321"/>
      <c r="S389" s="322"/>
      <c r="T389" s="301">
        <f t="shared" si="291"/>
        <v>0</v>
      </c>
      <c r="U389" s="304"/>
      <c r="V389" s="304"/>
    </row>
    <row r="390" spans="1:22" outlineLevel="1">
      <c r="A390" s="327">
        <f>A379</f>
        <v>2011</v>
      </c>
      <c r="B390" s="169" t="s">
        <v>87</v>
      </c>
      <c r="C390" s="38" t="s">
        <v>33</v>
      </c>
      <c r="D390" s="304"/>
      <c r="E390" s="304"/>
      <c r="F390" s="304"/>
      <c r="G390" s="304"/>
      <c r="H390" s="304"/>
      <c r="I390" s="304"/>
      <c r="J390" s="301">
        <f t="shared" si="289"/>
        <v>0</v>
      </c>
      <c r="K390" s="301">
        <f t="shared" si="290"/>
        <v>0</v>
      </c>
      <c r="L390" s="304"/>
      <c r="M390" s="304"/>
      <c r="N390" s="304"/>
      <c r="O390" s="305"/>
      <c r="P390" s="306">
        <f>SUMIFS(B1_Hinzu_Kürz!$D$4:$D$203,B1_Hinzu_Kürz!$B$4:$B$203,$A390,B1_Hinzu_Kürz!$C$4:$C$203,CONCATENATE(B_Bilanz!$B390," ",B_Bilanz!$C390),B1_Hinzu_Kürz!$E$4:$E$203,"Hinzurechnung")</f>
        <v>0</v>
      </c>
      <c r="Q390" s="306">
        <f>SUMIFS(B1_Hinzu_Kürz!$D$4:$D$203,B1_Hinzu_Kürz!$B$4:$B$203,$A390,B1_Hinzu_Kürz!$C$4:$C$203,CONCATENATE(B_Bilanz!$B390," ",B_Bilanz!$C390),B1_Hinzu_Kürz!$E$4:$E$203,"Kürzung")</f>
        <v>0</v>
      </c>
      <c r="R390" s="321"/>
      <c r="S390" s="322"/>
      <c r="T390" s="301">
        <f t="shared" si="291"/>
        <v>0</v>
      </c>
      <c r="U390" s="304"/>
      <c r="V390" s="304"/>
    </row>
    <row r="391" spans="1:22" outlineLevel="1">
      <c r="A391" s="327">
        <f>A379</f>
        <v>2011</v>
      </c>
      <c r="B391" s="168" t="s">
        <v>91</v>
      </c>
      <c r="C391" s="37" t="s">
        <v>35</v>
      </c>
      <c r="D391" s="300">
        <f t="shared" ref="D391:V391" si="292">D394+D395+D396+D397+D398+D399</f>
        <v>0</v>
      </c>
      <c r="E391" s="300">
        <f t="shared" si="292"/>
        <v>0</v>
      </c>
      <c r="F391" s="301">
        <f t="shared" si="292"/>
        <v>0</v>
      </c>
      <c r="G391" s="301">
        <f t="shared" si="292"/>
        <v>0</v>
      </c>
      <c r="H391" s="301">
        <f t="shared" si="292"/>
        <v>0</v>
      </c>
      <c r="I391" s="301">
        <f t="shared" si="292"/>
        <v>0</v>
      </c>
      <c r="J391" s="301">
        <f t="shared" si="292"/>
        <v>0</v>
      </c>
      <c r="K391" s="301">
        <f t="shared" si="292"/>
        <v>0</v>
      </c>
      <c r="L391" s="301">
        <f t="shared" si="292"/>
        <v>0</v>
      </c>
      <c r="M391" s="301">
        <f t="shared" si="292"/>
        <v>0</v>
      </c>
      <c r="N391" s="301">
        <f t="shared" si="292"/>
        <v>0</v>
      </c>
      <c r="O391" s="302">
        <f t="shared" si="292"/>
        <v>0</v>
      </c>
      <c r="P391" s="303">
        <f t="shared" si="292"/>
        <v>0</v>
      </c>
      <c r="Q391" s="303">
        <f t="shared" si="292"/>
        <v>0</v>
      </c>
      <c r="R391" s="321"/>
      <c r="S391" s="322"/>
      <c r="T391" s="301">
        <f t="shared" si="292"/>
        <v>0</v>
      </c>
      <c r="U391" s="301">
        <f t="shared" si="292"/>
        <v>0</v>
      </c>
      <c r="V391" s="301">
        <f t="shared" si="292"/>
        <v>0</v>
      </c>
    </row>
    <row r="392" spans="1:22" outlineLevel="1">
      <c r="A392" s="327">
        <f>A379</f>
        <v>2011</v>
      </c>
      <c r="B392" s="169" t="s">
        <v>355</v>
      </c>
      <c r="C392" s="39" t="s">
        <v>356</v>
      </c>
      <c r="D392" s="304"/>
      <c r="E392" s="304"/>
      <c r="F392" s="304"/>
      <c r="G392" s="304"/>
      <c r="H392" s="304"/>
      <c r="I392" s="304"/>
      <c r="J392" s="301">
        <f t="shared" ref="J392:J399" si="293">L392+N392</f>
        <v>0</v>
      </c>
      <c r="K392" s="301">
        <f t="shared" ref="K392:K399" si="294">M392+O392</f>
        <v>0</v>
      </c>
      <c r="L392" s="304"/>
      <c r="M392" s="304"/>
      <c r="N392" s="304"/>
      <c r="O392" s="305"/>
      <c r="P392" s="306">
        <f>SUMIFS(B1_Hinzu_Kürz!$D$4:$D$203,B1_Hinzu_Kürz!$B$4:$B$203,$A392,B1_Hinzu_Kürz!$C$4:$C$203,CONCATENATE(B_Bilanz!$B392," ",B_Bilanz!$C392),B1_Hinzu_Kürz!$E$4:$E$203,"Hinzurechnung")</f>
        <v>0</v>
      </c>
      <c r="Q392" s="306">
        <f>SUMIFS(B1_Hinzu_Kürz!$D$4:$D$203,B1_Hinzu_Kürz!$B$4:$B$203,$A392,B1_Hinzu_Kürz!$C$4:$C$203,CONCATENATE(B_Bilanz!$B392," ",B_Bilanz!$C392),B1_Hinzu_Kürz!$E$4:$E$203,"Kürzung")</f>
        <v>0</v>
      </c>
      <c r="R392" s="321"/>
      <c r="S392" s="322"/>
      <c r="T392" s="301">
        <f t="shared" ref="T392:T399" si="295">N392+P392-Q392-R392-S392</f>
        <v>0</v>
      </c>
      <c r="U392" s="304"/>
      <c r="V392" s="304"/>
    </row>
    <row r="393" spans="1:22" outlineLevel="1">
      <c r="A393" s="327">
        <f>A379</f>
        <v>2011</v>
      </c>
      <c r="B393" s="169" t="s">
        <v>357</v>
      </c>
      <c r="C393" s="39" t="s">
        <v>358</v>
      </c>
      <c r="D393" s="304"/>
      <c r="E393" s="304"/>
      <c r="F393" s="304"/>
      <c r="G393" s="304"/>
      <c r="H393" s="304"/>
      <c r="I393" s="304"/>
      <c r="J393" s="301">
        <f t="shared" si="293"/>
        <v>0</v>
      </c>
      <c r="K393" s="301">
        <f t="shared" si="294"/>
        <v>0</v>
      </c>
      <c r="L393" s="304"/>
      <c r="M393" s="304"/>
      <c r="N393" s="304"/>
      <c r="O393" s="305"/>
      <c r="P393" s="306">
        <f>SUMIFS(B1_Hinzu_Kürz!$D$4:$D$203,B1_Hinzu_Kürz!$B$4:$B$203,$A393,B1_Hinzu_Kürz!$C$4:$C$203,CONCATENATE(B_Bilanz!$B393," ",B_Bilanz!$C393),B1_Hinzu_Kürz!$E$4:$E$203,"Hinzurechnung")</f>
        <v>0</v>
      </c>
      <c r="Q393" s="306">
        <f>SUMIFS(B1_Hinzu_Kürz!$D$4:$D$203,B1_Hinzu_Kürz!$B$4:$B$203,$A393,B1_Hinzu_Kürz!$C$4:$C$203,CONCATENATE(B_Bilanz!$B393," ",B_Bilanz!$C393),B1_Hinzu_Kürz!$E$4:$E$203,"Kürzung")</f>
        <v>0</v>
      </c>
      <c r="R393" s="321"/>
      <c r="S393" s="322"/>
      <c r="T393" s="301">
        <f t="shared" si="295"/>
        <v>0</v>
      </c>
      <c r="U393" s="304"/>
      <c r="V393" s="304"/>
    </row>
    <row r="394" spans="1:22" outlineLevel="1">
      <c r="A394" s="327">
        <f>A379</f>
        <v>2011</v>
      </c>
      <c r="B394" s="169" t="s">
        <v>359</v>
      </c>
      <c r="C394" s="38" t="s">
        <v>36</v>
      </c>
      <c r="D394" s="304"/>
      <c r="E394" s="304"/>
      <c r="F394" s="304"/>
      <c r="G394" s="304"/>
      <c r="H394" s="304"/>
      <c r="I394" s="304"/>
      <c r="J394" s="301">
        <f t="shared" si="293"/>
        <v>0</v>
      </c>
      <c r="K394" s="301">
        <f t="shared" si="294"/>
        <v>0</v>
      </c>
      <c r="L394" s="304"/>
      <c r="M394" s="304"/>
      <c r="N394" s="304"/>
      <c r="O394" s="305"/>
      <c r="P394" s="306">
        <f>SUMIFS(B1_Hinzu_Kürz!$D$4:$D$203,B1_Hinzu_Kürz!$B$4:$B$203,$A394,B1_Hinzu_Kürz!$C$4:$C$203,CONCATENATE(B_Bilanz!$B394," ",B_Bilanz!$C394),B1_Hinzu_Kürz!$E$4:$E$203,"Hinzurechnung")</f>
        <v>0</v>
      </c>
      <c r="Q394" s="306">
        <f>SUMIFS(B1_Hinzu_Kürz!$D$4:$D$203,B1_Hinzu_Kürz!$B$4:$B$203,$A394,B1_Hinzu_Kürz!$C$4:$C$203,CONCATENATE(B_Bilanz!$B394," ",B_Bilanz!$C394),B1_Hinzu_Kürz!$E$4:$E$203,"Kürzung")</f>
        <v>0</v>
      </c>
      <c r="R394" s="321"/>
      <c r="S394" s="322"/>
      <c r="T394" s="301">
        <f t="shared" si="295"/>
        <v>0</v>
      </c>
      <c r="U394" s="304"/>
      <c r="V394" s="304"/>
    </row>
    <row r="395" spans="1:22" outlineLevel="1">
      <c r="A395" s="327">
        <f>A379</f>
        <v>2011</v>
      </c>
      <c r="B395" s="169" t="s">
        <v>360</v>
      </c>
      <c r="C395" s="38" t="s">
        <v>37</v>
      </c>
      <c r="D395" s="304"/>
      <c r="E395" s="304"/>
      <c r="F395" s="304"/>
      <c r="G395" s="304"/>
      <c r="H395" s="304"/>
      <c r="I395" s="304"/>
      <c r="J395" s="301">
        <f t="shared" si="293"/>
        <v>0</v>
      </c>
      <c r="K395" s="301">
        <f t="shared" si="294"/>
        <v>0</v>
      </c>
      <c r="L395" s="304"/>
      <c r="M395" s="304"/>
      <c r="N395" s="304"/>
      <c r="O395" s="305"/>
      <c r="P395" s="306">
        <f>SUMIFS(B1_Hinzu_Kürz!$D$4:$D$203,B1_Hinzu_Kürz!$B$4:$B$203,$A395,B1_Hinzu_Kürz!$C$4:$C$203,CONCATENATE(B_Bilanz!$B395," ",B_Bilanz!$C395),B1_Hinzu_Kürz!$E$4:$E$203,"Hinzurechnung")</f>
        <v>0</v>
      </c>
      <c r="Q395" s="306">
        <f>SUMIFS(B1_Hinzu_Kürz!$D$4:$D$203,B1_Hinzu_Kürz!$B$4:$B$203,$A395,B1_Hinzu_Kürz!$C$4:$C$203,CONCATENATE(B_Bilanz!$B395," ",B_Bilanz!$C395),B1_Hinzu_Kürz!$E$4:$E$203,"Kürzung")</f>
        <v>0</v>
      </c>
      <c r="R395" s="321"/>
      <c r="S395" s="322"/>
      <c r="T395" s="301">
        <f t="shared" si="295"/>
        <v>0</v>
      </c>
      <c r="U395" s="304"/>
      <c r="V395" s="304"/>
    </row>
    <row r="396" spans="1:22" outlineLevel="1">
      <c r="A396" s="327">
        <f>A379</f>
        <v>2011</v>
      </c>
      <c r="B396" s="169" t="s">
        <v>361</v>
      </c>
      <c r="C396" s="38" t="s">
        <v>38</v>
      </c>
      <c r="D396" s="304"/>
      <c r="E396" s="304"/>
      <c r="F396" s="304"/>
      <c r="G396" s="304"/>
      <c r="H396" s="304"/>
      <c r="I396" s="304"/>
      <c r="J396" s="301">
        <f t="shared" si="293"/>
        <v>0</v>
      </c>
      <c r="K396" s="301">
        <f t="shared" si="294"/>
        <v>0</v>
      </c>
      <c r="L396" s="304"/>
      <c r="M396" s="304"/>
      <c r="N396" s="304"/>
      <c r="O396" s="305"/>
      <c r="P396" s="306">
        <f>SUMIFS(B1_Hinzu_Kürz!$D$4:$D$203,B1_Hinzu_Kürz!$B$4:$B$203,$A396,B1_Hinzu_Kürz!$C$4:$C$203,CONCATENATE(B_Bilanz!$B396," ",B_Bilanz!$C396),B1_Hinzu_Kürz!$E$4:$E$203,"Hinzurechnung")</f>
        <v>0</v>
      </c>
      <c r="Q396" s="306">
        <f>SUMIFS(B1_Hinzu_Kürz!$D$4:$D$203,B1_Hinzu_Kürz!$B$4:$B$203,$A396,B1_Hinzu_Kürz!$C$4:$C$203,CONCATENATE(B_Bilanz!$B396," ",B_Bilanz!$C396),B1_Hinzu_Kürz!$E$4:$E$203,"Kürzung")</f>
        <v>0</v>
      </c>
      <c r="R396" s="321"/>
      <c r="S396" s="322"/>
      <c r="T396" s="301">
        <f t="shared" si="295"/>
        <v>0</v>
      </c>
      <c r="U396" s="304"/>
      <c r="V396" s="304"/>
    </row>
    <row r="397" spans="1:22" outlineLevel="1">
      <c r="A397" s="327">
        <f>A379</f>
        <v>2011</v>
      </c>
      <c r="B397" s="169" t="s">
        <v>362</v>
      </c>
      <c r="C397" s="38" t="s">
        <v>363</v>
      </c>
      <c r="D397" s="304"/>
      <c r="E397" s="304"/>
      <c r="F397" s="304"/>
      <c r="G397" s="304"/>
      <c r="H397" s="304"/>
      <c r="I397" s="304"/>
      <c r="J397" s="301">
        <f t="shared" si="293"/>
        <v>0</v>
      </c>
      <c r="K397" s="301">
        <f t="shared" si="294"/>
        <v>0</v>
      </c>
      <c r="L397" s="304"/>
      <c r="M397" s="304"/>
      <c r="N397" s="304"/>
      <c r="O397" s="305"/>
      <c r="P397" s="306">
        <f>SUMIFS(B1_Hinzu_Kürz!$D$4:$D$203,B1_Hinzu_Kürz!$B$4:$B$203,$A397,B1_Hinzu_Kürz!$C$4:$C$203,CONCATENATE(B_Bilanz!$B397," ",B_Bilanz!$C397),B1_Hinzu_Kürz!$E$4:$E$203,"Hinzurechnung")</f>
        <v>0</v>
      </c>
      <c r="Q397" s="306">
        <f>SUMIFS(B1_Hinzu_Kürz!$D$4:$D$203,B1_Hinzu_Kürz!$B$4:$B$203,$A397,B1_Hinzu_Kürz!$C$4:$C$203,CONCATENATE(B_Bilanz!$B397," ",B_Bilanz!$C397),B1_Hinzu_Kürz!$E$4:$E$203,"Kürzung")</f>
        <v>0</v>
      </c>
      <c r="R397" s="321"/>
      <c r="S397" s="322"/>
      <c r="T397" s="301">
        <f t="shared" si="295"/>
        <v>0</v>
      </c>
      <c r="U397" s="304"/>
      <c r="V397" s="304"/>
    </row>
    <row r="398" spans="1:22" outlineLevel="1">
      <c r="A398" s="327">
        <f>A379</f>
        <v>2011</v>
      </c>
      <c r="B398" s="169" t="s">
        <v>364</v>
      </c>
      <c r="C398" s="38" t="s">
        <v>41</v>
      </c>
      <c r="D398" s="304"/>
      <c r="E398" s="304"/>
      <c r="F398" s="304"/>
      <c r="G398" s="304"/>
      <c r="H398" s="304"/>
      <c r="I398" s="304"/>
      <c r="J398" s="301">
        <f t="shared" si="293"/>
        <v>0</v>
      </c>
      <c r="K398" s="301">
        <f t="shared" si="294"/>
        <v>0</v>
      </c>
      <c r="L398" s="304"/>
      <c r="M398" s="304"/>
      <c r="N398" s="304"/>
      <c r="O398" s="305"/>
      <c r="P398" s="306">
        <f>SUMIFS(B1_Hinzu_Kürz!$D$4:$D$203,B1_Hinzu_Kürz!$B$4:$B$203,$A398,B1_Hinzu_Kürz!$C$4:$C$203,CONCATENATE(B_Bilanz!$B398," ",B_Bilanz!$C398),B1_Hinzu_Kürz!$E$4:$E$203,"Hinzurechnung")</f>
        <v>0</v>
      </c>
      <c r="Q398" s="306">
        <f>SUMIFS(B1_Hinzu_Kürz!$D$4:$D$203,B1_Hinzu_Kürz!$B$4:$B$203,$A398,B1_Hinzu_Kürz!$C$4:$C$203,CONCATENATE(B_Bilanz!$B398," ",B_Bilanz!$C398),B1_Hinzu_Kürz!$E$4:$E$203,"Kürzung")</f>
        <v>0</v>
      </c>
      <c r="R398" s="321"/>
      <c r="S398" s="322"/>
      <c r="T398" s="301">
        <f t="shared" si="295"/>
        <v>0</v>
      </c>
      <c r="U398" s="304"/>
      <c r="V398" s="304"/>
    </row>
    <row r="399" spans="1:22" outlineLevel="1">
      <c r="A399" s="327">
        <f>A379</f>
        <v>2011</v>
      </c>
      <c r="B399" s="169" t="s">
        <v>365</v>
      </c>
      <c r="C399" s="38" t="s">
        <v>43</v>
      </c>
      <c r="D399" s="304"/>
      <c r="E399" s="304"/>
      <c r="F399" s="304"/>
      <c r="G399" s="304"/>
      <c r="H399" s="304"/>
      <c r="I399" s="304"/>
      <c r="J399" s="301">
        <f t="shared" si="293"/>
        <v>0</v>
      </c>
      <c r="K399" s="301">
        <f t="shared" si="294"/>
        <v>0</v>
      </c>
      <c r="L399" s="304"/>
      <c r="M399" s="304"/>
      <c r="N399" s="304"/>
      <c r="O399" s="305"/>
      <c r="P399" s="306">
        <f>SUMIFS(B1_Hinzu_Kürz!$D$4:$D$203,B1_Hinzu_Kürz!$B$4:$B$203,$A399,B1_Hinzu_Kürz!$C$4:$C$203,CONCATENATE(B_Bilanz!$B399," ",B_Bilanz!$C399),B1_Hinzu_Kürz!$E$4:$E$203,"Hinzurechnung")</f>
        <v>0</v>
      </c>
      <c r="Q399" s="306">
        <f>SUMIFS(B1_Hinzu_Kürz!$D$4:$D$203,B1_Hinzu_Kürz!$B$4:$B$203,$A399,B1_Hinzu_Kürz!$C$4:$C$203,CONCATENATE(B_Bilanz!$B399," ",B_Bilanz!$C399),B1_Hinzu_Kürz!$E$4:$E$203,"Kürzung")</f>
        <v>0</v>
      </c>
      <c r="R399" s="321"/>
      <c r="S399" s="322"/>
      <c r="T399" s="301">
        <f t="shared" si="295"/>
        <v>0</v>
      </c>
      <c r="U399" s="304"/>
      <c r="V399" s="304"/>
    </row>
    <row r="400" spans="1:22" outlineLevel="1">
      <c r="A400" s="327">
        <f>A379</f>
        <v>2011</v>
      </c>
      <c r="B400" s="168" t="s">
        <v>105</v>
      </c>
      <c r="C400" s="37" t="s">
        <v>366</v>
      </c>
      <c r="D400" s="300">
        <f t="shared" ref="D400:V400" si="296">D401+D406+D415+D420+D422</f>
        <v>0</v>
      </c>
      <c r="E400" s="300">
        <f t="shared" si="296"/>
        <v>0</v>
      </c>
      <c r="F400" s="301">
        <f t="shared" si="296"/>
        <v>0</v>
      </c>
      <c r="G400" s="301">
        <f t="shared" si="296"/>
        <v>0</v>
      </c>
      <c r="H400" s="301">
        <f t="shared" si="296"/>
        <v>0</v>
      </c>
      <c r="I400" s="301">
        <f t="shared" si="296"/>
        <v>0</v>
      </c>
      <c r="J400" s="301">
        <f t="shared" si="296"/>
        <v>0</v>
      </c>
      <c r="K400" s="301">
        <f t="shared" si="296"/>
        <v>0</v>
      </c>
      <c r="L400" s="301">
        <f t="shared" si="296"/>
        <v>0</v>
      </c>
      <c r="M400" s="301">
        <f t="shared" si="296"/>
        <v>0</v>
      </c>
      <c r="N400" s="301">
        <f t="shared" si="296"/>
        <v>0</v>
      </c>
      <c r="O400" s="302">
        <f t="shared" si="296"/>
        <v>0</v>
      </c>
      <c r="P400" s="303">
        <f t="shared" si="296"/>
        <v>0</v>
      </c>
      <c r="Q400" s="303">
        <f t="shared" si="296"/>
        <v>0</v>
      </c>
      <c r="R400" s="321"/>
      <c r="S400" s="322"/>
      <c r="T400" s="301">
        <f t="shared" si="296"/>
        <v>0</v>
      </c>
      <c r="U400" s="301">
        <f t="shared" si="296"/>
        <v>0</v>
      </c>
      <c r="V400" s="301">
        <f t="shared" si="296"/>
        <v>0</v>
      </c>
    </row>
    <row r="401" spans="1:22" outlineLevel="1">
      <c r="A401" s="327">
        <f>A379</f>
        <v>2011</v>
      </c>
      <c r="B401" s="168" t="s">
        <v>367</v>
      </c>
      <c r="C401" s="37" t="s">
        <v>368</v>
      </c>
      <c r="D401" s="300">
        <f t="shared" ref="D401:V401" si="297">D402+D403+D404+D405</f>
        <v>0</v>
      </c>
      <c r="E401" s="300">
        <f t="shared" si="297"/>
        <v>0</v>
      </c>
      <c r="F401" s="301">
        <f t="shared" si="297"/>
        <v>0</v>
      </c>
      <c r="G401" s="301">
        <f t="shared" si="297"/>
        <v>0</v>
      </c>
      <c r="H401" s="301">
        <f t="shared" si="297"/>
        <v>0</v>
      </c>
      <c r="I401" s="301">
        <f t="shared" si="297"/>
        <v>0</v>
      </c>
      <c r="J401" s="301">
        <f t="shared" si="297"/>
        <v>0</v>
      </c>
      <c r="K401" s="301">
        <f t="shared" si="297"/>
        <v>0</v>
      </c>
      <c r="L401" s="301">
        <f t="shared" si="297"/>
        <v>0</v>
      </c>
      <c r="M401" s="301">
        <f t="shared" si="297"/>
        <v>0</v>
      </c>
      <c r="N401" s="301">
        <f t="shared" si="297"/>
        <v>0</v>
      </c>
      <c r="O401" s="302">
        <f t="shared" si="297"/>
        <v>0</v>
      </c>
      <c r="P401" s="303">
        <f t="shared" si="297"/>
        <v>0</v>
      </c>
      <c r="Q401" s="303">
        <f t="shared" si="297"/>
        <v>0</v>
      </c>
      <c r="R401" s="321"/>
      <c r="S401" s="322"/>
      <c r="T401" s="301">
        <f t="shared" si="297"/>
        <v>0</v>
      </c>
      <c r="U401" s="301">
        <f t="shared" si="297"/>
        <v>0</v>
      </c>
      <c r="V401" s="301">
        <f t="shared" si="297"/>
        <v>0</v>
      </c>
    </row>
    <row r="402" spans="1:22" outlineLevel="1">
      <c r="A402" s="327">
        <f>A379</f>
        <v>2011</v>
      </c>
      <c r="B402" s="169" t="s">
        <v>369</v>
      </c>
      <c r="C402" s="38" t="s">
        <v>370</v>
      </c>
      <c r="D402" s="304"/>
      <c r="E402" s="304"/>
      <c r="F402" s="304"/>
      <c r="G402" s="304"/>
      <c r="H402" s="304"/>
      <c r="I402" s="304"/>
      <c r="J402" s="301">
        <f t="shared" ref="J402:J405" si="298">L402+N402</f>
        <v>0</v>
      </c>
      <c r="K402" s="301">
        <f t="shared" ref="K402:K405" si="299">M402+O402</f>
        <v>0</v>
      </c>
      <c r="L402" s="304"/>
      <c r="M402" s="304"/>
      <c r="N402" s="304"/>
      <c r="O402" s="305"/>
      <c r="P402" s="306">
        <f>SUMIFS(B1_Hinzu_Kürz!$D$4:$D$203,B1_Hinzu_Kürz!$B$4:$B$203,$A402,B1_Hinzu_Kürz!$C$4:$C$203,CONCATENATE(B_Bilanz!$B402," ",B_Bilanz!$C402),B1_Hinzu_Kürz!$E$4:$E$203,"Hinzurechnung")</f>
        <v>0</v>
      </c>
      <c r="Q402" s="306">
        <f>SUMIFS(B1_Hinzu_Kürz!$D$4:$D$203,B1_Hinzu_Kürz!$B$4:$B$203,$A402,B1_Hinzu_Kürz!$C$4:$C$203,CONCATENATE(B_Bilanz!$B402," ",B_Bilanz!$C402),B1_Hinzu_Kürz!$E$4:$E$203,"Kürzung")</f>
        <v>0</v>
      </c>
      <c r="R402" s="321"/>
      <c r="S402" s="322"/>
      <c r="T402" s="301">
        <f t="shared" ref="T402:T405" si="300">N402+P402-Q402-R402-S402</f>
        <v>0</v>
      </c>
      <c r="U402" s="304"/>
      <c r="V402" s="304"/>
    </row>
    <row r="403" spans="1:22" outlineLevel="1">
      <c r="A403" s="327">
        <f>A379</f>
        <v>2011</v>
      </c>
      <c r="B403" s="169" t="s">
        <v>371</v>
      </c>
      <c r="C403" s="38" t="s">
        <v>372</v>
      </c>
      <c r="D403" s="304"/>
      <c r="E403" s="304"/>
      <c r="F403" s="304"/>
      <c r="G403" s="304"/>
      <c r="H403" s="304"/>
      <c r="I403" s="304"/>
      <c r="J403" s="301">
        <f t="shared" si="298"/>
        <v>0</v>
      </c>
      <c r="K403" s="301">
        <f t="shared" si="299"/>
        <v>0</v>
      </c>
      <c r="L403" s="304"/>
      <c r="M403" s="304"/>
      <c r="N403" s="304"/>
      <c r="O403" s="305"/>
      <c r="P403" s="306">
        <f>SUMIFS(B1_Hinzu_Kürz!$D$4:$D$203,B1_Hinzu_Kürz!$B$4:$B$203,$A403,B1_Hinzu_Kürz!$C$4:$C$203,CONCATENATE(B_Bilanz!$B403," ",B_Bilanz!$C403),B1_Hinzu_Kürz!$E$4:$E$203,"Hinzurechnung")</f>
        <v>0</v>
      </c>
      <c r="Q403" s="306">
        <f>SUMIFS(B1_Hinzu_Kürz!$D$4:$D$203,B1_Hinzu_Kürz!$B$4:$B$203,$A403,B1_Hinzu_Kürz!$C$4:$C$203,CONCATENATE(B_Bilanz!$B403," ",B_Bilanz!$C403),B1_Hinzu_Kürz!$E$4:$E$203,"Kürzung")</f>
        <v>0</v>
      </c>
      <c r="R403" s="321"/>
      <c r="S403" s="322"/>
      <c r="T403" s="301">
        <f t="shared" si="300"/>
        <v>0</v>
      </c>
      <c r="U403" s="304"/>
      <c r="V403" s="304"/>
    </row>
    <row r="404" spans="1:22" outlineLevel="1">
      <c r="A404" s="327">
        <f>A379</f>
        <v>2011</v>
      </c>
      <c r="B404" s="169" t="s">
        <v>373</v>
      </c>
      <c r="C404" s="38" t="s">
        <v>374</v>
      </c>
      <c r="D404" s="304"/>
      <c r="E404" s="304"/>
      <c r="F404" s="304"/>
      <c r="G404" s="304"/>
      <c r="H404" s="304"/>
      <c r="I404" s="304"/>
      <c r="J404" s="301">
        <f t="shared" si="298"/>
        <v>0</v>
      </c>
      <c r="K404" s="301">
        <f t="shared" si="299"/>
        <v>0</v>
      </c>
      <c r="L404" s="304"/>
      <c r="M404" s="304"/>
      <c r="N404" s="304"/>
      <c r="O404" s="305"/>
      <c r="P404" s="306">
        <f>SUMIFS(B1_Hinzu_Kürz!$D$4:$D$203,B1_Hinzu_Kürz!$B$4:$B$203,$A404,B1_Hinzu_Kürz!$C$4:$C$203,CONCATENATE(B_Bilanz!$B404," ",B_Bilanz!$C404),B1_Hinzu_Kürz!$E$4:$E$203,"Hinzurechnung")</f>
        <v>0</v>
      </c>
      <c r="Q404" s="306">
        <f>SUMIFS(B1_Hinzu_Kürz!$D$4:$D$203,B1_Hinzu_Kürz!$B$4:$B$203,$A404,B1_Hinzu_Kürz!$C$4:$C$203,CONCATENATE(B_Bilanz!$B404," ",B_Bilanz!$C404),B1_Hinzu_Kürz!$E$4:$E$203,"Kürzung")</f>
        <v>0</v>
      </c>
      <c r="R404" s="321"/>
      <c r="S404" s="322"/>
      <c r="T404" s="301">
        <f t="shared" si="300"/>
        <v>0</v>
      </c>
      <c r="U404" s="304"/>
      <c r="V404" s="304"/>
    </row>
    <row r="405" spans="1:22" outlineLevel="1">
      <c r="A405" s="327">
        <f>A379</f>
        <v>2011</v>
      </c>
      <c r="B405" s="169" t="s">
        <v>375</v>
      </c>
      <c r="C405" s="38" t="s">
        <v>26</v>
      </c>
      <c r="D405" s="304"/>
      <c r="E405" s="304"/>
      <c r="F405" s="304"/>
      <c r="G405" s="304"/>
      <c r="H405" s="304"/>
      <c r="I405" s="304"/>
      <c r="J405" s="301">
        <f t="shared" si="298"/>
        <v>0</v>
      </c>
      <c r="K405" s="301">
        <f t="shared" si="299"/>
        <v>0</v>
      </c>
      <c r="L405" s="304"/>
      <c r="M405" s="304"/>
      <c r="N405" s="304"/>
      <c r="O405" s="305"/>
      <c r="P405" s="306">
        <f>SUMIFS(B1_Hinzu_Kürz!$D$4:$D$203,B1_Hinzu_Kürz!$B$4:$B$203,$A405,B1_Hinzu_Kürz!$C$4:$C$203,CONCATENATE(B_Bilanz!$B405," ",B_Bilanz!$C405),B1_Hinzu_Kürz!$E$4:$E$203,"Hinzurechnung")</f>
        <v>0</v>
      </c>
      <c r="Q405" s="306">
        <f>SUMIFS(B1_Hinzu_Kürz!$D$4:$D$203,B1_Hinzu_Kürz!$B$4:$B$203,$A405,B1_Hinzu_Kürz!$C$4:$C$203,CONCATENATE(B_Bilanz!$B405," ",B_Bilanz!$C405),B1_Hinzu_Kürz!$E$4:$E$203,"Kürzung")</f>
        <v>0</v>
      </c>
      <c r="R405" s="321"/>
      <c r="S405" s="322"/>
      <c r="T405" s="301">
        <f t="shared" si="300"/>
        <v>0</v>
      </c>
      <c r="U405" s="304"/>
      <c r="V405" s="304"/>
    </row>
    <row r="406" spans="1:22" outlineLevel="1">
      <c r="A406" s="327">
        <f>A379</f>
        <v>2011</v>
      </c>
      <c r="B406" s="168" t="s">
        <v>376</v>
      </c>
      <c r="C406" s="37" t="s">
        <v>377</v>
      </c>
      <c r="D406" s="300">
        <f t="shared" ref="D406:V406" si="301">D408+D410+D412+D414</f>
        <v>0</v>
      </c>
      <c r="E406" s="300">
        <f t="shared" si="301"/>
        <v>0</v>
      </c>
      <c r="F406" s="301">
        <f t="shared" si="301"/>
        <v>0</v>
      </c>
      <c r="G406" s="301">
        <f t="shared" si="301"/>
        <v>0</v>
      </c>
      <c r="H406" s="301">
        <f t="shared" si="301"/>
        <v>0</v>
      </c>
      <c r="I406" s="301">
        <f t="shared" si="301"/>
        <v>0</v>
      </c>
      <c r="J406" s="301">
        <f t="shared" si="301"/>
        <v>0</v>
      </c>
      <c r="K406" s="301">
        <f t="shared" si="301"/>
        <v>0</v>
      </c>
      <c r="L406" s="301">
        <f t="shared" si="301"/>
        <v>0</v>
      </c>
      <c r="M406" s="301">
        <f t="shared" si="301"/>
        <v>0</v>
      </c>
      <c r="N406" s="301">
        <f t="shared" si="301"/>
        <v>0</v>
      </c>
      <c r="O406" s="302">
        <f t="shared" si="301"/>
        <v>0</v>
      </c>
      <c r="P406" s="303">
        <f t="shared" si="301"/>
        <v>0</v>
      </c>
      <c r="Q406" s="303">
        <f t="shared" si="301"/>
        <v>0</v>
      </c>
      <c r="R406" s="321"/>
      <c r="S406" s="322"/>
      <c r="T406" s="301">
        <f t="shared" si="301"/>
        <v>0</v>
      </c>
      <c r="U406" s="301">
        <f t="shared" si="301"/>
        <v>0</v>
      </c>
      <c r="V406" s="301">
        <f t="shared" si="301"/>
        <v>0</v>
      </c>
    </row>
    <row r="407" spans="1:22" outlineLevel="1">
      <c r="A407" s="327">
        <f>A379</f>
        <v>2011</v>
      </c>
      <c r="B407" s="169" t="s">
        <v>378</v>
      </c>
      <c r="C407" s="38" t="s">
        <v>379</v>
      </c>
      <c r="D407" s="304"/>
      <c r="E407" s="304"/>
      <c r="F407" s="304"/>
      <c r="G407" s="304"/>
      <c r="H407" s="304"/>
      <c r="I407" s="304"/>
      <c r="J407" s="301">
        <f t="shared" ref="J407:J414" si="302">L407+N407</f>
        <v>0</v>
      </c>
      <c r="K407" s="301">
        <f t="shared" ref="K407:K414" si="303">M407+O407</f>
        <v>0</v>
      </c>
      <c r="L407" s="304"/>
      <c r="M407" s="304"/>
      <c r="N407" s="304"/>
      <c r="O407" s="305"/>
      <c r="P407" s="306">
        <f>SUMIFS(B1_Hinzu_Kürz!$D$4:$D$203,B1_Hinzu_Kürz!$B$4:$B$203,$A407,B1_Hinzu_Kürz!$C$4:$C$203,CONCATENATE(B_Bilanz!$B407," ",B_Bilanz!$C407),B1_Hinzu_Kürz!$E$4:$E$203,"Hinzurechnung")</f>
        <v>0</v>
      </c>
      <c r="Q407" s="306">
        <f>SUMIFS(B1_Hinzu_Kürz!$D$4:$D$203,B1_Hinzu_Kürz!$B$4:$B$203,$A407,B1_Hinzu_Kürz!$C$4:$C$203,CONCATENATE(B_Bilanz!$B407," ",B_Bilanz!$C407),B1_Hinzu_Kürz!$E$4:$E$203,"Kürzung")</f>
        <v>0</v>
      </c>
      <c r="R407" s="321"/>
      <c r="S407" s="322"/>
      <c r="T407" s="301">
        <f t="shared" ref="T407:T413" si="304">N407+P407-Q407-R407-S407</f>
        <v>0</v>
      </c>
      <c r="U407" s="304"/>
      <c r="V407" s="304"/>
    </row>
    <row r="408" spans="1:22" outlineLevel="1">
      <c r="A408" s="327">
        <f>A379</f>
        <v>2011</v>
      </c>
      <c r="B408" s="169" t="s">
        <v>380</v>
      </c>
      <c r="C408" s="39" t="s">
        <v>381</v>
      </c>
      <c r="D408" s="304"/>
      <c r="E408" s="304"/>
      <c r="F408" s="304"/>
      <c r="G408" s="304"/>
      <c r="H408" s="304"/>
      <c r="I408" s="304"/>
      <c r="J408" s="301">
        <f t="shared" si="302"/>
        <v>0</v>
      </c>
      <c r="K408" s="301">
        <f t="shared" si="303"/>
        <v>0</v>
      </c>
      <c r="L408" s="304"/>
      <c r="M408" s="304"/>
      <c r="N408" s="304"/>
      <c r="O408" s="305"/>
      <c r="P408" s="306">
        <f>SUMIFS(B1_Hinzu_Kürz!$D$4:$D$203,B1_Hinzu_Kürz!$B$4:$B$203,$A408,B1_Hinzu_Kürz!$C$4:$C$203,CONCATENATE(B_Bilanz!$B408," ",B_Bilanz!$C408),B1_Hinzu_Kürz!$E$4:$E$203,"Hinzurechnung")</f>
        <v>0</v>
      </c>
      <c r="Q408" s="306">
        <f>SUMIFS(B1_Hinzu_Kürz!$D$4:$D$203,B1_Hinzu_Kürz!$B$4:$B$203,$A408,B1_Hinzu_Kürz!$C$4:$C$203,CONCATENATE(B_Bilanz!$B408," ",B_Bilanz!$C408),B1_Hinzu_Kürz!$E$4:$E$203,"Kürzung")</f>
        <v>0</v>
      </c>
      <c r="R408" s="321"/>
      <c r="S408" s="322"/>
      <c r="T408" s="301">
        <f t="shared" si="304"/>
        <v>0</v>
      </c>
      <c r="U408" s="304"/>
      <c r="V408" s="304"/>
    </row>
    <row r="409" spans="1:22" outlineLevel="1">
      <c r="A409" s="327">
        <f>A379</f>
        <v>2011</v>
      </c>
      <c r="B409" s="169" t="s">
        <v>917</v>
      </c>
      <c r="C409" s="39" t="s">
        <v>1042</v>
      </c>
      <c r="D409" s="304"/>
      <c r="E409" s="304"/>
      <c r="F409" s="304"/>
      <c r="G409" s="304"/>
      <c r="H409" s="304"/>
      <c r="I409" s="304"/>
      <c r="J409" s="301">
        <f t="shared" si="302"/>
        <v>0</v>
      </c>
      <c r="K409" s="301">
        <f t="shared" si="303"/>
        <v>0</v>
      </c>
      <c r="L409" s="304"/>
      <c r="M409" s="304"/>
      <c r="N409" s="304"/>
      <c r="O409" s="305"/>
      <c r="P409" s="306">
        <f>SUMIFS(B1_Hinzu_Kürz!$D$4:$D$203,B1_Hinzu_Kürz!$B$4:$B$203,$A409,B1_Hinzu_Kürz!$C$4:$C$203,CONCATENATE(B_Bilanz!$B409," ",B_Bilanz!$C409),B1_Hinzu_Kürz!$E$4:$E$203,"Hinzurechnung")</f>
        <v>0</v>
      </c>
      <c r="Q409" s="306">
        <f>SUMIFS(B1_Hinzu_Kürz!$D$4:$D$203,B1_Hinzu_Kürz!$B$4:$B$203,$A409,B1_Hinzu_Kürz!$C$4:$C$203,CONCATENATE(B_Bilanz!$B409," ",B_Bilanz!$C409),B1_Hinzu_Kürz!$E$4:$E$203,"Kürzung")</f>
        <v>0</v>
      </c>
      <c r="R409" s="321"/>
      <c r="S409" s="322"/>
      <c r="T409" s="301">
        <f t="shared" si="304"/>
        <v>0</v>
      </c>
      <c r="U409" s="304"/>
      <c r="V409" s="304"/>
    </row>
    <row r="410" spans="1:22" outlineLevel="1">
      <c r="A410" s="327">
        <f>A379</f>
        <v>2011</v>
      </c>
      <c r="B410" s="169" t="s">
        <v>382</v>
      </c>
      <c r="C410" s="38" t="s">
        <v>383</v>
      </c>
      <c r="D410" s="304"/>
      <c r="E410" s="304"/>
      <c r="F410" s="304"/>
      <c r="G410" s="304"/>
      <c r="H410" s="304"/>
      <c r="I410" s="304"/>
      <c r="J410" s="301">
        <f t="shared" si="302"/>
        <v>0</v>
      </c>
      <c r="K410" s="301">
        <f t="shared" si="303"/>
        <v>0</v>
      </c>
      <c r="L410" s="304"/>
      <c r="M410" s="304"/>
      <c r="N410" s="304"/>
      <c r="O410" s="305"/>
      <c r="P410" s="306">
        <f>SUMIFS(B1_Hinzu_Kürz!$D$4:$D$203,B1_Hinzu_Kürz!$B$4:$B$203,$A410,B1_Hinzu_Kürz!$C$4:$C$203,CONCATENATE(B_Bilanz!$B410," ",B_Bilanz!$C410),B1_Hinzu_Kürz!$E$4:$E$203,"Hinzurechnung")</f>
        <v>0</v>
      </c>
      <c r="Q410" s="306">
        <f>SUMIFS(B1_Hinzu_Kürz!$D$4:$D$203,B1_Hinzu_Kürz!$B$4:$B$203,$A410,B1_Hinzu_Kürz!$C$4:$C$203,CONCATENATE(B_Bilanz!$B410," ",B_Bilanz!$C410),B1_Hinzu_Kürz!$E$4:$E$203,"Kürzung")</f>
        <v>0</v>
      </c>
      <c r="R410" s="321"/>
      <c r="S410" s="322"/>
      <c r="T410" s="301">
        <f t="shared" si="304"/>
        <v>0</v>
      </c>
      <c r="U410" s="304"/>
      <c r="V410" s="304"/>
    </row>
    <row r="411" spans="1:22" outlineLevel="1">
      <c r="A411" s="327">
        <f>A379</f>
        <v>2011</v>
      </c>
      <c r="B411" s="169" t="s">
        <v>1055</v>
      </c>
      <c r="C411" s="39" t="s">
        <v>1042</v>
      </c>
      <c r="D411" s="304"/>
      <c r="E411" s="304"/>
      <c r="F411" s="304"/>
      <c r="G411" s="304"/>
      <c r="H411" s="304"/>
      <c r="I411" s="304"/>
      <c r="J411" s="301">
        <f t="shared" si="302"/>
        <v>0</v>
      </c>
      <c r="K411" s="301">
        <f t="shared" si="303"/>
        <v>0</v>
      </c>
      <c r="L411" s="304"/>
      <c r="M411" s="304"/>
      <c r="N411" s="304"/>
      <c r="O411" s="305"/>
      <c r="P411" s="306">
        <f>SUMIFS(B1_Hinzu_Kürz!$D$4:$D$203,B1_Hinzu_Kürz!$B$4:$B$203,$A411,B1_Hinzu_Kürz!$C$4:$C$203,CONCATENATE(B_Bilanz!$B411," ",B_Bilanz!$C411),B1_Hinzu_Kürz!$E$4:$E$203,"Hinzurechnung")</f>
        <v>0</v>
      </c>
      <c r="Q411" s="306">
        <f>SUMIFS(B1_Hinzu_Kürz!$D$4:$D$203,B1_Hinzu_Kürz!$B$4:$B$203,$A411,B1_Hinzu_Kürz!$C$4:$C$203,CONCATENATE(B_Bilanz!$B411," ",B_Bilanz!$C411),B1_Hinzu_Kürz!$E$4:$E$203,"Kürzung")</f>
        <v>0</v>
      </c>
      <c r="R411" s="321"/>
      <c r="S411" s="322"/>
      <c r="T411" s="301">
        <f t="shared" si="304"/>
        <v>0</v>
      </c>
      <c r="U411" s="304"/>
      <c r="V411" s="304"/>
    </row>
    <row r="412" spans="1:22" ht="30" outlineLevel="1">
      <c r="A412" s="327">
        <f>A379</f>
        <v>2011</v>
      </c>
      <c r="B412" s="169" t="s">
        <v>384</v>
      </c>
      <c r="C412" s="38" t="s">
        <v>385</v>
      </c>
      <c r="D412" s="304"/>
      <c r="E412" s="304"/>
      <c r="F412" s="304"/>
      <c r="G412" s="304"/>
      <c r="H412" s="304"/>
      <c r="I412" s="304"/>
      <c r="J412" s="301">
        <f t="shared" si="302"/>
        <v>0</v>
      </c>
      <c r="K412" s="301">
        <f t="shared" si="303"/>
        <v>0</v>
      </c>
      <c r="L412" s="304"/>
      <c r="M412" s="304"/>
      <c r="N412" s="304"/>
      <c r="O412" s="305"/>
      <c r="P412" s="306">
        <f>SUMIFS(B1_Hinzu_Kürz!$D$4:$D$203,B1_Hinzu_Kürz!$B$4:$B$203,$A412,B1_Hinzu_Kürz!$C$4:$C$203,CONCATENATE(B_Bilanz!$B412," ",B_Bilanz!$C412),B1_Hinzu_Kürz!$E$4:$E$203,"Hinzurechnung")</f>
        <v>0</v>
      </c>
      <c r="Q412" s="306">
        <f>SUMIFS(B1_Hinzu_Kürz!$D$4:$D$203,B1_Hinzu_Kürz!$B$4:$B$203,$A412,B1_Hinzu_Kürz!$C$4:$C$203,CONCATENATE(B_Bilanz!$B412," ",B_Bilanz!$C412),B1_Hinzu_Kürz!$E$4:$E$203,"Kürzung")</f>
        <v>0</v>
      </c>
      <c r="R412" s="321"/>
      <c r="S412" s="322"/>
      <c r="T412" s="301">
        <f t="shared" si="304"/>
        <v>0</v>
      </c>
      <c r="U412" s="304"/>
      <c r="V412" s="304"/>
    </row>
    <row r="413" spans="1:22" outlineLevel="1">
      <c r="A413" s="327">
        <f>A379</f>
        <v>2011</v>
      </c>
      <c r="B413" s="169" t="s">
        <v>1065</v>
      </c>
      <c r="C413" s="39" t="s">
        <v>1042</v>
      </c>
      <c r="D413" s="304"/>
      <c r="E413" s="304"/>
      <c r="F413" s="304"/>
      <c r="G413" s="304"/>
      <c r="H413" s="304"/>
      <c r="I413" s="304"/>
      <c r="J413" s="301">
        <f t="shared" si="302"/>
        <v>0</v>
      </c>
      <c r="K413" s="301">
        <f t="shared" si="303"/>
        <v>0</v>
      </c>
      <c r="L413" s="304"/>
      <c r="M413" s="304"/>
      <c r="N413" s="304"/>
      <c r="O413" s="305"/>
      <c r="P413" s="306">
        <f>SUMIFS(B1_Hinzu_Kürz!$D$4:$D$203,B1_Hinzu_Kürz!$B$4:$B$203,$A413,B1_Hinzu_Kürz!$C$4:$C$203,CONCATENATE(B_Bilanz!$B413," ",B_Bilanz!$C413),B1_Hinzu_Kürz!$E$4:$E$203,"Hinzurechnung")</f>
        <v>0</v>
      </c>
      <c r="Q413" s="306">
        <f>SUMIFS(B1_Hinzu_Kürz!$D$4:$D$203,B1_Hinzu_Kürz!$B$4:$B$203,$A413,B1_Hinzu_Kürz!$C$4:$C$203,CONCATENATE(B_Bilanz!$B413," ",B_Bilanz!$C413),B1_Hinzu_Kürz!$E$4:$E$203,"Kürzung")</f>
        <v>0</v>
      </c>
      <c r="R413" s="321"/>
      <c r="S413" s="322"/>
      <c r="T413" s="301">
        <f t="shared" si="304"/>
        <v>0</v>
      </c>
      <c r="U413" s="304"/>
      <c r="V413" s="304"/>
    </row>
    <row r="414" spans="1:22" outlineLevel="1">
      <c r="A414" s="327">
        <f>A379</f>
        <v>2011</v>
      </c>
      <c r="B414" s="169" t="s">
        <v>386</v>
      </c>
      <c r="C414" s="39" t="s">
        <v>387</v>
      </c>
      <c r="D414" s="304"/>
      <c r="E414" s="304"/>
      <c r="F414" s="304"/>
      <c r="G414" s="304"/>
      <c r="H414" s="304"/>
      <c r="I414" s="304"/>
      <c r="J414" s="301">
        <f t="shared" si="302"/>
        <v>0</v>
      </c>
      <c r="K414" s="301">
        <f t="shared" si="303"/>
        <v>0</v>
      </c>
      <c r="L414" s="304"/>
      <c r="M414" s="304"/>
      <c r="N414" s="304"/>
      <c r="O414" s="305"/>
      <c r="P414" s="306">
        <f>SUMIFS(B1_Hinzu_Kürz!$D$4:$D$203,B1_Hinzu_Kürz!$B$4:$B$203,$A414,B1_Hinzu_Kürz!$C$4:$C$203,CONCATENATE(B_Bilanz!$B414," ",B_Bilanz!$C414),B1_Hinzu_Kürz!$E$4:$E$203,"Hinzurechnung")</f>
        <v>0</v>
      </c>
      <c r="Q414" s="306">
        <f>SUMIFS(B1_Hinzu_Kürz!$D$4:$D$203,B1_Hinzu_Kürz!$B$4:$B$203,$A414,B1_Hinzu_Kürz!$C$4:$C$203,CONCATENATE(B_Bilanz!$B414," ",B_Bilanz!$C414),B1_Hinzu_Kürz!$E$4:$E$203,"Kürzung")</f>
        <v>0</v>
      </c>
      <c r="R414" s="321"/>
      <c r="S414" s="322"/>
      <c r="T414" s="301">
        <f t="shared" ref="T414" si="305">N414+P414-Q414-R414-S414</f>
        <v>0</v>
      </c>
      <c r="U414" s="304"/>
      <c r="V414" s="304"/>
    </row>
    <row r="415" spans="1:22" outlineLevel="1">
      <c r="A415" s="327">
        <f>A379</f>
        <v>2011</v>
      </c>
      <c r="B415" s="168" t="s">
        <v>388</v>
      </c>
      <c r="C415" s="37" t="s">
        <v>389</v>
      </c>
      <c r="D415" s="300">
        <f t="shared" ref="D415:V415" si="306">D417+D418+D419</f>
        <v>0</v>
      </c>
      <c r="E415" s="300">
        <f t="shared" si="306"/>
        <v>0</v>
      </c>
      <c r="F415" s="301">
        <f t="shared" si="306"/>
        <v>0</v>
      </c>
      <c r="G415" s="301">
        <f t="shared" si="306"/>
        <v>0</v>
      </c>
      <c r="H415" s="301">
        <f t="shared" si="306"/>
        <v>0</v>
      </c>
      <c r="I415" s="301">
        <f t="shared" si="306"/>
        <v>0</v>
      </c>
      <c r="J415" s="301">
        <f t="shared" si="306"/>
        <v>0</v>
      </c>
      <c r="K415" s="301">
        <f t="shared" si="306"/>
        <v>0</v>
      </c>
      <c r="L415" s="301">
        <f t="shared" si="306"/>
        <v>0</v>
      </c>
      <c r="M415" s="301">
        <f t="shared" si="306"/>
        <v>0</v>
      </c>
      <c r="N415" s="301">
        <f t="shared" si="306"/>
        <v>0</v>
      </c>
      <c r="O415" s="302">
        <f t="shared" si="306"/>
        <v>0</v>
      </c>
      <c r="P415" s="303">
        <f t="shared" si="306"/>
        <v>0</v>
      </c>
      <c r="Q415" s="303">
        <f t="shared" si="306"/>
        <v>0</v>
      </c>
      <c r="R415" s="321"/>
      <c r="S415" s="322"/>
      <c r="T415" s="301">
        <f t="shared" si="306"/>
        <v>0</v>
      </c>
      <c r="U415" s="301">
        <f t="shared" si="306"/>
        <v>0</v>
      </c>
      <c r="V415" s="301">
        <f t="shared" si="306"/>
        <v>0</v>
      </c>
    </row>
    <row r="416" spans="1:22" outlineLevel="1">
      <c r="A416" s="327">
        <f>A379</f>
        <v>2011</v>
      </c>
      <c r="B416" s="169" t="s">
        <v>390</v>
      </c>
      <c r="C416" s="38" t="s">
        <v>391</v>
      </c>
      <c r="D416" s="304"/>
      <c r="E416" s="304"/>
      <c r="F416" s="304"/>
      <c r="G416" s="304"/>
      <c r="H416" s="304"/>
      <c r="I416" s="304"/>
      <c r="J416" s="301">
        <f t="shared" ref="J416:J425" si="307">L416+N416</f>
        <v>0</v>
      </c>
      <c r="K416" s="301">
        <f t="shared" ref="K416:K425" si="308">M416+O416</f>
        <v>0</v>
      </c>
      <c r="L416" s="304"/>
      <c r="M416" s="304"/>
      <c r="N416" s="304"/>
      <c r="O416" s="305"/>
      <c r="P416" s="306">
        <f>SUMIFS(B1_Hinzu_Kürz!$D$4:$D$203,B1_Hinzu_Kürz!$B$4:$B$203,$A416,B1_Hinzu_Kürz!$C$4:$C$203,CONCATENATE(B_Bilanz!$B416," ",B_Bilanz!$C416),B1_Hinzu_Kürz!$E$4:$E$203,"Hinzurechnung")</f>
        <v>0</v>
      </c>
      <c r="Q416" s="306">
        <f>SUMIFS(B1_Hinzu_Kürz!$D$4:$D$203,B1_Hinzu_Kürz!$B$4:$B$203,$A416,B1_Hinzu_Kürz!$C$4:$C$203,CONCATENATE(B_Bilanz!$B416," ",B_Bilanz!$C416),B1_Hinzu_Kürz!$E$4:$E$203,"Kürzung")</f>
        <v>0</v>
      </c>
      <c r="R416" s="321"/>
      <c r="S416" s="322"/>
      <c r="T416" s="301">
        <f t="shared" ref="T416:T425" si="309">N416+P416-Q416-R416-S416</f>
        <v>0</v>
      </c>
      <c r="U416" s="304"/>
      <c r="V416" s="304"/>
    </row>
    <row r="417" spans="1:22" outlineLevel="1">
      <c r="A417" s="327">
        <f>A379</f>
        <v>2011</v>
      </c>
      <c r="B417" s="169" t="s">
        <v>392</v>
      </c>
      <c r="C417" s="38" t="s">
        <v>36</v>
      </c>
      <c r="D417" s="304"/>
      <c r="E417" s="304"/>
      <c r="F417" s="304"/>
      <c r="G417" s="304"/>
      <c r="H417" s="304"/>
      <c r="I417" s="304"/>
      <c r="J417" s="301">
        <f t="shared" si="307"/>
        <v>0</v>
      </c>
      <c r="K417" s="301">
        <f t="shared" si="308"/>
        <v>0</v>
      </c>
      <c r="L417" s="304"/>
      <c r="M417" s="304"/>
      <c r="N417" s="304"/>
      <c r="O417" s="305"/>
      <c r="P417" s="306">
        <f>SUMIFS(B1_Hinzu_Kürz!$D$4:$D$203,B1_Hinzu_Kürz!$B$4:$B$203,$A417,B1_Hinzu_Kürz!$C$4:$C$203,CONCATENATE(B_Bilanz!$B417," ",B_Bilanz!$C417),B1_Hinzu_Kürz!$E$4:$E$203,"Hinzurechnung")</f>
        <v>0</v>
      </c>
      <c r="Q417" s="306">
        <f>SUMIFS(B1_Hinzu_Kürz!$D$4:$D$203,B1_Hinzu_Kürz!$B$4:$B$203,$A417,B1_Hinzu_Kürz!$C$4:$C$203,CONCATENATE(B_Bilanz!$B417," ",B_Bilanz!$C417),B1_Hinzu_Kürz!$E$4:$E$203,"Kürzung")</f>
        <v>0</v>
      </c>
      <c r="R417" s="321"/>
      <c r="S417" s="322"/>
      <c r="T417" s="301">
        <f t="shared" si="309"/>
        <v>0</v>
      </c>
      <c r="U417" s="304"/>
      <c r="V417" s="304"/>
    </row>
    <row r="418" spans="1:22" outlineLevel="1">
      <c r="A418" s="327">
        <f>A379</f>
        <v>2011</v>
      </c>
      <c r="B418" s="169" t="s">
        <v>393</v>
      </c>
      <c r="C418" s="38" t="s">
        <v>394</v>
      </c>
      <c r="D418" s="304"/>
      <c r="E418" s="304"/>
      <c r="F418" s="304"/>
      <c r="G418" s="304"/>
      <c r="H418" s="304"/>
      <c r="I418" s="304"/>
      <c r="J418" s="301">
        <f t="shared" si="307"/>
        <v>0</v>
      </c>
      <c r="K418" s="301">
        <f t="shared" si="308"/>
        <v>0</v>
      </c>
      <c r="L418" s="304"/>
      <c r="M418" s="304"/>
      <c r="N418" s="304"/>
      <c r="O418" s="305"/>
      <c r="P418" s="306">
        <f>SUMIFS(B1_Hinzu_Kürz!$D$4:$D$203,B1_Hinzu_Kürz!$B$4:$B$203,$A418,B1_Hinzu_Kürz!$C$4:$C$203,CONCATENATE(B_Bilanz!$B418," ",B_Bilanz!$C418),B1_Hinzu_Kürz!$E$4:$E$203,"Hinzurechnung")</f>
        <v>0</v>
      </c>
      <c r="Q418" s="306">
        <f>SUMIFS(B1_Hinzu_Kürz!$D$4:$D$203,B1_Hinzu_Kürz!$B$4:$B$203,$A418,B1_Hinzu_Kürz!$C$4:$C$203,CONCATENATE(B_Bilanz!$B418," ",B_Bilanz!$C418),B1_Hinzu_Kürz!$E$4:$E$203,"Kürzung")</f>
        <v>0</v>
      </c>
      <c r="R418" s="321"/>
      <c r="S418" s="322"/>
      <c r="T418" s="301">
        <f t="shared" si="309"/>
        <v>0</v>
      </c>
      <c r="U418" s="304"/>
      <c r="V418" s="304"/>
    </row>
    <row r="419" spans="1:22" outlineLevel="1">
      <c r="A419" s="327">
        <f>A379</f>
        <v>2011</v>
      </c>
      <c r="B419" s="169" t="s">
        <v>395</v>
      </c>
      <c r="C419" s="38" t="s">
        <v>396</v>
      </c>
      <c r="D419" s="304"/>
      <c r="E419" s="304"/>
      <c r="F419" s="304"/>
      <c r="G419" s="304"/>
      <c r="H419" s="304"/>
      <c r="I419" s="304"/>
      <c r="J419" s="301">
        <f t="shared" si="307"/>
        <v>0</v>
      </c>
      <c r="K419" s="301">
        <f t="shared" si="308"/>
        <v>0</v>
      </c>
      <c r="L419" s="304"/>
      <c r="M419" s="304"/>
      <c r="N419" s="304"/>
      <c r="O419" s="305"/>
      <c r="P419" s="306">
        <f>SUMIFS(B1_Hinzu_Kürz!$D$4:$D$203,B1_Hinzu_Kürz!$B$4:$B$203,$A419,B1_Hinzu_Kürz!$C$4:$C$203,CONCATENATE(B_Bilanz!$B419," ",B_Bilanz!$C419),B1_Hinzu_Kürz!$E$4:$E$203,"Hinzurechnung")</f>
        <v>0</v>
      </c>
      <c r="Q419" s="306">
        <f>SUMIFS(B1_Hinzu_Kürz!$D$4:$D$203,B1_Hinzu_Kürz!$B$4:$B$203,$A419,B1_Hinzu_Kürz!$C$4:$C$203,CONCATENATE(B_Bilanz!$B419," ",B_Bilanz!$C419),B1_Hinzu_Kürz!$E$4:$E$203,"Kürzung")</f>
        <v>0</v>
      </c>
      <c r="R419" s="321"/>
      <c r="S419" s="322"/>
      <c r="T419" s="301">
        <f t="shared" si="309"/>
        <v>0</v>
      </c>
      <c r="U419" s="304"/>
      <c r="V419" s="304"/>
    </row>
    <row r="420" spans="1:22" ht="30" outlineLevel="1">
      <c r="A420" s="327">
        <f>A379</f>
        <v>2011</v>
      </c>
      <c r="B420" s="168" t="s">
        <v>397</v>
      </c>
      <c r="C420" s="37" t="s">
        <v>398</v>
      </c>
      <c r="D420" s="304"/>
      <c r="E420" s="304"/>
      <c r="F420" s="304"/>
      <c r="G420" s="304"/>
      <c r="H420" s="304"/>
      <c r="I420" s="304"/>
      <c r="J420" s="301">
        <f t="shared" si="307"/>
        <v>0</v>
      </c>
      <c r="K420" s="301">
        <f t="shared" si="308"/>
        <v>0</v>
      </c>
      <c r="L420" s="304"/>
      <c r="M420" s="304"/>
      <c r="N420" s="304"/>
      <c r="O420" s="305"/>
      <c r="P420" s="306">
        <f>SUMIFS(B1_Hinzu_Kürz!$D$4:$D$203,B1_Hinzu_Kürz!$B$4:$B$203,$A420,B1_Hinzu_Kürz!$C$4:$C$203,CONCATENATE(B_Bilanz!$B420," ",B_Bilanz!$C420),B1_Hinzu_Kürz!$E$4:$E$203,"Hinzurechnung")</f>
        <v>0</v>
      </c>
      <c r="Q420" s="306">
        <f>SUMIFS(B1_Hinzu_Kürz!$D$4:$D$203,B1_Hinzu_Kürz!$B$4:$B$203,$A420,B1_Hinzu_Kürz!$C$4:$C$203,CONCATENATE(B_Bilanz!$B420," ",B_Bilanz!$C420),B1_Hinzu_Kürz!$E$4:$E$203,"Kürzung")</f>
        <v>0</v>
      </c>
      <c r="R420" s="321"/>
      <c r="S420" s="322"/>
      <c r="T420" s="301">
        <f t="shared" si="309"/>
        <v>0</v>
      </c>
      <c r="U420" s="304"/>
      <c r="V420" s="304"/>
    </row>
    <row r="421" spans="1:22" outlineLevel="1">
      <c r="A421" s="327">
        <f>A379</f>
        <v>2011</v>
      </c>
      <c r="B421" s="169" t="s">
        <v>399</v>
      </c>
      <c r="C421" s="38" t="s">
        <v>400</v>
      </c>
      <c r="D421" s="304"/>
      <c r="E421" s="304"/>
      <c r="F421" s="304"/>
      <c r="G421" s="304"/>
      <c r="H421" s="304"/>
      <c r="I421" s="304"/>
      <c r="J421" s="301">
        <f t="shared" si="307"/>
        <v>0</v>
      </c>
      <c r="K421" s="301">
        <f t="shared" si="308"/>
        <v>0</v>
      </c>
      <c r="L421" s="304"/>
      <c r="M421" s="304"/>
      <c r="N421" s="304"/>
      <c r="O421" s="305"/>
      <c r="P421" s="306">
        <f>SUMIFS(B1_Hinzu_Kürz!$D$4:$D$203,B1_Hinzu_Kürz!$B$4:$B$203,$A421,B1_Hinzu_Kürz!$C$4:$C$203,CONCATENATE(B_Bilanz!$B421," ",B_Bilanz!$C421),B1_Hinzu_Kürz!$E$4:$E$203,"Hinzurechnung")</f>
        <v>0</v>
      </c>
      <c r="Q421" s="306">
        <f>SUMIFS(B1_Hinzu_Kürz!$D$4:$D$203,B1_Hinzu_Kürz!$B$4:$B$203,$A421,B1_Hinzu_Kürz!$C$4:$C$203,CONCATENATE(B_Bilanz!$B421," ",B_Bilanz!$C421),B1_Hinzu_Kürz!$E$4:$E$203,"Kürzung")</f>
        <v>0</v>
      </c>
      <c r="R421" s="321"/>
      <c r="S421" s="322"/>
      <c r="T421" s="301">
        <f t="shared" si="309"/>
        <v>0</v>
      </c>
      <c r="U421" s="304"/>
      <c r="V421" s="304"/>
    </row>
    <row r="422" spans="1:22" outlineLevel="1">
      <c r="A422" s="327">
        <f>A379</f>
        <v>2011</v>
      </c>
      <c r="B422" s="168" t="s">
        <v>401</v>
      </c>
      <c r="C422" s="37" t="s">
        <v>402</v>
      </c>
      <c r="D422" s="304"/>
      <c r="E422" s="304"/>
      <c r="F422" s="304"/>
      <c r="G422" s="304"/>
      <c r="H422" s="304"/>
      <c r="I422" s="304"/>
      <c r="J422" s="301">
        <f t="shared" si="307"/>
        <v>0</v>
      </c>
      <c r="K422" s="301">
        <f t="shared" si="308"/>
        <v>0</v>
      </c>
      <c r="L422" s="304"/>
      <c r="M422" s="304"/>
      <c r="N422" s="304"/>
      <c r="O422" s="305"/>
      <c r="P422" s="306">
        <f>SUMIFS(B1_Hinzu_Kürz!$D$4:$D$203,B1_Hinzu_Kürz!$B$4:$B$203,$A422,B1_Hinzu_Kürz!$C$4:$C$203,CONCATENATE(B_Bilanz!$B422," ",B_Bilanz!$C422),B1_Hinzu_Kürz!$E$4:$E$203,"Hinzurechnung")</f>
        <v>0</v>
      </c>
      <c r="Q422" s="306">
        <f>SUMIFS(B1_Hinzu_Kürz!$D$4:$D$203,B1_Hinzu_Kürz!$B$4:$B$203,$A422,B1_Hinzu_Kürz!$C$4:$C$203,CONCATENATE(B_Bilanz!$B422," ",B_Bilanz!$C422),B1_Hinzu_Kürz!$E$4:$E$203,"Kürzung")</f>
        <v>0</v>
      </c>
      <c r="R422" s="321"/>
      <c r="S422" s="322"/>
      <c r="T422" s="301">
        <f t="shared" si="309"/>
        <v>0</v>
      </c>
      <c r="U422" s="304"/>
      <c r="V422" s="304"/>
    </row>
    <row r="423" spans="1:22" outlineLevel="1">
      <c r="A423" s="327">
        <f>A379</f>
        <v>2011</v>
      </c>
      <c r="B423" s="168" t="s">
        <v>107</v>
      </c>
      <c r="C423" s="37" t="s">
        <v>403</v>
      </c>
      <c r="D423" s="304"/>
      <c r="E423" s="304"/>
      <c r="F423" s="304"/>
      <c r="G423" s="304"/>
      <c r="H423" s="304"/>
      <c r="I423" s="304"/>
      <c r="J423" s="301">
        <f t="shared" si="307"/>
        <v>0</v>
      </c>
      <c r="K423" s="301">
        <f t="shared" si="308"/>
        <v>0</v>
      </c>
      <c r="L423" s="304"/>
      <c r="M423" s="304"/>
      <c r="N423" s="304"/>
      <c r="O423" s="305"/>
      <c r="P423" s="306">
        <f>SUMIFS(B1_Hinzu_Kürz!$D$4:$D$203,B1_Hinzu_Kürz!$B$4:$B$203,$A423,B1_Hinzu_Kürz!$C$4:$C$203,CONCATENATE(B_Bilanz!$B423," ",B_Bilanz!$C423),B1_Hinzu_Kürz!$E$4:$E$203,"Hinzurechnung")</f>
        <v>0</v>
      </c>
      <c r="Q423" s="306">
        <f>SUMIFS(B1_Hinzu_Kürz!$D$4:$D$203,B1_Hinzu_Kürz!$B$4:$B$203,$A423,B1_Hinzu_Kürz!$C$4:$C$203,CONCATENATE(B_Bilanz!$B423," ",B_Bilanz!$C423),B1_Hinzu_Kürz!$E$4:$E$203,"Kürzung")</f>
        <v>0</v>
      </c>
      <c r="R423" s="321"/>
      <c r="S423" s="322"/>
      <c r="T423" s="301">
        <f t="shared" si="309"/>
        <v>0</v>
      </c>
      <c r="U423" s="304"/>
      <c r="V423" s="304"/>
    </row>
    <row r="424" spans="1:22" outlineLevel="1">
      <c r="A424" s="327">
        <f>A379</f>
        <v>2011</v>
      </c>
      <c r="B424" s="168" t="s">
        <v>109</v>
      </c>
      <c r="C424" s="37" t="s">
        <v>404</v>
      </c>
      <c r="D424" s="304"/>
      <c r="E424" s="304"/>
      <c r="F424" s="304"/>
      <c r="G424" s="304"/>
      <c r="H424" s="304"/>
      <c r="I424" s="304"/>
      <c r="J424" s="301">
        <f t="shared" si="307"/>
        <v>0</v>
      </c>
      <c r="K424" s="301">
        <f t="shared" si="308"/>
        <v>0</v>
      </c>
      <c r="L424" s="304"/>
      <c r="M424" s="304"/>
      <c r="N424" s="304"/>
      <c r="O424" s="305"/>
      <c r="P424" s="306">
        <f>SUMIFS(B1_Hinzu_Kürz!$D$4:$D$203,B1_Hinzu_Kürz!$B$4:$B$203,$A424,B1_Hinzu_Kürz!$C$4:$C$203,CONCATENATE(B_Bilanz!$B424," ",B_Bilanz!$C424),B1_Hinzu_Kürz!$E$4:$E$203,"Hinzurechnung")</f>
        <v>0</v>
      </c>
      <c r="Q424" s="306">
        <f>SUMIFS(B1_Hinzu_Kürz!$D$4:$D$203,B1_Hinzu_Kürz!$B$4:$B$203,$A424,B1_Hinzu_Kürz!$C$4:$C$203,CONCATENATE(B_Bilanz!$B424," ",B_Bilanz!$C424),B1_Hinzu_Kürz!$E$4:$E$203,"Kürzung")</f>
        <v>0</v>
      </c>
      <c r="R424" s="321"/>
      <c r="S424" s="322"/>
      <c r="T424" s="301">
        <f t="shared" si="309"/>
        <v>0</v>
      </c>
      <c r="U424" s="304"/>
      <c r="V424" s="304"/>
    </row>
    <row r="425" spans="1:22" outlineLevel="1">
      <c r="A425" s="327">
        <f>A379</f>
        <v>2011</v>
      </c>
      <c r="B425" s="168" t="s">
        <v>118</v>
      </c>
      <c r="C425" s="37" t="s">
        <v>405</v>
      </c>
      <c r="D425" s="304"/>
      <c r="E425" s="304"/>
      <c r="F425" s="304"/>
      <c r="G425" s="304"/>
      <c r="H425" s="304"/>
      <c r="I425" s="304"/>
      <c r="J425" s="301">
        <f t="shared" si="307"/>
        <v>0</v>
      </c>
      <c r="K425" s="301">
        <f t="shared" si="308"/>
        <v>0</v>
      </c>
      <c r="L425" s="304"/>
      <c r="M425" s="304"/>
      <c r="N425" s="304"/>
      <c r="O425" s="305"/>
      <c r="P425" s="308">
        <f>SUMIFS(B1_Hinzu_Kürz!$D$4:$D$203,B1_Hinzu_Kürz!$B$4:$B$203,$A425,B1_Hinzu_Kürz!$C$4:$C$203,CONCATENATE(B_Bilanz!$B425," ",B_Bilanz!$C425),B1_Hinzu_Kürz!$E$4:$E$203,"Hinzurechnung")</f>
        <v>0</v>
      </c>
      <c r="Q425" s="308">
        <f>SUMIFS(B1_Hinzu_Kürz!$D$4:$D$203,B1_Hinzu_Kürz!$B$4:$B$203,$A425,B1_Hinzu_Kürz!$C$4:$C$203,CONCATENATE(B_Bilanz!$B425," ",B_Bilanz!$C425),B1_Hinzu_Kürz!$E$4:$E$203,"Kürzung")</f>
        <v>0</v>
      </c>
      <c r="R425" s="325"/>
      <c r="S425" s="326"/>
      <c r="T425" s="301">
        <f t="shared" si="309"/>
        <v>0</v>
      </c>
      <c r="U425" s="304"/>
      <c r="V425" s="304"/>
    </row>
    <row r="426" spans="1:22" outlineLevel="1">
      <c r="A426" s="328"/>
      <c r="B426" s="405"/>
      <c r="C426" s="26"/>
      <c r="D426" s="309"/>
      <c r="E426" s="309"/>
      <c r="F426" s="309"/>
      <c r="G426" s="309"/>
      <c r="H426" s="309"/>
      <c r="I426" s="309"/>
      <c r="J426" s="309"/>
      <c r="K426" s="309"/>
      <c r="L426" s="309"/>
      <c r="M426" s="309"/>
      <c r="N426" s="309"/>
      <c r="O426" s="309"/>
      <c r="P426" s="309"/>
      <c r="Q426" s="309"/>
      <c r="R426" s="309"/>
      <c r="S426" s="309"/>
      <c r="T426" s="311"/>
      <c r="U426" s="310"/>
      <c r="V426" s="309"/>
    </row>
    <row r="427" spans="1:22" outlineLevel="1">
      <c r="A427" s="327">
        <f>A379</f>
        <v>2011</v>
      </c>
      <c r="B427" s="35" t="s">
        <v>27</v>
      </c>
      <c r="C427" s="36" t="s">
        <v>406</v>
      </c>
      <c r="D427" s="301">
        <f>D428-D437+D439+D440+D442+D450+D467+D468</f>
        <v>0</v>
      </c>
      <c r="E427" s="301">
        <f>E428-E437+E439+E440+E442+E450+E467+E468</f>
        <v>0</v>
      </c>
      <c r="F427" s="301">
        <f t="shared" ref="F427:O427" si="310">F428+F439+F440+F442+F450+F467+F468+F469</f>
        <v>0</v>
      </c>
      <c r="G427" s="301">
        <f t="shared" si="310"/>
        <v>0</v>
      </c>
      <c r="H427" s="301">
        <f t="shared" si="310"/>
        <v>0</v>
      </c>
      <c r="I427" s="301">
        <f t="shared" si="310"/>
        <v>0</v>
      </c>
      <c r="J427" s="301">
        <f t="shared" si="310"/>
        <v>0</v>
      </c>
      <c r="K427" s="301">
        <f t="shared" si="310"/>
        <v>0</v>
      </c>
      <c r="L427" s="301">
        <f t="shared" si="310"/>
        <v>0</v>
      </c>
      <c r="M427" s="301">
        <f t="shared" si="310"/>
        <v>0</v>
      </c>
      <c r="N427" s="301">
        <f t="shared" si="310"/>
        <v>0</v>
      </c>
      <c r="O427" s="302">
        <f t="shared" si="310"/>
        <v>0</v>
      </c>
      <c r="P427" s="303">
        <f t="shared" ref="P427:Q427" si="311">P428+P439+P440+P442+P450+P467+P468+P469</f>
        <v>0</v>
      </c>
      <c r="Q427" s="303">
        <f t="shared" si="311"/>
        <v>0</v>
      </c>
      <c r="R427" s="319"/>
      <c r="S427" s="320"/>
      <c r="T427" s="301">
        <f>T428+T439+T440+T442+T450+T467+T468+T469</f>
        <v>0</v>
      </c>
      <c r="U427" s="301">
        <f>U428+U439+U440+U442+U450+U467+U468+U469</f>
        <v>0</v>
      </c>
      <c r="V427" s="301">
        <f>V428+V439+V440+V442+V450+V467+V468+V469</f>
        <v>0</v>
      </c>
    </row>
    <row r="428" spans="1:22" outlineLevel="1">
      <c r="A428" s="327">
        <f>A379</f>
        <v>2011</v>
      </c>
      <c r="B428" s="168" t="s">
        <v>407</v>
      </c>
      <c r="C428" s="37" t="s">
        <v>408</v>
      </c>
      <c r="D428" s="301">
        <f t="shared" ref="D428:V428" si="312">D429+D430+D431+D436+D437+D438</f>
        <v>0</v>
      </c>
      <c r="E428" s="301">
        <f t="shared" si="312"/>
        <v>0</v>
      </c>
      <c r="F428" s="301">
        <f t="shared" si="312"/>
        <v>0</v>
      </c>
      <c r="G428" s="301">
        <f t="shared" si="312"/>
        <v>0</v>
      </c>
      <c r="H428" s="301">
        <f t="shared" si="312"/>
        <v>0</v>
      </c>
      <c r="I428" s="301">
        <f t="shared" si="312"/>
        <v>0</v>
      </c>
      <c r="J428" s="301">
        <f t="shared" si="312"/>
        <v>0</v>
      </c>
      <c r="K428" s="301">
        <f t="shared" si="312"/>
        <v>0</v>
      </c>
      <c r="L428" s="301">
        <f t="shared" si="312"/>
        <v>0</v>
      </c>
      <c r="M428" s="301">
        <f t="shared" si="312"/>
        <v>0</v>
      </c>
      <c r="N428" s="301">
        <f t="shared" si="312"/>
        <v>0</v>
      </c>
      <c r="O428" s="302">
        <f t="shared" si="312"/>
        <v>0</v>
      </c>
      <c r="P428" s="303">
        <f t="shared" si="312"/>
        <v>0</v>
      </c>
      <c r="Q428" s="303">
        <f t="shared" si="312"/>
        <v>0</v>
      </c>
      <c r="R428" s="321"/>
      <c r="S428" s="322"/>
      <c r="T428" s="301">
        <f t="shared" si="312"/>
        <v>0</v>
      </c>
      <c r="U428" s="301">
        <f t="shared" si="312"/>
        <v>0</v>
      </c>
      <c r="V428" s="301">
        <f t="shared" si="312"/>
        <v>0</v>
      </c>
    </row>
    <row r="429" spans="1:22" outlineLevel="1">
      <c r="A429" s="327">
        <f>A379</f>
        <v>2011</v>
      </c>
      <c r="B429" s="168" t="s">
        <v>146</v>
      </c>
      <c r="C429" s="37" t="s">
        <v>409</v>
      </c>
      <c r="D429" s="304"/>
      <c r="E429" s="304"/>
      <c r="F429" s="304"/>
      <c r="G429" s="304"/>
      <c r="H429" s="304"/>
      <c r="I429" s="304"/>
      <c r="J429" s="301">
        <f t="shared" ref="J429:J430" si="313">L429+N429</f>
        <v>0</v>
      </c>
      <c r="K429" s="301">
        <f t="shared" ref="K429:K430" si="314">M429+O429</f>
        <v>0</v>
      </c>
      <c r="L429" s="304"/>
      <c r="M429" s="304"/>
      <c r="N429" s="304"/>
      <c r="O429" s="305"/>
      <c r="P429" s="306">
        <f>SUMIFS(B1_Hinzu_Kürz!$D$4:$D$203,B1_Hinzu_Kürz!$B$4:$B$203,$A429,B1_Hinzu_Kürz!$C$4:$C$203,CONCATENATE(B_Bilanz!$B429," ",B_Bilanz!$C429),B1_Hinzu_Kürz!$E$4:$E$203,"Hinzurechnung")</f>
        <v>0</v>
      </c>
      <c r="Q429" s="306">
        <f>SUMIFS(B1_Hinzu_Kürz!$D$4:$D$203,B1_Hinzu_Kürz!$B$4:$B$203,$A429,B1_Hinzu_Kürz!$C$4:$C$203,CONCATENATE(B_Bilanz!$B429," ",B_Bilanz!$C429),B1_Hinzu_Kürz!$E$4:$E$203,"Kürzung")</f>
        <v>0</v>
      </c>
      <c r="R429" s="321"/>
      <c r="S429" s="322"/>
      <c r="T429" s="301">
        <f t="shared" ref="T429:T430" si="315">N429+P429-Q429-R429-S429</f>
        <v>0</v>
      </c>
      <c r="U429" s="304"/>
      <c r="V429" s="304"/>
    </row>
    <row r="430" spans="1:22" outlineLevel="1">
      <c r="A430" s="327">
        <f>A379</f>
        <v>2011</v>
      </c>
      <c r="B430" s="168" t="s">
        <v>148</v>
      </c>
      <c r="C430" s="37" t="s">
        <v>410</v>
      </c>
      <c r="D430" s="304"/>
      <c r="E430" s="304"/>
      <c r="F430" s="304"/>
      <c r="G430" s="304"/>
      <c r="H430" s="304"/>
      <c r="I430" s="304"/>
      <c r="J430" s="301">
        <f t="shared" si="313"/>
        <v>0</v>
      </c>
      <c r="K430" s="301">
        <f t="shared" si="314"/>
        <v>0</v>
      </c>
      <c r="L430" s="304"/>
      <c r="M430" s="304"/>
      <c r="N430" s="304"/>
      <c r="O430" s="305"/>
      <c r="P430" s="306">
        <f>SUMIFS(B1_Hinzu_Kürz!$D$4:$D$203,B1_Hinzu_Kürz!$B$4:$B$203,$A430,B1_Hinzu_Kürz!$C$4:$C$203,CONCATENATE(B_Bilanz!$B430," ",B_Bilanz!$C430),B1_Hinzu_Kürz!$E$4:$E$203,"Hinzurechnung")</f>
        <v>0</v>
      </c>
      <c r="Q430" s="306">
        <f>SUMIFS(B1_Hinzu_Kürz!$D$4:$D$203,B1_Hinzu_Kürz!$B$4:$B$203,$A430,B1_Hinzu_Kürz!$C$4:$C$203,CONCATENATE(B_Bilanz!$B430," ",B_Bilanz!$C430),B1_Hinzu_Kürz!$E$4:$E$203,"Kürzung")</f>
        <v>0</v>
      </c>
      <c r="R430" s="321"/>
      <c r="S430" s="322"/>
      <c r="T430" s="301">
        <f t="shared" si="315"/>
        <v>0</v>
      </c>
      <c r="U430" s="304"/>
      <c r="V430" s="304"/>
    </row>
    <row r="431" spans="1:22" outlineLevel="1">
      <c r="A431" s="327">
        <f>A379</f>
        <v>2011</v>
      </c>
      <c r="B431" s="168" t="s">
        <v>411</v>
      </c>
      <c r="C431" s="37" t="s">
        <v>412</v>
      </c>
      <c r="D431" s="301">
        <f t="shared" ref="D431:V431" si="316">D432+D433+D434+D435</f>
        <v>0</v>
      </c>
      <c r="E431" s="301">
        <f t="shared" si="316"/>
        <v>0</v>
      </c>
      <c r="F431" s="301">
        <f t="shared" si="316"/>
        <v>0</v>
      </c>
      <c r="G431" s="301">
        <f t="shared" si="316"/>
        <v>0</v>
      </c>
      <c r="H431" s="301">
        <f t="shared" si="316"/>
        <v>0</v>
      </c>
      <c r="I431" s="301">
        <f t="shared" si="316"/>
        <v>0</v>
      </c>
      <c r="J431" s="301">
        <f t="shared" si="316"/>
        <v>0</v>
      </c>
      <c r="K431" s="301">
        <f t="shared" si="316"/>
        <v>0</v>
      </c>
      <c r="L431" s="301">
        <f t="shared" si="316"/>
        <v>0</v>
      </c>
      <c r="M431" s="301">
        <f t="shared" si="316"/>
        <v>0</v>
      </c>
      <c r="N431" s="301">
        <f t="shared" si="316"/>
        <v>0</v>
      </c>
      <c r="O431" s="302">
        <f t="shared" si="316"/>
        <v>0</v>
      </c>
      <c r="P431" s="303">
        <f t="shared" si="316"/>
        <v>0</v>
      </c>
      <c r="Q431" s="303">
        <f t="shared" si="316"/>
        <v>0</v>
      </c>
      <c r="R431" s="321"/>
      <c r="S431" s="322"/>
      <c r="T431" s="301">
        <f t="shared" si="316"/>
        <v>0</v>
      </c>
      <c r="U431" s="301">
        <f t="shared" si="316"/>
        <v>0</v>
      </c>
      <c r="V431" s="301">
        <f t="shared" si="316"/>
        <v>0</v>
      </c>
    </row>
    <row r="432" spans="1:22" outlineLevel="1">
      <c r="A432" s="327">
        <f>A379</f>
        <v>2011</v>
      </c>
      <c r="B432" s="169" t="s">
        <v>413</v>
      </c>
      <c r="C432" s="38" t="s">
        <v>414</v>
      </c>
      <c r="D432" s="304"/>
      <c r="E432" s="304"/>
      <c r="F432" s="304"/>
      <c r="G432" s="304"/>
      <c r="H432" s="304"/>
      <c r="I432" s="304"/>
      <c r="J432" s="301">
        <f t="shared" ref="J432:J441" si="317">L432+N432</f>
        <v>0</v>
      </c>
      <c r="K432" s="301">
        <f t="shared" ref="K432:K441" si="318">M432+O432</f>
        <v>0</v>
      </c>
      <c r="L432" s="304"/>
      <c r="M432" s="304"/>
      <c r="N432" s="304"/>
      <c r="O432" s="305"/>
      <c r="P432" s="306">
        <f>SUMIFS(B1_Hinzu_Kürz!$D$4:$D$203,B1_Hinzu_Kürz!$B$4:$B$203,$A432,B1_Hinzu_Kürz!$C$4:$C$203,CONCATENATE(B_Bilanz!$B432," ",B_Bilanz!$C432),B1_Hinzu_Kürz!$E$4:$E$203,"Hinzurechnung")</f>
        <v>0</v>
      </c>
      <c r="Q432" s="306">
        <f>SUMIFS(B1_Hinzu_Kürz!$D$4:$D$203,B1_Hinzu_Kürz!$B$4:$B$203,$A432,B1_Hinzu_Kürz!$C$4:$C$203,CONCATENATE(B_Bilanz!$B432," ",B_Bilanz!$C432),B1_Hinzu_Kürz!$E$4:$E$203,"Kürzung")</f>
        <v>0</v>
      </c>
      <c r="R432" s="321"/>
      <c r="S432" s="322"/>
      <c r="T432" s="301">
        <f t="shared" ref="T432:T441" si="319">N432+P432-Q432-R432-S432</f>
        <v>0</v>
      </c>
      <c r="U432" s="304"/>
      <c r="V432" s="304"/>
    </row>
    <row r="433" spans="1:22" ht="30" outlineLevel="1">
      <c r="A433" s="327">
        <f>A379</f>
        <v>2011</v>
      </c>
      <c r="B433" s="169" t="s">
        <v>415</v>
      </c>
      <c r="C433" s="38" t="s">
        <v>416</v>
      </c>
      <c r="D433" s="304"/>
      <c r="E433" s="304"/>
      <c r="F433" s="304"/>
      <c r="G433" s="304"/>
      <c r="H433" s="304"/>
      <c r="I433" s="304"/>
      <c r="J433" s="301">
        <f t="shared" si="317"/>
        <v>0</v>
      </c>
      <c r="K433" s="301">
        <f t="shared" si="318"/>
        <v>0</v>
      </c>
      <c r="L433" s="304"/>
      <c r="M433" s="304"/>
      <c r="N433" s="304"/>
      <c r="O433" s="305"/>
      <c r="P433" s="306">
        <f>SUMIFS(B1_Hinzu_Kürz!$D$4:$D$203,B1_Hinzu_Kürz!$B$4:$B$203,$A433,B1_Hinzu_Kürz!$C$4:$C$203,CONCATENATE(B_Bilanz!$B433," ",B_Bilanz!$C433),B1_Hinzu_Kürz!$E$4:$E$203,"Hinzurechnung")</f>
        <v>0</v>
      </c>
      <c r="Q433" s="306">
        <f>SUMIFS(B1_Hinzu_Kürz!$D$4:$D$203,B1_Hinzu_Kürz!$B$4:$B$203,$A433,B1_Hinzu_Kürz!$C$4:$C$203,CONCATENATE(B_Bilanz!$B433," ",B_Bilanz!$C433),B1_Hinzu_Kürz!$E$4:$E$203,"Kürzung")</f>
        <v>0</v>
      </c>
      <c r="R433" s="321"/>
      <c r="S433" s="322"/>
      <c r="T433" s="301">
        <f t="shared" si="319"/>
        <v>0</v>
      </c>
      <c r="U433" s="304"/>
      <c r="V433" s="304"/>
    </row>
    <row r="434" spans="1:22" outlineLevel="1">
      <c r="A434" s="327">
        <f>A379</f>
        <v>2011</v>
      </c>
      <c r="B434" s="169" t="s">
        <v>417</v>
      </c>
      <c r="C434" s="38" t="s">
        <v>418</v>
      </c>
      <c r="D434" s="304"/>
      <c r="E434" s="304"/>
      <c r="F434" s="304"/>
      <c r="G434" s="304"/>
      <c r="H434" s="304"/>
      <c r="I434" s="304"/>
      <c r="J434" s="301">
        <f t="shared" si="317"/>
        <v>0</v>
      </c>
      <c r="K434" s="301">
        <f t="shared" si="318"/>
        <v>0</v>
      </c>
      <c r="L434" s="304"/>
      <c r="M434" s="304"/>
      <c r="N434" s="304"/>
      <c r="O434" s="305"/>
      <c r="P434" s="306">
        <f>SUMIFS(B1_Hinzu_Kürz!$D$4:$D$203,B1_Hinzu_Kürz!$B$4:$B$203,$A434,B1_Hinzu_Kürz!$C$4:$C$203,CONCATENATE(B_Bilanz!$B434," ",B_Bilanz!$C434),B1_Hinzu_Kürz!$E$4:$E$203,"Hinzurechnung")</f>
        <v>0</v>
      </c>
      <c r="Q434" s="306">
        <f>SUMIFS(B1_Hinzu_Kürz!$D$4:$D$203,B1_Hinzu_Kürz!$B$4:$B$203,$A434,B1_Hinzu_Kürz!$C$4:$C$203,CONCATENATE(B_Bilanz!$B434," ",B_Bilanz!$C434),B1_Hinzu_Kürz!$E$4:$E$203,"Kürzung")</f>
        <v>0</v>
      </c>
      <c r="R434" s="321"/>
      <c r="S434" s="322"/>
      <c r="T434" s="301">
        <f t="shared" si="319"/>
        <v>0</v>
      </c>
      <c r="U434" s="304"/>
      <c r="V434" s="304"/>
    </row>
    <row r="435" spans="1:22" outlineLevel="1">
      <c r="A435" s="327">
        <f>A379</f>
        <v>2011</v>
      </c>
      <c r="B435" s="169" t="s">
        <v>419</v>
      </c>
      <c r="C435" s="38" t="s">
        <v>420</v>
      </c>
      <c r="D435" s="304"/>
      <c r="E435" s="304"/>
      <c r="F435" s="304"/>
      <c r="G435" s="304"/>
      <c r="H435" s="304"/>
      <c r="I435" s="304"/>
      <c r="J435" s="301">
        <f t="shared" si="317"/>
        <v>0</v>
      </c>
      <c r="K435" s="301">
        <f t="shared" si="318"/>
        <v>0</v>
      </c>
      <c r="L435" s="304"/>
      <c r="M435" s="304"/>
      <c r="N435" s="304"/>
      <c r="O435" s="305"/>
      <c r="P435" s="306">
        <f>SUMIFS(B1_Hinzu_Kürz!$D$4:$D$203,B1_Hinzu_Kürz!$B$4:$B$203,$A435,B1_Hinzu_Kürz!$C$4:$C$203,CONCATENATE(B_Bilanz!$B435," ",B_Bilanz!$C435),B1_Hinzu_Kürz!$E$4:$E$203,"Hinzurechnung")</f>
        <v>0</v>
      </c>
      <c r="Q435" s="306">
        <f>SUMIFS(B1_Hinzu_Kürz!$D$4:$D$203,B1_Hinzu_Kürz!$B$4:$B$203,$A435,B1_Hinzu_Kürz!$C$4:$C$203,CONCATENATE(B_Bilanz!$B435," ",B_Bilanz!$C435),B1_Hinzu_Kürz!$E$4:$E$203,"Kürzung")</f>
        <v>0</v>
      </c>
      <c r="R435" s="321"/>
      <c r="S435" s="322"/>
      <c r="T435" s="301">
        <f t="shared" si="319"/>
        <v>0</v>
      </c>
      <c r="U435" s="304"/>
      <c r="V435" s="304"/>
    </row>
    <row r="436" spans="1:22" outlineLevel="1">
      <c r="A436" s="327">
        <f>A379</f>
        <v>2011</v>
      </c>
      <c r="B436" s="168" t="s">
        <v>421</v>
      </c>
      <c r="C436" s="37" t="s">
        <v>422</v>
      </c>
      <c r="D436" s="304"/>
      <c r="E436" s="304"/>
      <c r="F436" s="304"/>
      <c r="G436" s="304"/>
      <c r="H436" s="304"/>
      <c r="I436" s="304"/>
      <c r="J436" s="301">
        <f t="shared" si="317"/>
        <v>0</v>
      </c>
      <c r="K436" s="301">
        <f t="shared" si="318"/>
        <v>0</v>
      </c>
      <c r="L436" s="304"/>
      <c r="M436" s="304"/>
      <c r="N436" s="304"/>
      <c r="O436" s="305"/>
      <c r="P436" s="306">
        <f>SUMIFS(B1_Hinzu_Kürz!$D$4:$D$203,B1_Hinzu_Kürz!$B$4:$B$203,$A436,B1_Hinzu_Kürz!$C$4:$C$203,CONCATENATE(B_Bilanz!$B436," ",B_Bilanz!$C436),B1_Hinzu_Kürz!$E$4:$E$203,"Hinzurechnung")</f>
        <v>0</v>
      </c>
      <c r="Q436" s="306">
        <f>SUMIFS(B1_Hinzu_Kürz!$D$4:$D$203,B1_Hinzu_Kürz!$B$4:$B$203,$A436,B1_Hinzu_Kürz!$C$4:$C$203,CONCATENATE(B_Bilanz!$B436," ",B_Bilanz!$C436),B1_Hinzu_Kürz!$E$4:$E$203,"Kürzung")</f>
        <v>0</v>
      </c>
      <c r="R436" s="321"/>
      <c r="S436" s="322"/>
      <c r="T436" s="301">
        <f t="shared" si="319"/>
        <v>0</v>
      </c>
      <c r="U436" s="304"/>
      <c r="V436" s="304"/>
    </row>
    <row r="437" spans="1:22" outlineLevel="1">
      <c r="A437" s="327">
        <f>A379</f>
        <v>2011</v>
      </c>
      <c r="B437" s="168" t="s">
        <v>423</v>
      </c>
      <c r="C437" s="40" t="s">
        <v>402</v>
      </c>
      <c r="D437" s="304"/>
      <c r="E437" s="304"/>
      <c r="F437" s="304"/>
      <c r="G437" s="304"/>
      <c r="H437" s="304"/>
      <c r="I437" s="304"/>
      <c r="J437" s="301">
        <f t="shared" si="317"/>
        <v>0</v>
      </c>
      <c r="K437" s="301">
        <f t="shared" si="318"/>
        <v>0</v>
      </c>
      <c r="L437" s="304"/>
      <c r="M437" s="304"/>
      <c r="N437" s="304"/>
      <c r="O437" s="305"/>
      <c r="P437" s="306">
        <f>SUMIFS(B1_Hinzu_Kürz!$D$4:$D$203,B1_Hinzu_Kürz!$B$4:$B$203,$A437,B1_Hinzu_Kürz!$C$4:$C$203,CONCATENATE(B_Bilanz!$B437," ",B_Bilanz!$C437),B1_Hinzu_Kürz!$E$4:$E$203,"Hinzurechnung")</f>
        <v>0</v>
      </c>
      <c r="Q437" s="306">
        <f>SUMIFS(B1_Hinzu_Kürz!$D$4:$D$203,B1_Hinzu_Kürz!$B$4:$B$203,$A437,B1_Hinzu_Kürz!$C$4:$C$203,CONCATENATE(B_Bilanz!$B437," ",B_Bilanz!$C437),B1_Hinzu_Kürz!$E$4:$E$203,"Kürzung")</f>
        <v>0</v>
      </c>
      <c r="R437" s="321"/>
      <c r="S437" s="322"/>
      <c r="T437" s="301">
        <f t="shared" si="319"/>
        <v>0</v>
      </c>
      <c r="U437" s="304"/>
      <c r="V437" s="304"/>
    </row>
    <row r="438" spans="1:22" outlineLevel="1">
      <c r="A438" s="327">
        <f>A379</f>
        <v>2011</v>
      </c>
      <c r="B438" s="168" t="s">
        <v>424</v>
      </c>
      <c r="C438" s="37" t="s">
        <v>425</v>
      </c>
      <c r="D438" s="304"/>
      <c r="E438" s="304"/>
      <c r="F438" s="304"/>
      <c r="G438" s="304"/>
      <c r="H438" s="304"/>
      <c r="I438" s="304"/>
      <c r="J438" s="301">
        <f t="shared" si="317"/>
        <v>0</v>
      </c>
      <c r="K438" s="301">
        <f t="shared" si="318"/>
        <v>0</v>
      </c>
      <c r="L438" s="304"/>
      <c r="M438" s="304"/>
      <c r="N438" s="304"/>
      <c r="O438" s="305"/>
      <c r="P438" s="306">
        <f>SUMIFS(B1_Hinzu_Kürz!$D$4:$D$203,B1_Hinzu_Kürz!$B$4:$B$203,$A438,B1_Hinzu_Kürz!$C$4:$C$203,CONCATENATE(B_Bilanz!$B438," ",B_Bilanz!$C438),B1_Hinzu_Kürz!$E$4:$E$203,"Hinzurechnung")</f>
        <v>0</v>
      </c>
      <c r="Q438" s="306">
        <f>SUMIFS(B1_Hinzu_Kürz!$D$4:$D$203,B1_Hinzu_Kürz!$B$4:$B$203,$A438,B1_Hinzu_Kürz!$C$4:$C$203,CONCATENATE(B_Bilanz!$B438," ",B_Bilanz!$C438),B1_Hinzu_Kürz!$E$4:$E$203,"Kürzung")</f>
        <v>0</v>
      </c>
      <c r="R438" s="321"/>
      <c r="S438" s="322"/>
      <c r="T438" s="301">
        <f t="shared" si="319"/>
        <v>0</v>
      </c>
      <c r="U438" s="304"/>
      <c r="V438" s="304"/>
    </row>
    <row r="439" spans="1:22" ht="30" outlineLevel="1">
      <c r="A439" s="327">
        <f>A379</f>
        <v>2011</v>
      </c>
      <c r="B439" s="168" t="s">
        <v>426</v>
      </c>
      <c r="C439" s="37" t="s">
        <v>427</v>
      </c>
      <c r="D439" s="304"/>
      <c r="E439" s="304"/>
      <c r="F439" s="304"/>
      <c r="G439" s="304"/>
      <c r="H439" s="304"/>
      <c r="I439" s="304"/>
      <c r="J439" s="301">
        <f t="shared" si="317"/>
        <v>0</v>
      </c>
      <c r="K439" s="301">
        <f t="shared" si="318"/>
        <v>0</v>
      </c>
      <c r="L439" s="304"/>
      <c r="M439" s="304"/>
      <c r="N439" s="304"/>
      <c r="O439" s="305"/>
      <c r="P439" s="306">
        <f>SUMIFS(B1_Hinzu_Kürz!$D$4:$D$203,B1_Hinzu_Kürz!$B$4:$B$203,$A439,B1_Hinzu_Kürz!$C$4:$C$203,CONCATENATE(B_Bilanz!$B439," ",B_Bilanz!$C439),B1_Hinzu_Kürz!$E$4:$E$203,"Hinzurechnung")</f>
        <v>0</v>
      </c>
      <c r="Q439" s="306">
        <f>SUMIFS(B1_Hinzu_Kürz!$D$4:$D$203,B1_Hinzu_Kürz!$B$4:$B$203,$A439,B1_Hinzu_Kürz!$C$4:$C$203,CONCATENATE(B_Bilanz!$B439," ",B_Bilanz!$C439),B1_Hinzu_Kürz!$E$4:$E$203,"Kürzung")</f>
        <v>0</v>
      </c>
      <c r="R439" s="321"/>
      <c r="S439" s="322"/>
      <c r="T439" s="301">
        <f t="shared" si="319"/>
        <v>0</v>
      </c>
      <c r="U439" s="304"/>
      <c r="V439" s="304"/>
    </row>
    <row r="440" spans="1:22" outlineLevel="1">
      <c r="A440" s="327">
        <f>A379</f>
        <v>2011</v>
      </c>
      <c r="B440" s="168" t="s">
        <v>428</v>
      </c>
      <c r="C440" s="37" t="s">
        <v>429</v>
      </c>
      <c r="D440" s="304"/>
      <c r="E440" s="304"/>
      <c r="F440" s="304"/>
      <c r="G440" s="304"/>
      <c r="H440" s="304"/>
      <c r="I440" s="304"/>
      <c r="J440" s="301">
        <f t="shared" si="317"/>
        <v>0</v>
      </c>
      <c r="K440" s="301">
        <f t="shared" si="318"/>
        <v>0</v>
      </c>
      <c r="L440" s="304"/>
      <c r="M440" s="304"/>
      <c r="N440" s="304"/>
      <c r="O440" s="305"/>
      <c r="P440" s="306">
        <f>SUMIFS(B1_Hinzu_Kürz!$D$4:$D$203,B1_Hinzu_Kürz!$B$4:$B$203,$A440,B1_Hinzu_Kürz!$C$4:$C$203,CONCATENATE(B_Bilanz!$B440," ",B_Bilanz!$C440),B1_Hinzu_Kürz!$E$4:$E$203,"Hinzurechnung")</f>
        <v>0</v>
      </c>
      <c r="Q440" s="306">
        <f>SUMIFS(B1_Hinzu_Kürz!$D$4:$D$203,B1_Hinzu_Kürz!$B$4:$B$203,$A440,B1_Hinzu_Kürz!$C$4:$C$203,CONCATENATE(B_Bilanz!$B440," ",B_Bilanz!$C440),B1_Hinzu_Kürz!$E$4:$E$203,"Kürzung")</f>
        <v>0</v>
      </c>
      <c r="R440" s="321"/>
      <c r="S440" s="322"/>
      <c r="T440" s="301">
        <f t="shared" si="319"/>
        <v>0</v>
      </c>
      <c r="U440" s="304"/>
      <c r="V440" s="304"/>
    </row>
    <row r="441" spans="1:22" outlineLevel="1">
      <c r="A441" s="327">
        <f>A379</f>
        <v>2011</v>
      </c>
      <c r="B441" s="168" t="s">
        <v>430</v>
      </c>
      <c r="C441" s="37" t="s">
        <v>431</v>
      </c>
      <c r="D441" s="304"/>
      <c r="E441" s="304"/>
      <c r="F441" s="304"/>
      <c r="G441" s="304"/>
      <c r="H441" s="304"/>
      <c r="I441" s="304"/>
      <c r="J441" s="301">
        <f t="shared" si="317"/>
        <v>0</v>
      </c>
      <c r="K441" s="301">
        <f t="shared" si="318"/>
        <v>0</v>
      </c>
      <c r="L441" s="304"/>
      <c r="M441" s="304"/>
      <c r="N441" s="304"/>
      <c r="O441" s="305"/>
      <c r="P441" s="306">
        <f>SUMIFS(B1_Hinzu_Kürz!$D$4:$D$203,B1_Hinzu_Kürz!$B$4:$B$203,$A441,B1_Hinzu_Kürz!$C$4:$C$203,CONCATENATE(B_Bilanz!$B441," ",B_Bilanz!$C441),B1_Hinzu_Kürz!$E$4:$E$203,"Hinzurechnung")</f>
        <v>0</v>
      </c>
      <c r="Q441" s="306">
        <f>SUMIFS(B1_Hinzu_Kürz!$D$4:$D$203,B1_Hinzu_Kürz!$B$4:$B$203,$A441,B1_Hinzu_Kürz!$C$4:$C$203,CONCATENATE(B_Bilanz!$B441," ",B_Bilanz!$C441),B1_Hinzu_Kürz!$E$4:$E$203,"Kürzung")</f>
        <v>0</v>
      </c>
      <c r="R441" s="321"/>
      <c r="S441" s="322"/>
      <c r="T441" s="301">
        <f t="shared" si="319"/>
        <v>0</v>
      </c>
      <c r="U441" s="304"/>
      <c r="V441" s="304"/>
    </row>
    <row r="442" spans="1:22" outlineLevel="1">
      <c r="A442" s="327">
        <f>A379</f>
        <v>2011</v>
      </c>
      <c r="B442" s="168" t="s">
        <v>179</v>
      </c>
      <c r="C442" s="37" t="s">
        <v>432</v>
      </c>
      <c r="D442" s="312">
        <f>SUM(D443:D445)</f>
        <v>0</v>
      </c>
      <c r="E442" s="312">
        <f t="shared" ref="E442:Q442" si="320">SUM(E443:E445)</f>
        <v>0</v>
      </c>
      <c r="F442" s="312">
        <f t="shared" si="320"/>
        <v>0</v>
      </c>
      <c r="G442" s="312">
        <f t="shared" si="320"/>
        <v>0</v>
      </c>
      <c r="H442" s="312">
        <f t="shared" si="320"/>
        <v>0</v>
      </c>
      <c r="I442" s="312">
        <f t="shared" si="320"/>
        <v>0</v>
      </c>
      <c r="J442" s="312">
        <f t="shared" si="320"/>
        <v>0</v>
      </c>
      <c r="K442" s="312">
        <f t="shared" si="320"/>
        <v>0</v>
      </c>
      <c r="L442" s="312">
        <f t="shared" si="320"/>
        <v>0</v>
      </c>
      <c r="M442" s="312">
        <f t="shared" si="320"/>
        <v>0</v>
      </c>
      <c r="N442" s="312">
        <f t="shared" si="320"/>
        <v>0</v>
      </c>
      <c r="O442" s="312">
        <f t="shared" si="320"/>
        <v>0</v>
      </c>
      <c r="P442" s="312">
        <f t="shared" si="320"/>
        <v>0</v>
      </c>
      <c r="Q442" s="312">
        <f t="shared" si="320"/>
        <v>0</v>
      </c>
      <c r="R442" s="321"/>
      <c r="S442" s="322"/>
      <c r="T442" s="312">
        <f t="shared" ref="T442" si="321">SUM(T443:T445)</f>
        <v>0</v>
      </c>
      <c r="U442" s="312">
        <f t="shared" ref="U442" si="322">SUM(U443:U445)</f>
        <v>0</v>
      </c>
      <c r="V442" s="312">
        <f t="shared" ref="V442" si="323">SUM(V443:V445)</f>
        <v>0</v>
      </c>
    </row>
    <row r="443" spans="1:22" outlineLevel="1">
      <c r="A443" s="327">
        <f>A379</f>
        <v>2011</v>
      </c>
      <c r="B443" s="168" t="s">
        <v>433</v>
      </c>
      <c r="C443" s="37" t="s">
        <v>434</v>
      </c>
      <c r="D443" s="313">
        <f>SUMIF(B2_RSt_Spiegel!$B$7:$B$206,C443,B2_RSt_Spiegel!$I$7:$I$206)</f>
        <v>0</v>
      </c>
      <c r="E443" s="307"/>
      <c r="F443" s="304"/>
      <c r="G443" s="304"/>
      <c r="H443" s="304"/>
      <c r="I443" s="304"/>
      <c r="J443" s="301">
        <f t="shared" ref="J443:J449" si="324">L443+N443</f>
        <v>0</v>
      </c>
      <c r="K443" s="301">
        <f t="shared" ref="K443:K449" si="325">M443+O443</f>
        <v>0</v>
      </c>
      <c r="L443" s="304"/>
      <c r="M443" s="304"/>
      <c r="N443" s="314">
        <f>SUMIF(B2_RSt_Spiegel!$B$7:$B$206,C443,B2_RSt_Spiegel!$N$7:$N$206)</f>
        <v>0</v>
      </c>
      <c r="O443" s="305"/>
      <c r="P443" s="306">
        <f>SUMIFS(B1_Hinzu_Kürz!$D$4:$D$203,B1_Hinzu_Kürz!$B$4:$B$203,$A443,B1_Hinzu_Kürz!$C$4:$C$203,CONCATENATE(B_Bilanz!$B443," ",B_Bilanz!$C443),B1_Hinzu_Kürz!$E$4:$E$203,"Hinzurechnung")</f>
        <v>0</v>
      </c>
      <c r="Q443" s="306">
        <f>SUMIFS(B1_Hinzu_Kürz!$D$4:$D$203,B1_Hinzu_Kürz!$B$4:$B$203,$A443,B1_Hinzu_Kürz!$C$4:$C$203,CONCATENATE(B_Bilanz!$B443," ",B_Bilanz!$C443),B1_Hinzu_Kürz!$E$4:$E$203,"Kürzung")</f>
        <v>0</v>
      </c>
      <c r="R443" s="321"/>
      <c r="S443" s="322"/>
      <c r="T443" s="301">
        <f t="shared" ref="T443:T449" si="326">N443+P443-Q443-R443-S443</f>
        <v>0</v>
      </c>
      <c r="U443" s="304"/>
      <c r="V443" s="304"/>
    </row>
    <row r="444" spans="1:22" outlineLevel="1">
      <c r="A444" s="327">
        <f>A379</f>
        <v>2011</v>
      </c>
      <c r="B444" s="168" t="s">
        <v>435</v>
      </c>
      <c r="C444" s="37" t="s">
        <v>436</v>
      </c>
      <c r="D444" s="313">
        <f>SUMIF(B2_RSt_Spiegel!$B$7:$B$206,C444,B2_RSt_Spiegel!$I$7:$I$206)</f>
        <v>0</v>
      </c>
      <c r="E444" s="307"/>
      <c r="F444" s="304"/>
      <c r="G444" s="304"/>
      <c r="H444" s="304"/>
      <c r="I444" s="304"/>
      <c r="J444" s="301">
        <f t="shared" si="324"/>
        <v>0</v>
      </c>
      <c r="K444" s="301">
        <f t="shared" si="325"/>
        <v>0</v>
      </c>
      <c r="L444" s="304"/>
      <c r="M444" s="304"/>
      <c r="N444" s="314">
        <f>SUMIF(B2_RSt_Spiegel!$B$7:$B$206,C444,B2_RSt_Spiegel!$N$7:$N$206)</f>
        <v>0</v>
      </c>
      <c r="O444" s="305"/>
      <c r="P444" s="306">
        <f>SUMIFS(B1_Hinzu_Kürz!$D$4:$D$203,B1_Hinzu_Kürz!$B$4:$B$203,$A444,B1_Hinzu_Kürz!$C$4:$C$203,CONCATENATE(B_Bilanz!$B444," ",B_Bilanz!$C444),B1_Hinzu_Kürz!$E$4:$E$203,"Hinzurechnung")</f>
        <v>0</v>
      </c>
      <c r="Q444" s="306">
        <f>SUMIFS(B1_Hinzu_Kürz!$D$4:$D$203,B1_Hinzu_Kürz!$B$4:$B$203,$A444,B1_Hinzu_Kürz!$C$4:$C$203,CONCATENATE(B_Bilanz!$B444," ",B_Bilanz!$C444),B1_Hinzu_Kürz!$E$4:$E$203,"Kürzung")</f>
        <v>0</v>
      </c>
      <c r="R444" s="321"/>
      <c r="S444" s="322"/>
      <c r="T444" s="301">
        <f t="shared" si="326"/>
        <v>0</v>
      </c>
      <c r="U444" s="304"/>
      <c r="V444" s="304"/>
    </row>
    <row r="445" spans="1:22" outlineLevel="1">
      <c r="A445" s="327">
        <f>A379</f>
        <v>2011</v>
      </c>
      <c r="B445" s="168" t="s">
        <v>437</v>
      </c>
      <c r="C445" s="282" t="s">
        <v>441</v>
      </c>
      <c r="D445" s="301">
        <f>SUM(D446:D449)</f>
        <v>0</v>
      </c>
      <c r="E445" s="301">
        <f t="shared" ref="E445:Q445" si="327">SUM(E446:E449)</f>
        <v>0</v>
      </c>
      <c r="F445" s="301">
        <f t="shared" si="327"/>
        <v>0</v>
      </c>
      <c r="G445" s="301">
        <f t="shared" si="327"/>
        <v>0</v>
      </c>
      <c r="H445" s="301">
        <f t="shared" si="327"/>
        <v>0</v>
      </c>
      <c r="I445" s="301">
        <f t="shared" si="327"/>
        <v>0</v>
      </c>
      <c r="J445" s="301">
        <f t="shared" si="327"/>
        <v>0</v>
      </c>
      <c r="K445" s="301">
        <f t="shared" si="327"/>
        <v>0</v>
      </c>
      <c r="L445" s="301">
        <f t="shared" si="327"/>
        <v>0</v>
      </c>
      <c r="M445" s="301">
        <f t="shared" si="327"/>
        <v>0</v>
      </c>
      <c r="N445" s="301">
        <f t="shared" si="327"/>
        <v>0</v>
      </c>
      <c r="O445" s="301">
        <f t="shared" si="327"/>
        <v>0</v>
      </c>
      <c r="P445" s="301">
        <f t="shared" si="327"/>
        <v>0</v>
      </c>
      <c r="Q445" s="301">
        <f t="shared" si="327"/>
        <v>0</v>
      </c>
      <c r="R445" s="321"/>
      <c r="S445" s="322"/>
      <c r="T445" s="301">
        <f t="shared" ref="T445" si="328">SUM(T446:T449)</f>
        <v>0</v>
      </c>
      <c r="U445" s="301">
        <f t="shared" ref="U445" si="329">SUM(U446:U449)</f>
        <v>0</v>
      </c>
      <c r="V445" s="301">
        <f t="shared" ref="V445" si="330">SUM(V446:V449)</f>
        <v>0</v>
      </c>
    </row>
    <row r="446" spans="1:22" outlineLevel="1">
      <c r="A446" s="327">
        <f>A379</f>
        <v>2011</v>
      </c>
      <c r="B446" s="168" t="s">
        <v>1150</v>
      </c>
      <c r="C446" s="40" t="s">
        <v>438</v>
      </c>
      <c r="D446" s="313">
        <f>SUMIF(B2_RSt_Spiegel!$B$7:$B$206,C446,B2_RSt_Spiegel!$I$7:$I$206)</f>
        <v>0</v>
      </c>
      <c r="E446" s="307"/>
      <c r="F446" s="304"/>
      <c r="G446" s="304"/>
      <c r="H446" s="304"/>
      <c r="I446" s="304"/>
      <c r="J446" s="301">
        <f t="shared" si="324"/>
        <v>0</v>
      </c>
      <c r="K446" s="301">
        <f t="shared" si="325"/>
        <v>0</v>
      </c>
      <c r="L446" s="304"/>
      <c r="M446" s="304"/>
      <c r="N446" s="314">
        <f>SUMIF(B2_RSt_Spiegel!$B$7:$B$206,C446,B2_RSt_Spiegel!$N$7:$N$206)</f>
        <v>0</v>
      </c>
      <c r="O446" s="305"/>
      <c r="P446" s="306">
        <f>SUMIFS(B1_Hinzu_Kürz!$D$4:$D$203,B1_Hinzu_Kürz!$B$4:$B$203,$A446,B1_Hinzu_Kürz!$C$4:$C$203,CONCATENATE(B_Bilanz!$B446," ",B_Bilanz!$C446),B1_Hinzu_Kürz!$E$4:$E$203,"Hinzurechnung")</f>
        <v>0</v>
      </c>
      <c r="Q446" s="306">
        <f>SUMIFS(B1_Hinzu_Kürz!$D$4:$D$203,B1_Hinzu_Kürz!$B$4:$B$203,$A446,B1_Hinzu_Kürz!$C$4:$C$203,CONCATENATE(B_Bilanz!$B446," ",B_Bilanz!$C446),B1_Hinzu_Kürz!$E$4:$E$203,"Kürzung")</f>
        <v>0</v>
      </c>
      <c r="R446" s="321"/>
      <c r="S446" s="322"/>
      <c r="T446" s="301">
        <f t="shared" si="326"/>
        <v>0</v>
      </c>
      <c r="U446" s="304"/>
      <c r="V446" s="304"/>
    </row>
    <row r="447" spans="1:22" outlineLevel="1">
      <c r="A447" s="327">
        <f>A379</f>
        <v>2011</v>
      </c>
      <c r="B447" s="168" t="s">
        <v>1151</v>
      </c>
      <c r="C447" s="40" t="s">
        <v>439</v>
      </c>
      <c r="D447" s="313">
        <f>SUMIF(B2_RSt_Spiegel!$B$7:$B$206,C447,B2_RSt_Spiegel!$I$7:$I$206)</f>
        <v>0</v>
      </c>
      <c r="E447" s="307"/>
      <c r="F447" s="304"/>
      <c r="G447" s="304"/>
      <c r="H447" s="304"/>
      <c r="I447" s="304"/>
      <c r="J447" s="301">
        <f t="shared" si="324"/>
        <v>0</v>
      </c>
      <c r="K447" s="301">
        <f t="shared" si="325"/>
        <v>0</v>
      </c>
      <c r="L447" s="304"/>
      <c r="M447" s="304"/>
      <c r="N447" s="314">
        <f>SUMIF(B2_RSt_Spiegel!$B$7:$B$206,C447,B2_RSt_Spiegel!$N$7:$N$206)</f>
        <v>0</v>
      </c>
      <c r="O447" s="305"/>
      <c r="P447" s="306">
        <f>SUMIFS(B1_Hinzu_Kürz!$D$4:$D$203,B1_Hinzu_Kürz!$B$4:$B$203,$A447,B1_Hinzu_Kürz!$C$4:$C$203,CONCATENATE(B_Bilanz!$B447," ",B_Bilanz!$C447),B1_Hinzu_Kürz!$E$4:$E$203,"Hinzurechnung")</f>
        <v>0</v>
      </c>
      <c r="Q447" s="306">
        <f>SUMIFS(B1_Hinzu_Kürz!$D$4:$D$203,B1_Hinzu_Kürz!$B$4:$B$203,$A447,B1_Hinzu_Kürz!$C$4:$C$203,CONCATENATE(B_Bilanz!$B447," ",B_Bilanz!$C447),B1_Hinzu_Kürz!$E$4:$E$203,"Kürzung")</f>
        <v>0</v>
      </c>
      <c r="R447" s="321"/>
      <c r="S447" s="322"/>
      <c r="T447" s="301">
        <f t="shared" si="326"/>
        <v>0</v>
      </c>
      <c r="U447" s="304"/>
      <c r="V447" s="304"/>
    </row>
    <row r="448" spans="1:22" outlineLevel="1">
      <c r="A448" s="327">
        <f>A379</f>
        <v>2011</v>
      </c>
      <c r="B448" s="168" t="s">
        <v>1152</v>
      </c>
      <c r="C448" s="40" t="s">
        <v>440</v>
      </c>
      <c r="D448" s="313">
        <f>SUMIF(B2_RSt_Spiegel!$B$7:$B$206,C448,B2_RSt_Spiegel!$I$7:$I$206)</f>
        <v>0</v>
      </c>
      <c r="E448" s="307"/>
      <c r="F448" s="304"/>
      <c r="G448" s="304"/>
      <c r="H448" s="304"/>
      <c r="I448" s="304"/>
      <c r="J448" s="301">
        <f t="shared" si="324"/>
        <v>0</v>
      </c>
      <c r="K448" s="301">
        <f t="shared" si="325"/>
        <v>0</v>
      </c>
      <c r="L448" s="304"/>
      <c r="M448" s="304"/>
      <c r="N448" s="314">
        <f>SUMIF(B2_RSt_Spiegel!$B$7:$B$206,C448,B2_RSt_Spiegel!$N$7:$N$206)</f>
        <v>0</v>
      </c>
      <c r="O448" s="305"/>
      <c r="P448" s="306">
        <f>SUMIFS(B1_Hinzu_Kürz!$D$4:$D$203,B1_Hinzu_Kürz!$B$4:$B$203,$A448,B1_Hinzu_Kürz!$C$4:$C$203,CONCATENATE(B_Bilanz!$B448," ",B_Bilanz!$C448),B1_Hinzu_Kürz!$E$4:$E$203,"Hinzurechnung")</f>
        <v>0</v>
      </c>
      <c r="Q448" s="306">
        <f>SUMIFS(B1_Hinzu_Kürz!$D$4:$D$203,B1_Hinzu_Kürz!$B$4:$B$203,$A448,B1_Hinzu_Kürz!$C$4:$C$203,CONCATENATE(B_Bilanz!$B448," ",B_Bilanz!$C448),B1_Hinzu_Kürz!$E$4:$E$203,"Kürzung")</f>
        <v>0</v>
      </c>
      <c r="R448" s="321"/>
      <c r="S448" s="322"/>
      <c r="T448" s="301">
        <f t="shared" si="326"/>
        <v>0</v>
      </c>
      <c r="U448" s="304"/>
      <c r="V448" s="304"/>
    </row>
    <row r="449" spans="1:22" outlineLevel="1">
      <c r="A449" s="327">
        <f>A379</f>
        <v>2011</v>
      </c>
      <c r="B449" s="168" t="s">
        <v>1153</v>
      </c>
      <c r="C449" s="40" t="s">
        <v>1154</v>
      </c>
      <c r="D449" s="313">
        <f>SUMIF(B2_RSt_Spiegel!$B$7:$B$206,C449,B2_RSt_Spiegel!$I$7:$I$206)</f>
        <v>0</v>
      </c>
      <c r="E449" s="307"/>
      <c r="F449" s="304"/>
      <c r="G449" s="304"/>
      <c r="H449" s="304"/>
      <c r="I449" s="304"/>
      <c r="J449" s="301">
        <f t="shared" si="324"/>
        <v>0</v>
      </c>
      <c r="K449" s="301">
        <f t="shared" si="325"/>
        <v>0</v>
      </c>
      <c r="L449" s="304"/>
      <c r="M449" s="304"/>
      <c r="N449" s="314">
        <f>SUMIF(B2_RSt_Spiegel!$B$7:$B$206,C449,B2_RSt_Spiegel!$N$7:$N$206)</f>
        <v>0</v>
      </c>
      <c r="O449" s="305"/>
      <c r="P449" s="306">
        <f>SUMIFS(B1_Hinzu_Kürz!$D$4:$D$203,B1_Hinzu_Kürz!$B$4:$B$203,$A449,B1_Hinzu_Kürz!$C$4:$C$203,CONCATENATE(B_Bilanz!$B449," ",B_Bilanz!$C449),B1_Hinzu_Kürz!$E$4:$E$203,"Hinzurechnung")</f>
        <v>0</v>
      </c>
      <c r="Q449" s="306">
        <f>SUMIFS(B1_Hinzu_Kürz!$D$4:$D$203,B1_Hinzu_Kürz!$B$4:$B$203,$A449,B1_Hinzu_Kürz!$C$4:$C$203,CONCATENATE(B_Bilanz!$B449," ",B_Bilanz!$C449),B1_Hinzu_Kürz!$E$4:$E$203,"Kürzung")</f>
        <v>0</v>
      </c>
      <c r="R449" s="321"/>
      <c r="S449" s="322"/>
      <c r="T449" s="301">
        <f t="shared" si="326"/>
        <v>0</v>
      </c>
      <c r="U449" s="304"/>
      <c r="V449" s="304"/>
    </row>
    <row r="450" spans="1:22" outlineLevel="1">
      <c r="A450" s="327">
        <f>A379</f>
        <v>2011</v>
      </c>
      <c r="B450" s="170" t="s">
        <v>183</v>
      </c>
      <c r="C450" s="37" t="s">
        <v>442</v>
      </c>
      <c r="D450" s="315">
        <f t="shared" ref="D450:Q450" si="331">D453+D454+D455+D457+D459+D460+D462+D464</f>
        <v>0</v>
      </c>
      <c r="E450" s="300">
        <f t="shared" si="331"/>
        <v>0</v>
      </c>
      <c r="F450" s="301">
        <f t="shared" si="331"/>
        <v>0</v>
      </c>
      <c r="G450" s="301">
        <f t="shared" si="331"/>
        <v>0</v>
      </c>
      <c r="H450" s="301">
        <f t="shared" si="331"/>
        <v>0</v>
      </c>
      <c r="I450" s="301">
        <f t="shared" si="331"/>
        <v>0</v>
      </c>
      <c r="J450" s="301">
        <f t="shared" si="331"/>
        <v>0</v>
      </c>
      <c r="K450" s="301">
        <f t="shared" si="331"/>
        <v>0</v>
      </c>
      <c r="L450" s="301">
        <f t="shared" si="331"/>
        <v>0</v>
      </c>
      <c r="M450" s="301">
        <f t="shared" si="331"/>
        <v>0</v>
      </c>
      <c r="N450" s="301">
        <f t="shared" si="331"/>
        <v>0</v>
      </c>
      <c r="O450" s="302">
        <f t="shared" si="331"/>
        <v>0</v>
      </c>
      <c r="P450" s="303">
        <f t="shared" si="331"/>
        <v>0</v>
      </c>
      <c r="Q450" s="303">
        <f t="shared" si="331"/>
        <v>0</v>
      </c>
      <c r="R450" s="321"/>
      <c r="S450" s="322"/>
      <c r="T450" s="301">
        <f>N450+P450-Q450-R450-S450-V450</f>
        <v>0</v>
      </c>
      <c r="U450" s="301">
        <f>U453+U454+U455+U457+U459+U460+U462+U464</f>
        <v>0</v>
      </c>
      <c r="V450" s="301">
        <f>V453+V454+V455+V457+V459+V460+V462+V464</f>
        <v>0</v>
      </c>
    </row>
    <row r="451" spans="1:22" outlineLevel="1">
      <c r="A451" s="327">
        <f>A379</f>
        <v>2011</v>
      </c>
      <c r="B451" s="170" t="s">
        <v>185</v>
      </c>
      <c r="C451" s="37" t="s">
        <v>443</v>
      </c>
      <c r="D451" s="304"/>
      <c r="E451" s="304"/>
      <c r="F451" s="304"/>
      <c r="G451" s="304"/>
      <c r="H451" s="304"/>
      <c r="I451" s="304"/>
      <c r="J451" s="301">
        <f t="shared" ref="J451:J469" si="332">L451+N451</f>
        <v>0</v>
      </c>
      <c r="K451" s="301">
        <f t="shared" ref="K451:K469" si="333">M451+O451</f>
        <v>0</v>
      </c>
      <c r="L451" s="304"/>
      <c r="M451" s="304"/>
      <c r="N451" s="304"/>
      <c r="O451" s="305"/>
      <c r="P451" s="306">
        <f>SUMIFS(B1_Hinzu_Kürz!$D$4:$D$203,B1_Hinzu_Kürz!$B$4:$B$203,$A451,B1_Hinzu_Kürz!$C$4:$C$203,CONCATENATE(B_Bilanz!$B451," ",B_Bilanz!$C451),B1_Hinzu_Kürz!$E$4:$E$203,"Hinzurechnung")</f>
        <v>0</v>
      </c>
      <c r="Q451" s="306">
        <f>SUMIFS(B1_Hinzu_Kürz!$D$4:$D$203,B1_Hinzu_Kürz!$B$4:$B$203,$A451,B1_Hinzu_Kürz!$C$4:$C$203,CONCATENATE(B_Bilanz!$B451," ",B_Bilanz!$C451),B1_Hinzu_Kürz!$E$4:$E$203,"Kürzung")</f>
        <v>0</v>
      </c>
      <c r="R451" s="321"/>
      <c r="S451" s="322"/>
      <c r="T451" s="301">
        <f t="shared" ref="T451:T467" si="334">N451+P451-Q451-R451-S451</f>
        <v>0</v>
      </c>
      <c r="U451" s="304"/>
      <c r="V451" s="304"/>
    </row>
    <row r="452" spans="1:22" outlineLevel="1">
      <c r="A452" s="327">
        <f>A379</f>
        <v>2011</v>
      </c>
      <c r="B452" s="170" t="s">
        <v>444</v>
      </c>
      <c r="C452" s="37" t="s">
        <v>445</v>
      </c>
      <c r="D452" s="304"/>
      <c r="E452" s="304"/>
      <c r="F452" s="304"/>
      <c r="G452" s="304"/>
      <c r="H452" s="304"/>
      <c r="I452" s="304"/>
      <c r="J452" s="301">
        <f t="shared" si="332"/>
        <v>0</v>
      </c>
      <c r="K452" s="301">
        <f t="shared" si="333"/>
        <v>0</v>
      </c>
      <c r="L452" s="304"/>
      <c r="M452" s="304"/>
      <c r="N452" s="304"/>
      <c r="O452" s="305"/>
      <c r="P452" s="306">
        <f>SUMIFS(B1_Hinzu_Kürz!$D$4:$D$203,B1_Hinzu_Kürz!$B$4:$B$203,$A452,B1_Hinzu_Kürz!$C$4:$C$203,CONCATENATE(B_Bilanz!$B452," ",B_Bilanz!$C452),B1_Hinzu_Kürz!$E$4:$E$203,"Hinzurechnung")</f>
        <v>0</v>
      </c>
      <c r="Q452" s="306">
        <f>SUMIFS(B1_Hinzu_Kürz!$D$4:$D$203,B1_Hinzu_Kürz!$B$4:$B$203,$A452,B1_Hinzu_Kürz!$C$4:$C$203,CONCATENATE(B_Bilanz!$B452," ",B_Bilanz!$C452),B1_Hinzu_Kürz!$E$4:$E$203,"Kürzung")</f>
        <v>0</v>
      </c>
      <c r="R452" s="321"/>
      <c r="S452" s="322"/>
      <c r="T452" s="301">
        <f t="shared" si="334"/>
        <v>0</v>
      </c>
      <c r="U452" s="304"/>
      <c r="V452" s="304"/>
    </row>
    <row r="453" spans="1:22" outlineLevel="1">
      <c r="A453" s="327">
        <f>A379</f>
        <v>2011</v>
      </c>
      <c r="B453" s="170" t="s">
        <v>446</v>
      </c>
      <c r="C453" s="37" t="s">
        <v>447</v>
      </c>
      <c r="D453" s="304"/>
      <c r="E453" s="304"/>
      <c r="F453" s="304"/>
      <c r="G453" s="304"/>
      <c r="H453" s="304"/>
      <c r="I453" s="304"/>
      <c r="J453" s="301">
        <f t="shared" si="332"/>
        <v>0</v>
      </c>
      <c r="K453" s="301">
        <f t="shared" si="333"/>
        <v>0</v>
      </c>
      <c r="L453" s="304"/>
      <c r="M453" s="304"/>
      <c r="N453" s="304"/>
      <c r="O453" s="305"/>
      <c r="P453" s="306">
        <f>SUMIFS(B1_Hinzu_Kürz!$D$4:$D$203,B1_Hinzu_Kürz!$B$4:$B$203,$A453,B1_Hinzu_Kürz!$C$4:$C$203,CONCATENATE(B_Bilanz!$B453," ",B_Bilanz!$C453),B1_Hinzu_Kürz!$E$4:$E$203,"Hinzurechnung")</f>
        <v>0</v>
      </c>
      <c r="Q453" s="306">
        <f>SUMIFS(B1_Hinzu_Kürz!$D$4:$D$203,B1_Hinzu_Kürz!$B$4:$B$203,$A453,B1_Hinzu_Kürz!$C$4:$C$203,CONCATENATE(B_Bilanz!$B453," ",B_Bilanz!$C453),B1_Hinzu_Kürz!$E$4:$E$203,"Kürzung")</f>
        <v>0</v>
      </c>
      <c r="R453" s="321"/>
      <c r="S453" s="322"/>
      <c r="T453" s="301">
        <f t="shared" si="334"/>
        <v>0</v>
      </c>
      <c r="U453" s="304"/>
      <c r="V453" s="304"/>
    </row>
    <row r="454" spans="1:22" outlineLevel="1">
      <c r="A454" s="327">
        <f>A379</f>
        <v>2011</v>
      </c>
      <c r="B454" s="168" t="s">
        <v>448</v>
      </c>
      <c r="C454" s="37" t="s">
        <v>449</v>
      </c>
      <c r="D454" s="304"/>
      <c r="E454" s="304"/>
      <c r="F454" s="304"/>
      <c r="G454" s="304"/>
      <c r="H454" s="304"/>
      <c r="I454" s="304"/>
      <c r="J454" s="301">
        <f t="shared" si="332"/>
        <v>0</v>
      </c>
      <c r="K454" s="301">
        <f t="shared" si="333"/>
        <v>0</v>
      </c>
      <c r="L454" s="304"/>
      <c r="M454" s="304"/>
      <c r="N454" s="304"/>
      <c r="O454" s="305"/>
      <c r="P454" s="306">
        <f>SUMIFS(B1_Hinzu_Kürz!$D$4:$D$203,B1_Hinzu_Kürz!$B$4:$B$203,$A454,B1_Hinzu_Kürz!$C$4:$C$203,CONCATENATE(B_Bilanz!$B454," ",B_Bilanz!$C454),B1_Hinzu_Kürz!$E$4:$E$203,"Hinzurechnung")</f>
        <v>0</v>
      </c>
      <c r="Q454" s="306">
        <f>SUMIFS(B1_Hinzu_Kürz!$D$4:$D$203,B1_Hinzu_Kürz!$B$4:$B$203,$A454,B1_Hinzu_Kürz!$C$4:$C$203,CONCATENATE(B_Bilanz!$B454," ",B_Bilanz!$C454),B1_Hinzu_Kürz!$E$4:$E$203,"Kürzung")</f>
        <v>0</v>
      </c>
      <c r="R454" s="321"/>
      <c r="S454" s="322"/>
      <c r="T454" s="301">
        <f t="shared" si="334"/>
        <v>0</v>
      </c>
      <c r="U454" s="304"/>
      <c r="V454" s="304"/>
    </row>
    <row r="455" spans="1:22" outlineLevel="1">
      <c r="A455" s="327">
        <f>A379</f>
        <v>2011</v>
      </c>
      <c r="B455" s="168" t="s">
        <v>450</v>
      </c>
      <c r="C455" s="37" t="s">
        <v>451</v>
      </c>
      <c r="D455" s="304"/>
      <c r="E455" s="304"/>
      <c r="F455" s="304"/>
      <c r="G455" s="304"/>
      <c r="H455" s="304"/>
      <c r="I455" s="304"/>
      <c r="J455" s="301">
        <f t="shared" si="332"/>
        <v>0</v>
      </c>
      <c r="K455" s="301">
        <f t="shared" si="333"/>
        <v>0</v>
      </c>
      <c r="L455" s="304"/>
      <c r="M455" s="304"/>
      <c r="N455" s="304"/>
      <c r="O455" s="305"/>
      <c r="P455" s="306">
        <f>SUMIFS(B1_Hinzu_Kürz!$D$4:$D$203,B1_Hinzu_Kürz!$B$4:$B$203,$A455,B1_Hinzu_Kürz!$C$4:$C$203,CONCATENATE(B_Bilanz!$B455," ",B_Bilanz!$C455),B1_Hinzu_Kürz!$E$4:$E$203,"Hinzurechnung")</f>
        <v>0</v>
      </c>
      <c r="Q455" s="306">
        <f>SUMIFS(B1_Hinzu_Kürz!$D$4:$D$203,B1_Hinzu_Kürz!$B$4:$B$203,$A455,B1_Hinzu_Kürz!$C$4:$C$203,CONCATENATE(B_Bilanz!$B455," ",B_Bilanz!$C455),B1_Hinzu_Kürz!$E$4:$E$203,"Kürzung")</f>
        <v>0</v>
      </c>
      <c r="R455" s="321"/>
      <c r="S455" s="322"/>
      <c r="T455" s="301">
        <f t="shared" si="334"/>
        <v>0</v>
      </c>
      <c r="U455" s="304"/>
      <c r="V455" s="304"/>
    </row>
    <row r="456" spans="1:22" ht="15" customHeight="1" outlineLevel="1">
      <c r="A456" s="327">
        <v>2011</v>
      </c>
      <c r="B456" s="169" t="s">
        <v>1081</v>
      </c>
      <c r="C456" s="39" t="s">
        <v>916</v>
      </c>
      <c r="D456" s="304"/>
      <c r="E456" s="304"/>
      <c r="F456" s="304"/>
      <c r="G456" s="304"/>
      <c r="H456" s="304"/>
      <c r="I456" s="304"/>
      <c r="J456" s="301">
        <f t="shared" si="332"/>
        <v>0</v>
      </c>
      <c r="K456" s="301">
        <f t="shared" si="333"/>
        <v>0</v>
      </c>
      <c r="L456" s="304"/>
      <c r="M456" s="304"/>
      <c r="N456" s="304"/>
      <c r="O456" s="305"/>
      <c r="P456" s="306">
        <f>SUMIFS(B1_Hinzu_Kürz!$D$4:$D$203,B1_Hinzu_Kürz!$B$4:$B$203,$A456,B1_Hinzu_Kürz!$C$4:$C$203,CONCATENATE(B_Bilanz!$B456," ",B_Bilanz!$C456),B1_Hinzu_Kürz!$E$4:$E$203,"Hinzurechnung")</f>
        <v>0</v>
      </c>
      <c r="Q456" s="306">
        <f>SUMIFS(B1_Hinzu_Kürz!$D$4:$D$203,B1_Hinzu_Kürz!$B$4:$B$203,$A456,B1_Hinzu_Kürz!$C$4:$C$203,CONCATENATE(B_Bilanz!$B456," ",B_Bilanz!$C456),B1_Hinzu_Kürz!$E$4:$E$203,"Kürzung")</f>
        <v>0</v>
      </c>
      <c r="R456" s="321"/>
      <c r="S456" s="322"/>
      <c r="T456" s="301">
        <f t="shared" si="334"/>
        <v>0</v>
      </c>
      <c r="U456" s="304"/>
      <c r="V456" s="304"/>
    </row>
    <row r="457" spans="1:22" outlineLevel="1">
      <c r="A457" s="327">
        <f>A379</f>
        <v>2011</v>
      </c>
      <c r="B457" s="168" t="s">
        <v>452</v>
      </c>
      <c r="C457" s="37" t="s">
        <v>453</v>
      </c>
      <c r="D457" s="304"/>
      <c r="E457" s="304"/>
      <c r="F457" s="304"/>
      <c r="G457" s="304"/>
      <c r="H457" s="304"/>
      <c r="I457" s="304"/>
      <c r="J457" s="301">
        <f t="shared" si="332"/>
        <v>0</v>
      </c>
      <c r="K457" s="301">
        <f t="shared" si="333"/>
        <v>0</v>
      </c>
      <c r="L457" s="304"/>
      <c r="M457" s="304"/>
      <c r="N457" s="304"/>
      <c r="O457" s="305"/>
      <c r="P457" s="306">
        <f>SUMIFS(B1_Hinzu_Kürz!$D$4:$D$203,B1_Hinzu_Kürz!$B$4:$B$203,$A457,B1_Hinzu_Kürz!$C$4:$C$203,CONCATENATE(B_Bilanz!$B457," ",B_Bilanz!$C457),B1_Hinzu_Kürz!$E$4:$E$203,"Hinzurechnung")</f>
        <v>0</v>
      </c>
      <c r="Q457" s="306">
        <f>SUMIFS(B1_Hinzu_Kürz!$D$4:$D$203,B1_Hinzu_Kürz!$B$4:$B$203,$A457,B1_Hinzu_Kürz!$C$4:$C$203,CONCATENATE(B_Bilanz!$B457," ",B_Bilanz!$C457),B1_Hinzu_Kürz!$E$4:$E$203,"Kürzung")</f>
        <v>0</v>
      </c>
      <c r="R457" s="321"/>
      <c r="S457" s="322"/>
      <c r="T457" s="301">
        <f t="shared" si="334"/>
        <v>0</v>
      </c>
      <c r="U457" s="304"/>
      <c r="V457" s="304"/>
    </row>
    <row r="458" spans="1:22" outlineLevel="1">
      <c r="A458" s="327">
        <f>A379</f>
        <v>2011</v>
      </c>
      <c r="B458" s="169" t="s">
        <v>915</v>
      </c>
      <c r="C458" s="39" t="s">
        <v>916</v>
      </c>
      <c r="D458" s="304"/>
      <c r="E458" s="304"/>
      <c r="F458" s="304"/>
      <c r="G458" s="304"/>
      <c r="H458" s="304"/>
      <c r="I458" s="304"/>
      <c r="J458" s="301">
        <f t="shared" si="332"/>
        <v>0</v>
      </c>
      <c r="K458" s="301">
        <f t="shared" si="333"/>
        <v>0</v>
      </c>
      <c r="L458" s="304"/>
      <c r="M458" s="304"/>
      <c r="N458" s="304"/>
      <c r="O458" s="305"/>
      <c r="P458" s="306">
        <f>SUMIFS(B1_Hinzu_Kürz!$D$4:$D$203,B1_Hinzu_Kürz!$B$4:$B$203,$A458,B1_Hinzu_Kürz!$C$4:$C$203,CONCATENATE(B_Bilanz!$B458," ",B_Bilanz!$C458),B1_Hinzu_Kürz!$E$4:$E$203,"Hinzurechnung")</f>
        <v>0</v>
      </c>
      <c r="Q458" s="306">
        <f>SUMIFS(B1_Hinzu_Kürz!$D$4:$D$203,B1_Hinzu_Kürz!$B$4:$B$203,$A458,B1_Hinzu_Kürz!$C$4:$C$203,CONCATENATE(B_Bilanz!$B458," ",B_Bilanz!$C458),B1_Hinzu_Kürz!$E$4:$E$203,"Kürzung")</f>
        <v>0</v>
      </c>
      <c r="R458" s="321"/>
      <c r="S458" s="322"/>
      <c r="T458" s="301">
        <f t="shared" si="334"/>
        <v>0</v>
      </c>
      <c r="U458" s="304"/>
      <c r="V458" s="304"/>
    </row>
    <row r="459" spans="1:22" ht="30" outlineLevel="1">
      <c r="A459" s="327">
        <f>A379</f>
        <v>2011</v>
      </c>
      <c r="B459" s="168" t="s">
        <v>454</v>
      </c>
      <c r="C459" s="37" t="s">
        <v>455</v>
      </c>
      <c r="D459" s="304"/>
      <c r="E459" s="304"/>
      <c r="F459" s="304"/>
      <c r="G459" s="304"/>
      <c r="H459" s="304"/>
      <c r="I459" s="304"/>
      <c r="J459" s="301">
        <f t="shared" si="332"/>
        <v>0</v>
      </c>
      <c r="K459" s="301">
        <f t="shared" si="333"/>
        <v>0</v>
      </c>
      <c r="L459" s="304"/>
      <c r="M459" s="304"/>
      <c r="N459" s="304"/>
      <c r="O459" s="305"/>
      <c r="P459" s="306">
        <f>SUMIFS(B1_Hinzu_Kürz!$D$4:$D$203,B1_Hinzu_Kürz!$B$4:$B$203,$A459,B1_Hinzu_Kürz!$C$4:$C$203,CONCATENATE(B_Bilanz!$B459," ",B_Bilanz!$C459),B1_Hinzu_Kürz!$E$4:$E$203,"Hinzurechnung")</f>
        <v>0</v>
      </c>
      <c r="Q459" s="306">
        <f>SUMIFS(B1_Hinzu_Kürz!$D$4:$D$203,B1_Hinzu_Kürz!$B$4:$B$203,$A459,B1_Hinzu_Kürz!$C$4:$C$203,CONCATENATE(B_Bilanz!$B459," ",B_Bilanz!$C459),B1_Hinzu_Kürz!$E$4:$E$203,"Kürzung")</f>
        <v>0</v>
      </c>
      <c r="R459" s="321"/>
      <c r="S459" s="322"/>
      <c r="T459" s="301">
        <f t="shared" si="334"/>
        <v>0</v>
      </c>
      <c r="U459" s="304"/>
      <c r="V459" s="304"/>
    </row>
    <row r="460" spans="1:22" outlineLevel="1">
      <c r="A460" s="327">
        <f>A379</f>
        <v>2011</v>
      </c>
      <c r="B460" s="168" t="s">
        <v>456</v>
      </c>
      <c r="C460" s="37" t="s">
        <v>457</v>
      </c>
      <c r="D460" s="304"/>
      <c r="E460" s="304"/>
      <c r="F460" s="304"/>
      <c r="G460" s="304"/>
      <c r="H460" s="304"/>
      <c r="I460" s="304"/>
      <c r="J460" s="301">
        <f t="shared" si="332"/>
        <v>0</v>
      </c>
      <c r="K460" s="301">
        <f t="shared" si="333"/>
        <v>0</v>
      </c>
      <c r="L460" s="304"/>
      <c r="M460" s="304"/>
      <c r="N460" s="304"/>
      <c r="O460" s="305"/>
      <c r="P460" s="306">
        <f>SUMIFS(B1_Hinzu_Kürz!$D$4:$D$203,B1_Hinzu_Kürz!$B$4:$B$203,$A460,B1_Hinzu_Kürz!$C$4:$C$203,CONCATENATE(B_Bilanz!$B460," ",B_Bilanz!$C460),B1_Hinzu_Kürz!$E$4:$E$203,"Hinzurechnung")</f>
        <v>0</v>
      </c>
      <c r="Q460" s="306">
        <f>SUMIFS(B1_Hinzu_Kürz!$D$4:$D$203,B1_Hinzu_Kürz!$B$4:$B$203,$A460,B1_Hinzu_Kürz!$C$4:$C$203,CONCATENATE(B_Bilanz!$B460," ",B_Bilanz!$C460),B1_Hinzu_Kürz!$E$4:$E$203,"Kürzung")</f>
        <v>0</v>
      </c>
      <c r="R460" s="321"/>
      <c r="S460" s="322"/>
      <c r="T460" s="301">
        <f t="shared" si="334"/>
        <v>0</v>
      </c>
      <c r="U460" s="304"/>
      <c r="V460" s="304"/>
    </row>
    <row r="461" spans="1:22" outlineLevel="1">
      <c r="A461" s="327">
        <f>A379</f>
        <v>2011</v>
      </c>
      <c r="B461" s="169" t="s">
        <v>1072</v>
      </c>
      <c r="C461" s="39" t="s">
        <v>916</v>
      </c>
      <c r="D461" s="304"/>
      <c r="E461" s="304"/>
      <c r="F461" s="304"/>
      <c r="G461" s="304"/>
      <c r="H461" s="304"/>
      <c r="I461" s="304"/>
      <c r="J461" s="301">
        <f t="shared" si="332"/>
        <v>0</v>
      </c>
      <c r="K461" s="301">
        <f t="shared" si="333"/>
        <v>0</v>
      </c>
      <c r="L461" s="304"/>
      <c r="M461" s="304"/>
      <c r="N461" s="304"/>
      <c r="O461" s="305"/>
      <c r="P461" s="306">
        <f>SUMIFS(B1_Hinzu_Kürz!$D$4:$D$203,B1_Hinzu_Kürz!$B$4:$B$203,$A461,B1_Hinzu_Kürz!$C$4:$C$203,CONCATENATE(B_Bilanz!$B461," ",B_Bilanz!$C461),B1_Hinzu_Kürz!$E$4:$E$203,"Hinzurechnung")</f>
        <v>0</v>
      </c>
      <c r="Q461" s="306">
        <f>SUMIFS(B1_Hinzu_Kürz!$D$4:$D$203,B1_Hinzu_Kürz!$B$4:$B$203,$A461,B1_Hinzu_Kürz!$C$4:$C$203,CONCATENATE(B_Bilanz!$B461," ",B_Bilanz!$C461),B1_Hinzu_Kürz!$E$4:$E$203,"Kürzung")</f>
        <v>0</v>
      </c>
      <c r="R461" s="321"/>
      <c r="S461" s="322"/>
      <c r="T461" s="301">
        <f t="shared" si="334"/>
        <v>0</v>
      </c>
      <c r="U461" s="304"/>
      <c r="V461" s="304"/>
    </row>
    <row r="462" spans="1:22" ht="30" outlineLevel="1">
      <c r="A462" s="327">
        <f>A379</f>
        <v>2011</v>
      </c>
      <c r="B462" s="168" t="s">
        <v>458</v>
      </c>
      <c r="C462" s="37" t="s">
        <v>459</v>
      </c>
      <c r="D462" s="304"/>
      <c r="E462" s="304"/>
      <c r="F462" s="304"/>
      <c r="G462" s="304"/>
      <c r="H462" s="304"/>
      <c r="I462" s="304"/>
      <c r="J462" s="301">
        <f t="shared" si="332"/>
        <v>0</v>
      </c>
      <c r="K462" s="301">
        <f t="shared" si="333"/>
        <v>0</v>
      </c>
      <c r="L462" s="304"/>
      <c r="M462" s="304"/>
      <c r="N462" s="304"/>
      <c r="O462" s="305"/>
      <c r="P462" s="306">
        <f>SUMIFS(B1_Hinzu_Kürz!$D$4:$D$203,B1_Hinzu_Kürz!$B$4:$B$203,$A462,B1_Hinzu_Kürz!$C$4:$C$203,CONCATENATE(B_Bilanz!$B462," ",B_Bilanz!$C462),B1_Hinzu_Kürz!$E$4:$E$203,"Hinzurechnung")</f>
        <v>0</v>
      </c>
      <c r="Q462" s="306">
        <f>SUMIFS(B1_Hinzu_Kürz!$D$4:$D$203,B1_Hinzu_Kürz!$B$4:$B$203,$A462,B1_Hinzu_Kürz!$C$4:$C$203,CONCATENATE(B_Bilanz!$B462," ",B_Bilanz!$C462),B1_Hinzu_Kürz!$E$4:$E$203,"Kürzung")</f>
        <v>0</v>
      </c>
      <c r="R462" s="321"/>
      <c r="S462" s="322"/>
      <c r="T462" s="301">
        <f t="shared" si="334"/>
        <v>0</v>
      </c>
      <c r="U462" s="304"/>
      <c r="V462" s="304"/>
    </row>
    <row r="463" spans="1:22" outlineLevel="1">
      <c r="A463" s="327">
        <f>A379</f>
        <v>2011</v>
      </c>
      <c r="B463" s="169" t="s">
        <v>1073</v>
      </c>
      <c r="C463" s="39" t="s">
        <v>916</v>
      </c>
      <c r="D463" s="304"/>
      <c r="E463" s="304"/>
      <c r="F463" s="304"/>
      <c r="G463" s="304"/>
      <c r="H463" s="304"/>
      <c r="I463" s="304"/>
      <c r="J463" s="301">
        <f t="shared" si="332"/>
        <v>0</v>
      </c>
      <c r="K463" s="301">
        <f t="shared" si="333"/>
        <v>0</v>
      </c>
      <c r="L463" s="304"/>
      <c r="M463" s="304"/>
      <c r="N463" s="304"/>
      <c r="O463" s="305"/>
      <c r="P463" s="306">
        <f>SUMIFS(B1_Hinzu_Kürz!$D$4:$D$203,B1_Hinzu_Kürz!$B$4:$B$203,$A463,B1_Hinzu_Kürz!$C$4:$C$203,CONCATENATE(B_Bilanz!$B463," ",B_Bilanz!$C463),B1_Hinzu_Kürz!$E$4:$E$203,"Hinzurechnung")</f>
        <v>0</v>
      </c>
      <c r="Q463" s="306">
        <f>SUMIFS(B1_Hinzu_Kürz!$D$4:$D$203,B1_Hinzu_Kürz!$B$4:$B$203,$A463,B1_Hinzu_Kürz!$C$4:$C$203,CONCATENATE(B_Bilanz!$B463," ",B_Bilanz!$C463),B1_Hinzu_Kürz!$E$4:$E$203,"Kürzung")</f>
        <v>0</v>
      </c>
      <c r="R463" s="321"/>
      <c r="S463" s="322"/>
      <c r="T463" s="301">
        <f t="shared" si="334"/>
        <v>0</v>
      </c>
      <c r="U463" s="304"/>
      <c r="V463" s="304"/>
    </row>
    <row r="464" spans="1:22" outlineLevel="1">
      <c r="A464" s="327">
        <f>A379</f>
        <v>2011</v>
      </c>
      <c r="B464" s="168" t="s">
        <v>460</v>
      </c>
      <c r="C464" s="37" t="s">
        <v>461</v>
      </c>
      <c r="D464" s="304"/>
      <c r="E464" s="304"/>
      <c r="F464" s="304"/>
      <c r="G464" s="304"/>
      <c r="H464" s="304"/>
      <c r="I464" s="304"/>
      <c r="J464" s="301">
        <f t="shared" si="332"/>
        <v>0</v>
      </c>
      <c r="K464" s="301">
        <f t="shared" si="333"/>
        <v>0</v>
      </c>
      <c r="L464" s="304"/>
      <c r="M464" s="304"/>
      <c r="N464" s="304"/>
      <c r="O464" s="305"/>
      <c r="P464" s="306">
        <f>SUMIFS(B1_Hinzu_Kürz!$D$4:$D$203,B1_Hinzu_Kürz!$B$4:$B$203,$A464,B1_Hinzu_Kürz!$C$4:$C$203,CONCATENATE(B_Bilanz!$B464," ",B_Bilanz!$C464),B1_Hinzu_Kürz!$E$4:$E$203,"Hinzurechnung")</f>
        <v>0</v>
      </c>
      <c r="Q464" s="306">
        <f>SUMIFS(B1_Hinzu_Kürz!$D$4:$D$203,B1_Hinzu_Kürz!$B$4:$B$203,$A464,B1_Hinzu_Kürz!$C$4:$C$203,CONCATENATE(B_Bilanz!$B464," ",B_Bilanz!$C464),B1_Hinzu_Kürz!$E$4:$E$203,"Kürzung")</f>
        <v>0</v>
      </c>
      <c r="R464" s="321"/>
      <c r="S464" s="322"/>
      <c r="T464" s="301">
        <f t="shared" si="334"/>
        <v>0</v>
      </c>
      <c r="U464" s="304"/>
      <c r="V464" s="304"/>
    </row>
    <row r="465" spans="1:22" outlineLevel="1">
      <c r="A465" s="327">
        <f>A379</f>
        <v>2011</v>
      </c>
      <c r="B465" s="169" t="s">
        <v>462</v>
      </c>
      <c r="C465" s="38" t="s">
        <v>463</v>
      </c>
      <c r="D465" s="304"/>
      <c r="E465" s="304"/>
      <c r="F465" s="304"/>
      <c r="G465" s="304"/>
      <c r="H465" s="304"/>
      <c r="I465" s="304"/>
      <c r="J465" s="301">
        <f t="shared" si="332"/>
        <v>0</v>
      </c>
      <c r="K465" s="301">
        <f t="shared" si="333"/>
        <v>0</v>
      </c>
      <c r="L465" s="304"/>
      <c r="M465" s="304"/>
      <c r="N465" s="304"/>
      <c r="O465" s="305"/>
      <c r="P465" s="306">
        <f>SUMIFS(B1_Hinzu_Kürz!$D$4:$D$203,B1_Hinzu_Kürz!$B$4:$B$203,$A465,B1_Hinzu_Kürz!$C$4:$C$203,CONCATENATE(B_Bilanz!$B465," ",B_Bilanz!$C465),B1_Hinzu_Kürz!$E$4:$E$203,"Hinzurechnung")</f>
        <v>0</v>
      </c>
      <c r="Q465" s="306">
        <f>SUMIFS(B1_Hinzu_Kürz!$D$4:$D$203,B1_Hinzu_Kürz!$B$4:$B$203,$A465,B1_Hinzu_Kürz!$C$4:$C$203,CONCATENATE(B_Bilanz!$B465," ",B_Bilanz!$C465),B1_Hinzu_Kürz!$E$4:$E$203,"Kürzung")</f>
        <v>0</v>
      </c>
      <c r="R465" s="321"/>
      <c r="S465" s="322"/>
      <c r="T465" s="301">
        <f t="shared" si="334"/>
        <v>0</v>
      </c>
      <c r="U465" s="304"/>
      <c r="V465" s="304"/>
    </row>
    <row r="466" spans="1:22" outlineLevel="1">
      <c r="A466" s="327">
        <f>A379</f>
        <v>2011</v>
      </c>
      <c r="B466" s="169" t="s">
        <v>464</v>
      </c>
      <c r="C466" s="38" t="s">
        <v>465</v>
      </c>
      <c r="D466" s="304"/>
      <c r="E466" s="304"/>
      <c r="F466" s="304"/>
      <c r="G466" s="304"/>
      <c r="H466" s="304"/>
      <c r="I466" s="304"/>
      <c r="J466" s="301">
        <f t="shared" si="332"/>
        <v>0</v>
      </c>
      <c r="K466" s="301">
        <f t="shared" si="333"/>
        <v>0</v>
      </c>
      <c r="L466" s="304"/>
      <c r="M466" s="304"/>
      <c r="N466" s="304"/>
      <c r="O466" s="305"/>
      <c r="P466" s="306">
        <f>SUMIFS(B1_Hinzu_Kürz!$D$4:$D$203,B1_Hinzu_Kürz!$B$4:$B$203,$A466,B1_Hinzu_Kürz!$C$4:$C$203,CONCATENATE(B_Bilanz!$B466," ",B_Bilanz!$C466),B1_Hinzu_Kürz!$E$4:$E$203,"Hinzurechnung")</f>
        <v>0</v>
      </c>
      <c r="Q466" s="306">
        <f>SUMIFS(B1_Hinzu_Kürz!$D$4:$D$203,B1_Hinzu_Kürz!$B$4:$B$203,$A466,B1_Hinzu_Kürz!$C$4:$C$203,CONCATENATE(B_Bilanz!$B466," ",B_Bilanz!$C466),B1_Hinzu_Kürz!$E$4:$E$203,"Kürzung")</f>
        <v>0</v>
      </c>
      <c r="R466" s="321"/>
      <c r="S466" s="322"/>
      <c r="T466" s="301">
        <f t="shared" si="334"/>
        <v>0</v>
      </c>
      <c r="U466" s="304"/>
      <c r="V466" s="304"/>
    </row>
    <row r="467" spans="1:22" outlineLevel="1">
      <c r="A467" s="327">
        <f>A379</f>
        <v>2011</v>
      </c>
      <c r="B467" s="168" t="s">
        <v>187</v>
      </c>
      <c r="C467" s="37" t="s">
        <v>403</v>
      </c>
      <c r="D467" s="304"/>
      <c r="E467" s="304"/>
      <c r="F467" s="304"/>
      <c r="G467" s="304"/>
      <c r="H467" s="304"/>
      <c r="I467" s="304"/>
      <c r="J467" s="301">
        <f t="shared" si="332"/>
        <v>0</v>
      </c>
      <c r="K467" s="301">
        <f t="shared" si="333"/>
        <v>0</v>
      </c>
      <c r="L467" s="304"/>
      <c r="M467" s="304"/>
      <c r="N467" s="304"/>
      <c r="O467" s="305"/>
      <c r="P467" s="306">
        <f>SUMIFS(B1_Hinzu_Kürz!$D$4:$D$203,B1_Hinzu_Kürz!$B$4:$B$203,$A467,B1_Hinzu_Kürz!$C$4:$C$203,CONCATENATE(B_Bilanz!$B467," ",B_Bilanz!$C467),B1_Hinzu_Kürz!$E$4:$E$203,"Hinzurechnung")</f>
        <v>0</v>
      </c>
      <c r="Q467" s="306">
        <f>SUMIFS(B1_Hinzu_Kürz!$D$4:$D$203,B1_Hinzu_Kürz!$B$4:$B$203,$A467,B1_Hinzu_Kürz!$C$4:$C$203,CONCATENATE(B_Bilanz!$B467," ",B_Bilanz!$C467),B1_Hinzu_Kürz!$E$4:$E$203,"Kürzung")</f>
        <v>0</v>
      </c>
      <c r="R467" s="321"/>
      <c r="S467" s="322"/>
      <c r="T467" s="301">
        <f t="shared" si="334"/>
        <v>0</v>
      </c>
      <c r="U467" s="304"/>
      <c r="V467" s="304"/>
    </row>
    <row r="468" spans="1:22" outlineLevel="1">
      <c r="A468" s="327">
        <f>A379</f>
        <v>2011</v>
      </c>
      <c r="B468" s="168" t="s">
        <v>207</v>
      </c>
      <c r="C468" s="37" t="s">
        <v>466</v>
      </c>
      <c r="D468" s="304"/>
      <c r="E468" s="304"/>
      <c r="F468" s="304"/>
      <c r="G468" s="304"/>
      <c r="H468" s="304"/>
      <c r="I468" s="304"/>
      <c r="J468" s="301">
        <f t="shared" si="332"/>
        <v>0</v>
      </c>
      <c r="K468" s="301">
        <f t="shared" si="333"/>
        <v>0</v>
      </c>
      <c r="L468" s="304"/>
      <c r="M468" s="304"/>
      <c r="N468" s="304"/>
      <c r="O468" s="305"/>
      <c r="P468" s="306">
        <f>SUMIFS(B1_Hinzu_Kürz!$D$4:$D$203,B1_Hinzu_Kürz!$B$4:$B$203,$A468,B1_Hinzu_Kürz!$C$4:$C$203,CONCATENATE(B_Bilanz!$B468," ",B_Bilanz!$C468),B1_Hinzu_Kürz!$E$4:$E$203,"Hinzurechnung")</f>
        <v>0</v>
      </c>
      <c r="Q468" s="306">
        <f>SUMIFS(B1_Hinzu_Kürz!$D$4:$D$203,B1_Hinzu_Kürz!$B$4:$B$203,$A468,B1_Hinzu_Kürz!$C$4:$C$203,CONCATENATE(B_Bilanz!$B468," ",B_Bilanz!$C468),B1_Hinzu_Kürz!$E$4:$E$203,"Kürzung")</f>
        <v>0</v>
      </c>
      <c r="R468" s="321"/>
      <c r="S468" s="322"/>
      <c r="T468" s="301">
        <f t="shared" ref="T468:T469" si="335">N468+P468-Q468-R468-S468</f>
        <v>0</v>
      </c>
      <c r="U468" s="304"/>
      <c r="V468" s="304"/>
    </row>
    <row r="469" spans="1:22" outlineLevel="1">
      <c r="A469" s="327"/>
      <c r="B469" s="168" t="s">
        <v>467</v>
      </c>
      <c r="C469" s="40" t="s">
        <v>402</v>
      </c>
      <c r="D469" s="304"/>
      <c r="E469" s="304"/>
      <c r="F469" s="304"/>
      <c r="G469" s="304"/>
      <c r="H469" s="304"/>
      <c r="I469" s="304"/>
      <c r="J469" s="301">
        <f t="shared" si="332"/>
        <v>0</v>
      </c>
      <c r="K469" s="301">
        <f t="shared" si="333"/>
        <v>0</v>
      </c>
      <c r="L469" s="304"/>
      <c r="M469" s="304"/>
      <c r="N469" s="304"/>
      <c r="O469" s="305"/>
      <c r="P469" s="308">
        <f>SUMIFS(B1_Hinzu_Kürz!$D$4:$D$203,B1_Hinzu_Kürz!$B$4:$B$203,$A469,B1_Hinzu_Kürz!$C$4:$C$203,CONCATENATE(B_Bilanz!$B469," ",B_Bilanz!$C469),B1_Hinzu_Kürz!$E$4:$E$203,"Hinzurechnung")</f>
        <v>0</v>
      </c>
      <c r="Q469" s="308">
        <f>SUMIFS(B1_Hinzu_Kürz!$D$4:$D$203,B1_Hinzu_Kürz!$B$4:$B$203,$A469,B1_Hinzu_Kürz!$C$4:$C$203,CONCATENATE(B_Bilanz!$B469," ",B_Bilanz!$C469),B1_Hinzu_Kürz!$E$4:$E$203,"Kürzung")</f>
        <v>0</v>
      </c>
      <c r="R469" s="325"/>
      <c r="S469" s="326"/>
      <c r="T469" s="301">
        <f t="shared" si="335"/>
        <v>0</v>
      </c>
      <c r="U469" s="304"/>
      <c r="V469" s="304"/>
    </row>
  </sheetData>
  <sheetProtection formatCells="0" formatColumns="0" formatRows="0" insertHyperlinks="0"/>
  <mergeCells count="7">
    <mergeCell ref="U3:V3"/>
    <mergeCell ref="R3:S3"/>
    <mergeCell ref="T3:T4"/>
    <mergeCell ref="F3:K3"/>
    <mergeCell ref="D3:E3"/>
    <mergeCell ref="L3:O3"/>
    <mergeCell ref="P3:Q3"/>
  </mergeCells>
  <pageMargins left="0.47" right="0.39370078740157483" top="0.51" bottom="0.51" header="0.24" footer="0.19"/>
  <pageSetup paperSize="9" scale="40" fitToHeight="0" orientation="landscape" r:id="rId1"/>
  <headerFooter>
    <oddFooter>&amp;L&amp;D&amp;C&amp;F / &amp;A&amp;R&amp;P / &amp;N</oddFooter>
  </headerFooter>
  <rowBreaks count="9" manualBreakCount="9">
    <brk id="54" max="16383" man="1"/>
    <brk id="97" max="16383" man="1"/>
    <brk id="147" max="16383" man="1"/>
    <brk id="190" max="16383" man="1"/>
    <brk id="240" max="16383" man="1"/>
    <brk id="283" max="16383" man="1"/>
    <brk id="333" max="16383" man="1"/>
    <brk id="376" max="16383" man="1"/>
    <brk id="426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Tabelle6">
    <tabColor theme="5" tint="0.39997558519241921"/>
    <pageSetUpPr fitToPage="1"/>
  </sheetPr>
  <dimension ref="A1:AB203"/>
  <sheetViews>
    <sheetView workbookViewId="0">
      <pane ySplit="3" topLeftCell="A4" activePane="bottomLeft" state="frozen"/>
      <selection pane="bottomLeft"/>
    </sheetView>
  </sheetViews>
  <sheetFormatPr baseColWidth="10" defaultRowHeight="12.75" customHeight="1"/>
  <cols>
    <col min="1" max="1" width="4.7109375" style="32" customWidth="1"/>
    <col min="2" max="2" width="7.140625" style="258" customWidth="1"/>
    <col min="3" max="3" width="54.140625" style="49" customWidth="1"/>
    <col min="4" max="4" width="18.42578125" style="49" customWidth="1"/>
    <col min="5" max="5" width="19.5703125" style="49" customWidth="1"/>
    <col min="6" max="6" width="30.5703125" style="49" customWidth="1"/>
    <col min="7" max="7" width="87.5703125" style="49" customWidth="1"/>
    <col min="8" max="8" width="36.42578125" style="49" customWidth="1"/>
    <col min="9" max="9" width="3.28515625" style="49" customWidth="1"/>
    <col min="10" max="10" width="11.42578125" style="49"/>
    <col min="11" max="11" width="8.42578125" style="49" hidden="1" customWidth="1"/>
    <col min="12" max="12" width="6.28515625" style="49" customWidth="1"/>
    <col min="13" max="13" width="11.42578125" style="49"/>
    <col min="14" max="14" width="11.42578125" style="57"/>
    <col min="15" max="16384" width="11.42578125" style="49"/>
  </cols>
  <sheetData>
    <row r="1" spans="1:14" s="32" customFormat="1" ht="18.75">
      <c r="A1" s="155" t="s">
        <v>854</v>
      </c>
      <c r="B1" s="8"/>
      <c r="C1" s="8"/>
      <c r="D1" s="8"/>
      <c r="E1" s="8"/>
      <c r="F1" s="8"/>
      <c r="G1" s="8"/>
      <c r="H1" s="462" t="str">
        <f>CONCATENATE("Firma:  ",A_Stammdaten!$B$5)</f>
        <v>Firma:  Bitte eintragen !!!</v>
      </c>
      <c r="N1" s="54"/>
    </row>
    <row r="2" spans="1:14" s="31" customFormat="1" ht="12.75" customHeight="1">
      <c r="A2" s="142" t="s">
        <v>983</v>
      </c>
      <c r="B2" s="142" t="s">
        <v>984</v>
      </c>
      <c r="C2" s="141" t="s">
        <v>985</v>
      </c>
      <c r="D2" s="142" t="s">
        <v>986</v>
      </c>
      <c r="E2" s="141" t="s">
        <v>987</v>
      </c>
      <c r="F2" s="141" t="s">
        <v>988</v>
      </c>
      <c r="G2" s="141" t="s">
        <v>989</v>
      </c>
      <c r="H2" s="141" t="s">
        <v>990</v>
      </c>
    </row>
    <row r="3" spans="1:14" s="31" customFormat="1" ht="62.25" customHeight="1">
      <c r="A3" s="191" t="s">
        <v>1043</v>
      </c>
      <c r="B3" s="190" t="s">
        <v>244</v>
      </c>
      <c r="C3" s="190" t="s">
        <v>489</v>
      </c>
      <c r="D3" s="191" t="s">
        <v>340</v>
      </c>
      <c r="E3" s="191" t="s">
        <v>341</v>
      </c>
      <c r="F3" s="191" t="s">
        <v>342</v>
      </c>
      <c r="G3" s="190" t="s">
        <v>343</v>
      </c>
      <c r="H3" s="191" t="s">
        <v>563</v>
      </c>
      <c r="N3" s="55"/>
    </row>
    <row r="4" spans="1:14" s="48" customFormat="1" ht="15">
      <c r="A4" s="269" t="s">
        <v>21</v>
      </c>
      <c r="B4" s="263"/>
      <c r="C4" s="245"/>
      <c r="D4" s="245"/>
      <c r="E4" s="245"/>
      <c r="F4" s="245"/>
      <c r="G4" s="246"/>
      <c r="H4" s="245"/>
      <c r="N4" s="56"/>
    </row>
    <row r="5" spans="1:14" s="48" customFormat="1" ht="15">
      <c r="A5" s="269" t="s">
        <v>23</v>
      </c>
      <c r="B5" s="263"/>
      <c r="C5" s="245"/>
      <c r="D5" s="245"/>
      <c r="E5" s="245"/>
      <c r="F5" s="245"/>
      <c r="G5" s="246"/>
      <c r="H5" s="245"/>
      <c r="N5" s="56"/>
    </row>
    <row r="6" spans="1:14" s="48" customFormat="1" ht="15">
      <c r="A6" s="269" t="s">
        <v>25</v>
      </c>
      <c r="B6" s="263"/>
      <c r="C6" s="245"/>
      <c r="D6" s="245"/>
      <c r="E6" s="245"/>
      <c r="F6" s="245"/>
      <c r="G6" s="246"/>
      <c r="H6" s="245"/>
      <c r="N6" s="56"/>
    </row>
    <row r="7" spans="1:14" s="48" customFormat="1" ht="15">
      <c r="A7" s="269" t="s">
        <v>32</v>
      </c>
      <c r="B7" s="263"/>
      <c r="C7" s="245"/>
      <c r="D7" s="245"/>
      <c r="E7" s="245"/>
      <c r="F7" s="245"/>
      <c r="G7" s="246"/>
      <c r="H7" s="245"/>
      <c r="N7" s="56"/>
    </row>
    <row r="8" spans="1:14" s="48" customFormat="1" ht="15">
      <c r="A8" s="269" t="s">
        <v>40</v>
      </c>
      <c r="B8" s="263"/>
      <c r="C8" s="245"/>
      <c r="D8" s="245"/>
      <c r="E8" s="245"/>
      <c r="F8" s="245"/>
      <c r="G8" s="246"/>
      <c r="H8" s="245"/>
      <c r="N8" s="56"/>
    </row>
    <row r="9" spans="1:14" s="48" customFormat="1" ht="15">
      <c r="A9" s="269" t="s">
        <v>42</v>
      </c>
      <c r="B9" s="263"/>
      <c r="C9" s="245"/>
      <c r="D9" s="245"/>
      <c r="E9" s="245"/>
      <c r="F9" s="245"/>
      <c r="G9" s="246"/>
      <c r="H9" s="245"/>
      <c r="N9" s="56"/>
    </row>
    <row r="10" spans="1:14" s="48" customFormat="1" ht="15">
      <c r="A10" s="269" t="s">
        <v>152</v>
      </c>
      <c r="B10" s="263"/>
      <c r="C10" s="245"/>
      <c r="D10" s="245"/>
      <c r="E10" s="245"/>
      <c r="F10" s="245"/>
      <c r="G10" s="246"/>
      <c r="H10" s="186"/>
      <c r="N10" s="56"/>
    </row>
    <row r="11" spans="1:14" s="48" customFormat="1" ht="15">
      <c r="A11" s="269" t="s">
        <v>161</v>
      </c>
      <c r="B11" s="263"/>
      <c r="C11" s="245"/>
      <c r="D11" s="245"/>
      <c r="E11" s="245"/>
      <c r="F11" s="245"/>
      <c r="G11" s="246"/>
      <c r="H11" s="186"/>
      <c r="N11" s="56"/>
    </row>
    <row r="12" spans="1:14" s="48" customFormat="1" ht="15">
      <c r="A12" s="269" t="s">
        <v>247</v>
      </c>
      <c r="B12" s="263"/>
      <c r="C12" s="245"/>
      <c r="D12" s="245"/>
      <c r="E12" s="245"/>
      <c r="F12" s="245"/>
      <c r="G12" s="246"/>
      <c r="H12" s="186"/>
      <c r="N12" s="56"/>
    </row>
    <row r="13" spans="1:14" s="48" customFormat="1" ht="15">
      <c r="A13" s="269" t="s">
        <v>248</v>
      </c>
      <c r="B13" s="263"/>
      <c r="C13" s="245"/>
      <c r="D13" s="245"/>
      <c r="E13" s="245"/>
      <c r="F13" s="245"/>
      <c r="G13" s="246"/>
      <c r="H13" s="186"/>
      <c r="N13" s="56"/>
    </row>
    <row r="14" spans="1:14" s="48" customFormat="1" ht="15">
      <c r="A14" s="269" t="s">
        <v>249</v>
      </c>
      <c r="B14" s="263"/>
      <c r="C14" s="245"/>
      <c r="D14" s="245"/>
      <c r="E14" s="245"/>
      <c r="F14" s="245"/>
      <c r="G14" s="246"/>
      <c r="H14" s="186"/>
      <c r="N14" s="56"/>
    </row>
    <row r="15" spans="1:14" s="48" customFormat="1" ht="15">
      <c r="A15" s="269" t="s">
        <v>250</v>
      </c>
      <c r="B15" s="263"/>
      <c r="C15" s="245"/>
      <c r="D15" s="245"/>
      <c r="E15" s="245"/>
      <c r="F15" s="245"/>
      <c r="G15" s="246"/>
      <c r="H15" s="186"/>
      <c r="N15" s="56"/>
    </row>
    <row r="16" spans="1:14" s="48" customFormat="1" ht="15">
      <c r="A16" s="269" t="s">
        <v>251</v>
      </c>
      <c r="B16" s="263"/>
      <c r="C16" s="245"/>
      <c r="D16" s="245"/>
      <c r="E16" s="245"/>
      <c r="F16" s="245"/>
      <c r="G16" s="246"/>
      <c r="H16" s="186"/>
      <c r="N16" s="56"/>
    </row>
    <row r="17" spans="1:16" s="48" customFormat="1" ht="15">
      <c r="A17" s="269" t="s">
        <v>252</v>
      </c>
      <c r="B17" s="263"/>
      <c r="C17" s="245"/>
      <c r="D17" s="245"/>
      <c r="E17" s="245"/>
      <c r="F17" s="245"/>
      <c r="G17" s="246"/>
      <c r="H17" s="186"/>
      <c r="M17" s="49"/>
      <c r="N17" s="57"/>
    </row>
    <row r="18" spans="1:16" s="48" customFormat="1" ht="15">
      <c r="A18" s="269" t="s">
        <v>253</v>
      </c>
      <c r="B18" s="263"/>
      <c r="C18" s="245"/>
      <c r="D18" s="245"/>
      <c r="E18" s="245"/>
      <c r="F18" s="245"/>
      <c r="G18" s="246"/>
      <c r="H18" s="186"/>
      <c r="K18" s="49"/>
      <c r="M18" s="49"/>
      <c r="N18" s="57"/>
    </row>
    <row r="19" spans="1:16" s="48" customFormat="1" ht="15">
      <c r="A19" s="269" t="s">
        <v>254</v>
      </c>
      <c r="B19" s="263"/>
      <c r="C19" s="245"/>
      <c r="D19" s="245"/>
      <c r="E19" s="245"/>
      <c r="F19" s="245"/>
      <c r="G19" s="246"/>
      <c r="H19" s="186"/>
      <c r="K19" s="49"/>
      <c r="M19" s="49"/>
      <c r="N19" s="57"/>
    </row>
    <row r="20" spans="1:16" ht="15">
      <c r="A20" s="269" t="s">
        <v>255</v>
      </c>
      <c r="B20" s="264"/>
      <c r="C20" s="245"/>
      <c r="D20" s="246"/>
      <c r="E20" s="246"/>
      <c r="F20" s="246"/>
      <c r="G20" s="246"/>
      <c r="H20" s="186"/>
      <c r="O20" s="48"/>
      <c r="P20" s="48"/>
    </row>
    <row r="21" spans="1:16" ht="15">
      <c r="A21" s="269" t="s">
        <v>256</v>
      </c>
      <c r="B21" s="264"/>
      <c r="C21" s="245"/>
      <c r="D21" s="246"/>
      <c r="E21" s="246"/>
      <c r="F21" s="246"/>
      <c r="G21" s="246"/>
      <c r="H21" s="186"/>
      <c r="O21" s="48"/>
      <c r="P21" s="48"/>
    </row>
    <row r="22" spans="1:16" ht="15">
      <c r="A22" s="269" t="s">
        <v>257</v>
      </c>
      <c r="B22" s="264"/>
      <c r="C22" s="245"/>
      <c r="D22" s="246"/>
      <c r="E22" s="246"/>
      <c r="F22" s="246"/>
      <c r="G22" s="246"/>
      <c r="H22" s="186"/>
      <c r="O22" s="48"/>
      <c r="P22" s="48"/>
    </row>
    <row r="23" spans="1:16" ht="15">
      <c r="A23" s="269" t="s">
        <v>258</v>
      </c>
      <c r="B23" s="264"/>
      <c r="C23" s="245"/>
      <c r="D23" s="246"/>
      <c r="E23" s="246"/>
      <c r="F23" s="246"/>
      <c r="G23" s="246"/>
      <c r="H23" s="186"/>
      <c r="O23" s="48"/>
      <c r="P23" s="48"/>
    </row>
    <row r="24" spans="1:16" ht="15">
      <c r="A24" s="269" t="s">
        <v>259</v>
      </c>
      <c r="B24" s="264"/>
      <c r="C24" s="245"/>
      <c r="D24" s="246"/>
      <c r="E24" s="246"/>
      <c r="F24" s="246"/>
      <c r="G24" s="246"/>
      <c r="H24" s="186"/>
      <c r="O24" s="48"/>
      <c r="P24" s="48"/>
    </row>
    <row r="25" spans="1:16" ht="15">
      <c r="A25" s="269" t="s">
        <v>260</v>
      </c>
      <c r="B25" s="264"/>
      <c r="C25" s="245"/>
      <c r="D25" s="246"/>
      <c r="E25" s="246"/>
      <c r="F25" s="246"/>
      <c r="G25" s="246"/>
      <c r="H25" s="186"/>
      <c r="O25" s="48"/>
      <c r="P25" s="48"/>
    </row>
    <row r="26" spans="1:16" ht="15">
      <c r="A26" s="269" t="s">
        <v>261</v>
      </c>
      <c r="B26" s="264"/>
      <c r="C26" s="245"/>
      <c r="D26" s="246"/>
      <c r="E26" s="246"/>
      <c r="F26" s="246"/>
      <c r="G26" s="246"/>
      <c r="H26" s="186"/>
      <c r="O26" s="48"/>
      <c r="P26" s="48"/>
    </row>
    <row r="27" spans="1:16" ht="15">
      <c r="A27" s="269" t="s">
        <v>262</v>
      </c>
      <c r="B27" s="264"/>
      <c r="C27" s="245"/>
      <c r="D27" s="246"/>
      <c r="E27" s="246"/>
      <c r="F27" s="246"/>
      <c r="G27" s="246"/>
      <c r="H27" s="186"/>
      <c r="O27" s="48"/>
      <c r="P27" s="48"/>
    </row>
    <row r="28" spans="1:16" ht="15">
      <c r="A28" s="269" t="s">
        <v>263</v>
      </c>
      <c r="B28" s="264"/>
      <c r="C28" s="245"/>
      <c r="D28" s="246"/>
      <c r="E28" s="246"/>
      <c r="F28" s="246"/>
      <c r="G28" s="246"/>
      <c r="H28" s="186"/>
      <c r="O28" s="48"/>
      <c r="P28" s="48"/>
    </row>
    <row r="29" spans="1:16" ht="15">
      <c r="A29" s="269" t="s">
        <v>264</v>
      </c>
      <c r="B29" s="264"/>
      <c r="C29" s="245"/>
      <c r="D29" s="246"/>
      <c r="E29" s="246"/>
      <c r="F29" s="246"/>
      <c r="G29" s="246"/>
      <c r="H29" s="186"/>
      <c r="O29" s="48"/>
      <c r="P29" s="48"/>
    </row>
    <row r="30" spans="1:16" ht="15">
      <c r="A30" s="269" t="s">
        <v>265</v>
      </c>
      <c r="B30" s="264"/>
      <c r="C30" s="245"/>
      <c r="D30" s="246"/>
      <c r="E30" s="246"/>
      <c r="F30" s="246"/>
      <c r="G30" s="246"/>
      <c r="H30" s="186"/>
      <c r="O30" s="48"/>
      <c r="P30" s="48"/>
    </row>
    <row r="31" spans="1:16" ht="15">
      <c r="A31" s="269" t="s">
        <v>266</v>
      </c>
      <c r="B31" s="264"/>
      <c r="C31" s="245"/>
      <c r="D31" s="246"/>
      <c r="E31" s="246"/>
      <c r="F31" s="246"/>
      <c r="G31" s="246"/>
      <c r="H31" s="186"/>
      <c r="O31" s="48"/>
      <c r="P31" s="48"/>
    </row>
    <row r="32" spans="1:16" ht="15">
      <c r="A32" s="269" t="s">
        <v>267</v>
      </c>
      <c r="B32" s="264"/>
      <c r="C32" s="245"/>
      <c r="D32" s="246"/>
      <c r="E32" s="246"/>
      <c r="F32" s="246"/>
      <c r="G32" s="246"/>
      <c r="H32" s="186"/>
      <c r="O32" s="48"/>
      <c r="P32" s="48"/>
    </row>
    <row r="33" spans="1:16" ht="15.75" customHeight="1">
      <c r="A33" s="269" t="s">
        <v>268</v>
      </c>
      <c r="B33" s="264"/>
      <c r="C33" s="245"/>
      <c r="D33" s="246"/>
      <c r="E33" s="246"/>
      <c r="F33" s="246"/>
      <c r="G33" s="246"/>
      <c r="H33" s="186"/>
      <c r="O33" s="48"/>
      <c r="P33" s="48"/>
    </row>
    <row r="34" spans="1:16" ht="15.75" customHeight="1">
      <c r="A34" s="269" t="s">
        <v>269</v>
      </c>
      <c r="B34" s="264"/>
      <c r="C34" s="245"/>
      <c r="D34" s="246"/>
      <c r="E34" s="246"/>
      <c r="F34" s="246"/>
      <c r="G34" s="246"/>
      <c r="H34" s="186"/>
      <c r="O34" s="48"/>
      <c r="P34" s="48"/>
    </row>
    <row r="35" spans="1:16" ht="15">
      <c r="A35" s="269" t="s">
        <v>270</v>
      </c>
      <c r="B35" s="264"/>
      <c r="C35" s="245"/>
      <c r="D35" s="246"/>
      <c r="E35" s="246"/>
      <c r="F35" s="246"/>
      <c r="G35" s="246"/>
      <c r="H35" s="186"/>
      <c r="O35" s="48"/>
      <c r="P35" s="48"/>
    </row>
    <row r="36" spans="1:16" ht="15">
      <c r="A36" s="269" t="s">
        <v>271</v>
      </c>
      <c r="B36" s="264"/>
      <c r="C36" s="245"/>
      <c r="D36" s="246"/>
      <c r="E36" s="246"/>
      <c r="F36" s="246"/>
      <c r="G36" s="246"/>
      <c r="H36" s="186"/>
      <c r="O36" s="48"/>
      <c r="P36" s="48"/>
    </row>
    <row r="37" spans="1:16" ht="15">
      <c r="A37" s="269" t="s">
        <v>272</v>
      </c>
      <c r="B37" s="264"/>
      <c r="C37" s="245"/>
      <c r="D37" s="246"/>
      <c r="E37" s="246"/>
      <c r="F37" s="246"/>
      <c r="G37" s="246"/>
      <c r="H37" s="186"/>
      <c r="O37" s="48"/>
      <c r="P37" s="48"/>
    </row>
    <row r="38" spans="1:16" ht="15">
      <c r="A38" s="269" t="s">
        <v>273</v>
      </c>
      <c r="B38" s="264"/>
      <c r="C38" s="245"/>
      <c r="D38" s="246"/>
      <c r="E38" s="246"/>
      <c r="F38" s="246"/>
      <c r="G38" s="246"/>
      <c r="H38" s="186"/>
      <c r="O38" s="48"/>
      <c r="P38" s="48"/>
    </row>
    <row r="39" spans="1:16" ht="15">
      <c r="A39" s="269" t="s">
        <v>274</v>
      </c>
      <c r="B39" s="264"/>
      <c r="C39" s="245"/>
      <c r="D39" s="246"/>
      <c r="E39" s="246"/>
      <c r="F39" s="246"/>
      <c r="G39" s="246"/>
      <c r="H39" s="186"/>
      <c r="O39" s="48"/>
      <c r="P39" s="48"/>
    </row>
    <row r="40" spans="1:16" ht="15">
      <c r="A40" s="269" t="s">
        <v>275</v>
      </c>
      <c r="B40" s="264"/>
      <c r="C40" s="245"/>
      <c r="D40" s="246"/>
      <c r="E40" s="246"/>
      <c r="F40" s="246"/>
      <c r="G40" s="246"/>
      <c r="H40" s="186"/>
      <c r="O40" s="48"/>
      <c r="P40" s="48"/>
    </row>
    <row r="41" spans="1:16" ht="15">
      <c r="A41" s="269" t="s">
        <v>276</v>
      </c>
      <c r="B41" s="264"/>
      <c r="C41" s="245"/>
      <c r="D41" s="246"/>
      <c r="E41" s="246"/>
      <c r="F41" s="246"/>
      <c r="G41" s="246"/>
      <c r="H41" s="186"/>
      <c r="O41" s="48"/>
      <c r="P41" s="48"/>
    </row>
    <row r="42" spans="1:16" ht="15.75" customHeight="1">
      <c r="A42" s="269" t="s">
        <v>277</v>
      </c>
      <c r="B42" s="264"/>
      <c r="C42" s="245"/>
      <c r="D42" s="246"/>
      <c r="E42" s="246"/>
      <c r="F42" s="246"/>
      <c r="G42" s="246"/>
      <c r="H42" s="186"/>
      <c r="O42" s="48"/>
      <c r="P42" s="48"/>
    </row>
    <row r="43" spans="1:16" ht="15">
      <c r="A43" s="269" t="s">
        <v>278</v>
      </c>
      <c r="B43" s="264"/>
      <c r="C43" s="245"/>
      <c r="D43" s="246"/>
      <c r="E43" s="246"/>
      <c r="F43" s="246"/>
      <c r="G43" s="246"/>
      <c r="H43" s="186"/>
      <c r="O43" s="48"/>
      <c r="P43" s="48"/>
    </row>
    <row r="44" spans="1:16" ht="15">
      <c r="A44" s="269" t="s">
        <v>279</v>
      </c>
      <c r="B44" s="264"/>
      <c r="C44" s="245"/>
      <c r="D44" s="246"/>
      <c r="E44" s="246"/>
      <c r="F44" s="246"/>
      <c r="G44" s="246"/>
      <c r="H44" s="186"/>
      <c r="O44" s="48"/>
      <c r="P44" s="48"/>
    </row>
    <row r="45" spans="1:16" ht="15">
      <c r="A45" s="269" t="s">
        <v>280</v>
      </c>
      <c r="B45" s="264"/>
      <c r="C45" s="245"/>
      <c r="D45" s="246"/>
      <c r="E45" s="246"/>
      <c r="F45" s="246"/>
      <c r="G45" s="246"/>
      <c r="H45" s="186"/>
      <c r="O45" s="48"/>
      <c r="P45" s="48"/>
    </row>
    <row r="46" spans="1:16" ht="15">
      <c r="A46" s="269" t="s">
        <v>281</v>
      </c>
      <c r="B46" s="264"/>
      <c r="C46" s="245"/>
      <c r="D46" s="246"/>
      <c r="E46" s="246"/>
      <c r="F46" s="246"/>
      <c r="G46" s="246"/>
      <c r="H46" s="186"/>
      <c r="O46" s="48"/>
      <c r="P46" s="48"/>
    </row>
    <row r="47" spans="1:16" ht="15">
      <c r="A47" s="269" t="s">
        <v>282</v>
      </c>
      <c r="B47" s="264"/>
      <c r="C47" s="245"/>
      <c r="D47" s="246"/>
      <c r="E47" s="246"/>
      <c r="F47" s="246"/>
      <c r="G47" s="246"/>
      <c r="H47" s="186"/>
      <c r="O47" s="48"/>
      <c r="P47" s="48"/>
    </row>
    <row r="48" spans="1:16" ht="15">
      <c r="A48" s="269" t="s">
        <v>283</v>
      </c>
      <c r="B48" s="264"/>
      <c r="C48" s="245"/>
      <c r="D48" s="246"/>
      <c r="E48" s="246"/>
      <c r="F48" s="246"/>
      <c r="G48" s="246"/>
      <c r="H48" s="186"/>
      <c r="O48" s="48"/>
      <c r="P48" s="48"/>
    </row>
    <row r="49" spans="1:28" ht="15">
      <c r="A49" s="269" t="s">
        <v>284</v>
      </c>
      <c r="B49" s="264"/>
      <c r="C49" s="245"/>
      <c r="D49" s="246"/>
      <c r="E49" s="246"/>
      <c r="F49" s="246"/>
      <c r="G49" s="246"/>
      <c r="H49" s="186"/>
      <c r="O49" s="48"/>
      <c r="P49" s="48"/>
    </row>
    <row r="50" spans="1:28" ht="15">
      <c r="A50" s="269" t="s">
        <v>285</v>
      </c>
      <c r="B50" s="264"/>
      <c r="C50" s="245"/>
      <c r="D50" s="246"/>
      <c r="E50" s="246"/>
      <c r="F50" s="246"/>
      <c r="G50" s="246"/>
      <c r="H50" s="186"/>
      <c r="O50" s="48"/>
      <c r="P50" s="48"/>
    </row>
    <row r="51" spans="1:28" ht="15">
      <c r="A51" s="269" t="s">
        <v>286</v>
      </c>
      <c r="B51" s="264"/>
      <c r="C51" s="245"/>
      <c r="D51" s="246"/>
      <c r="E51" s="246"/>
      <c r="F51" s="246"/>
      <c r="G51" s="246"/>
      <c r="H51" s="186"/>
      <c r="O51" s="48"/>
      <c r="P51" s="48"/>
    </row>
    <row r="52" spans="1:28" ht="15.75" customHeight="1">
      <c r="A52" s="269" t="s">
        <v>287</v>
      </c>
      <c r="B52" s="264"/>
      <c r="C52" s="245"/>
      <c r="D52" s="246"/>
      <c r="E52" s="246"/>
      <c r="F52" s="246"/>
      <c r="G52" s="246"/>
      <c r="H52" s="186"/>
      <c r="O52" s="48"/>
      <c r="P52" s="48"/>
    </row>
    <row r="53" spans="1:28" ht="15.75" customHeight="1">
      <c r="A53" s="269" t="s">
        <v>288</v>
      </c>
      <c r="B53" s="264"/>
      <c r="C53" s="245"/>
      <c r="D53" s="246"/>
      <c r="E53" s="246"/>
      <c r="F53" s="246"/>
      <c r="G53" s="246"/>
      <c r="H53" s="186"/>
      <c r="O53" s="48"/>
      <c r="P53" s="48"/>
    </row>
    <row r="54" spans="1:28" ht="15">
      <c r="A54" s="269" t="s">
        <v>289</v>
      </c>
      <c r="B54" s="264"/>
      <c r="C54" s="245"/>
      <c r="D54" s="246"/>
      <c r="E54" s="246"/>
      <c r="F54" s="246"/>
      <c r="G54" s="246"/>
      <c r="H54" s="186"/>
      <c r="O54" s="48"/>
      <c r="P54" s="48"/>
      <c r="Z54" s="48"/>
      <c r="AA54" s="48"/>
      <c r="AB54" s="48"/>
    </row>
    <row r="55" spans="1:28" ht="15">
      <c r="A55" s="269" t="s">
        <v>290</v>
      </c>
      <c r="B55" s="264"/>
      <c r="C55" s="245"/>
      <c r="D55" s="246"/>
      <c r="E55" s="246"/>
      <c r="F55" s="246"/>
      <c r="G55" s="246"/>
      <c r="H55" s="186"/>
      <c r="O55" s="48"/>
      <c r="P55" s="48"/>
      <c r="Z55" s="50"/>
      <c r="AA55" s="51"/>
      <c r="AB55" s="48"/>
    </row>
    <row r="56" spans="1:28" ht="15">
      <c r="A56" s="269" t="s">
        <v>291</v>
      </c>
      <c r="B56" s="264"/>
      <c r="C56" s="245"/>
      <c r="D56" s="246"/>
      <c r="E56" s="246"/>
      <c r="F56" s="246"/>
      <c r="G56" s="246"/>
      <c r="H56" s="186"/>
      <c r="O56" s="48"/>
      <c r="P56" s="48"/>
      <c r="Z56" s="50"/>
      <c r="AA56" s="51"/>
      <c r="AB56" s="48"/>
    </row>
    <row r="57" spans="1:28" ht="15">
      <c r="A57" s="269" t="s">
        <v>292</v>
      </c>
      <c r="B57" s="264"/>
      <c r="C57" s="245"/>
      <c r="D57" s="246"/>
      <c r="E57" s="246"/>
      <c r="F57" s="246"/>
      <c r="G57" s="246"/>
      <c r="H57" s="186"/>
      <c r="O57" s="48"/>
      <c r="P57" s="48"/>
      <c r="Z57" s="50"/>
      <c r="AA57" s="51"/>
      <c r="AB57" s="48"/>
    </row>
    <row r="58" spans="1:28" ht="15">
      <c r="A58" s="269" t="s">
        <v>293</v>
      </c>
      <c r="B58" s="264"/>
      <c r="C58" s="245"/>
      <c r="D58" s="246"/>
      <c r="E58" s="246"/>
      <c r="F58" s="246"/>
      <c r="G58" s="246"/>
      <c r="H58" s="186"/>
      <c r="O58" s="48"/>
      <c r="P58" s="48"/>
      <c r="Z58" s="50"/>
      <c r="AA58" s="52"/>
      <c r="AB58" s="48"/>
    </row>
    <row r="59" spans="1:28" ht="15">
      <c r="A59" s="269" t="s">
        <v>294</v>
      </c>
      <c r="B59" s="264"/>
      <c r="C59" s="245"/>
      <c r="D59" s="246"/>
      <c r="E59" s="246"/>
      <c r="F59" s="246"/>
      <c r="G59" s="246"/>
      <c r="H59" s="186"/>
      <c r="O59" s="48"/>
      <c r="P59" s="48"/>
      <c r="Z59" s="50"/>
      <c r="AA59" s="51"/>
      <c r="AB59" s="48"/>
    </row>
    <row r="60" spans="1:28" ht="15">
      <c r="A60" s="269" t="s">
        <v>295</v>
      </c>
      <c r="B60" s="264"/>
      <c r="C60" s="245"/>
      <c r="D60" s="246"/>
      <c r="E60" s="246"/>
      <c r="F60" s="246"/>
      <c r="G60" s="246"/>
      <c r="H60" s="186"/>
      <c r="O60" s="48"/>
      <c r="P60" s="48"/>
      <c r="Z60" s="48"/>
      <c r="AA60" s="48"/>
      <c r="AB60" s="48"/>
    </row>
    <row r="61" spans="1:28" ht="15">
      <c r="A61" s="269" t="s">
        <v>296</v>
      </c>
      <c r="B61" s="264"/>
      <c r="C61" s="245"/>
      <c r="D61" s="246"/>
      <c r="E61" s="246"/>
      <c r="F61" s="246"/>
      <c r="G61" s="246"/>
      <c r="H61" s="186"/>
      <c r="O61" s="48"/>
      <c r="P61" s="48"/>
      <c r="Z61" s="48"/>
      <c r="AA61" s="48"/>
      <c r="AB61" s="48"/>
    </row>
    <row r="62" spans="1:28" ht="15">
      <c r="A62" s="269" t="s">
        <v>297</v>
      </c>
      <c r="B62" s="264"/>
      <c r="C62" s="245"/>
      <c r="D62" s="246"/>
      <c r="E62" s="246"/>
      <c r="F62" s="246"/>
      <c r="G62" s="246"/>
      <c r="H62" s="186"/>
      <c r="O62" s="48"/>
      <c r="P62" s="48"/>
      <c r="Z62" s="48"/>
      <c r="AA62" s="48"/>
      <c r="AB62" s="48"/>
    </row>
    <row r="63" spans="1:28" ht="15">
      <c r="A63" s="269" t="s">
        <v>298</v>
      </c>
      <c r="B63" s="264"/>
      <c r="C63" s="245"/>
      <c r="D63" s="246"/>
      <c r="E63" s="246"/>
      <c r="F63" s="246"/>
      <c r="G63" s="246"/>
      <c r="H63" s="186"/>
      <c r="O63" s="48"/>
      <c r="P63" s="48"/>
    </row>
    <row r="64" spans="1:28" ht="15">
      <c r="A64" s="269" t="s">
        <v>299</v>
      </c>
      <c r="B64" s="264"/>
      <c r="C64" s="245"/>
      <c r="D64" s="246"/>
      <c r="E64" s="246"/>
      <c r="F64" s="246"/>
      <c r="G64" s="246"/>
      <c r="H64" s="186"/>
      <c r="O64" s="48"/>
      <c r="P64" s="48"/>
    </row>
    <row r="65" spans="1:16" ht="15">
      <c r="A65" s="269" t="s">
        <v>300</v>
      </c>
      <c r="B65" s="264"/>
      <c r="C65" s="245"/>
      <c r="D65" s="246"/>
      <c r="E65" s="246"/>
      <c r="F65" s="246"/>
      <c r="G65" s="246"/>
      <c r="H65" s="186"/>
      <c r="O65" s="48"/>
      <c r="P65" s="48"/>
    </row>
    <row r="66" spans="1:16" ht="15">
      <c r="A66" s="269" t="s">
        <v>301</v>
      </c>
      <c r="B66" s="264"/>
      <c r="C66" s="245"/>
      <c r="D66" s="246"/>
      <c r="E66" s="246"/>
      <c r="F66" s="246"/>
      <c r="G66" s="246"/>
      <c r="H66" s="186"/>
      <c r="O66" s="48"/>
      <c r="P66" s="48"/>
    </row>
    <row r="67" spans="1:16" ht="15.75" customHeight="1">
      <c r="A67" s="269" t="s">
        <v>302</v>
      </c>
      <c r="B67" s="264"/>
      <c r="C67" s="245"/>
      <c r="D67" s="246"/>
      <c r="E67" s="246"/>
      <c r="F67" s="246"/>
      <c r="G67" s="246"/>
      <c r="H67" s="186"/>
      <c r="O67" s="48"/>
      <c r="P67" s="48"/>
    </row>
    <row r="68" spans="1:16" ht="15.75" customHeight="1">
      <c r="A68" s="269" t="s">
        <v>303</v>
      </c>
      <c r="B68" s="264"/>
      <c r="C68" s="245"/>
      <c r="D68" s="246"/>
      <c r="E68" s="246"/>
      <c r="F68" s="246"/>
      <c r="G68" s="246"/>
      <c r="H68" s="186"/>
      <c r="O68" s="48"/>
      <c r="P68" s="48"/>
    </row>
    <row r="69" spans="1:16" ht="15">
      <c r="A69" s="269" t="s">
        <v>304</v>
      </c>
      <c r="B69" s="264"/>
      <c r="C69" s="245"/>
      <c r="D69" s="246"/>
      <c r="E69" s="246"/>
      <c r="F69" s="246"/>
      <c r="G69" s="246"/>
      <c r="H69" s="186"/>
      <c r="O69" s="48"/>
      <c r="P69" s="48"/>
    </row>
    <row r="70" spans="1:16" ht="15">
      <c r="A70" s="269" t="s">
        <v>305</v>
      </c>
      <c r="B70" s="264"/>
      <c r="C70" s="245"/>
      <c r="D70" s="246"/>
      <c r="E70" s="246"/>
      <c r="F70" s="246"/>
      <c r="G70" s="246"/>
      <c r="H70" s="186"/>
      <c r="O70" s="48"/>
      <c r="P70" s="48"/>
    </row>
    <row r="71" spans="1:16" ht="15">
      <c r="A71" s="269" t="s">
        <v>306</v>
      </c>
      <c r="B71" s="264"/>
      <c r="C71" s="245"/>
      <c r="D71" s="246"/>
      <c r="E71" s="246"/>
      <c r="F71" s="246"/>
      <c r="G71" s="246"/>
      <c r="H71" s="186"/>
      <c r="O71" s="48"/>
      <c r="P71" s="48"/>
    </row>
    <row r="72" spans="1:16" ht="15">
      <c r="A72" s="269" t="s">
        <v>307</v>
      </c>
      <c r="B72" s="264"/>
      <c r="C72" s="245"/>
      <c r="D72" s="246"/>
      <c r="E72" s="246"/>
      <c r="F72" s="246"/>
      <c r="G72" s="246"/>
      <c r="H72" s="186"/>
      <c r="P72" s="48"/>
    </row>
    <row r="73" spans="1:16" ht="15">
      <c r="A73" s="269" t="s">
        <v>308</v>
      </c>
      <c r="B73" s="264"/>
      <c r="C73" s="245"/>
      <c r="D73" s="246"/>
      <c r="E73" s="246"/>
      <c r="F73" s="246"/>
      <c r="G73" s="246"/>
      <c r="H73" s="186"/>
      <c r="P73" s="48"/>
    </row>
    <row r="74" spans="1:16" ht="15">
      <c r="A74" s="269" t="s">
        <v>309</v>
      </c>
      <c r="B74" s="264"/>
      <c r="C74" s="245"/>
      <c r="D74" s="246"/>
      <c r="E74" s="246"/>
      <c r="F74" s="246"/>
      <c r="G74" s="246"/>
      <c r="H74" s="186"/>
      <c r="P74" s="48"/>
    </row>
    <row r="75" spans="1:16" ht="15">
      <c r="A75" s="269" t="s">
        <v>310</v>
      </c>
      <c r="B75" s="264"/>
      <c r="C75" s="245"/>
      <c r="D75" s="246"/>
      <c r="E75" s="246"/>
      <c r="F75" s="246"/>
      <c r="G75" s="246"/>
      <c r="H75" s="186"/>
      <c r="P75" s="48"/>
    </row>
    <row r="76" spans="1:16" ht="15">
      <c r="A76" s="269" t="s">
        <v>311</v>
      </c>
      <c r="B76" s="264"/>
      <c r="C76" s="245"/>
      <c r="D76" s="246"/>
      <c r="E76" s="246"/>
      <c r="F76" s="246"/>
      <c r="G76" s="246"/>
      <c r="H76" s="186"/>
      <c r="P76" s="48"/>
    </row>
    <row r="77" spans="1:16" ht="15">
      <c r="A77" s="269" t="s">
        <v>312</v>
      </c>
      <c r="B77" s="264"/>
      <c r="C77" s="245"/>
      <c r="D77" s="246"/>
      <c r="E77" s="246"/>
      <c r="F77" s="246"/>
      <c r="G77" s="246"/>
      <c r="H77" s="186"/>
      <c r="P77" s="48"/>
    </row>
    <row r="78" spans="1:16" ht="15">
      <c r="A78" s="269" t="s">
        <v>313</v>
      </c>
      <c r="B78" s="264"/>
      <c r="C78" s="245"/>
      <c r="D78" s="246"/>
      <c r="E78" s="246"/>
      <c r="F78" s="246"/>
      <c r="G78" s="246"/>
      <c r="H78" s="186"/>
      <c r="P78" s="48"/>
    </row>
    <row r="79" spans="1:16" ht="15.75" customHeight="1">
      <c r="A79" s="269" t="s">
        <v>314</v>
      </c>
      <c r="B79" s="264"/>
      <c r="C79" s="245"/>
      <c r="D79" s="246"/>
      <c r="E79" s="246"/>
      <c r="F79" s="246"/>
      <c r="G79" s="246"/>
      <c r="H79" s="186"/>
      <c r="P79" s="48"/>
    </row>
    <row r="80" spans="1:16" ht="15">
      <c r="A80" s="269" t="s">
        <v>315</v>
      </c>
      <c r="B80" s="264"/>
      <c r="C80" s="245"/>
      <c r="D80" s="246"/>
      <c r="E80" s="246"/>
      <c r="F80" s="246"/>
      <c r="G80" s="246"/>
      <c r="H80" s="186"/>
      <c r="P80" s="48"/>
    </row>
    <row r="81" spans="1:16" ht="15">
      <c r="A81" s="269" t="s">
        <v>316</v>
      </c>
      <c r="B81" s="264"/>
      <c r="C81" s="245"/>
      <c r="D81" s="246"/>
      <c r="E81" s="246"/>
      <c r="F81" s="246"/>
      <c r="G81" s="246"/>
      <c r="H81" s="186"/>
      <c r="P81" s="48"/>
    </row>
    <row r="82" spans="1:16" ht="15">
      <c r="A82" s="269" t="s">
        <v>317</v>
      </c>
      <c r="B82" s="264"/>
      <c r="C82" s="245"/>
      <c r="D82" s="246"/>
      <c r="E82" s="246"/>
      <c r="F82" s="246"/>
      <c r="G82" s="246"/>
      <c r="H82" s="186"/>
      <c r="P82" s="48"/>
    </row>
    <row r="83" spans="1:16" ht="15">
      <c r="A83" s="269" t="s">
        <v>318</v>
      </c>
      <c r="B83" s="264"/>
      <c r="C83" s="245"/>
      <c r="D83" s="246"/>
      <c r="E83" s="246"/>
      <c r="F83" s="246"/>
      <c r="G83" s="246"/>
      <c r="H83" s="186"/>
      <c r="P83" s="48"/>
    </row>
    <row r="84" spans="1:16" ht="15">
      <c r="A84" s="269" t="s">
        <v>319</v>
      </c>
      <c r="B84" s="264"/>
      <c r="C84" s="245"/>
      <c r="D84" s="246"/>
      <c r="E84" s="246"/>
      <c r="F84" s="246"/>
      <c r="G84" s="246"/>
      <c r="H84" s="186"/>
      <c r="P84" s="48"/>
    </row>
    <row r="85" spans="1:16" ht="15">
      <c r="A85" s="269" t="s">
        <v>320</v>
      </c>
      <c r="B85" s="264"/>
      <c r="C85" s="245"/>
      <c r="D85" s="246"/>
      <c r="E85" s="246"/>
      <c r="F85" s="246"/>
      <c r="G85" s="246"/>
      <c r="H85" s="186"/>
      <c r="P85" s="48"/>
    </row>
    <row r="86" spans="1:16" ht="15">
      <c r="A86" s="269" t="s">
        <v>321</v>
      </c>
      <c r="B86" s="264"/>
      <c r="C86" s="245"/>
      <c r="D86" s="246"/>
      <c r="E86" s="246"/>
      <c r="F86" s="246"/>
      <c r="G86" s="246"/>
      <c r="H86" s="186"/>
      <c r="P86" s="48"/>
    </row>
    <row r="87" spans="1:16" ht="15">
      <c r="A87" s="269" t="s">
        <v>322</v>
      </c>
      <c r="B87" s="264"/>
      <c r="C87" s="245"/>
      <c r="D87" s="246"/>
      <c r="E87" s="246"/>
      <c r="F87" s="246"/>
      <c r="G87" s="246"/>
      <c r="H87" s="186"/>
      <c r="P87" s="48"/>
    </row>
    <row r="88" spans="1:16" ht="15">
      <c r="A88" s="269" t="s">
        <v>323</v>
      </c>
      <c r="B88" s="264"/>
      <c r="C88" s="245"/>
      <c r="D88" s="246"/>
      <c r="E88" s="246"/>
      <c r="F88" s="246"/>
      <c r="G88" s="246"/>
      <c r="H88" s="186"/>
      <c r="P88" s="48"/>
    </row>
    <row r="89" spans="1:16" ht="15">
      <c r="A89" s="269" t="s">
        <v>324</v>
      </c>
      <c r="B89" s="264"/>
      <c r="C89" s="245"/>
      <c r="D89" s="246"/>
      <c r="E89" s="246"/>
      <c r="F89" s="246"/>
      <c r="G89" s="246"/>
      <c r="H89" s="186"/>
      <c r="P89" s="48"/>
    </row>
    <row r="90" spans="1:16" ht="15">
      <c r="A90" s="269" t="s">
        <v>325</v>
      </c>
      <c r="B90" s="264"/>
      <c r="C90" s="245"/>
      <c r="D90" s="246"/>
      <c r="E90" s="246"/>
      <c r="F90" s="246"/>
      <c r="G90" s="246"/>
      <c r="H90" s="186"/>
      <c r="P90" s="48"/>
    </row>
    <row r="91" spans="1:16" ht="15">
      <c r="A91" s="269" t="s">
        <v>326</v>
      </c>
      <c r="B91" s="264"/>
      <c r="C91" s="245"/>
      <c r="D91" s="246"/>
      <c r="E91" s="246"/>
      <c r="F91" s="246"/>
      <c r="G91" s="246"/>
      <c r="H91" s="186"/>
      <c r="P91" s="48"/>
    </row>
    <row r="92" spans="1:16" ht="15">
      <c r="A92" s="269" t="s">
        <v>327</v>
      </c>
      <c r="B92" s="264"/>
      <c r="C92" s="245"/>
      <c r="D92" s="246"/>
      <c r="E92" s="246"/>
      <c r="F92" s="246"/>
      <c r="G92" s="246"/>
      <c r="H92" s="186"/>
      <c r="P92" s="48"/>
    </row>
    <row r="93" spans="1:16" ht="15">
      <c r="A93" s="269" t="s">
        <v>328</v>
      </c>
      <c r="B93" s="264"/>
      <c r="C93" s="245"/>
      <c r="D93" s="246"/>
      <c r="E93" s="246"/>
      <c r="F93" s="246"/>
      <c r="G93" s="246"/>
      <c r="H93" s="186"/>
      <c r="P93" s="48"/>
    </row>
    <row r="94" spans="1:16" ht="15">
      <c r="A94" s="269" t="s">
        <v>329</v>
      </c>
      <c r="B94" s="264"/>
      <c r="C94" s="245"/>
      <c r="D94" s="246"/>
      <c r="E94" s="246"/>
      <c r="F94" s="246"/>
      <c r="G94" s="246"/>
      <c r="H94" s="186"/>
      <c r="P94" s="48"/>
    </row>
    <row r="95" spans="1:16" ht="15">
      <c r="A95" s="269" t="s">
        <v>330</v>
      </c>
      <c r="B95" s="264"/>
      <c r="C95" s="245"/>
      <c r="D95" s="246"/>
      <c r="E95" s="246"/>
      <c r="F95" s="246"/>
      <c r="G95" s="246"/>
      <c r="H95" s="186"/>
      <c r="P95" s="48"/>
    </row>
    <row r="96" spans="1:16" ht="15">
      <c r="A96" s="269" t="s">
        <v>331</v>
      </c>
      <c r="B96" s="264"/>
      <c r="C96" s="245"/>
      <c r="D96" s="246"/>
      <c r="E96" s="246"/>
      <c r="F96" s="246"/>
      <c r="G96" s="246"/>
      <c r="H96" s="186"/>
      <c r="P96" s="48"/>
    </row>
    <row r="97" spans="1:16" ht="15">
      <c r="A97" s="269" t="s">
        <v>332</v>
      </c>
      <c r="B97" s="264"/>
      <c r="C97" s="245"/>
      <c r="D97" s="246"/>
      <c r="E97" s="246"/>
      <c r="F97" s="246"/>
      <c r="G97" s="246"/>
      <c r="H97" s="186"/>
      <c r="P97" s="48"/>
    </row>
    <row r="98" spans="1:16" ht="15">
      <c r="A98" s="269" t="s">
        <v>333</v>
      </c>
      <c r="B98" s="264"/>
      <c r="C98" s="245"/>
      <c r="D98" s="246"/>
      <c r="E98" s="246"/>
      <c r="F98" s="246"/>
      <c r="G98" s="246"/>
      <c r="H98" s="186"/>
      <c r="P98" s="48"/>
    </row>
    <row r="99" spans="1:16" ht="15">
      <c r="A99" s="269" t="s">
        <v>334</v>
      </c>
      <c r="B99" s="264"/>
      <c r="C99" s="245"/>
      <c r="D99" s="246"/>
      <c r="E99" s="246"/>
      <c r="F99" s="246"/>
      <c r="G99" s="246"/>
      <c r="H99" s="186"/>
      <c r="P99" s="48"/>
    </row>
    <row r="100" spans="1:16" ht="15">
      <c r="A100" s="269" t="s">
        <v>335</v>
      </c>
      <c r="B100" s="264"/>
      <c r="C100" s="245"/>
      <c r="D100" s="246"/>
      <c r="E100" s="246"/>
      <c r="F100" s="246"/>
      <c r="G100" s="246"/>
      <c r="H100" s="186"/>
      <c r="P100" s="48"/>
    </row>
    <row r="101" spans="1:16" ht="15">
      <c r="A101" s="269" t="s">
        <v>336</v>
      </c>
      <c r="B101" s="264"/>
      <c r="C101" s="245"/>
      <c r="D101" s="246"/>
      <c r="E101" s="246"/>
      <c r="F101" s="246"/>
      <c r="G101" s="246"/>
      <c r="H101" s="186"/>
      <c r="P101" s="48"/>
    </row>
    <row r="102" spans="1:16" ht="15">
      <c r="A102" s="269" t="s">
        <v>337</v>
      </c>
      <c r="B102" s="264"/>
      <c r="C102" s="245"/>
      <c r="D102" s="246"/>
      <c r="E102" s="246"/>
      <c r="F102" s="246"/>
      <c r="G102" s="246"/>
      <c r="H102" s="186"/>
      <c r="P102" s="48"/>
    </row>
    <row r="103" spans="1:16" ht="15">
      <c r="A103" s="269" t="s">
        <v>338</v>
      </c>
      <c r="B103" s="264"/>
      <c r="C103" s="245"/>
      <c r="D103" s="246"/>
      <c r="E103" s="246"/>
      <c r="F103" s="246"/>
      <c r="G103" s="246"/>
      <c r="H103" s="186"/>
      <c r="P103" s="48"/>
    </row>
    <row r="104" spans="1:16" ht="15">
      <c r="A104" s="269" t="s">
        <v>501</v>
      </c>
      <c r="B104" s="264"/>
      <c r="C104" s="245"/>
      <c r="D104" s="246"/>
      <c r="E104" s="246"/>
      <c r="F104" s="246"/>
      <c r="G104" s="246"/>
      <c r="H104" s="186"/>
      <c r="P104" s="48"/>
    </row>
    <row r="105" spans="1:16" ht="15">
      <c r="A105" s="269" t="s">
        <v>502</v>
      </c>
      <c r="B105" s="264"/>
      <c r="C105" s="245"/>
      <c r="D105" s="246"/>
      <c r="E105" s="246"/>
      <c r="F105" s="246"/>
      <c r="G105" s="246"/>
      <c r="H105" s="186"/>
      <c r="P105" s="48"/>
    </row>
    <row r="106" spans="1:16" ht="15">
      <c r="A106" s="269" t="s">
        <v>503</v>
      </c>
      <c r="B106" s="264"/>
      <c r="C106" s="245"/>
      <c r="D106" s="246"/>
      <c r="E106" s="246"/>
      <c r="F106" s="246"/>
      <c r="G106" s="246"/>
      <c r="H106" s="186"/>
      <c r="P106" s="48"/>
    </row>
    <row r="107" spans="1:16" ht="15">
      <c r="A107" s="269" t="s">
        <v>504</v>
      </c>
      <c r="B107" s="264"/>
      <c r="C107" s="245"/>
      <c r="D107" s="246"/>
      <c r="E107" s="246"/>
      <c r="F107" s="246"/>
      <c r="G107" s="246"/>
      <c r="H107" s="186"/>
      <c r="P107" s="48"/>
    </row>
    <row r="108" spans="1:16" ht="15">
      <c r="A108" s="269" t="s">
        <v>505</v>
      </c>
      <c r="B108" s="264"/>
      <c r="C108" s="245"/>
      <c r="D108" s="246"/>
      <c r="E108" s="246"/>
      <c r="F108" s="246"/>
      <c r="G108" s="246"/>
      <c r="H108" s="186"/>
      <c r="P108" s="48"/>
    </row>
    <row r="109" spans="1:16" ht="15">
      <c r="A109" s="269" t="s">
        <v>506</v>
      </c>
      <c r="B109" s="264"/>
      <c r="C109" s="245"/>
      <c r="D109" s="246"/>
      <c r="E109" s="246"/>
      <c r="F109" s="246"/>
      <c r="G109" s="246"/>
      <c r="H109" s="186"/>
      <c r="P109" s="48"/>
    </row>
    <row r="110" spans="1:16" ht="15">
      <c r="A110" s="269" t="s">
        <v>507</v>
      </c>
      <c r="B110" s="264"/>
      <c r="C110" s="245"/>
      <c r="D110" s="246"/>
      <c r="E110" s="246"/>
      <c r="F110" s="246"/>
      <c r="G110" s="246"/>
      <c r="H110" s="186"/>
      <c r="P110" s="48"/>
    </row>
    <row r="111" spans="1:16" ht="15">
      <c r="A111" s="269" t="s">
        <v>508</v>
      </c>
      <c r="B111" s="264"/>
      <c r="C111" s="245"/>
      <c r="D111" s="246"/>
      <c r="E111" s="246"/>
      <c r="F111" s="246"/>
      <c r="G111" s="246"/>
      <c r="H111" s="186"/>
      <c r="P111" s="48"/>
    </row>
    <row r="112" spans="1:16" ht="15">
      <c r="A112" s="269" t="s">
        <v>509</v>
      </c>
      <c r="B112" s="264"/>
      <c r="C112" s="245"/>
      <c r="D112" s="246"/>
      <c r="E112" s="246"/>
      <c r="F112" s="246"/>
      <c r="G112" s="246"/>
      <c r="H112" s="186"/>
      <c r="P112" s="48"/>
    </row>
    <row r="113" spans="1:16" ht="15">
      <c r="A113" s="269" t="s">
        <v>510</v>
      </c>
      <c r="B113" s="264"/>
      <c r="C113" s="245"/>
      <c r="D113" s="246"/>
      <c r="E113" s="246"/>
      <c r="F113" s="246"/>
      <c r="G113" s="246"/>
      <c r="H113" s="186"/>
      <c r="P113" s="48"/>
    </row>
    <row r="114" spans="1:16" ht="15">
      <c r="A114" s="269" t="s">
        <v>511</v>
      </c>
      <c r="B114" s="264"/>
      <c r="C114" s="245"/>
      <c r="D114" s="246"/>
      <c r="E114" s="246"/>
      <c r="F114" s="246"/>
      <c r="G114" s="246"/>
      <c r="H114" s="186"/>
      <c r="P114" s="48"/>
    </row>
    <row r="115" spans="1:16" ht="15">
      <c r="A115" s="269" t="s">
        <v>512</v>
      </c>
      <c r="B115" s="264"/>
      <c r="C115" s="245"/>
      <c r="D115" s="246"/>
      <c r="E115" s="246"/>
      <c r="F115" s="246"/>
      <c r="G115" s="246"/>
      <c r="H115" s="186"/>
      <c r="P115" s="48"/>
    </row>
    <row r="116" spans="1:16" ht="15">
      <c r="A116" s="269" t="s">
        <v>513</v>
      </c>
      <c r="B116" s="264"/>
      <c r="C116" s="245"/>
      <c r="D116" s="246"/>
      <c r="E116" s="246"/>
      <c r="F116" s="246"/>
      <c r="G116" s="246"/>
      <c r="H116" s="186"/>
      <c r="P116" s="48"/>
    </row>
    <row r="117" spans="1:16" ht="15">
      <c r="A117" s="269" t="s">
        <v>514</v>
      </c>
      <c r="B117" s="264"/>
      <c r="C117" s="245"/>
      <c r="D117" s="246"/>
      <c r="E117" s="246"/>
      <c r="F117" s="246"/>
      <c r="G117" s="246"/>
      <c r="H117" s="186"/>
      <c r="P117" s="48"/>
    </row>
    <row r="118" spans="1:16" ht="15">
      <c r="A118" s="269" t="s">
        <v>515</v>
      </c>
      <c r="B118" s="264"/>
      <c r="C118" s="245"/>
      <c r="D118" s="246"/>
      <c r="E118" s="246"/>
      <c r="F118" s="246"/>
      <c r="G118" s="246"/>
      <c r="H118" s="186"/>
      <c r="P118" s="48"/>
    </row>
    <row r="119" spans="1:16" ht="15">
      <c r="A119" s="269" t="s">
        <v>516</v>
      </c>
      <c r="B119" s="264"/>
      <c r="C119" s="245"/>
      <c r="D119" s="246"/>
      <c r="E119" s="246"/>
      <c r="F119" s="246"/>
      <c r="G119" s="246"/>
      <c r="H119" s="186"/>
      <c r="P119" s="48"/>
    </row>
    <row r="120" spans="1:16" ht="15">
      <c r="A120" s="269" t="s">
        <v>517</v>
      </c>
      <c r="B120" s="264"/>
      <c r="C120" s="245"/>
      <c r="D120" s="246"/>
      <c r="E120" s="246"/>
      <c r="F120" s="246"/>
      <c r="G120" s="246"/>
      <c r="H120" s="186"/>
      <c r="P120" s="48"/>
    </row>
    <row r="121" spans="1:16" ht="15">
      <c r="A121" s="269" t="s">
        <v>518</v>
      </c>
      <c r="B121" s="264"/>
      <c r="C121" s="245"/>
      <c r="D121" s="246"/>
      <c r="E121" s="246"/>
      <c r="F121" s="246"/>
      <c r="G121" s="246"/>
      <c r="H121" s="186"/>
      <c r="P121" s="48"/>
    </row>
    <row r="122" spans="1:16" ht="15">
      <c r="A122" s="269" t="s">
        <v>519</v>
      </c>
      <c r="B122" s="264"/>
      <c r="C122" s="245"/>
      <c r="D122" s="246"/>
      <c r="E122" s="246"/>
      <c r="F122" s="246"/>
      <c r="G122" s="246"/>
      <c r="H122" s="186"/>
      <c r="P122" s="48"/>
    </row>
    <row r="123" spans="1:16" ht="15">
      <c r="A123" s="269" t="s">
        <v>520</v>
      </c>
      <c r="B123" s="264"/>
      <c r="C123" s="245"/>
      <c r="D123" s="246"/>
      <c r="E123" s="246"/>
      <c r="F123" s="246"/>
      <c r="G123" s="246"/>
      <c r="H123" s="186"/>
      <c r="P123" s="48"/>
    </row>
    <row r="124" spans="1:16" ht="15">
      <c r="A124" s="269" t="s">
        <v>521</v>
      </c>
      <c r="B124" s="264"/>
      <c r="C124" s="245"/>
      <c r="D124" s="246"/>
      <c r="E124" s="246"/>
      <c r="F124" s="246"/>
      <c r="G124" s="246"/>
      <c r="H124" s="186"/>
      <c r="P124" s="48"/>
    </row>
    <row r="125" spans="1:16" ht="15">
      <c r="A125" s="269" t="s">
        <v>522</v>
      </c>
      <c r="B125" s="264"/>
      <c r="C125" s="245"/>
      <c r="D125" s="246"/>
      <c r="E125" s="246"/>
      <c r="F125" s="246"/>
      <c r="G125" s="246"/>
      <c r="H125" s="186"/>
      <c r="P125" s="48"/>
    </row>
    <row r="126" spans="1:16" ht="15">
      <c r="A126" s="269" t="s">
        <v>523</v>
      </c>
      <c r="B126" s="264"/>
      <c r="C126" s="245"/>
      <c r="D126" s="246"/>
      <c r="E126" s="246"/>
      <c r="F126" s="246"/>
      <c r="G126" s="246"/>
      <c r="H126" s="186"/>
      <c r="P126" s="48"/>
    </row>
    <row r="127" spans="1:16" ht="15">
      <c r="A127" s="269" t="s">
        <v>524</v>
      </c>
      <c r="B127" s="264"/>
      <c r="C127" s="245"/>
      <c r="D127" s="246"/>
      <c r="E127" s="246"/>
      <c r="F127" s="246"/>
      <c r="G127" s="246"/>
      <c r="H127" s="186"/>
      <c r="P127" s="48"/>
    </row>
    <row r="128" spans="1:16" ht="15">
      <c r="A128" s="269" t="s">
        <v>525</v>
      </c>
      <c r="B128" s="264"/>
      <c r="C128" s="245"/>
      <c r="D128" s="246"/>
      <c r="E128" s="246"/>
      <c r="F128" s="246"/>
      <c r="G128" s="246"/>
      <c r="H128" s="186"/>
      <c r="P128" s="48"/>
    </row>
    <row r="129" spans="1:16" ht="15">
      <c r="A129" s="269" t="s">
        <v>526</v>
      </c>
      <c r="B129" s="264"/>
      <c r="C129" s="245"/>
      <c r="D129" s="246"/>
      <c r="E129" s="246"/>
      <c r="F129" s="246"/>
      <c r="G129" s="246"/>
      <c r="H129" s="186"/>
      <c r="P129" s="48"/>
    </row>
    <row r="130" spans="1:16" ht="15">
      <c r="A130" s="269" t="s">
        <v>527</v>
      </c>
      <c r="B130" s="264"/>
      <c r="C130" s="245"/>
      <c r="D130" s="246"/>
      <c r="E130" s="246"/>
      <c r="F130" s="246"/>
      <c r="G130" s="246"/>
      <c r="H130" s="186"/>
      <c r="P130" s="48"/>
    </row>
    <row r="131" spans="1:16" ht="15">
      <c r="A131" s="269" t="s">
        <v>528</v>
      </c>
      <c r="B131" s="264"/>
      <c r="C131" s="245"/>
      <c r="D131" s="246"/>
      <c r="E131" s="246"/>
      <c r="F131" s="246"/>
      <c r="G131" s="246"/>
      <c r="H131" s="186"/>
      <c r="P131" s="48"/>
    </row>
    <row r="132" spans="1:16" ht="15">
      <c r="A132" s="269" t="s">
        <v>529</v>
      </c>
      <c r="B132" s="264"/>
      <c r="C132" s="245"/>
      <c r="D132" s="246"/>
      <c r="E132" s="246"/>
      <c r="F132" s="246"/>
      <c r="G132" s="246"/>
      <c r="H132" s="186"/>
      <c r="P132" s="48"/>
    </row>
    <row r="133" spans="1:16" ht="15">
      <c r="A133" s="269" t="s">
        <v>530</v>
      </c>
      <c r="B133" s="264"/>
      <c r="C133" s="245"/>
      <c r="D133" s="246"/>
      <c r="E133" s="246"/>
      <c r="F133" s="246"/>
      <c r="G133" s="246"/>
      <c r="H133" s="186"/>
      <c r="P133" s="48"/>
    </row>
    <row r="134" spans="1:16" ht="15">
      <c r="A134" s="269" t="s">
        <v>531</v>
      </c>
      <c r="B134" s="264"/>
      <c r="C134" s="245"/>
      <c r="D134" s="246"/>
      <c r="E134" s="246"/>
      <c r="F134" s="246"/>
      <c r="G134" s="246"/>
      <c r="H134" s="186"/>
      <c r="P134" s="48"/>
    </row>
    <row r="135" spans="1:16" ht="15">
      <c r="A135" s="269" t="s">
        <v>532</v>
      </c>
      <c r="B135" s="264"/>
      <c r="C135" s="245"/>
      <c r="D135" s="246"/>
      <c r="E135" s="246"/>
      <c r="F135" s="246"/>
      <c r="G135" s="246"/>
      <c r="H135" s="186"/>
      <c r="P135" s="48"/>
    </row>
    <row r="136" spans="1:16" ht="15">
      <c r="A136" s="269" t="s">
        <v>533</v>
      </c>
      <c r="B136" s="264"/>
      <c r="C136" s="245"/>
      <c r="D136" s="246"/>
      <c r="E136" s="246"/>
      <c r="F136" s="246"/>
      <c r="G136" s="246"/>
      <c r="H136" s="186"/>
      <c r="P136" s="48"/>
    </row>
    <row r="137" spans="1:16" ht="15">
      <c r="A137" s="269" t="s">
        <v>534</v>
      </c>
      <c r="B137" s="264"/>
      <c r="C137" s="245"/>
      <c r="D137" s="246"/>
      <c r="E137" s="246"/>
      <c r="F137" s="246"/>
      <c r="G137" s="246"/>
      <c r="H137" s="186"/>
      <c r="P137" s="48"/>
    </row>
    <row r="138" spans="1:16" ht="15">
      <c r="A138" s="269" t="s">
        <v>535</v>
      </c>
      <c r="B138" s="264"/>
      <c r="C138" s="245"/>
      <c r="D138" s="246"/>
      <c r="E138" s="246"/>
      <c r="F138" s="246"/>
      <c r="G138" s="246"/>
      <c r="H138" s="186"/>
      <c r="P138" s="48"/>
    </row>
    <row r="139" spans="1:16" ht="15">
      <c r="A139" s="269" t="s">
        <v>536</v>
      </c>
      <c r="B139" s="264"/>
      <c r="C139" s="245"/>
      <c r="D139" s="246"/>
      <c r="E139" s="246"/>
      <c r="F139" s="246"/>
      <c r="G139" s="246"/>
      <c r="H139" s="186"/>
      <c r="P139" s="48"/>
    </row>
    <row r="140" spans="1:16" ht="15">
      <c r="A140" s="269" t="s">
        <v>537</v>
      </c>
      <c r="B140" s="264"/>
      <c r="C140" s="245"/>
      <c r="D140" s="246"/>
      <c r="E140" s="246"/>
      <c r="F140" s="246"/>
      <c r="G140" s="246"/>
      <c r="H140" s="186"/>
      <c r="P140" s="48"/>
    </row>
    <row r="141" spans="1:16" ht="15">
      <c r="A141" s="269" t="s">
        <v>538</v>
      </c>
      <c r="B141" s="264"/>
      <c r="C141" s="245"/>
      <c r="D141" s="246"/>
      <c r="E141" s="246"/>
      <c r="F141" s="246"/>
      <c r="G141" s="246"/>
      <c r="H141" s="186"/>
      <c r="P141" s="48"/>
    </row>
    <row r="142" spans="1:16" ht="15">
      <c r="A142" s="269" t="s">
        <v>539</v>
      </c>
      <c r="B142" s="264"/>
      <c r="C142" s="245"/>
      <c r="D142" s="246"/>
      <c r="E142" s="246"/>
      <c r="F142" s="246"/>
      <c r="G142" s="246"/>
      <c r="H142" s="186"/>
      <c r="P142" s="48"/>
    </row>
    <row r="143" spans="1:16" ht="15">
      <c r="A143" s="269" t="s">
        <v>540</v>
      </c>
      <c r="B143" s="264"/>
      <c r="C143" s="245"/>
      <c r="D143" s="246"/>
      <c r="E143" s="246"/>
      <c r="F143" s="246"/>
      <c r="G143" s="246"/>
      <c r="H143" s="186"/>
      <c r="P143" s="48"/>
    </row>
    <row r="144" spans="1:16" ht="15">
      <c r="A144" s="269" t="s">
        <v>541</v>
      </c>
      <c r="B144" s="264"/>
      <c r="C144" s="245"/>
      <c r="D144" s="246"/>
      <c r="E144" s="246"/>
      <c r="F144" s="246"/>
      <c r="G144" s="246"/>
      <c r="H144" s="186"/>
      <c r="P144" s="48"/>
    </row>
    <row r="145" spans="1:16" ht="15">
      <c r="A145" s="269" t="s">
        <v>542</v>
      </c>
      <c r="B145" s="264"/>
      <c r="C145" s="245"/>
      <c r="D145" s="246"/>
      <c r="E145" s="246"/>
      <c r="F145" s="246"/>
      <c r="G145" s="246"/>
      <c r="H145" s="186"/>
      <c r="P145" s="48"/>
    </row>
    <row r="146" spans="1:16" ht="15">
      <c r="A146" s="269" t="s">
        <v>543</v>
      </c>
      <c r="B146" s="264"/>
      <c r="C146" s="245"/>
      <c r="D146" s="246"/>
      <c r="E146" s="246"/>
      <c r="F146" s="246"/>
      <c r="G146" s="246"/>
      <c r="H146" s="186"/>
      <c r="P146" s="48"/>
    </row>
    <row r="147" spans="1:16" ht="15">
      <c r="A147" s="269" t="s">
        <v>544</v>
      </c>
      <c r="B147" s="264"/>
      <c r="C147" s="245"/>
      <c r="D147" s="246"/>
      <c r="E147" s="246"/>
      <c r="F147" s="246"/>
      <c r="G147" s="246"/>
      <c r="H147" s="186"/>
      <c r="P147" s="48"/>
    </row>
    <row r="148" spans="1:16" ht="15">
      <c r="A148" s="269" t="s">
        <v>545</v>
      </c>
      <c r="B148" s="264"/>
      <c r="C148" s="245"/>
      <c r="D148" s="246"/>
      <c r="E148" s="246"/>
      <c r="F148" s="246"/>
      <c r="G148" s="246"/>
      <c r="H148" s="186"/>
      <c r="P148" s="48"/>
    </row>
    <row r="149" spans="1:16" ht="15">
      <c r="A149" s="269" t="s">
        <v>546</v>
      </c>
      <c r="B149" s="264"/>
      <c r="C149" s="245"/>
      <c r="D149" s="246"/>
      <c r="E149" s="246"/>
      <c r="F149" s="246"/>
      <c r="G149" s="246"/>
      <c r="H149" s="186"/>
      <c r="P149" s="48"/>
    </row>
    <row r="150" spans="1:16" ht="15">
      <c r="A150" s="269" t="s">
        <v>547</v>
      </c>
      <c r="B150" s="264"/>
      <c r="C150" s="245"/>
      <c r="D150" s="246"/>
      <c r="E150" s="246"/>
      <c r="F150" s="246"/>
      <c r="G150" s="246"/>
      <c r="H150" s="186"/>
      <c r="P150" s="48"/>
    </row>
    <row r="151" spans="1:16" ht="15">
      <c r="A151" s="269" t="s">
        <v>548</v>
      </c>
      <c r="B151" s="264"/>
      <c r="C151" s="245"/>
      <c r="D151" s="246"/>
      <c r="E151" s="246"/>
      <c r="F151" s="246"/>
      <c r="G151" s="246"/>
      <c r="H151" s="186"/>
      <c r="P151" s="48"/>
    </row>
    <row r="152" spans="1:16" ht="15">
      <c r="A152" s="269" t="s">
        <v>549</v>
      </c>
      <c r="B152" s="264"/>
      <c r="C152" s="245"/>
      <c r="D152" s="246"/>
      <c r="E152" s="246"/>
      <c r="F152" s="246"/>
      <c r="G152" s="246"/>
      <c r="H152" s="186"/>
      <c r="P152" s="48"/>
    </row>
    <row r="153" spans="1:16" ht="15">
      <c r="A153" s="269" t="s">
        <v>550</v>
      </c>
      <c r="B153" s="264"/>
      <c r="C153" s="245"/>
      <c r="D153" s="246"/>
      <c r="E153" s="246"/>
      <c r="F153" s="246"/>
      <c r="G153" s="246"/>
      <c r="H153" s="186"/>
      <c r="P153" s="48"/>
    </row>
    <row r="154" spans="1:16" ht="15">
      <c r="A154" s="269" t="s">
        <v>1093</v>
      </c>
      <c r="B154" s="264"/>
      <c r="C154" s="245"/>
      <c r="D154" s="246"/>
      <c r="E154" s="246"/>
      <c r="F154" s="246"/>
      <c r="G154" s="246"/>
      <c r="H154" s="186"/>
      <c r="P154" s="48"/>
    </row>
    <row r="155" spans="1:16" ht="15">
      <c r="A155" s="269" t="s">
        <v>1094</v>
      </c>
      <c r="B155" s="264"/>
      <c r="C155" s="245"/>
      <c r="D155" s="246"/>
      <c r="E155" s="246"/>
      <c r="F155" s="246"/>
      <c r="G155" s="246"/>
      <c r="H155" s="186"/>
      <c r="P155" s="48"/>
    </row>
    <row r="156" spans="1:16" ht="15">
      <c r="A156" s="269" t="s">
        <v>1095</v>
      </c>
      <c r="B156" s="264"/>
      <c r="C156" s="245"/>
      <c r="D156" s="246"/>
      <c r="E156" s="246"/>
      <c r="F156" s="246"/>
      <c r="G156" s="246"/>
      <c r="H156" s="186"/>
      <c r="P156" s="48"/>
    </row>
    <row r="157" spans="1:16" ht="15">
      <c r="A157" s="269" t="s">
        <v>1096</v>
      </c>
      <c r="B157" s="264"/>
      <c r="C157" s="245"/>
      <c r="D157" s="246"/>
      <c r="E157" s="246"/>
      <c r="F157" s="246"/>
      <c r="G157" s="246"/>
      <c r="H157" s="186"/>
      <c r="P157" s="48"/>
    </row>
    <row r="158" spans="1:16" ht="15">
      <c r="A158" s="269" t="s">
        <v>1097</v>
      </c>
      <c r="B158" s="264"/>
      <c r="C158" s="245"/>
      <c r="D158" s="246"/>
      <c r="E158" s="246"/>
      <c r="F158" s="246"/>
      <c r="G158" s="246"/>
      <c r="H158" s="186"/>
      <c r="P158" s="48"/>
    </row>
    <row r="159" spans="1:16" ht="15">
      <c r="A159" s="269" t="s">
        <v>1098</v>
      </c>
      <c r="B159" s="264"/>
      <c r="C159" s="245"/>
      <c r="D159" s="246"/>
      <c r="E159" s="246"/>
      <c r="F159" s="246"/>
      <c r="G159" s="246"/>
      <c r="H159" s="186"/>
      <c r="P159" s="48"/>
    </row>
    <row r="160" spans="1:16" ht="15">
      <c r="A160" s="269" t="s">
        <v>1099</v>
      </c>
      <c r="B160" s="264"/>
      <c r="C160" s="245"/>
      <c r="D160" s="246"/>
      <c r="E160" s="246"/>
      <c r="F160" s="246"/>
      <c r="G160" s="246"/>
      <c r="H160" s="186"/>
      <c r="P160" s="48"/>
    </row>
    <row r="161" spans="1:16" ht="15">
      <c r="A161" s="269" t="s">
        <v>1100</v>
      </c>
      <c r="B161" s="264"/>
      <c r="C161" s="245"/>
      <c r="D161" s="246"/>
      <c r="E161" s="246"/>
      <c r="F161" s="246"/>
      <c r="G161" s="246"/>
      <c r="H161" s="186"/>
      <c r="P161" s="48"/>
    </row>
    <row r="162" spans="1:16" ht="15">
      <c r="A162" s="269" t="s">
        <v>1101</v>
      </c>
      <c r="B162" s="264"/>
      <c r="C162" s="245"/>
      <c r="D162" s="246"/>
      <c r="E162" s="246"/>
      <c r="F162" s="246"/>
      <c r="G162" s="246"/>
      <c r="H162" s="186"/>
      <c r="P162" s="48"/>
    </row>
    <row r="163" spans="1:16" ht="15">
      <c r="A163" s="269" t="s">
        <v>1102</v>
      </c>
      <c r="B163" s="264"/>
      <c r="C163" s="245"/>
      <c r="D163" s="246"/>
      <c r="E163" s="246"/>
      <c r="F163" s="246"/>
      <c r="G163" s="246"/>
      <c r="H163" s="186"/>
      <c r="P163" s="48"/>
    </row>
    <row r="164" spans="1:16" ht="15">
      <c r="A164" s="269" t="s">
        <v>1103</v>
      </c>
      <c r="B164" s="264"/>
      <c r="C164" s="245"/>
      <c r="D164" s="246"/>
      <c r="E164" s="246"/>
      <c r="F164" s="246"/>
      <c r="G164" s="246"/>
      <c r="H164" s="186"/>
      <c r="P164" s="48"/>
    </row>
    <row r="165" spans="1:16" ht="15">
      <c r="A165" s="269" t="s">
        <v>1104</v>
      </c>
      <c r="B165" s="264"/>
      <c r="C165" s="245"/>
      <c r="D165" s="246"/>
      <c r="E165" s="246"/>
      <c r="F165" s="246"/>
      <c r="G165" s="246"/>
      <c r="H165" s="186"/>
      <c r="P165" s="48"/>
    </row>
    <row r="166" spans="1:16" ht="15">
      <c r="A166" s="269" t="s">
        <v>1105</v>
      </c>
      <c r="B166" s="264"/>
      <c r="C166" s="245"/>
      <c r="D166" s="246"/>
      <c r="E166" s="246"/>
      <c r="F166" s="246"/>
      <c r="G166" s="246"/>
      <c r="H166" s="186"/>
      <c r="P166" s="48"/>
    </row>
    <row r="167" spans="1:16" ht="15">
      <c r="A167" s="269" t="s">
        <v>1106</v>
      </c>
      <c r="B167" s="264"/>
      <c r="C167" s="245"/>
      <c r="D167" s="246"/>
      <c r="E167" s="246"/>
      <c r="F167" s="246"/>
      <c r="G167" s="246"/>
      <c r="H167" s="186"/>
      <c r="P167" s="48"/>
    </row>
    <row r="168" spans="1:16" ht="15">
      <c r="A168" s="269" t="s">
        <v>1107</v>
      </c>
      <c r="B168" s="264"/>
      <c r="C168" s="245"/>
      <c r="D168" s="246"/>
      <c r="E168" s="246"/>
      <c r="F168" s="246"/>
      <c r="G168" s="246"/>
      <c r="H168" s="186"/>
      <c r="P168" s="48"/>
    </row>
    <row r="169" spans="1:16" ht="15">
      <c r="A169" s="269" t="s">
        <v>1108</v>
      </c>
      <c r="B169" s="264"/>
      <c r="C169" s="245"/>
      <c r="D169" s="246"/>
      <c r="E169" s="246"/>
      <c r="F169" s="246"/>
      <c r="G169" s="246"/>
      <c r="H169" s="186"/>
      <c r="P169" s="48"/>
    </row>
    <row r="170" spans="1:16" ht="15">
      <c r="A170" s="269" t="s">
        <v>1109</v>
      </c>
      <c r="B170" s="264"/>
      <c r="C170" s="245"/>
      <c r="D170" s="246"/>
      <c r="E170" s="246"/>
      <c r="F170" s="246"/>
      <c r="G170" s="246"/>
      <c r="H170" s="186"/>
      <c r="P170" s="48"/>
    </row>
    <row r="171" spans="1:16" ht="15">
      <c r="A171" s="269" t="s">
        <v>1110</v>
      </c>
      <c r="B171" s="264"/>
      <c r="C171" s="245"/>
      <c r="D171" s="246"/>
      <c r="E171" s="246"/>
      <c r="F171" s="246"/>
      <c r="G171" s="246"/>
      <c r="H171" s="186"/>
      <c r="P171" s="48"/>
    </row>
    <row r="172" spans="1:16" ht="15">
      <c r="A172" s="269" t="s">
        <v>1111</v>
      </c>
      <c r="B172" s="264"/>
      <c r="C172" s="245"/>
      <c r="D172" s="246"/>
      <c r="E172" s="246"/>
      <c r="F172" s="246"/>
      <c r="G172" s="246"/>
      <c r="H172" s="186"/>
      <c r="P172" s="48"/>
    </row>
    <row r="173" spans="1:16" ht="15">
      <c r="A173" s="269" t="s">
        <v>1112</v>
      </c>
      <c r="B173" s="264"/>
      <c r="C173" s="245"/>
      <c r="D173" s="246"/>
      <c r="E173" s="246"/>
      <c r="F173" s="246"/>
      <c r="G173" s="246"/>
      <c r="H173" s="186"/>
      <c r="P173" s="48"/>
    </row>
    <row r="174" spans="1:16" ht="15">
      <c r="A174" s="269" t="s">
        <v>1113</v>
      </c>
      <c r="B174" s="264"/>
      <c r="C174" s="245"/>
      <c r="D174" s="246"/>
      <c r="E174" s="246"/>
      <c r="F174" s="246"/>
      <c r="G174" s="246"/>
      <c r="H174" s="186"/>
      <c r="P174" s="48"/>
    </row>
    <row r="175" spans="1:16" ht="15">
      <c r="A175" s="269" t="s">
        <v>1114</v>
      </c>
      <c r="B175" s="264"/>
      <c r="C175" s="245"/>
      <c r="D175" s="246"/>
      <c r="E175" s="246"/>
      <c r="F175" s="246"/>
      <c r="G175" s="246"/>
      <c r="H175" s="186"/>
      <c r="P175" s="48"/>
    </row>
    <row r="176" spans="1:16" ht="15">
      <c r="A176" s="269" t="s">
        <v>1115</v>
      </c>
      <c r="B176" s="264"/>
      <c r="C176" s="245"/>
      <c r="D176" s="246"/>
      <c r="E176" s="246"/>
      <c r="F176" s="246"/>
      <c r="G176" s="246"/>
      <c r="H176" s="186"/>
      <c r="P176" s="48"/>
    </row>
    <row r="177" spans="1:16" ht="15">
      <c r="A177" s="269" t="s">
        <v>1116</v>
      </c>
      <c r="B177" s="264"/>
      <c r="C177" s="245"/>
      <c r="D177" s="246"/>
      <c r="E177" s="246"/>
      <c r="F177" s="246"/>
      <c r="G177" s="246"/>
      <c r="H177" s="186"/>
      <c r="P177" s="48"/>
    </row>
    <row r="178" spans="1:16" ht="15">
      <c r="A178" s="269" t="s">
        <v>1117</v>
      </c>
      <c r="B178" s="264"/>
      <c r="C178" s="245"/>
      <c r="D178" s="246"/>
      <c r="E178" s="246"/>
      <c r="F178" s="246"/>
      <c r="G178" s="246"/>
      <c r="H178" s="186"/>
      <c r="P178" s="48"/>
    </row>
    <row r="179" spans="1:16" ht="15">
      <c r="A179" s="269" t="s">
        <v>1118</v>
      </c>
      <c r="B179" s="264"/>
      <c r="C179" s="245"/>
      <c r="D179" s="246"/>
      <c r="E179" s="246"/>
      <c r="F179" s="246"/>
      <c r="G179" s="246"/>
      <c r="H179" s="186"/>
      <c r="P179" s="48"/>
    </row>
    <row r="180" spans="1:16" ht="15">
      <c r="A180" s="269" t="s">
        <v>1119</v>
      </c>
      <c r="B180" s="264"/>
      <c r="C180" s="245"/>
      <c r="D180" s="246"/>
      <c r="E180" s="246"/>
      <c r="F180" s="246"/>
      <c r="G180" s="246"/>
      <c r="H180" s="186"/>
      <c r="P180" s="48"/>
    </row>
    <row r="181" spans="1:16" ht="15">
      <c r="A181" s="269" t="s">
        <v>1120</v>
      </c>
      <c r="B181" s="264"/>
      <c r="C181" s="245"/>
      <c r="D181" s="246"/>
      <c r="E181" s="246"/>
      <c r="F181" s="246"/>
      <c r="G181" s="246"/>
      <c r="H181" s="186"/>
      <c r="P181" s="48"/>
    </row>
    <row r="182" spans="1:16" ht="15">
      <c r="A182" s="269" t="s">
        <v>1121</v>
      </c>
      <c r="B182" s="264"/>
      <c r="C182" s="245"/>
      <c r="D182" s="246"/>
      <c r="E182" s="246"/>
      <c r="F182" s="246"/>
      <c r="G182" s="246"/>
      <c r="H182" s="186"/>
      <c r="P182" s="48"/>
    </row>
    <row r="183" spans="1:16" ht="15">
      <c r="A183" s="269" t="s">
        <v>1122</v>
      </c>
      <c r="B183" s="264"/>
      <c r="C183" s="245"/>
      <c r="D183" s="246"/>
      <c r="E183" s="246"/>
      <c r="F183" s="246"/>
      <c r="G183" s="246"/>
      <c r="H183" s="186"/>
      <c r="P183" s="48"/>
    </row>
    <row r="184" spans="1:16" ht="15">
      <c r="A184" s="269" t="s">
        <v>1123</v>
      </c>
      <c r="B184" s="264"/>
      <c r="C184" s="245"/>
      <c r="D184" s="246"/>
      <c r="E184" s="246"/>
      <c r="F184" s="246"/>
      <c r="G184" s="246"/>
      <c r="H184" s="186"/>
      <c r="P184" s="48"/>
    </row>
    <row r="185" spans="1:16" ht="15">
      <c r="A185" s="269" t="s">
        <v>1124</v>
      </c>
      <c r="B185" s="264"/>
      <c r="C185" s="245"/>
      <c r="D185" s="246"/>
      <c r="E185" s="246"/>
      <c r="F185" s="246"/>
      <c r="G185" s="246"/>
      <c r="H185" s="186"/>
      <c r="P185" s="48"/>
    </row>
    <row r="186" spans="1:16" ht="15">
      <c r="A186" s="269" t="s">
        <v>1125</v>
      </c>
      <c r="B186" s="264"/>
      <c r="C186" s="245"/>
      <c r="D186" s="246"/>
      <c r="E186" s="246"/>
      <c r="F186" s="246"/>
      <c r="G186" s="246"/>
      <c r="H186" s="186"/>
      <c r="P186" s="48"/>
    </row>
    <row r="187" spans="1:16" ht="15">
      <c r="A187" s="269" t="s">
        <v>1126</v>
      </c>
      <c r="B187" s="264"/>
      <c r="C187" s="245"/>
      <c r="D187" s="246"/>
      <c r="E187" s="246"/>
      <c r="F187" s="246"/>
      <c r="G187" s="246"/>
      <c r="H187" s="186"/>
      <c r="P187" s="48"/>
    </row>
    <row r="188" spans="1:16" ht="15">
      <c r="A188" s="269" t="s">
        <v>1127</v>
      </c>
      <c r="B188" s="264"/>
      <c r="C188" s="245"/>
      <c r="D188" s="246"/>
      <c r="E188" s="246"/>
      <c r="F188" s="246"/>
      <c r="G188" s="246"/>
      <c r="H188" s="186"/>
      <c r="P188" s="48"/>
    </row>
    <row r="189" spans="1:16" ht="15">
      <c r="A189" s="269" t="s">
        <v>1128</v>
      </c>
      <c r="B189" s="264"/>
      <c r="C189" s="245"/>
      <c r="D189" s="246"/>
      <c r="E189" s="246"/>
      <c r="F189" s="246"/>
      <c r="G189" s="246"/>
      <c r="H189" s="186"/>
      <c r="P189" s="48"/>
    </row>
    <row r="190" spans="1:16" ht="15">
      <c r="A190" s="269" t="s">
        <v>1129</v>
      </c>
      <c r="B190" s="264"/>
      <c r="C190" s="245"/>
      <c r="D190" s="246"/>
      <c r="E190" s="246"/>
      <c r="F190" s="246"/>
      <c r="G190" s="246"/>
      <c r="H190" s="186"/>
      <c r="P190" s="48"/>
    </row>
    <row r="191" spans="1:16" ht="15">
      <c r="A191" s="269" t="s">
        <v>1130</v>
      </c>
      <c r="B191" s="264"/>
      <c r="C191" s="245"/>
      <c r="D191" s="246"/>
      <c r="E191" s="246"/>
      <c r="F191" s="246"/>
      <c r="G191" s="246"/>
      <c r="H191" s="186"/>
      <c r="P191" s="48"/>
    </row>
    <row r="192" spans="1:16" ht="15">
      <c r="A192" s="269" t="s">
        <v>1131</v>
      </c>
      <c r="B192" s="264"/>
      <c r="C192" s="245"/>
      <c r="D192" s="246"/>
      <c r="E192" s="246"/>
      <c r="F192" s="246"/>
      <c r="G192" s="246"/>
      <c r="H192" s="186"/>
      <c r="P192" s="48"/>
    </row>
    <row r="193" spans="1:16" ht="15">
      <c r="A193" s="269" t="s">
        <v>1132</v>
      </c>
      <c r="B193" s="264"/>
      <c r="C193" s="245"/>
      <c r="D193" s="246"/>
      <c r="E193" s="246"/>
      <c r="F193" s="246"/>
      <c r="G193" s="246"/>
      <c r="H193" s="186"/>
      <c r="P193" s="48"/>
    </row>
    <row r="194" spans="1:16" ht="15">
      <c r="A194" s="269" t="s">
        <v>1133</v>
      </c>
      <c r="B194" s="264"/>
      <c r="C194" s="245"/>
      <c r="D194" s="246"/>
      <c r="E194" s="246"/>
      <c r="F194" s="246"/>
      <c r="G194" s="246"/>
      <c r="H194" s="186"/>
      <c r="P194" s="48"/>
    </row>
    <row r="195" spans="1:16" ht="15">
      <c r="A195" s="269" t="s">
        <v>1134</v>
      </c>
      <c r="B195" s="264"/>
      <c r="C195" s="245"/>
      <c r="D195" s="246"/>
      <c r="E195" s="246"/>
      <c r="F195" s="246"/>
      <c r="G195" s="246"/>
      <c r="H195" s="186"/>
      <c r="P195" s="48"/>
    </row>
    <row r="196" spans="1:16" ht="15">
      <c r="A196" s="269" t="s">
        <v>1135</v>
      </c>
      <c r="B196" s="264"/>
      <c r="C196" s="245"/>
      <c r="D196" s="246"/>
      <c r="E196" s="246"/>
      <c r="F196" s="246"/>
      <c r="G196" s="246"/>
      <c r="H196" s="186"/>
      <c r="P196" s="48"/>
    </row>
    <row r="197" spans="1:16" ht="15">
      <c r="A197" s="269" t="s">
        <v>1136</v>
      </c>
      <c r="B197" s="264"/>
      <c r="C197" s="245"/>
      <c r="D197" s="246"/>
      <c r="E197" s="246"/>
      <c r="F197" s="246"/>
      <c r="G197" s="246"/>
      <c r="H197" s="186"/>
      <c r="P197" s="48"/>
    </row>
    <row r="198" spans="1:16" ht="15">
      <c r="A198" s="269" t="s">
        <v>1137</v>
      </c>
      <c r="B198" s="264"/>
      <c r="C198" s="245"/>
      <c r="D198" s="246"/>
      <c r="E198" s="246"/>
      <c r="F198" s="246"/>
      <c r="G198" s="246"/>
      <c r="H198" s="186"/>
      <c r="P198" s="48"/>
    </row>
    <row r="199" spans="1:16" ht="15">
      <c r="A199" s="269" t="s">
        <v>1138</v>
      </c>
      <c r="B199" s="264"/>
      <c r="C199" s="245"/>
      <c r="D199" s="246"/>
      <c r="E199" s="246"/>
      <c r="F199" s="246"/>
      <c r="G199" s="246"/>
      <c r="H199" s="186"/>
      <c r="P199" s="48"/>
    </row>
    <row r="200" spans="1:16" ht="15">
      <c r="A200" s="269" t="s">
        <v>1139</v>
      </c>
      <c r="B200" s="264"/>
      <c r="C200" s="245"/>
      <c r="D200" s="246"/>
      <c r="E200" s="246"/>
      <c r="F200" s="246"/>
      <c r="G200" s="246"/>
      <c r="H200" s="186"/>
      <c r="P200" s="48"/>
    </row>
    <row r="201" spans="1:16" ht="15">
      <c r="A201" s="269" t="s">
        <v>1140</v>
      </c>
      <c r="B201" s="264"/>
      <c r="C201" s="245"/>
      <c r="D201" s="246"/>
      <c r="E201" s="246"/>
      <c r="F201" s="246"/>
      <c r="G201" s="246"/>
      <c r="H201" s="186"/>
      <c r="P201" s="48"/>
    </row>
    <row r="202" spans="1:16" ht="15">
      <c r="A202" s="269" t="s">
        <v>1141</v>
      </c>
      <c r="B202" s="264"/>
      <c r="C202" s="245"/>
      <c r="D202" s="246"/>
      <c r="E202" s="246"/>
      <c r="F202" s="246"/>
      <c r="G202" s="246"/>
      <c r="H202" s="186"/>
      <c r="P202" s="48"/>
    </row>
    <row r="203" spans="1:16" ht="15">
      <c r="A203" s="269" t="s">
        <v>1142</v>
      </c>
      <c r="B203" s="264"/>
      <c r="C203" s="245"/>
      <c r="D203" s="246"/>
      <c r="E203" s="246"/>
      <c r="F203" s="246"/>
      <c r="G203" s="246"/>
      <c r="H203" s="186"/>
      <c r="P203" s="48"/>
    </row>
  </sheetData>
  <sheetProtection sheet="1" objects="1" scenarios="1" formatCells="0" formatColumns="0" formatRows="0" insertHyperlinks="0"/>
  <dataValidations count="8">
    <dataValidation showInputMessage="1" showErrorMessage="1" sqref="H5:H16 H18:H203"/>
    <dataValidation type="list" allowBlank="1" showInputMessage="1" showErrorMessage="1" sqref="H17">
      <formula1>RStSpiegel</formula1>
    </dataValidation>
    <dataValidation type="decimal" errorStyle="information" operator="greaterThan" allowBlank="1" showErrorMessage="1" errorTitle="Gültigkeit" error="Bitte geben Sie Erlösminderungen mit einem negativen Vorzeichen ein." sqref="D28:D31">
      <formula1>0</formula1>
    </dataValidation>
    <dataValidation type="decimal" operator="greaterThan" allowBlank="1" showInputMessage="1" showErrorMessage="1" sqref="D4:D27">
      <formula1>0</formula1>
    </dataValidation>
    <dataValidation type="decimal" errorStyle="information" operator="greaterThan" allowBlank="1" showErrorMessage="1" errorTitle="Gültigkeit" error="Bitte geben Sie Erlöskorrekturen mit negativem Vorzeichen ein." sqref="D32:D203">
      <formula1>0</formula1>
    </dataValidation>
    <dataValidation type="list" allowBlank="1" showInputMessage="1" showErrorMessage="1" sqref="E4:E203">
      <formula1>"Hinzurechnung,Kürzung"</formula1>
    </dataValidation>
    <dataValidation type="list" allowBlank="1" showInputMessage="1" showErrorMessage="1" sqref="B4:B203">
      <formula1>"2011,2012,2013,2014,2015"</formula1>
    </dataValidation>
    <dataValidation type="list" allowBlank="1" showInputMessage="1" showErrorMessage="1" sqref="C4:C203">
      <formula1>Bilanz_Nummern_Namen</formula1>
    </dataValidation>
  </dataValidations>
  <pageMargins left="0.43307086614173229" right="0.35433070866141736" top="0.55118110236220474" bottom="0.51181102362204722" header="0.31496062992125984" footer="0.31496062992125984"/>
  <pageSetup paperSize="9" scale="53" fitToHeight="4" orientation="landscape" r:id="rId1"/>
  <headerFooter>
    <oddFooter>&amp;L&amp;D&amp;C&amp;F / &amp;A&amp;R&amp;P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Tabelle7">
    <tabColor theme="5" tint="0.39997558519241921"/>
    <outlinePr summaryRight="0"/>
  </sheetPr>
  <dimension ref="A1:CP206"/>
  <sheetViews>
    <sheetView topLeftCell="BN1" zoomScaleNormal="100" zoomScaleSheetLayoutView="85" workbookViewId="0">
      <pane ySplit="6" topLeftCell="A7" activePane="bottomLeft" state="frozen"/>
      <selection pane="bottomLeft"/>
    </sheetView>
  </sheetViews>
  <sheetFormatPr baseColWidth="10" defaultColWidth="12" defaultRowHeight="15" outlineLevelCol="1"/>
  <cols>
    <col min="1" max="1" width="5" style="181" customWidth="1"/>
    <col min="2" max="2" width="55" style="180" customWidth="1"/>
    <col min="3" max="3" width="34.5703125" style="180" customWidth="1"/>
    <col min="4" max="4" width="21" style="180" customWidth="1"/>
    <col min="5" max="5" width="10.7109375" style="180" customWidth="1"/>
    <col min="6" max="22" width="10.7109375" style="180" customWidth="1" outlineLevel="1"/>
    <col min="23" max="23" width="10.7109375" style="180" customWidth="1"/>
    <col min="24" max="40" width="10.7109375" style="180" customWidth="1" outlineLevel="1"/>
    <col min="41" max="41" width="10.7109375" style="180" customWidth="1"/>
    <col min="42" max="58" width="10.7109375" style="180" customWidth="1" outlineLevel="1"/>
    <col min="59" max="59" width="10.7109375" style="180" customWidth="1"/>
    <col min="60" max="76" width="10.7109375" style="180" customWidth="1" outlineLevel="1"/>
    <col min="77" max="77" width="10.7109375" style="180" customWidth="1"/>
    <col min="78" max="94" width="10.7109375" style="180" customWidth="1" outlineLevel="1"/>
    <col min="95" max="16384" width="12" style="180"/>
  </cols>
  <sheetData>
    <row r="1" spans="1:94" s="53" customFormat="1" ht="19.5" thickBot="1">
      <c r="A1" s="156" t="s">
        <v>855</v>
      </c>
      <c r="B1" s="24"/>
      <c r="C1" s="24"/>
      <c r="D1" s="462" t="str">
        <f>CONCATENATE("Firma:  ",A_Stammdaten!$B$5)</f>
        <v>Firma:  Bitte eintragen !!!</v>
      </c>
      <c r="E1" s="330">
        <v>2011</v>
      </c>
      <c r="F1" s="330">
        <v>2011</v>
      </c>
      <c r="G1" s="330">
        <v>2011</v>
      </c>
      <c r="H1" s="330">
        <v>2011</v>
      </c>
      <c r="I1" s="330">
        <v>2011</v>
      </c>
      <c r="J1" s="330">
        <v>2011</v>
      </c>
      <c r="K1" s="330">
        <v>2011</v>
      </c>
      <c r="L1" s="330">
        <v>2011</v>
      </c>
      <c r="M1" s="330">
        <v>2011</v>
      </c>
      <c r="N1" s="330">
        <v>2011</v>
      </c>
      <c r="O1" s="330">
        <v>2011</v>
      </c>
      <c r="P1" s="330">
        <v>2011</v>
      </c>
      <c r="Q1" s="330">
        <v>2011</v>
      </c>
      <c r="R1" s="330">
        <v>2011</v>
      </c>
      <c r="S1" s="330">
        <v>2011</v>
      </c>
      <c r="T1" s="330">
        <v>2011</v>
      </c>
      <c r="U1" s="330">
        <v>2011</v>
      </c>
      <c r="V1" s="330">
        <v>2011</v>
      </c>
      <c r="W1" s="330">
        <v>2012</v>
      </c>
      <c r="X1" s="330">
        <v>2012</v>
      </c>
      <c r="Y1" s="330">
        <v>2012</v>
      </c>
      <c r="Z1" s="330">
        <v>2012</v>
      </c>
      <c r="AA1" s="330">
        <v>2012</v>
      </c>
      <c r="AB1" s="330">
        <v>2012</v>
      </c>
      <c r="AC1" s="330">
        <v>2012</v>
      </c>
      <c r="AD1" s="330">
        <v>2012</v>
      </c>
      <c r="AE1" s="330">
        <v>2012</v>
      </c>
      <c r="AF1" s="330">
        <v>2012</v>
      </c>
      <c r="AG1" s="330">
        <v>2012</v>
      </c>
      <c r="AH1" s="330">
        <v>2012</v>
      </c>
      <c r="AI1" s="330">
        <v>2012</v>
      </c>
      <c r="AJ1" s="330">
        <v>2012</v>
      </c>
      <c r="AK1" s="330">
        <v>2012</v>
      </c>
      <c r="AL1" s="330">
        <v>2012</v>
      </c>
      <c r="AM1" s="330">
        <v>2012</v>
      </c>
      <c r="AN1" s="330">
        <v>2012</v>
      </c>
      <c r="AO1" s="330">
        <v>2013</v>
      </c>
      <c r="AP1" s="330">
        <v>2013</v>
      </c>
      <c r="AQ1" s="330">
        <v>2013</v>
      </c>
      <c r="AR1" s="330">
        <v>2013</v>
      </c>
      <c r="AS1" s="330">
        <v>2013</v>
      </c>
      <c r="AT1" s="330">
        <v>2013</v>
      </c>
      <c r="AU1" s="330">
        <v>2013</v>
      </c>
      <c r="AV1" s="330">
        <v>2013</v>
      </c>
      <c r="AW1" s="330">
        <v>2013</v>
      </c>
      <c r="AX1" s="330">
        <v>2013</v>
      </c>
      <c r="AY1" s="330">
        <v>2013</v>
      </c>
      <c r="AZ1" s="330">
        <v>2013</v>
      </c>
      <c r="BA1" s="330">
        <v>2013</v>
      </c>
      <c r="BB1" s="330">
        <v>2013</v>
      </c>
      <c r="BC1" s="330">
        <v>2013</v>
      </c>
      <c r="BD1" s="330">
        <v>2013</v>
      </c>
      <c r="BE1" s="330">
        <v>2013</v>
      </c>
      <c r="BF1" s="330">
        <v>2013</v>
      </c>
      <c r="BG1" s="330">
        <v>2014</v>
      </c>
      <c r="BH1" s="330">
        <v>2014</v>
      </c>
      <c r="BI1" s="330">
        <v>2014</v>
      </c>
      <c r="BJ1" s="330">
        <v>2014</v>
      </c>
      <c r="BK1" s="330">
        <v>2014</v>
      </c>
      <c r="BL1" s="330">
        <v>2014</v>
      </c>
      <c r="BM1" s="330">
        <v>2014</v>
      </c>
      <c r="BN1" s="330">
        <v>2014</v>
      </c>
      <c r="BO1" s="330">
        <v>2014</v>
      </c>
      <c r="BP1" s="330">
        <v>2014</v>
      </c>
      <c r="BQ1" s="330">
        <v>2014</v>
      </c>
      <c r="BR1" s="330">
        <v>2014</v>
      </c>
      <c r="BS1" s="330">
        <v>2014</v>
      </c>
      <c r="BT1" s="330">
        <v>2014</v>
      </c>
      <c r="BU1" s="330">
        <v>2014</v>
      </c>
      <c r="BV1" s="330">
        <v>2014</v>
      </c>
      <c r="BW1" s="330">
        <v>2014</v>
      </c>
      <c r="BX1" s="330">
        <v>2014</v>
      </c>
      <c r="BY1" s="330">
        <v>2015</v>
      </c>
      <c r="BZ1" s="330">
        <v>2015</v>
      </c>
      <c r="CA1" s="330">
        <v>2015</v>
      </c>
      <c r="CB1" s="330">
        <v>2015</v>
      </c>
      <c r="CC1" s="330">
        <v>2015</v>
      </c>
      <c r="CD1" s="330">
        <v>2015</v>
      </c>
      <c r="CE1" s="330">
        <v>2015</v>
      </c>
      <c r="CF1" s="330">
        <v>2015</v>
      </c>
      <c r="CG1" s="330">
        <v>2015</v>
      </c>
      <c r="CH1" s="330">
        <v>2015</v>
      </c>
      <c r="CI1" s="330">
        <v>2015</v>
      </c>
      <c r="CJ1" s="330">
        <v>2015</v>
      </c>
      <c r="CK1" s="330">
        <v>2015</v>
      </c>
      <c r="CL1" s="330">
        <v>2015</v>
      </c>
      <c r="CM1" s="330">
        <v>2015</v>
      </c>
      <c r="CN1" s="330">
        <v>2015</v>
      </c>
      <c r="CO1" s="330">
        <v>2015</v>
      </c>
      <c r="CP1" s="330">
        <v>2015</v>
      </c>
    </row>
    <row r="2" spans="1:94" s="53" customFormat="1">
      <c r="A2" s="471" t="s">
        <v>983</v>
      </c>
      <c r="B2" s="472" t="s">
        <v>984</v>
      </c>
      <c r="C2" s="481" t="s">
        <v>985</v>
      </c>
      <c r="D2" s="482" t="s">
        <v>986</v>
      </c>
      <c r="E2" s="480" t="s">
        <v>987</v>
      </c>
      <c r="F2" s="481" t="s">
        <v>988</v>
      </c>
      <c r="G2" s="481" t="s">
        <v>989</v>
      </c>
      <c r="H2" s="481" t="s">
        <v>990</v>
      </c>
      <c r="I2" s="481" t="s">
        <v>991</v>
      </c>
      <c r="J2" s="481" t="s">
        <v>992</v>
      </c>
      <c r="K2" s="481" t="s">
        <v>993</v>
      </c>
      <c r="L2" s="481" t="s">
        <v>994</v>
      </c>
      <c r="M2" s="481" t="s">
        <v>995</v>
      </c>
      <c r="N2" s="481" t="s">
        <v>996</v>
      </c>
      <c r="O2" s="473" t="s">
        <v>1167</v>
      </c>
      <c r="P2" s="473" t="s">
        <v>1168</v>
      </c>
      <c r="Q2" s="473" t="s">
        <v>1169</v>
      </c>
      <c r="R2" s="473" t="s">
        <v>1170</v>
      </c>
      <c r="S2" s="473" t="s">
        <v>1171</v>
      </c>
      <c r="T2" s="473" t="s">
        <v>1172</v>
      </c>
      <c r="U2" s="473" t="s">
        <v>1173</v>
      </c>
      <c r="V2" s="474" t="s">
        <v>1174</v>
      </c>
      <c r="W2" s="471" t="s">
        <v>999</v>
      </c>
      <c r="X2" s="472" t="s">
        <v>1000</v>
      </c>
      <c r="Y2" s="472" t="s">
        <v>1001</v>
      </c>
      <c r="Z2" s="472" t="s">
        <v>1002</v>
      </c>
      <c r="AA2" s="472" t="s">
        <v>1003</v>
      </c>
      <c r="AB2" s="472" t="s">
        <v>1004</v>
      </c>
      <c r="AC2" s="472" t="s">
        <v>995</v>
      </c>
      <c r="AD2" s="472" t="s">
        <v>1005</v>
      </c>
      <c r="AE2" s="472" t="s">
        <v>1006</v>
      </c>
      <c r="AF2" s="472" t="s">
        <v>1007</v>
      </c>
      <c r="AG2" s="473" t="s">
        <v>1175</v>
      </c>
      <c r="AH2" s="473" t="s">
        <v>1176</v>
      </c>
      <c r="AI2" s="473" t="s">
        <v>1177</v>
      </c>
      <c r="AJ2" s="473" t="s">
        <v>1178</v>
      </c>
      <c r="AK2" s="473" t="s">
        <v>1179</v>
      </c>
      <c r="AL2" s="473" t="s">
        <v>1180</v>
      </c>
      <c r="AM2" s="473" t="s">
        <v>1181</v>
      </c>
      <c r="AN2" s="474" t="s">
        <v>1182</v>
      </c>
      <c r="AO2" s="471" t="s">
        <v>1010</v>
      </c>
      <c r="AP2" s="472" t="s">
        <v>1011</v>
      </c>
      <c r="AQ2" s="472" t="s">
        <v>1012</v>
      </c>
      <c r="AR2" s="472" t="s">
        <v>1013</v>
      </c>
      <c r="AS2" s="472" t="s">
        <v>1014</v>
      </c>
      <c r="AT2" s="472" t="s">
        <v>1015</v>
      </c>
      <c r="AU2" s="472" t="s">
        <v>1016</v>
      </c>
      <c r="AV2" s="472" t="s">
        <v>1017</v>
      </c>
      <c r="AW2" s="472" t="s">
        <v>1018</v>
      </c>
      <c r="AX2" s="472" t="s">
        <v>1019</v>
      </c>
      <c r="AY2" s="473" t="s">
        <v>1183</v>
      </c>
      <c r="AZ2" s="473" t="s">
        <v>1184</v>
      </c>
      <c r="BA2" s="473" t="s">
        <v>1185</v>
      </c>
      <c r="BB2" s="473" t="s">
        <v>1186</v>
      </c>
      <c r="BC2" s="473" t="s">
        <v>1187</v>
      </c>
      <c r="BD2" s="473" t="s">
        <v>1188</v>
      </c>
      <c r="BE2" s="473" t="s">
        <v>1189</v>
      </c>
      <c r="BF2" s="474" t="s">
        <v>1190</v>
      </c>
      <c r="BG2" s="471" t="s">
        <v>1022</v>
      </c>
      <c r="BH2" s="472" t="s">
        <v>1023</v>
      </c>
      <c r="BI2" s="472" t="s">
        <v>1024</v>
      </c>
      <c r="BJ2" s="472" t="s">
        <v>1025</v>
      </c>
      <c r="BK2" s="472" t="s">
        <v>1026</v>
      </c>
      <c r="BL2" s="472" t="s">
        <v>1027</v>
      </c>
      <c r="BM2" s="472" t="s">
        <v>1028</v>
      </c>
      <c r="BN2" s="472" t="s">
        <v>1029</v>
      </c>
      <c r="BO2" s="472" t="s">
        <v>1030</v>
      </c>
      <c r="BP2" s="472" t="s">
        <v>1031</v>
      </c>
      <c r="BQ2" s="479" t="s">
        <v>1191</v>
      </c>
      <c r="BR2" s="473" t="s">
        <v>1192</v>
      </c>
      <c r="BS2" s="479" t="s">
        <v>1193</v>
      </c>
      <c r="BT2" s="473" t="s">
        <v>1194</v>
      </c>
      <c r="BU2" s="479" t="s">
        <v>1195</v>
      </c>
      <c r="BV2" s="473" t="s">
        <v>1196</v>
      </c>
      <c r="BW2" s="479" t="s">
        <v>1197</v>
      </c>
      <c r="BX2" s="474" t="s">
        <v>1198</v>
      </c>
      <c r="BY2" s="471" t="s">
        <v>1032</v>
      </c>
      <c r="BZ2" s="472" t="s">
        <v>1033</v>
      </c>
      <c r="CA2" s="472" t="s">
        <v>1034</v>
      </c>
      <c r="CB2" s="472" t="s">
        <v>1035</v>
      </c>
      <c r="CC2" s="472" t="s">
        <v>1036</v>
      </c>
      <c r="CD2" s="472" t="s">
        <v>1037</v>
      </c>
      <c r="CE2" s="472" t="s">
        <v>1038</v>
      </c>
      <c r="CF2" s="472" t="s">
        <v>1039</v>
      </c>
      <c r="CG2" s="472" t="s">
        <v>1040</v>
      </c>
      <c r="CH2" s="472" t="s">
        <v>1041</v>
      </c>
      <c r="CI2" s="473" t="s">
        <v>1199</v>
      </c>
      <c r="CJ2" s="473" t="s">
        <v>1200</v>
      </c>
      <c r="CK2" s="473" t="s">
        <v>1201</v>
      </c>
      <c r="CL2" s="473" t="s">
        <v>1202</v>
      </c>
      <c r="CM2" s="473" t="s">
        <v>1203</v>
      </c>
      <c r="CN2" s="473" t="s">
        <v>1204</v>
      </c>
      <c r="CO2" s="473" t="s">
        <v>1205</v>
      </c>
      <c r="CP2" s="474" t="s">
        <v>1206</v>
      </c>
    </row>
    <row r="3" spans="1:94" s="339" customFormat="1" ht="16.5" thickBot="1">
      <c r="A3" s="483"/>
      <c r="B3" s="340" t="s">
        <v>468</v>
      </c>
      <c r="C3" s="338"/>
      <c r="D3" s="484"/>
      <c r="E3" s="475">
        <v>2011</v>
      </c>
      <c r="F3" s="476"/>
      <c r="G3" s="476"/>
      <c r="H3" s="476"/>
      <c r="I3" s="476"/>
      <c r="J3" s="476"/>
      <c r="K3" s="476"/>
      <c r="L3" s="476"/>
      <c r="M3" s="476"/>
      <c r="N3" s="476"/>
      <c r="O3" s="477"/>
      <c r="P3" s="476"/>
      <c r="Q3" s="476"/>
      <c r="R3" s="476"/>
      <c r="S3" s="476"/>
      <c r="T3" s="476"/>
      <c r="U3" s="476"/>
      <c r="V3" s="478"/>
      <c r="W3" s="475">
        <v>2012</v>
      </c>
      <c r="X3" s="476"/>
      <c r="Y3" s="476"/>
      <c r="Z3" s="476"/>
      <c r="AA3" s="476"/>
      <c r="AB3" s="476"/>
      <c r="AC3" s="476"/>
      <c r="AD3" s="476"/>
      <c r="AE3" s="476"/>
      <c r="AF3" s="476"/>
      <c r="AG3" s="477"/>
      <c r="AH3" s="476"/>
      <c r="AI3" s="476"/>
      <c r="AJ3" s="476"/>
      <c r="AK3" s="476"/>
      <c r="AL3" s="476"/>
      <c r="AM3" s="476"/>
      <c r="AN3" s="478"/>
      <c r="AO3" s="475">
        <v>2013</v>
      </c>
      <c r="AP3" s="476"/>
      <c r="AQ3" s="476"/>
      <c r="AR3" s="476"/>
      <c r="AS3" s="476"/>
      <c r="AT3" s="476"/>
      <c r="AU3" s="476"/>
      <c r="AV3" s="476"/>
      <c r="AW3" s="476"/>
      <c r="AX3" s="476"/>
      <c r="AY3" s="477"/>
      <c r="AZ3" s="476"/>
      <c r="BA3" s="476"/>
      <c r="BB3" s="476"/>
      <c r="BC3" s="476"/>
      <c r="BD3" s="476"/>
      <c r="BE3" s="476"/>
      <c r="BF3" s="478"/>
      <c r="BG3" s="475">
        <v>2014</v>
      </c>
      <c r="BH3" s="476"/>
      <c r="BI3" s="476"/>
      <c r="BJ3" s="476"/>
      <c r="BK3" s="476"/>
      <c r="BL3" s="476"/>
      <c r="BM3" s="476"/>
      <c r="BN3" s="476"/>
      <c r="BO3" s="476"/>
      <c r="BP3" s="476"/>
      <c r="BQ3" s="477"/>
      <c r="BR3" s="476"/>
      <c r="BS3" s="476"/>
      <c r="BT3" s="476"/>
      <c r="BU3" s="476"/>
      <c r="BV3" s="476"/>
      <c r="BW3" s="476"/>
      <c r="BX3" s="478"/>
      <c r="BY3" s="475">
        <v>2015</v>
      </c>
      <c r="BZ3" s="476"/>
      <c r="CA3" s="476"/>
      <c r="CB3" s="476"/>
      <c r="CC3" s="476"/>
      <c r="CD3" s="476"/>
      <c r="CE3" s="476"/>
      <c r="CF3" s="476"/>
      <c r="CG3" s="476"/>
      <c r="CH3" s="476"/>
      <c r="CI3" s="477"/>
      <c r="CJ3" s="476"/>
      <c r="CK3" s="476"/>
      <c r="CL3" s="476"/>
      <c r="CM3" s="476"/>
      <c r="CN3" s="476"/>
      <c r="CO3" s="476"/>
      <c r="CP3" s="478"/>
    </row>
    <row r="4" spans="1:94" s="337" customFormat="1" ht="36" customHeight="1">
      <c r="A4" s="485"/>
      <c r="B4" s="335"/>
      <c r="C4" s="336"/>
      <c r="D4" s="486"/>
      <c r="E4" s="535" t="s">
        <v>557</v>
      </c>
      <c r="F4" s="536"/>
      <c r="G4" s="536"/>
      <c r="H4" s="536"/>
      <c r="I4" s="537"/>
      <c r="J4" s="538" t="s">
        <v>573</v>
      </c>
      <c r="K4" s="539"/>
      <c r="L4" s="539"/>
      <c r="M4" s="539"/>
      <c r="N4" s="540"/>
      <c r="O4" s="532" t="s">
        <v>579</v>
      </c>
      <c r="P4" s="533"/>
      <c r="Q4" s="533"/>
      <c r="R4" s="533"/>
      <c r="S4" s="533"/>
      <c r="T4" s="533"/>
      <c r="U4" s="533"/>
      <c r="V4" s="534"/>
      <c r="W4" s="535" t="s">
        <v>557</v>
      </c>
      <c r="X4" s="536"/>
      <c r="Y4" s="536"/>
      <c r="Z4" s="536"/>
      <c r="AA4" s="537"/>
      <c r="AB4" s="538" t="s">
        <v>573</v>
      </c>
      <c r="AC4" s="539"/>
      <c r="AD4" s="539"/>
      <c r="AE4" s="539"/>
      <c r="AF4" s="540"/>
      <c r="AG4" s="532" t="s">
        <v>579</v>
      </c>
      <c r="AH4" s="533"/>
      <c r="AI4" s="533"/>
      <c r="AJ4" s="533"/>
      <c r="AK4" s="533"/>
      <c r="AL4" s="533"/>
      <c r="AM4" s="533"/>
      <c r="AN4" s="534"/>
      <c r="AO4" s="535" t="s">
        <v>557</v>
      </c>
      <c r="AP4" s="536"/>
      <c r="AQ4" s="536"/>
      <c r="AR4" s="536"/>
      <c r="AS4" s="537"/>
      <c r="AT4" s="538" t="s">
        <v>573</v>
      </c>
      <c r="AU4" s="539"/>
      <c r="AV4" s="539"/>
      <c r="AW4" s="539"/>
      <c r="AX4" s="540"/>
      <c r="AY4" s="532" t="s">
        <v>579</v>
      </c>
      <c r="AZ4" s="533"/>
      <c r="BA4" s="533"/>
      <c r="BB4" s="533"/>
      <c r="BC4" s="533"/>
      <c r="BD4" s="533"/>
      <c r="BE4" s="533"/>
      <c r="BF4" s="534"/>
      <c r="BG4" s="535" t="s">
        <v>557</v>
      </c>
      <c r="BH4" s="536"/>
      <c r="BI4" s="536"/>
      <c r="BJ4" s="536"/>
      <c r="BK4" s="537"/>
      <c r="BL4" s="538" t="s">
        <v>573</v>
      </c>
      <c r="BM4" s="539"/>
      <c r="BN4" s="539"/>
      <c r="BO4" s="539"/>
      <c r="BP4" s="540"/>
      <c r="BQ4" s="532" t="s">
        <v>579</v>
      </c>
      <c r="BR4" s="533"/>
      <c r="BS4" s="533"/>
      <c r="BT4" s="533"/>
      <c r="BU4" s="533"/>
      <c r="BV4" s="533"/>
      <c r="BW4" s="533"/>
      <c r="BX4" s="534"/>
      <c r="BY4" s="535" t="s">
        <v>557</v>
      </c>
      <c r="BZ4" s="536"/>
      <c r="CA4" s="536"/>
      <c r="CB4" s="536"/>
      <c r="CC4" s="537"/>
      <c r="CD4" s="538" t="s">
        <v>573</v>
      </c>
      <c r="CE4" s="539"/>
      <c r="CF4" s="539"/>
      <c r="CG4" s="539"/>
      <c r="CH4" s="540"/>
      <c r="CI4" s="532" t="s">
        <v>579</v>
      </c>
      <c r="CJ4" s="533"/>
      <c r="CK4" s="533"/>
      <c r="CL4" s="533"/>
      <c r="CM4" s="533"/>
      <c r="CN4" s="533"/>
      <c r="CO4" s="533"/>
      <c r="CP4" s="534"/>
    </row>
    <row r="5" spans="1:94" s="53" customFormat="1" ht="60">
      <c r="A5" s="487" t="s">
        <v>1043</v>
      </c>
      <c r="B5" s="5" t="s">
        <v>469</v>
      </c>
      <c r="C5" s="5" t="s">
        <v>470</v>
      </c>
      <c r="D5" s="488" t="s">
        <v>565</v>
      </c>
      <c r="E5" s="406" t="s">
        <v>1226</v>
      </c>
      <c r="F5" s="6" t="s">
        <v>471</v>
      </c>
      <c r="G5" s="6" t="s">
        <v>472</v>
      </c>
      <c r="H5" s="34" t="s">
        <v>1230</v>
      </c>
      <c r="I5" s="407" t="s">
        <v>1227</v>
      </c>
      <c r="J5" s="406" t="s">
        <v>1228</v>
      </c>
      <c r="K5" s="6" t="s">
        <v>471</v>
      </c>
      <c r="L5" s="6" t="s">
        <v>473</v>
      </c>
      <c r="M5" s="6" t="s">
        <v>474</v>
      </c>
      <c r="N5" s="407" t="s">
        <v>1229</v>
      </c>
      <c r="O5" s="406" t="s">
        <v>870</v>
      </c>
      <c r="P5" s="6" t="s">
        <v>340</v>
      </c>
      <c r="Q5" s="34" t="s">
        <v>870</v>
      </c>
      <c r="R5" s="6" t="s">
        <v>340</v>
      </c>
      <c r="S5" s="34" t="s">
        <v>870</v>
      </c>
      <c r="T5" s="6" t="s">
        <v>340</v>
      </c>
      <c r="U5" s="34" t="s">
        <v>870</v>
      </c>
      <c r="V5" s="469" t="s">
        <v>340</v>
      </c>
      <c r="W5" s="406" t="s">
        <v>1226</v>
      </c>
      <c r="X5" s="6" t="s">
        <v>471</v>
      </c>
      <c r="Y5" s="6" t="s">
        <v>472</v>
      </c>
      <c r="Z5" s="34" t="s">
        <v>1230</v>
      </c>
      <c r="AA5" s="407" t="s">
        <v>1227</v>
      </c>
      <c r="AB5" s="406" t="s">
        <v>1228</v>
      </c>
      <c r="AC5" s="6" t="s">
        <v>471</v>
      </c>
      <c r="AD5" s="6" t="s">
        <v>473</v>
      </c>
      <c r="AE5" s="6" t="s">
        <v>474</v>
      </c>
      <c r="AF5" s="407" t="s">
        <v>1229</v>
      </c>
      <c r="AG5" s="406" t="s">
        <v>870</v>
      </c>
      <c r="AH5" s="6" t="s">
        <v>340</v>
      </c>
      <c r="AI5" s="34" t="s">
        <v>870</v>
      </c>
      <c r="AJ5" s="6" t="s">
        <v>340</v>
      </c>
      <c r="AK5" s="34" t="s">
        <v>870</v>
      </c>
      <c r="AL5" s="6" t="s">
        <v>340</v>
      </c>
      <c r="AM5" s="34" t="s">
        <v>870</v>
      </c>
      <c r="AN5" s="469" t="s">
        <v>340</v>
      </c>
      <c r="AO5" s="406" t="s">
        <v>1226</v>
      </c>
      <c r="AP5" s="6" t="s">
        <v>471</v>
      </c>
      <c r="AQ5" s="6" t="s">
        <v>472</v>
      </c>
      <c r="AR5" s="34" t="s">
        <v>1230</v>
      </c>
      <c r="AS5" s="407" t="s">
        <v>1227</v>
      </c>
      <c r="AT5" s="406" t="s">
        <v>1228</v>
      </c>
      <c r="AU5" s="6" t="s">
        <v>471</v>
      </c>
      <c r="AV5" s="6" t="s">
        <v>473</v>
      </c>
      <c r="AW5" s="6" t="s">
        <v>474</v>
      </c>
      <c r="AX5" s="407" t="s">
        <v>1229</v>
      </c>
      <c r="AY5" s="406" t="s">
        <v>870</v>
      </c>
      <c r="AZ5" s="6" t="s">
        <v>340</v>
      </c>
      <c r="BA5" s="34" t="s">
        <v>870</v>
      </c>
      <c r="BB5" s="6" t="s">
        <v>340</v>
      </c>
      <c r="BC5" s="34" t="s">
        <v>870</v>
      </c>
      <c r="BD5" s="6" t="s">
        <v>340</v>
      </c>
      <c r="BE5" s="34" t="s">
        <v>870</v>
      </c>
      <c r="BF5" s="469" t="s">
        <v>340</v>
      </c>
      <c r="BG5" s="406" t="s">
        <v>1226</v>
      </c>
      <c r="BH5" s="6" t="s">
        <v>471</v>
      </c>
      <c r="BI5" s="6" t="s">
        <v>472</v>
      </c>
      <c r="BJ5" s="34" t="s">
        <v>1230</v>
      </c>
      <c r="BK5" s="407" t="s">
        <v>1227</v>
      </c>
      <c r="BL5" s="406" t="s">
        <v>1228</v>
      </c>
      <c r="BM5" s="6" t="s">
        <v>471</v>
      </c>
      <c r="BN5" s="6" t="s">
        <v>473</v>
      </c>
      <c r="BO5" s="6" t="s">
        <v>474</v>
      </c>
      <c r="BP5" s="407" t="s">
        <v>1229</v>
      </c>
      <c r="BQ5" s="406" t="s">
        <v>870</v>
      </c>
      <c r="BR5" s="6" t="s">
        <v>340</v>
      </c>
      <c r="BS5" s="34" t="s">
        <v>870</v>
      </c>
      <c r="BT5" s="6" t="s">
        <v>340</v>
      </c>
      <c r="BU5" s="34" t="s">
        <v>870</v>
      </c>
      <c r="BV5" s="6" t="s">
        <v>340</v>
      </c>
      <c r="BW5" s="34" t="s">
        <v>870</v>
      </c>
      <c r="BX5" s="469" t="s">
        <v>340</v>
      </c>
      <c r="BY5" s="406" t="s">
        <v>1226</v>
      </c>
      <c r="BZ5" s="6" t="s">
        <v>471</v>
      </c>
      <c r="CA5" s="6" t="s">
        <v>472</v>
      </c>
      <c r="CB5" s="34" t="s">
        <v>1230</v>
      </c>
      <c r="CC5" s="407" t="s">
        <v>1227</v>
      </c>
      <c r="CD5" s="406" t="s">
        <v>1228</v>
      </c>
      <c r="CE5" s="6" t="s">
        <v>471</v>
      </c>
      <c r="CF5" s="6" t="s">
        <v>473</v>
      </c>
      <c r="CG5" s="6" t="s">
        <v>474</v>
      </c>
      <c r="CH5" s="407" t="s">
        <v>1229</v>
      </c>
      <c r="CI5" s="406" t="s">
        <v>870</v>
      </c>
      <c r="CJ5" s="6" t="s">
        <v>340</v>
      </c>
      <c r="CK5" s="34" t="s">
        <v>870</v>
      </c>
      <c r="CL5" s="6" t="s">
        <v>340</v>
      </c>
      <c r="CM5" s="34" t="s">
        <v>870</v>
      </c>
      <c r="CN5" s="6" t="s">
        <v>340</v>
      </c>
      <c r="CO5" s="34" t="s">
        <v>870</v>
      </c>
      <c r="CP5" s="469" t="s">
        <v>340</v>
      </c>
    </row>
    <row r="6" spans="1:94" s="53" customFormat="1" ht="14.25" customHeight="1">
      <c r="A6" s="489"/>
      <c r="B6" s="256"/>
      <c r="C6" s="257"/>
      <c r="D6" s="490"/>
      <c r="E6" s="408">
        <f t="shared" ref="E6:N6" si="0">SUM(E7:E206)</f>
        <v>0</v>
      </c>
      <c r="F6" s="331">
        <f t="shared" si="0"/>
        <v>0</v>
      </c>
      <c r="G6" s="331">
        <f t="shared" si="0"/>
        <v>0</v>
      </c>
      <c r="H6" s="331">
        <f t="shared" si="0"/>
        <v>0</v>
      </c>
      <c r="I6" s="409">
        <f t="shared" si="0"/>
        <v>0</v>
      </c>
      <c r="J6" s="408">
        <f t="shared" si="0"/>
        <v>0</v>
      </c>
      <c r="K6" s="331">
        <f t="shared" si="0"/>
        <v>0</v>
      </c>
      <c r="L6" s="331">
        <f t="shared" si="0"/>
        <v>0</v>
      </c>
      <c r="M6" s="331">
        <f t="shared" si="0"/>
        <v>0</v>
      </c>
      <c r="N6" s="409">
        <f t="shared" si="0"/>
        <v>0</v>
      </c>
      <c r="O6" s="470"/>
      <c r="P6" s="333">
        <f t="shared" ref="P6" si="1">SUM(P7:P206)</f>
        <v>0</v>
      </c>
      <c r="Q6" s="332"/>
      <c r="R6" s="333">
        <f t="shared" ref="R6" si="2">SUM(R7:R206)</f>
        <v>0</v>
      </c>
      <c r="S6" s="332"/>
      <c r="T6" s="333">
        <f t="shared" ref="T6" si="3">SUM(T7:T206)</f>
        <v>0</v>
      </c>
      <c r="U6" s="332"/>
      <c r="V6" s="409">
        <f t="shared" ref="V6:AF6" si="4">SUM(V7:V206)</f>
        <v>0</v>
      </c>
      <c r="W6" s="408">
        <f t="shared" si="4"/>
        <v>0</v>
      </c>
      <c r="X6" s="331">
        <f t="shared" si="4"/>
        <v>0</v>
      </c>
      <c r="Y6" s="331">
        <f t="shared" si="4"/>
        <v>0</v>
      </c>
      <c r="Z6" s="331">
        <f t="shared" si="4"/>
        <v>0</v>
      </c>
      <c r="AA6" s="409">
        <f t="shared" si="4"/>
        <v>0</v>
      </c>
      <c r="AB6" s="408">
        <f t="shared" si="4"/>
        <v>0</v>
      </c>
      <c r="AC6" s="331">
        <f t="shared" si="4"/>
        <v>0</v>
      </c>
      <c r="AD6" s="331">
        <f t="shared" si="4"/>
        <v>0</v>
      </c>
      <c r="AE6" s="331">
        <f t="shared" si="4"/>
        <v>0</v>
      </c>
      <c r="AF6" s="409">
        <f t="shared" si="4"/>
        <v>0</v>
      </c>
      <c r="AG6" s="470"/>
      <c r="AH6" s="333">
        <f t="shared" ref="AH6" si="5">SUM(AH7:AH206)</f>
        <v>0</v>
      </c>
      <c r="AI6" s="332"/>
      <c r="AJ6" s="333">
        <f t="shared" ref="AJ6" si="6">SUM(AJ7:AJ206)</f>
        <v>0</v>
      </c>
      <c r="AK6" s="332"/>
      <c r="AL6" s="333">
        <f t="shared" ref="AL6" si="7">SUM(AL7:AL206)</f>
        <v>0</v>
      </c>
      <c r="AM6" s="332"/>
      <c r="AN6" s="409">
        <f t="shared" ref="AN6" si="8">SUM(AN7:AN206)</f>
        <v>0</v>
      </c>
      <c r="AO6" s="408">
        <f t="shared" ref="AO6:AX6" si="9">SUM(AO7:AO206)</f>
        <v>0</v>
      </c>
      <c r="AP6" s="331">
        <f t="shared" si="9"/>
        <v>0</v>
      </c>
      <c r="AQ6" s="331">
        <f t="shared" si="9"/>
        <v>0</v>
      </c>
      <c r="AR6" s="331">
        <f t="shared" si="9"/>
        <v>0</v>
      </c>
      <c r="AS6" s="409">
        <f t="shared" si="9"/>
        <v>0</v>
      </c>
      <c r="AT6" s="408">
        <f t="shared" si="9"/>
        <v>0</v>
      </c>
      <c r="AU6" s="331">
        <f t="shared" si="9"/>
        <v>0</v>
      </c>
      <c r="AV6" s="331">
        <f t="shared" si="9"/>
        <v>0</v>
      </c>
      <c r="AW6" s="331">
        <f t="shared" si="9"/>
        <v>0</v>
      </c>
      <c r="AX6" s="409">
        <f t="shared" si="9"/>
        <v>0</v>
      </c>
      <c r="AY6" s="470"/>
      <c r="AZ6" s="333">
        <f t="shared" ref="AZ6" si="10">SUM(AZ7:AZ206)</f>
        <v>0</v>
      </c>
      <c r="BA6" s="332"/>
      <c r="BB6" s="333">
        <f t="shared" ref="BB6" si="11">SUM(BB7:BB206)</f>
        <v>0</v>
      </c>
      <c r="BC6" s="332"/>
      <c r="BD6" s="333">
        <f t="shared" ref="BD6" si="12">SUM(BD7:BD206)</f>
        <v>0</v>
      </c>
      <c r="BE6" s="332"/>
      <c r="BF6" s="409">
        <f t="shared" ref="BF6" si="13">SUM(BF7:BF206)</f>
        <v>0</v>
      </c>
      <c r="BG6" s="408">
        <f t="shared" ref="BG6:BP6" si="14">SUM(BG7:BG206)</f>
        <v>0</v>
      </c>
      <c r="BH6" s="331">
        <f t="shared" si="14"/>
        <v>0</v>
      </c>
      <c r="BI6" s="331">
        <f t="shared" si="14"/>
        <v>0</v>
      </c>
      <c r="BJ6" s="331">
        <f t="shared" si="14"/>
        <v>0</v>
      </c>
      <c r="BK6" s="409">
        <f t="shared" si="14"/>
        <v>0</v>
      </c>
      <c r="BL6" s="408">
        <f t="shared" si="14"/>
        <v>0</v>
      </c>
      <c r="BM6" s="331">
        <f t="shared" si="14"/>
        <v>0</v>
      </c>
      <c r="BN6" s="331">
        <f t="shared" si="14"/>
        <v>0</v>
      </c>
      <c r="BO6" s="331">
        <f t="shared" si="14"/>
        <v>0</v>
      </c>
      <c r="BP6" s="409">
        <f t="shared" si="14"/>
        <v>0</v>
      </c>
      <c r="BQ6" s="470"/>
      <c r="BR6" s="333">
        <f t="shared" ref="BR6" si="15">SUM(BR7:BR206)</f>
        <v>0</v>
      </c>
      <c r="BS6" s="332"/>
      <c r="BT6" s="333">
        <f t="shared" ref="BT6" si="16">SUM(BT7:BT206)</f>
        <v>0</v>
      </c>
      <c r="BU6" s="332"/>
      <c r="BV6" s="333">
        <f t="shared" ref="BV6" si="17">SUM(BV7:BV206)</f>
        <v>0</v>
      </c>
      <c r="BW6" s="332"/>
      <c r="BX6" s="409">
        <f t="shared" ref="BX6" si="18">SUM(BX7:BX206)</f>
        <v>0</v>
      </c>
      <c r="BY6" s="408">
        <f t="shared" ref="BY6:CH6" si="19">SUM(BY7:BY206)</f>
        <v>0</v>
      </c>
      <c r="BZ6" s="331">
        <f t="shared" si="19"/>
        <v>0</v>
      </c>
      <c r="CA6" s="331">
        <f t="shared" si="19"/>
        <v>0</v>
      </c>
      <c r="CB6" s="331">
        <f t="shared" si="19"/>
        <v>0</v>
      </c>
      <c r="CC6" s="409">
        <f t="shared" si="19"/>
        <v>0</v>
      </c>
      <c r="CD6" s="408">
        <f t="shared" si="19"/>
        <v>0</v>
      </c>
      <c r="CE6" s="331">
        <f t="shared" si="19"/>
        <v>0</v>
      </c>
      <c r="CF6" s="331">
        <f t="shared" si="19"/>
        <v>0</v>
      </c>
      <c r="CG6" s="331">
        <f t="shared" si="19"/>
        <v>0</v>
      </c>
      <c r="CH6" s="409">
        <f t="shared" si="19"/>
        <v>0</v>
      </c>
      <c r="CI6" s="470"/>
      <c r="CJ6" s="333">
        <f t="shared" ref="CJ6" si="20">SUM(CJ7:CJ206)</f>
        <v>0</v>
      </c>
      <c r="CK6" s="332"/>
      <c r="CL6" s="333">
        <f t="shared" ref="CL6" si="21">SUM(CL7:CL206)</f>
        <v>0</v>
      </c>
      <c r="CM6" s="332"/>
      <c r="CN6" s="333">
        <f t="shared" ref="CN6" si="22">SUM(CN7:CN206)</f>
        <v>0</v>
      </c>
      <c r="CO6" s="332"/>
      <c r="CP6" s="409">
        <f t="shared" ref="CP6" si="23">SUM(CP7:CP206)</f>
        <v>0</v>
      </c>
    </row>
    <row r="7" spans="1:94" s="53" customFormat="1" ht="14.25" customHeight="1">
      <c r="A7" s="491" t="s">
        <v>21</v>
      </c>
      <c r="B7" s="265"/>
      <c r="C7" s="186"/>
      <c r="D7" s="492"/>
      <c r="E7" s="410"/>
      <c r="F7" s="334"/>
      <c r="G7" s="334"/>
      <c r="H7" s="334"/>
      <c r="I7" s="411">
        <f>+E7-F7-G7+H7</f>
        <v>0</v>
      </c>
      <c r="J7" s="463"/>
      <c r="K7" s="304"/>
      <c r="L7" s="304"/>
      <c r="M7" s="304"/>
      <c r="N7" s="411">
        <f>+J7-K7-L7+M7</f>
        <v>0</v>
      </c>
      <c r="O7" s="463"/>
      <c r="P7" s="304"/>
      <c r="Q7" s="304"/>
      <c r="R7" s="304"/>
      <c r="S7" s="304"/>
      <c r="T7" s="304"/>
      <c r="U7" s="304"/>
      <c r="V7" s="411"/>
      <c r="W7" s="410"/>
      <c r="X7" s="334"/>
      <c r="Y7" s="334"/>
      <c r="Z7" s="334"/>
      <c r="AA7" s="411">
        <f>+W7-X7-Y7+Z7</f>
        <v>0</v>
      </c>
      <c r="AB7" s="463"/>
      <c r="AC7" s="304"/>
      <c r="AD7" s="304"/>
      <c r="AE7" s="304"/>
      <c r="AF7" s="411">
        <f>+AB7-AC7-AD7+AE7</f>
        <v>0</v>
      </c>
      <c r="AG7" s="463"/>
      <c r="AH7" s="304"/>
      <c r="AI7" s="304"/>
      <c r="AJ7" s="304"/>
      <c r="AK7" s="304"/>
      <c r="AL7" s="304"/>
      <c r="AM7" s="304"/>
      <c r="AN7" s="411"/>
      <c r="AO7" s="410"/>
      <c r="AP7" s="334"/>
      <c r="AQ7" s="334"/>
      <c r="AR7" s="334"/>
      <c r="AS7" s="411">
        <f>+AO7-AP7-AQ7+AR7</f>
        <v>0</v>
      </c>
      <c r="AT7" s="463"/>
      <c r="AU7" s="304"/>
      <c r="AV7" s="304"/>
      <c r="AW7" s="304"/>
      <c r="AX7" s="411">
        <f>+AT7-AU7-AV7+AW7</f>
        <v>0</v>
      </c>
      <c r="AY7" s="463"/>
      <c r="AZ7" s="304"/>
      <c r="BA7" s="304"/>
      <c r="BB7" s="304"/>
      <c r="BC7" s="304"/>
      <c r="BD7" s="304"/>
      <c r="BE7" s="304"/>
      <c r="BF7" s="411"/>
      <c r="BG7" s="410"/>
      <c r="BH7" s="334"/>
      <c r="BI7" s="334"/>
      <c r="BJ7" s="334"/>
      <c r="BK7" s="411">
        <f>+BG7-BH7-BI7+BJ7</f>
        <v>0</v>
      </c>
      <c r="BL7" s="463"/>
      <c r="BM7" s="304"/>
      <c r="BN7" s="304"/>
      <c r="BO7" s="304"/>
      <c r="BP7" s="411">
        <f>+BL7-BM7-BN7+BO7</f>
        <v>0</v>
      </c>
      <c r="BQ7" s="463"/>
      <c r="BR7" s="304"/>
      <c r="BS7" s="304"/>
      <c r="BT7" s="304"/>
      <c r="BU7" s="304"/>
      <c r="BV7" s="304"/>
      <c r="BW7" s="304"/>
      <c r="BX7" s="411"/>
      <c r="BY7" s="410"/>
      <c r="BZ7" s="334"/>
      <c r="CA7" s="334"/>
      <c r="CB7" s="334"/>
      <c r="CC7" s="411">
        <f>+BY7-BZ7-CA7+CB7</f>
        <v>0</v>
      </c>
      <c r="CD7" s="463"/>
      <c r="CE7" s="304"/>
      <c r="CF7" s="304"/>
      <c r="CG7" s="304"/>
      <c r="CH7" s="411">
        <f>+CD7-CE7-CF7+CG7</f>
        <v>0</v>
      </c>
      <c r="CI7" s="463"/>
      <c r="CJ7" s="304"/>
      <c r="CK7" s="304"/>
      <c r="CL7" s="304"/>
      <c r="CM7" s="304"/>
      <c r="CN7" s="304"/>
      <c r="CO7" s="304"/>
      <c r="CP7" s="411"/>
    </row>
    <row r="8" spans="1:94" s="53" customFormat="1" ht="14.25" customHeight="1">
      <c r="A8" s="491" t="s">
        <v>23</v>
      </c>
      <c r="B8" s="265"/>
      <c r="C8" s="186"/>
      <c r="D8" s="492"/>
      <c r="E8" s="410"/>
      <c r="F8" s="334"/>
      <c r="G8" s="334"/>
      <c r="H8" s="334"/>
      <c r="I8" s="411">
        <f t="shared" ref="I8:I71" si="24">+E8-F8-G8+H8</f>
        <v>0</v>
      </c>
      <c r="J8" s="463"/>
      <c r="K8" s="304"/>
      <c r="L8" s="304"/>
      <c r="M8" s="304"/>
      <c r="N8" s="411">
        <f t="shared" ref="N8:N71" si="25">+J8-K8-L8+M8</f>
        <v>0</v>
      </c>
      <c r="O8" s="463"/>
      <c r="P8" s="304"/>
      <c r="Q8" s="304"/>
      <c r="R8" s="304"/>
      <c r="S8" s="304"/>
      <c r="T8" s="304"/>
      <c r="U8" s="304"/>
      <c r="V8" s="411"/>
      <c r="W8" s="410"/>
      <c r="X8" s="334"/>
      <c r="Y8" s="334"/>
      <c r="Z8" s="334"/>
      <c r="AA8" s="411">
        <f t="shared" ref="AA8:AA71" si="26">+W8-X8-Y8+Z8</f>
        <v>0</v>
      </c>
      <c r="AB8" s="463"/>
      <c r="AC8" s="304"/>
      <c r="AD8" s="304"/>
      <c r="AE8" s="304"/>
      <c r="AF8" s="411">
        <f t="shared" ref="AF8:AF71" si="27">+AB8-AC8-AD8+AE8</f>
        <v>0</v>
      </c>
      <c r="AG8" s="463"/>
      <c r="AH8" s="304"/>
      <c r="AI8" s="304"/>
      <c r="AJ8" s="304"/>
      <c r="AK8" s="304"/>
      <c r="AL8" s="304"/>
      <c r="AM8" s="304"/>
      <c r="AN8" s="411"/>
      <c r="AO8" s="410"/>
      <c r="AP8" s="334"/>
      <c r="AQ8" s="334"/>
      <c r="AR8" s="334"/>
      <c r="AS8" s="411">
        <f t="shared" ref="AS8:AS71" si="28">+AO8-AP8-AQ8+AR8</f>
        <v>0</v>
      </c>
      <c r="AT8" s="463"/>
      <c r="AU8" s="304"/>
      <c r="AV8" s="304"/>
      <c r="AW8" s="304"/>
      <c r="AX8" s="411">
        <f t="shared" ref="AX8:AX71" si="29">+AT8-AU8-AV8+AW8</f>
        <v>0</v>
      </c>
      <c r="AY8" s="463"/>
      <c r="AZ8" s="304"/>
      <c r="BA8" s="304"/>
      <c r="BB8" s="304"/>
      <c r="BC8" s="304"/>
      <c r="BD8" s="304"/>
      <c r="BE8" s="304"/>
      <c r="BF8" s="411"/>
      <c r="BG8" s="410"/>
      <c r="BH8" s="334"/>
      <c r="BI8" s="334"/>
      <c r="BJ8" s="334"/>
      <c r="BK8" s="411">
        <f t="shared" ref="BK8:BK71" si="30">+BG8-BH8-BI8+BJ8</f>
        <v>0</v>
      </c>
      <c r="BL8" s="463"/>
      <c r="BM8" s="304"/>
      <c r="BN8" s="304"/>
      <c r="BO8" s="304"/>
      <c r="BP8" s="411">
        <f t="shared" ref="BP8:BP71" si="31">+BL8-BM8-BN8+BO8</f>
        <v>0</v>
      </c>
      <c r="BQ8" s="463"/>
      <c r="BR8" s="304"/>
      <c r="BS8" s="304"/>
      <c r="BT8" s="304"/>
      <c r="BU8" s="304"/>
      <c r="BV8" s="304"/>
      <c r="BW8" s="304"/>
      <c r="BX8" s="411"/>
      <c r="BY8" s="410"/>
      <c r="BZ8" s="334"/>
      <c r="CA8" s="334"/>
      <c r="CB8" s="334"/>
      <c r="CC8" s="411">
        <f t="shared" ref="CC8:CC71" si="32">+BY8-BZ8-CA8+CB8</f>
        <v>0</v>
      </c>
      <c r="CD8" s="463"/>
      <c r="CE8" s="304"/>
      <c r="CF8" s="304"/>
      <c r="CG8" s="304"/>
      <c r="CH8" s="411">
        <f t="shared" ref="CH8:CH71" si="33">+CD8-CE8-CF8+CG8</f>
        <v>0</v>
      </c>
      <c r="CI8" s="463"/>
      <c r="CJ8" s="304"/>
      <c r="CK8" s="304"/>
      <c r="CL8" s="304"/>
      <c r="CM8" s="304"/>
      <c r="CN8" s="304"/>
      <c r="CO8" s="304"/>
      <c r="CP8" s="411"/>
    </row>
    <row r="9" spans="1:94" s="53" customFormat="1" ht="14.25" customHeight="1">
      <c r="A9" s="491" t="s">
        <v>25</v>
      </c>
      <c r="B9" s="265"/>
      <c r="C9" s="186"/>
      <c r="D9" s="492"/>
      <c r="E9" s="410"/>
      <c r="F9" s="334"/>
      <c r="G9" s="334"/>
      <c r="H9" s="334"/>
      <c r="I9" s="411">
        <f t="shared" si="24"/>
        <v>0</v>
      </c>
      <c r="J9" s="463"/>
      <c r="K9" s="304"/>
      <c r="L9" s="304"/>
      <c r="M9" s="304"/>
      <c r="N9" s="411">
        <f t="shared" si="25"/>
        <v>0</v>
      </c>
      <c r="O9" s="463"/>
      <c r="P9" s="304"/>
      <c r="Q9" s="304"/>
      <c r="R9" s="304"/>
      <c r="S9" s="304"/>
      <c r="T9" s="304"/>
      <c r="U9" s="304"/>
      <c r="V9" s="411"/>
      <c r="W9" s="410"/>
      <c r="X9" s="334"/>
      <c r="Y9" s="334"/>
      <c r="Z9" s="334"/>
      <c r="AA9" s="411">
        <f t="shared" si="26"/>
        <v>0</v>
      </c>
      <c r="AB9" s="463"/>
      <c r="AC9" s="304"/>
      <c r="AD9" s="304"/>
      <c r="AE9" s="304"/>
      <c r="AF9" s="411">
        <f t="shared" si="27"/>
        <v>0</v>
      </c>
      <c r="AG9" s="463"/>
      <c r="AH9" s="304"/>
      <c r="AI9" s="304"/>
      <c r="AJ9" s="304"/>
      <c r="AK9" s="304"/>
      <c r="AL9" s="304"/>
      <c r="AM9" s="304"/>
      <c r="AN9" s="411"/>
      <c r="AO9" s="410"/>
      <c r="AP9" s="334"/>
      <c r="AQ9" s="334"/>
      <c r="AR9" s="334"/>
      <c r="AS9" s="411">
        <f t="shared" si="28"/>
        <v>0</v>
      </c>
      <c r="AT9" s="463"/>
      <c r="AU9" s="304"/>
      <c r="AV9" s="304"/>
      <c r="AW9" s="304"/>
      <c r="AX9" s="411">
        <f t="shared" si="29"/>
        <v>0</v>
      </c>
      <c r="AY9" s="463"/>
      <c r="AZ9" s="304"/>
      <c r="BA9" s="304"/>
      <c r="BB9" s="304"/>
      <c r="BC9" s="304"/>
      <c r="BD9" s="304"/>
      <c r="BE9" s="304"/>
      <c r="BF9" s="411"/>
      <c r="BG9" s="410"/>
      <c r="BH9" s="334"/>
      <c r="BI9" s="334"/>
      <c r="BJ9" s="334"/>
      <c r="BK9" s="411">
        <f t="shared" si="30"/>
        <v>0</v>
      </c>
      <c r="BL9" s="463"/>
      <c r="BM9" s="304"/>
      <c r="BN9" s="304"/>
      <c r="BO9" s="304"/>
      <c r="BP9" s="411">
        <f t="shared" si="31"/>
        <v>0</v>
      </c>
      <c r="BQ9" s="463"/>
      <c r="BR9" s="304"/>
      <c r="BS9" s="304"/>
      <c r="BT9" s="304"/>
      <c r="BU9" s="304"/>
      <c r="BV9" s="304"/>
      <c r="BW9" s="304"/>
      <c r="BX9" s="411"/>
      <c r="BY9" s="410"/>
      <c r="BZ9" s="334"/>
      <c r="CA9" s="334"/>
      <c r="CB9" s="334"/>
      <c r="CC9" s="411">
        <f t="shared" si="32"/>
        <v>0</v>
      </c>
      <c r="CD9" s="463"/>
      <c r="CE9" s="304"/>
      <c r="CF9" s="304"/>
      <c r="CG9" s="304"/>
      <c r="CH9" s="411">
        <f t="shared" si="33"/>
        <v>0</v>
      </c>
      <c r="CI9" s="463"/>
      <c r="CJ9" s="304"/>
      <c r="CK9" s="304"/>
      <c r="CL9" s="304"/>
      <c r="CM9" s="304"/>
      <c r="CN9" s="304"/>
      <c r="CO9" s="304"/>
      <c r="CP9" s="411"/>
    </row>
    <row r="10" spans="1:94" s="53" customFormat="1" ht="14.25" customHeight="1">
      <c r="A10" s="491" t="s">
        <v>32</v>
      </c>
      <c r="B10" s="265"/>
      <c r="C10" s="186"/>
      <c r="D10" s="492"/>
      <c r="E10" s="410"/>
      <c r="F10" s="334"/>
      <c r="G10" s="334"/>
      <c r="H10" s="334"/>
      <c r="I10" s="411">
        <f t="shared" si="24"/>
        <v>0</v>
      </c>
      <c r="J10" s="463"/>
      <c r="K10" s="304"/>
      <c r="L10" s="304"/>
      <c r="M10" s="304"/>
      <c r="N10" s="411">
        <f t="shared" si="25"/>
        <v>0</v>
      </c>
      <c r="O10" s="463"/>
      <c r="P10" s="304"/>
      <c r="Q10" s="304"/>
      <c r="R10" s="304"/>
      <c r="S10" s="304"/>
      <c r="T10" s="304"/>
      <c r="U10" s="304"/>
      <c r="V10" s="411"/>
      <c r="W10" s="410"/>
      <c r="X10" s="334"/>
      <c r="Y10" s="334"/>
      <c r="Z10" s="334"/>
      <c r="AA10" s="411">
        <f t="shared" si="26"/>
        <v>0</v>
      </c>
      <c r="AB10" s="463"/>
      <c r="AC10" s="304"/>
      <c r="AD10" s="304"/>
      <c r="AE10" s="304"/>
      <c r="AF10" s="411">
        <f t="shared" si="27"/>
        <v>0</v>
      </c>
      <c r="AG10" s="463"/>
      <c r="AH10" s="304"/>
      <c r="AI10" s="304"/>
      <c r="AJ10" s="304"/>
      <c r="AK10" s="304"/>
      <c r="AL10" s="304"/>
      <c r="AM10" s="304"/>
      <c r="AN10" s="411"/>
      <c r="AO10" s="410"/>
      <c r="AP10" s="334"/>
      <c r="AQ10" s="334"/>
      <c r="AR10" s="334"/>
      <c r="AS10" s="411">
        <f t="shared" si="28"/>
        <v>0</v>
      </c>
      <c r="AT10" s="463"/>
      <c r="AU10" s="304"/>
      <c r="AV10" s="304"/>
      <c r="AW10" s="304"/>
      <c r="AX10" s="411">
        <f t="shared" si="29"/>
        <v>0</v>
      </c>
      <c r="AY10" s="463"/>
      <c r="AZ10" s="304"/>
      <c r="BA10" s="304"/>
      <c r="BB10" s="304"/>
      <c r="BC10" s="304"/>
      <c r="BD10" s="304"/>
      <c r="BE10" s="304"/>
      <c r="BF10" s="411"/>
      <c r="BG10" s="410"/>
      <c r="BH10" s="334"/>
      <c r="BI10" s="334"/>
      <c r="BJ10" s="334"/>
      <c r="BK10" s="411">
        <f t="shared" si="30"/>
        <v>0</v>
      </c>
      <c r="BL10" s="463"/>
      <c r="BM10" s="304"/>
      <c r="BN10" s="304"/>
      <c r="BO10" s="304"/>
      <c r="BP10" s="411">
        <f t="shared" si="31"/>
        <v>0</v>
      </c>
      <c r="BQ10" s="463"/>
      <c r="BR10" s="304"/>
      <c r="BS10" s="304"/>
      <c r="BT10" s="304"/>
      <c r="BU10" s="304"/>
      <c r="BV10" s="304"/>
      <c r="BW10" s="304"/>
      <c r="BX10" s="411"/>
      <c r="BY10" s="410"/>
      <c r="BZ10" s="334"/>
      <c r="CA10" s="334"/>
      <c r="CB10" s="334"/>
      <c r="CC10" s="411">
        <f t="shared" si="32"/>
        <v>0</v>
      </c>
      <c r="CD10" s="463"/>
      <c r="CE10" s="304"/>
      <c r="CF10" s="304"/>
      <c r="CG10" s="304"/>
      <c r="CH10" s="411">
        <f t="shared" si="33"/>
        <v>0</v>
      </c>
      <c r="CI10" s="463"/>
      <c r="CJ10" s="304"/>
      <c r="CK10" s="304"/>
      <c r="CL10" s="304"/>
      <c r="CM10" s="304"/>
      <c r="CN10" s="304"/>
      <c r="CO10" s="304"/>
      <c r="CP10" s="411"/>
    </row>
    <row r="11" spans="1:94" s="53" customFormat="1" ht="14.25" customHeight="1">
      <c r="A11" s="491" t="s">
        <v>40</v>
      </c>
      <c r="B11" s="265"/>
      <c r="C11" s="186"/>
      <c r="D11" s="492"/>
      <c r="E11" s="410"/>
      <c r="F11" s="334"/>
      <c r="G11" s="334"/>
      <c r="H11" s="334"/>
      <c r="I11" s="411">
        <f t="shared" si="24"/>
        <v>0</v>
      </c>
      <c r="J11" s="463"/>
      <c r="K11" s="304"/>
      <c r="L11" s="304"/>
      <c r="M11" s="304"/>
      <c r="N11" s="411">
        <f t="shared" si="25"/>
        <v>0</v>
      </c>
      <c r="O11" s="463"/>
      <c r="P11" s="304"/>
      <c r="Q11" s="304"/>
      <c r="R11" s="304"/>
      <c r="S11" s="304"/>
      <c r="T11" s="304"/>
      <c r="U11" s="304"/>
      <c r="V11" s="411"/>
      <c r="W11" s="410"/>
      <c r="X11" s="334"/>
      <c r="Y11" s="334"/>
      <c r="Z11" s="334"/>
      <c r="AA11" s="411">
        <f t="shared" si="26"/>
        <v>0</v>
      </c>
      <c r="AB11" s="463"/>
      <c r="AC11" s="304"/>
      <c r="AD11" s="304"/>
      <c r="AE11" s="304"/>
      <c r="AF11" s="411">
        <f t="shared" si="27"/>
        <v>0</v>
      </c>
      <c r="AG11" s="463"/>
      <c r="AH11" s="304"/>
      <c r="AI11" s="304"/>
      <c r="AJ11" s="304"/>
      <c r="AK11" s="304"/>
      <c r="AL11" s="304"/>
      <c r="AM11" s="304"/>
      <c r="AN11" s="411"/>
      <c r="AO11" s="410"/>
      <c r="AP11" s="334"/>
      <c r="AQ11" s="334"/>
      <c r="AR11" s="334"/>
      <c r="AS11" s="411">
        <f t="shared" si="28"/>
        <v>0</v>
      </c>
      <c r="AT11" s="463"/>
      <c r="AU11" s="304"/>
      <c r="AV11" s="304"/>
      <c r="AW11" s="304"/>
      <c r="AX11" s="411">
        <f t="shared" si="29"/>
        <v>0</v>
      </c>
      <c r="AY11" s="463"/>
      <c r="AZ11" s="304"/>
      <c r="BA11" s="304"/>
      <c r="BB11" s="304"/>
      <c r="BC11" s="304"/>
      <c r="BD11" s="304"/>
      <c r="BE11" s="304"/>
      <c r="BF11" s="411"/>
      <c r="BG11" s="410"/>
      <c r="BH11" s="334"/>
      <c r="BI11" s="334"/>
      <c r="BJ11" s="334"/>
      <c r="BK11" s="411">
        <f t="shared" si="30"/>
        <v>0</v>
      </c>
      <c r="BL11" s="463"/>
      <c r="BM11" s="304"/>
      <c r="BN11" s="304"/>
      <c r="BO11" s="304"/>
      <c r="BP11" s="411">
        <f t="shared" si="31"/>
        <v>0</v>
      </c>
      <c r="BQ11" s="463"/>
      <c r="BR11" s="304"/>
      <c r="BS11" s="304"/>
      <c r="BT11" s="304"/>
      <c r="BU11" s="304"/>
      <c r="BV11" s="304"/>
      <c r="BW11" s="304"/>
      <c r="BX11" s="411"/>
      <c r="BY11" s="410"/>
      <c r="BZ11" s="334"/>
      <c r="CA11" s="334"/>
      <c r="CB11" s="334"/>
      <c r="CC11" s="411">
        <f t="shared" si="32"/>
        <v>0</v>
      </c>
      <c r="CD11" s="463"/>
      <c r="CE11" s="304"/>
      <c r="CF11" s="304"/>
      <c r="CG11" s="304"/>
      <c r="CH11" s="411">
        <f t="shared" si="33"/>
        <v>0</v>
      </c>
      <c r="CI11" s="463"/>
      <c r="CJ11" s="304"/>
      <c r="CK11" s="304"/>
      <c r="CL11" s="304"/>
      <c r="CM11" s="304"/>
      <c r="CN11" s="304"/>
      <c r="CO11" s="304"/>
      <c r="CP11" s="411"/>
    </row>
    <row r="12" spans="1:94" s="53" customFormat="1" ht="14.25" customHeight="1">
      <c r="A12" s="491" t="s">
        <v>42</v>
      </c>
      <c r="B12" s="265"/>
      <c r="C12" s="186"/>
      <c r="D12" s="492"/>
      <c r="E12" s="410"/>
      <c r="F12" s="334"/>
      <c r="G12" s="334"/>
      <c r="H12" s="334"/>
      <c r="I12" s="411">
        <f t="shared" si="24"/>
        <v>0</v>
      </c>
      <c r="J12" s="463"/>
      <c r="K12" s="304"/>
      <c r="L12" s="304"/>
      <c r="M12" s="304"/>
      <c r="N12" s="411">
        <f t="shared" si="25"/>
        <v>0</v>
      </c>
      <c r="O12" s="463"/>
      <c r="P12" s="304"/>
      <c r="Q12" s="304"/>
      <c r="R12" s="304"/>
      <c r="S12" s="304"/>
      <c r="T12" s="304"/>
      <c r="U12" s="304"/>
      <c r="V12" s="411"/>
      <c r="W12" s="410"/>
      <c r="X12" s="334"/>
      <c r="Y12" s="334"/>
      <c r="Z12" s="334"/>
      <c r="AA12" s="411">
        <f t="shared" si="26"/>
        <v>0</v>
      </c>
      <c r="AB12" s="463"/>
      <c r="AC12" s="304"/>
      <c r="AD12" s="304"/>
      <c r="AE12" s="304"/>
      <c r="AF12" s="411">
        <f t="shared" si="27"/>
        <v>0</v>
      </c>
      <c r="AG12" s="463"/>
      <c r="AH12" s="304"/>
      <c r="AI12" s="304"/>
      <c r="AJ12" s="304"/>
      <c r="AK12" s="304"/>
      <c r="AL12" s="304"/>
      <c r="AM12" s="304"/>
      <c r="AN12" s="411"/>
      <c r="AO12" s="410"/>
      <c r="AP12" s="334"/>
      <c r="AQ12" s="334"/>
      <c r="AR12" s="334"/>
      <c r="AS12" s="411">
        <f t="shared" si="28"/>
        <v>0</v>
      </c>
      <c r="AT12" s="463"/>
      <c r="AU12" s="304"/>
      <c r="AV12" s="304"/>
      <c r="AW12" s="304"/>
      <c r="AX12" s="411">
        <f t="shared" si="29"/>
        <v>0</v>
      </c>
      <c r="AY12" s="463"/>
      <c r="AZ12" s="304"/>
      <c r="BA12" s="304"/>
      <c r="BB12" s="304"/>
      <c r="BC12" s="304"/>
      <c r="BD12" s="304"/>
      <c r="BE12" s="304"/>
      <c r="BF12" s="411"/>
      <c r="BG12" s="410"/>
      <c r="BH12" s="334"/>
      <c r="BI12" s="334"/>
      <c r="BJ12" s="334"/>
      <c r="BK12" s="411">
        <f t="shared" si="30"/>
        <v>0</v>
      </c>
      <c r="BL12" s="463"/>
      <c r="BM12" s="304"/>
      <c r="BN12" s="304"/>
      <c r="BO12" s="304"/>
      <c r="BP12" s="411">
        <f t="shared" si="31"/>
        <v>0</v>
      </c>
      <c r="BQ12" s="463"/>
      <c r="BR12" s="304"/>
      <c r="BS12" s="304"/>
      <c r="BT12" s="304"/>
      <c r="BU12" s="304"/>
      <c r="BV12" s="304"/>
      <c r="BW12" s="304"/>
      <c r="BX12" s="411"/>
      <c r="BY12" s="410"/>
      <c r="BZ12" s="334"/>
      <c r="CA12" s="334"/>
      <c r="CB12" s="334"/>
      <c r="CC12" s="411">
        <f t="shared" si="32"/>
        <v>0</v>
      </c>
      <c r="CD12" s="463"/>
      <c r="CE12" s="304"/>
      <c r="CF12" s="304"/>
      <c r="CG12" s="304"/>
      <c r="CH12" s="411">
        <f t="shared" si="33"/>
        <v>0</v>
      </c>
      <c r="CI12" s="463"/>
      <c r="CJ12" s="304"/>
      <c r="CK12" s="304"/>
      <c r="CL12" s="304"/>
      <c r="CM12" s="304"/>
      <c r="CN12" s="304"/>
      <c r="CO12" s="304"/>
      <c r="CP12" s="411"/>
    </row>
    <row r="13" spans="1:94" s="53" customFormat="1" ht="14.25" customHeight="1">
      <c r="A13" s="491" t="s">
        <v>152</v>
      </c>
      <c r="B13" s="265"/>
      <c r="C13" s="186"/>
      <c r="D13" s="492"/>
      <c r="E13" s="410"/>
      <c r="F13" s="334"/>
      <c r="G13" s="334"/>
      <c r="H13" s="334"/>
      <c r="I13" s="411">
        <f t="shared" si="24"/>
        <v>0</v>
      </c>
      <c r="J13" s="463"/>
      <c r="K13" s="304"/>
      <c r="L13" s="304"/>
      <c r="M13" s="304"/>
      <c r="N13" s="411">
        <f t="shared" si="25"/>
        <v>0</v>
      </c>
      <c r="O13" s="463"/>
      <c r="P13" s="304"/>
      <c r="Q13" s="304"/>
      <c r="R13" s="304"/>
      <c r="S13" s="304"/>
      <c r="T13" s="304"/>
      <c r="U13" s="304"/>
      <c r="V13" s="411"/>
      <c r="W13" s="410"/>
      <c r="X13" s="334"/>
      <c r="Y13" s="334"/>
      <c r="Z13" s="334"/>
      <c r="AA13" s="411">
        <f t="shared" si="26"/>
        <v>0</v>
      </c>
      <c r="AB13" s="463"/>
      <c r="AC13" s="304"/>
      <c r="AD13" s="304"/>
      <c r="AE13" s="304"/>
      <c r="AF13" s="411">
        <f t="shared" si="27"/>
        <v>0</v>
      </c>
      <c r="AG13" s="463"/>
      <c r="AH13" s="304"/>
      <c r="AI13" s="304"/>
      <c r="AJ13" s="304"/>
      <c r="AK13" s="304"/>
      <c r="AL13" s="304"/>
      <c r="AM13" s="304"/>
      <c r="AN13" s="411"/>
      <c r="AO13" s="410"/>
      <c r="AP13" s="334"/>
      <c r="AQ13" s="334"/>
      <c r="AR13" s="334"/>
      <c r="AS13" s="411">
        <f t="shared" si="28"/>
        <v>0</v>
      </c>
      <c r="AT13" s="463"/>
      <c r="AU13" s="304"/>
      <c r="AV13" s="304"/>
      <c r="AW13" s="304"/>
      <c r="AX13" s="411">
        <f t="shared" si="29"/>
        <v>0</v>
      </c>
      <c r="AY13" s="463"/>
      <c r="AZ13" s="304"/>
      <c r="BA13" s="304"/>
      <c r="BB13" s="304"/>
      <c r="BC13" s="304"/>
      <c r="BD13" s="304"/>
      <c r="BE13" s="304"/>
      <c r="BF13" s="411"/>
      <c r="BG13" s="410"/>
      <c r="BH13" s="334"/>
      <c r="BI13" s="334"/>
      <c r="BJ13" s="334"/>
      <c r="BK13" s="411">
        <f t="shared" si="30"/>
        <v>0</v>
      </c>
      <c r="BL13" s="463"/>
      <c r="BM13" s="304"/>
      <c r="BN13" s="304"/>
      <c r="BO13" s="304"/>
      <c r="BP13" s="411">
        <f t="shared" si="31"/>
        <v>0</v>
      </c>
      <c r="BQ13" s="463"/>
      <c r="BR13" s="304"/>
      <c r="BS13" s="304"/>
      <c r="BT13" s="304"/>
      <c r="BU13" s="304"/>
      <c r="BV13" s="304"/>
      <c r="BW13" s="304"/>
      <c r="BX13" s="411"/>
      <c r="BY13" s="410"/>
      <c r="BZ13" s="334"/>
      <c r="CA13" s="334"/>
      <c r="CB13" s="334"/>
      <c r="CC13" s="411">
        <f t="shared" si="32"/>
        <v>0</v>
      </c>
      <c r="CD13" s="463"/>
      <c r="CE13" s="304"/>
      <c r="CF13" s="304"/>
      <c r="CG13" s="304"/>
      <c r="CH13" s="411">
        <f t="shared" si="33"/>
        <v>0</v>
      </c>
      <c r="CI13" s="463"/>
      <c r="CJ13" s="304"/>
      <c r="CK13" s="304"/>
      <c r="CL13" s="304"/>
      <c r="CM13" s="304"/>
      <c r="CN13" s="304"/>
      <c r="CO13" s="304"/>
      <c r="CP13" s="411"/>
    </row>
    <row r="14" spans="1:94" s="53" customFormat="1" ht="14.25" customHeight="1">
      <c r="A14" s="491" t="s">
        <v>161</v>
      </c>
      <c r="B14" s="265"/>
      <c r="C14" s="247"/>
      <c r="D14" s="492"/>
      <c r="E14" s="410"/>
      <c r="F14" s="334"/>
      <c r="G14" s="334"/>
      <c r="H14" s="334"/>
      <c r="I14" s="411">
        <f t="shared" si="24"/>
        <v>0</v>
      </c>
      <c r="J14" s="463"/>
      <c r="K14" s="304"/>
      <c r="L14" s="304"/>
      <c r="M14" s="304"/>
      <c r="N14" s="411">
        <f t="shared" si="25"/>
        <v>0</v>
      </c>
      <c r="O14" s="463"/>
      <c r="P14" s="304"/>
      <c r="Q14" s="304"/>
      <c r="R14" s="304"/>
      <c r="S14" s="304"/>
      <c r="T14" s="304"/>
      <c r="U14" s="304"/>
      <c r="V14" s="411"/>
      <c r="W14" s="410"/>
      <c r="X14" s="334"/>
      <c r="Y14" s="334"/>
      <c r="Z14" s="334"/>
      <c r="AA14" s="411">
        <f t="shared" si="26"/>
        <v>0</v>
      </c>
      <c r="AB14" s="463"/>
      <c r="AC14" s="304"/>
      <c r="AD14" s="304"/>
      <c r="AE14" s="304"/>
      <c r="AF14" s="411">
        <f t="shared" si="27"/>
        <v>0</v>
      </c>
      <c r="AG14" s="463"/>
      <c r="AH14" s="304"/>
      <c r="AI14" s="304"/>
      <c r="AJ14" s="304"/>
      <c r="AK14" s="304"/>
      <c r="AL14" s="304"/>
      <c r="AM14" s="304"/>
      <c r="AN14" s="411"/>
      <c r="AO14" s="410"/>
      <c r="AP14" s="334"/>
      <c r="AQ14" s="334"/>
      <c r="AR14" s="334"/>
      <c r="AS14" s="411">
        <f t="shared" si="28"/>
        <v>0</v>
      </c>
      <c r="AT14" s="463"/>
      <c r="AU14" s="304"/>
      <c r="AV14" s="304"/>
      <c r="AW14" s="304"/>
      <c r="AX14" s="411">
        <f t="shared" si="29"/>
        <v>0</v>
      </c>
      <c r="AY14" s="463"/>
      <c r="AZ14" s="304"/>
      <c r="BA14" s="304"/>
      <c r="BB14" s="304"/>
      <c r="BC14" s="304"/>
      <c r="BD14" s="304"/>
      <c r="BE14" s="304"/>
      <c r="BF14" s="411"/>
      <c r="BG14" s="410"/>
      <c r="BH14" s="334"/>
      <c r="BI14" s="334"/>
      <c r="BJ14" s="334"/>
      <c r="BK14" s="411">
        <f t="shared" si="30"/>
        <v>0</v>
      </c>
      <c r="BL14" s="463"/>
      <c r="BM14" s="304"/>
      <c r="BN14" s="304"/>
      <c r="BO14" s="304"/>
      <c r="BP14" s="411">
        <f t="shared" si="31"/>
        <v>0</v>
      </c>
      <c r="BQ14" s="463"/>
      <c r="BR14" s="304"/>
      <c r="BS14" s="304"/>
      <c r="BT14" s="304"/>
      <c r="BU14" s="304"/>
      <c r="BV14" s="304"/>
      <c r="BW14" s="304"/>
      <c r="BX14" s="411"/>
      <c r="BY14" s="410"/>
      <c r="BZ14" s="334"/>
      <c r="CA14" s="334"/>
      <c r="CB14" s="334"/>
      <c r="CC14" s="411">
        <f t="shared" si="32"/>
        <v>0</v>
      </c>
      <c r="CD14" s="463"/>
      <c r="CE14" s="304"/>
      <c r="CF14" s="304"/>
      <c r="CG14" s="304"/>
      <c r="CH14" s="411">
        <f t="shared" si="33"/>
        <v>0</v>
      </c>
      <c r="CI14" s="463"/>
      <c r="CJ14" s="304"/>
      <c r="CK14" s="304"/>
      <c r="CL14" s="304"/>
      <c r="CM14" s="304"/>
      <c r="CN14" s="304"/>
      <c r="CO14" s="304"/>
      <c r="CP14" s="411"/>
    </row>
    <row r="15" spans="1:94" s="53" customFormat="1" ht="14.25" customHeight="1">
      <c r="A15" s="491" t="s">
        <v>247</v>
      </c>
      <c r="B15" s="265"/>
      <c r="C15" s="186"/>
      <c r="D15" s="492"/>
      <c r="E15" s="410"/>
      <c r="F15" s="334"/>
      <c r="G15" s="334"/>
      <c r="H15" s="334"/>
      <c r="I15" s="411">
        <f t="shared" si="24"/>
        <v>0</v>
      </c>
      <c r="J15" s="463"/>
      <c r="K15" s="304"/>
      <c r="L15" s="304"/>
      <c r="M15" s="304"/>
      <c r="N15" s="411">
        <f t="shared" si="25"/>
        <v>0</v>
      </c>
      <c r="O15" s="463"/>
      <c r="P15" s="304"/>
      <c r="Q15" s="304"/>
      <c r="R15" s="304"/>
      <c r="S15" s="304"/>
      <c r="T15" s="304"/>
      <c r="U15" s="304"/>
      <c r="V15" s="411"/>
      <c r="W15" s="410"/>
      <c r="X15" s="334"/>
      <c r="Y15" s="334"/>
      <c r="Z15" s="334"/>
      <c r="AA15" s="411">
        <f t="shared" si="26"/>
        <v>0</v>
      </c>
      <c r="AB15" s="463"/>
      <c r="AC15" s="304"/>
      <c r="AD15" s="304"/>
      <c r="AE15" s="304"/>
      <c r="AF15" s="411">
        <f t="shared" si="27"/>
        <v>0</v>
      </c>
      <c r="AG15" s="463"/>
      <c r="AH15" s="304"/>
      <c r="AI15" s="304"/>
      <c r="AJ15" s="304"/>
      <c r="AK15" s="304"/>
      <c r="AL15" s="304"/>
      <c r="AM15" s="304"/>
      <c r="AN15" s="411"/>
      <c r="AO15" s="410"/>
      <c r="AP15" s="334"/>
      <c r="AQ15" s="334"/>
      <c r="AR15" s="334"/>
      <c r="AS15" s="411">
        <f t="shared" si="28"/>
        <v>0</v>
      </c>
      <c r="AT15" s="463"/>
      <c r="AU15" s="304"/>
      <c r="AV15" s="304"/>
      <c r="AW15" s="304"/>
      <c r="AX15" s="411">
        <f t="shared" si="29"/>
        <v>0</v>
      </c>
      <c r="AY15" s="463"/>
      <c r="AZ15" s="304"/>
      <c r="BA15" s="304"/>
      <c r="BB15" s="304"/>
      <c r="BC15" s="304"/>
      <c r="BD15" s="304"/>
      <c r="BE15" s="304"/>
      <c r="BF15" s="411"/>
      <c r="BG15" s="410"/>
      <c r="BH15" s="334"/>
      <c r="BI15" s="334"/>
      <c r="BJ15" s="334"/>
      <c r="BK15" s="411">
        <f t="shared" si="30"/>
        <v>0</v>
      </c>
      <c r="BL15" s="463"/>
      <c r="BM15" s="304"/>
      <c r="BN15" s="304"/>
      <c r="BO15" s="304"/>
      <c r="BP15" s="411">
        <f t="shared" si="31"/>
        <v>0</v>
      </c>
      <c r="BQ15" s="463"/>
      <c r="BR15" s="304"/>
      <c r="BS15" s="304"/>
      <c r="BT15" s="304"/>
      <c r="BU15" s="304"/>
      <c r="BV15" s="304"/>
      <c r="BW15" s="304"/>
      <c r="BX15" s="411"/>
      <c r="BY15" s="410"/>
      <c r="BZ15" s="334"/>
      <c r="CA15" s="334"/>
      <c r="CB15" s="334"/>
      <c r="CC15" s="411">
        <f t="shared" si="32"/>
        <v>0</v>
      </c>
      <c r="CD15" s="463"/>
      <c r="CE15" s="304"/>
      <c r="CF15" s="304"/>
      <c r="CG15" s="304"/>
      <c r="CH15" s="411">
        <f t="shared" si="33"/>
        <v>0</v>
      </c>
      <c r="CI15" s="463"/>
      <c r="CJ15" s="304"/>
      <c r="CK15" s="304"/>
      <c r="CL15" s="304"/>
      <c r="CM15" s="304"/>
      <c r="CN15" s="304"/>
      <c r="CO15" s="304"/>
      <c r="CP15" s="411"/>
    </row>
    <row r="16" spans="1:94" s="53" customFormat="1" ht="14.25" customHeight="1">
      <c r="A16" s="491" t="s">
        <v>248</v>
      </c>
      <c r="B16" s="265"/>
      <c r="C16" s="186"/>
      <c r="D16" s="492"/>
      <c r="E16" s="410"/>
      <c r="F16" s="334"/>
      <c r="G16" s="334"/>
      <c r="H16" s="334"/>
      <c r="I16" s="411">
        <f t="shared" si="24"/>
        <v>0</v>
      </c>
      <c r="J16" s="463"/>
      <c r="K16" s="304"/>
      <c r="L16" s="304"/>
      <c r="M16" s="304"/>
      <c r="N16" s="411">
        <f t="shared" si="25"/>
        <v>0</v>
      </c>
      <c r="O16" s="463"/>
      <c r="P16" s="304"/>
      <c r="Q16" s="304"/>
      <c r="R16" s="304"/>
      <c r="S16" s="304"/>
      <c r="T16" s="304"/>
      <c r="U16" s="304"/>
      <c r="V16" s="411"/>
      <c r="W16" s="410"/>
      <c r="X16" s="334"/>
      <c r="Y16" s="334"/>
      <c r="Z16" s="334"/>
      <c r="AA16" s="411">
        <f t="shared" si="26"/>
        <v>0</v>
      </c>
      <c r="AB16" s="463"/>
      <c r="AC16" s="304"/>
      <c r="AD16" s="304"/>
      <c r="AE16" s="304"/>
      <c r="AF16" s="411">
        <f t="shared" si="27"/>
        <v>0</v>
      </c>
      <c r="AG16" s="463"/>
      <c r="AH16" s="304"/>
      <c r="AI16" s="304"/>
      <c r="AJ16" s="304"/>
      <c r="AK16" s="304"/>
      <c r="AL16" s="304"/>
      <c r="AM16" s="304"/>
      <c r="AN16" s="411"/>
      <c r="AO16" s="410"/>
      <c r="AP16" s="334"/>
      <c r="AQ16" s="334"/>
      <c r="AR16" s="334"/>
      <c r="AS16" s="411">
        <f t="shared" si="28"/>
        <v>0</v>
      </c>
      <c r="AT16" s="463"/>
      <c r="AU16" s="304"/>
      <c r="AV16" s="304"/>
      <c r="AW16" s="304"/>
      <c r="AX16" s="411">
        <f t="shared" si="29"/>
        <v>0</v>
      </c>
      <c r="AY16" s="463"/>
      <c r="AZ16" s="304"/>
      <c r="BA16" s="304"/>
      <c r="BB16" s="304"/>
      <c r="BC16" s="304"/>
      <c r="BD16" s="304"/>
      <c r="BE16" s="304"/>
      <c r="BF16" s="411"/>
      <c r="BG16" s="410"/>
      <c r="BH16" s="334"/>
      <c r="BI16" s="334"/>
      <c r="BJ16" s="334"/>
      <c r="BK16" s="411">
        <f t="shared" si="30"/>
        <v>0</v>
      </c>
      <c r="BL16" s="463"/>
      <c r="BM16" s="304"/>
      <c r="BN16" s="304"/>
      <c r="BO16" s="304"/>
      <c r="BP16" s="411">
        <f t="shared" si="31"/>
        <v>0</v>
      </c>
      <c r="BQ16" s="463"/>
      <c r="BR16" s="304"/>
      <c r="BS16" s="304"/>
      <c r="BT16" s="304"/>
      <c r="BU16" s="304"/>
      <c r="BV16" s="304"/>
      <c r="BW16" s="304"/>
      <c r="BX16" s="411"/>
      <c r="BY16" s="410"/>
      <c r="BZ16" s="334"/>
      <c r="CA16" s="334"/>
      <c r="CB16" s="334"/>
      <c r="CC16" s="411">
        <f t="shared" si="32"/>
        <v>0</v>
      </c>
      <c r="CD16" s="463"/>
      <c r="CE16" s="304"/>
      <c r="CF16" s="304"/>
      <c r="CG16" s="304"/>
      <c r="CH16" s="411">
        <f t="shared" si="33"/>
        <v>0</v>
      </c>
      <c r="CI16" s="463"/>
      <c r="CJ16" s="304"/>
      <c r="CK16" s="304"/>
      <c r="CL16" s="304"/>
      <c r="CM16" s="304"/>
      <c r="CN16" s="304"/>
      <c r="CO16" s="304"/>
      <c r="CP16" s="411"/>
    </row>
    <row r="17" spans="1:94" s="53" customFormat="1" ht="14.25" customHeight="1">
      <c r="A17" s="491" t="s">
        <v>249</v>
      </c>
      <c r="B17" s="265"/>
      <c r="C17" s="186"/>
      <c r="D17" s="492"/>
      <c r="E17" s="410"/>
      <c r="F17" s="334"/>
      <c r="G17" s="334"/>
      <c r="H17" s="334"/>
      <c r="I17" s="411">
        <f t="shared" si="24"/>
        <v>0</v>
      </c>
      <c r="J17" s="463"/>
      <c r="K17" s="304"/>
      <c r="L17" s="304"/>
      <c r="M17" s="304"/>
      <c r="N17" s="411">
        <f t="shared" si="25"/>
        <v>0</v>
      </c>
      <c r="O17" s="463"/>
      <c r="P17" s="304"/>
      <c r="Q17" s="304"/>
      <c r="R17" s="304"/>
      <c r="S17" s="304"/>
      <c r="T17" s="304"/>
      <c r="U17" s="304"/>
      <c r="V17" s="411"/>
      <c r="W17" s="410"/>
      <c r="X17" s="334"/>
      <c r="Y17" s="334"/>
      <c r="Z17" s="334"/>
      <c r="AA17" s="411">
        <f t="shared" si="26"/>
        <v>0</v>
      </c>
      <c r="AB17" s="463"/>
      <c r="AC17" s="304"/>
      <c r="AD17" s="304"/>
      <c r="AE17" s="304"/>
      <c r="AF17" s="411">
        <f t="shared" si="27"/>
        <v>0</v>
      </c>
      <c r="AG17" s="463"/>
      <c r="AH17" s="304"/>
      <c r="AI17" s="304"/>
      <c r="AJ17" s="304"/>
      <c r="AK17" s="304"/>
      <c r="AL17" s="304"/>
      <c r="AM17" s="304"/>
      <c r="AN17" s="411"/>
      <c r="AO17" s="410"/>
      <c r="AP17" s="334"/>
      <c r="AQ17" s="334"/>
      <c r="AR17" s="334"/>
      <c r="AS17" s="411">
        <f t="shared" si="28"/>
        <v>0</v>
      </c>
      <c r="AT17" s="463"/>
      <c r="AU17" s="304"/>
      <c r="AV17" s="304"/>
      <c r="AW17" s="304"/>
      <c r="AX17" s="411">
        <f t="shared" si="29"/>
        <v>0</v>
      </c>
      <c r="AY17" s="463"/>
      <c r="AZ17" s="304"/>
      <c r="BA17" s="304"/>
      <c r="BB17" s="304"/>
      <c r="BC17" s="304"/>
      <c r="BD17" s="304"/>
      <c r="BE17" s="304"/>
      <c r="BF17" s="411"/>
      <c r="BG17" s="410"/>
      <c r="BH17" s="334"/>
      <c r="BI17" s="334"/>
      <c r="BJ17" s="334"/>
      <c r="BK17" s="411">
        <f t="shared" si="30"/>
        <v>0</v>
      </c>
      <c r="BL17" s="463"/>
      <c r="BM17" s="304"/>
      <c r="BN17" s="304"/>
      <c r="BO17" s="304"/>
      <c r="BP17" s="411">
        <f t="shared" si="31"/>
        <v>0</v>
      </c>
      <c r="BQ17" s="463"/>
      <c r="BR17" s="304"/>
      <c r="BS17" s="304"/>
      <c r="BT17" s="304"/>
      <c r="BU17" s="304"/>
      <c r="BV17" s="304"/>
      <c r="BW17" s="304"/>
      <c r="BX17" s="411"/>
      <c r="BY17" s="410"/>
      <c r="BZ17" s="334"/>
      <c r="CA17" s="334"/>
      <c r="CB17" s="334"/>
      <c r="CC17" s="411">
        <f t="shared" si="32"/>
        <v>0</v>
      </c>
      <c r="CD17" s="463"/>
      <c r="CE17" s="304"/>
      <c r="CF17" s="304"/>
      <c r="CG17" s="304"/>
      <c r="CH17" s="411">
        <f t="shared" si="33"/>
        <v>0</v>
      </c>
      <c r="CI17" s="463"/>
      <c r="CJ17" s="304"/>
      <c r="CK17" s="304"/>
      <c r="CL17" s="304"/>
      <c r="CM17" s="304"/>
      <c r="CN17" s="304"/>
      <c r="CO17" s="304"/>
      <c r="CP17" s="411"/>
    </row>
    <row r="18" spans="1:94" s="53" customFormat="1" ht="14.25" customHeight="1">
      <c r="A18" s="491" t="s">
        <v>250</v>
      </c>
      <c r="B18" s="265"/>
      <c r="C18" s="186"/>
      <c r="D18" s="492"/>
      <c r="E18" s="410"/>
      <c r="F18" s="334"/>
      <c r="G18" s="334"/>
      <c r="H18" s="334"/>
      <c r="I18" s="411">
        <f t="shared" si="24"/>
        <v>0</v>
      </c>
      <c r="J18" s="463"/>
      <c r="K18" s="304"/>
      <c r="L18" s="304"/>
      <c r="M18" s="304"/>
      <c r="N18" s="411">
        <f t="shared" si="25"/>
        <v>0</v>
      </c>
      <c r="O18" s="463"/>
      <c r="P18" s="304"/>
      <c r="Q18" s="304"/>
      <c r="R18" s="304"/>
      <c r="S18" s="304"/>
      <c r="T18" s="304"/>
      <c r="U18" s="304"/>
      <c r="V18" s="411"/>
      <c r="W18" s="410"/>
      <c r="X18" s="334"/>
      <c r="Y18" s="334"/>
      <c r="Z18" s="334"/>
      <c r="AA18" s="411">
        <f t="shared" si="26"/>
        <v>0</v>
      </c>
      <c r="AB18" s="463"/>
      <c r="AC18" s="304"/>
      <c r="AD18" s="304"/>
      <c r="AE18" s="304"/>
      <c r="AF18" s="411">
        <f t="shared" si="27"/>
        <v>0</v>
      </c>
      <c r="AG18" s="463"/>
      <c r="AH18" s="304"/>
      <c r="AI18" s="304"/>
      <c r="AJ18" s="304"/>
      <c r="AK18" s="304"/>
      <c r="AL18" s="304"/>
      <c r="AM18" s="304"/>
      <c r="AN18" s="411"/>
      <c r="AO18" s="410"/>
      <c r="AP18" s="334"/>
      <c r="AQ18" s="334"/>
      <c r="AR18" s="334"/>
      <c r="AS18" s="411">
        <f t="shared" si="28"/>
        <v>0</v>
      </c>
      <c r="AT18" s="463"/>
      <c r="AU18" s="304"/>
      <c r="AV18" s="304"/>
      <c r="AW18" s="304"/>
      <c r="AX18" s="411">
        <f t="shared" si="29"/>
        <v>0</v>
      </c>
      <c r="AY18" s="463"/>
      <c r="AZ18" s="304"/>
      <c r="BA18" s="304"/>
      <c r="BB18" s="304"/>
      <c r="BC18" s="304"/>
      <c r="BD18" s="304"/>
      <c r="BE18" s="304"/>
      <c r="BF18" s="411"/>
      <c r="BG18" s="410"/>
      <c r="BH18" s="334"/>
      <c r="BI18" s="334"/>
      <c r="BJ18" s="334"/>
      <c r="BK18" s="411">
        <f t="shared" si="30"/>
        <v>0</v>
      </c>
      <c r="BL18" s="463"/>
      <c r="BM18" s="304"/>
      <c r="BN18" s="304"/>
      <c r="BO18" s="304"/>
      <c r="BP18" s="411">
        <f t="shared" si="31"/>
        <v>0</v>
      </c>
      <c r="BQ18" s="463"/>
      <c r="BR18" s="304"/>
      <c r="BS18" s="304"/>
      <c r="BT18" s="304"/>
      <c r="BU18" s="304"/>
      <c r="BV18" s="304"/>
      <c r="BW18" s="304"/>
      <c r="BX18" s="411"/>
      <c r="BY18" s="410"/>
      <c r="BZ18" s="334"/>
      <c r="CA18" s="334"/>
      <c r="CB18" s="334"/>
      <c r="CC18" s="411">
        <f t="shared" si="32"/>
        <v>0</v>
      </c>
      <c r="CD18" s="463"/>
      <c r="CE18" s="304"/>
      <c r="CF18" s="304"/>
      <c r="CG18" s="304"/>
      <c r="CH18" s="411">
        <f t="shared" si="33"/>
        <v>0</v>
      </c>
      <c r="CI18" s="463"/>
      <c r="CJ18" s="304"/>
      <c r="CK18" s="304"/>
      <c r="CL18" s="304"/>
      <c r="CM18" s="304"/>
      <c r="CN18" s="304"/>
      <c r="CO18" s="304"/>
      <c r="CP18" s="411"/>
    </row>
    <row r="19" spans="1:94" s="53" customFormat="1" ht="14.25" customHeight="1">
      <c r="A19" s="491" t="s">
        <v>251</v>
      </c>
      <c r="B19" s="265"/>
      <c r="C19" s="186"/>
      <c r="D19" s="492"/>
      <c r="E19" s="410"/>
      <c r="F19" s="334"/>
      <c r="G19" s="334"/>
      <c r="H19" s="334"/>
      <c r="I19" s="411">
        <f t="shared" si="24"/>
        <v>0</v>
      </c>
      <c r="J19" s="463"/>
      <c r="K19" s="304"/>
      <c r="L19" s="304"/>
      <c r="M19" s="304"/>
      <c r="N19" s="411">
        <f t="shared" si="25"/>
        <v>0</v>
      </c>
      <c r="O19" s="463"/>
      <c r="P19" s="304"/>
      <c r="Q19" s="304"/>
      <c r="R19" s="304"/>
      <c r="S19" s="304"/>
      <c r="T19" s="304"/>
      <c r="U19" s="304"/>
      <c r="V19" s="411"/>
      <c r="W19" s="410"/>
      <c r="X19" s="334"/>
      <c r="Y19" s="334"/>
      <c r="Z19" s="334"/>
      <c r="AA19" s="411">
        <f t="shared" si="26"/>
        <v>0</v>
      </c>
      <c r="AB19" s="463"/>
      <c r="AC19" s="304"/>
      <c r="AD19" s="304"/>
      <c r="AE19" s="304"/>
      <c r="AF19" s="411">
        <f t="shared" si="27"/>
        <v>0</v>
      </c>
      <c r="AG19" s="463"/>
      <c r="AH19" s="304"/>
      <c r="AI19" s="304"/>
      <c r="AJ19" s="304"/>
      <c r="AK19" s="304"/>
      <c r="AL19" s="304"/>
      <c r="AM19" s="304"/>
      <c r="AN19" s="411"/>
      <c r="AO19" s="410"/>
      <c r="AP19" s="334"/>
      <c r="AQ19" s="334"/>
      <c r="AR19" s="334"/>
      <c r="AS19" s="411">
        <f t="shared" si="28"/>
        <v>0</v>
      </c>
      <c r="AT19" s="463"/>
      <c r="AU19" s="304"/>
      <c r="AV19" s="304"/>
      <c r="AW19" s="304"/>
      <c r="AX19" s="411">
        <f t="shared" si="29"/>
        <v>0</v>
      </c>
      <c r="AY19" s="463"/>
      <c r="AZ19" s="304"/>
      <c r="BA19" s="304"/>
      <c r="BB19" s="304"/>
      <c r="BC19" s="304"/>
      <c r="BD19" s="304"/>
      <c r="BE19" s="304"/>
      <c r="BF19" s="411"/>
      <c r="BG19" s="410"/>
      <c r="BH19" s="334"/>
      <c r="BI19" s="334"/>
      <c r="BJ19" s="334"/>
      <c r="BK19" s="411">
        <f t="shared" si="30"/>
        <v>0</v>
      </c>
      <c r="BL19" s="463"/>
      <c r="BM19" s="304"/>
      <c r="BN19" s="304"/>
      <c r="BO19" s="304"/>
      <c r="BP19" s="411">
        <f t="shared" si="31"/>
        <v>0</v>
      </c>
      <c r="BQ19" s="463"/>
      <c r="BR19" s="304"/>
      <c r="BS19" s="304"/>
      <c r="BT19" s="304"/>
      <c r="BU19" s="304"/>
      <c r="BV19" s="304"/>
      <c r="BW19" s="304"/>
      <c r="BX19" s="411"/>
      <c r="BY19" s="410"/>
      <c r="BZ19" s="334"/>
      <c r="CA19" s="334"/>
      <c r="CB19" s="334"/>
      <c r="CC19" s="411">
        <f t="shared" si="32"/>
        <v>0</v>
      </c>
      <c r="CD19" s="463"/>
      <c r="CE19" s="304"/>
      <c r="CF19" s="304"/>
      <c r="CG19" s="304"/>
      <c r="CH19" s="411">
        <f t="shared" si="33"/>
        <v>0</v>
      </c>
      <c r="CI19" s="463"/>
      <c r="CJ19" s="304"/>
      <c r="CK19" s="304"/>
      <c r="CL19" s="304"/>
      <c r="CM19" s="304"/>
      <c r="CN19" s="304"/>
      <c r="CO19" s="304"/>
      <c r="CP19" s="411"/>
    </row>
    <row r="20" spans="1:94" s="53" customFormat="1" ht="14.25" customHeight="1">
      <c r="A20" s="491" t="s">
        <v>252</v>
      </c>
      <c r="B20" s="265"/>
      <c r="C20" s="186"/>
      <c r="D20" s="492"/>
      <c r="E20" s="410"/>
      <c r="F20" s="334"/>
      <c r="G20" s="334"/>
      <c r="H20" s="334"/>
      <c r="I20" s="411">
        <f t="shared" si="24"/>
        <v>0</v>
      </c>
      <c r="J20" s="463"/>
      <c r="K20" s="304"/>
      <c r="L20" s="304"/>
      <c r="M20" s="304"/>
      <c r="N20" s="411">
        <f t="shared" si="25"/>
        <v>0</v>
      </c>
      <c r="O20" s="463"/>
      <c r="P20" s="304"/>
      <c r="Q20" s="304"/>
      <c r="R20" s="304"/>
      <c r="S20" s="304"/>
      <c r="T20" s="304"/>
      <c r="U20" s="304"/>
      <c r="V20" s="411"/>
      <c r="W20" s="410"/>
      <c r="X20" s="334"/>
      <c r="Y20" s="334"/>
      <c r="Z20" s="334"/>
      <c r="AA20" s="411">
        <f t="shared" si="26"/>
        <v>0</v>
      </c>
      <c r="AB20" s="463"/>
      <c r="AC20" s="304"/>
      <c r="AD20" s="304"/>
      <c r="AE20" s="304"/>
      <c r="AF20" s="411">
        <f t="shared" si="27"/>
        <v>0</v>
      </c>
      <c r="AG20" s="463"/>
      <c r="AH20" s="304"/>
      <c r="AI20" s="304"/>
      <c r="AJ20" s="304"/>
      <c r="AK20" s="304"/>
      <c r="AL20" s="304"/>
      <c r="AM20" s="304"/>
      <c r="AN20" s="411"/>
      <c r="AO20" s="410"/>
      <c r="AP20" s="334"/>
      <c r="AQ20" s="334"/>
      <c r="AR20" s="334"/>
      <c r="AS20" s="411">
        <f t="shared" si="28"/>
        <v>0</v>
      </c>
      <c r="AT20" s="463"/>
      <c r="AU20" s="304"/>
      <c r="AV20" s="304"/>
      <c r="AW20" s="304"/>
      <c r="AX20" s="411">
        <f t="shared" si="29"/>
        <v>0</v>
      </c>
      <c r="AY20" s="463"/>
      <c r="AZ20" s="304"/>
      <c r="BA20" s="304"/>
      <c r="BB20" s="304"/>
      <c r="BC20" s="304"/>
      <c r="BD20" s="304"/>
      <c r="BE20" s="304"/>
      <c r="BF20" s="411"/>
      <c r="BG20" s="410"/>
      <c r="BH20" s="334"/>
      <c r="BI20" s="334"/>
      <c r="BJ20" s="334"/>
      <c r="BK20" s="411">
        <f t="shared" si="30"/>
        <v>0</v>
      </c>
      <c r="BL20" s="463"/>
      <c r="BM20" s="304"/>
      <c r="BN20" s="304"/>
      <c r="BO20" s="304"/>
      <c r="BP20" s="411">
        <f t="shared" si="31"/>
        <v>0</v>
      </c>
      <c r="BQ20" s="463"/>
      <c r="BR20" s="304"/>
      <c r="BS20" s="304"/>
      <c r="BT20" s="304"/>
      <c r="BU20" s="304"/>
      <c r="BV20" s="304"/>
      <c r="BW20" s="304"/>
      <c r="BX20" s="411"/>
      <c r="BY20" s="410"/>
      <c r="BZ20" s="334"/>
      <c r="CA20" s="334"/>
      <c r="CB20" s="334"/>
      <c r="CC20" s="411">
        <f t="shared" si="32"/>
        <v>0</v>
      </c>
      <c r="CD20" s="463"/>
      <c r="CE20" s="304"/>
      <c r="CF20" s="304"/>
      <c r="CG20" s="304"/>
      <c r="CH20" s="411">
        <f t="shared" si="33"/>
        <v>0</v>
      </c>
      <c r="CI20" s="463"/>
      <c r="CJ20" s="304"/>
      <c r="CK20" s="304"/>
      <c r="CL20" s="304"/>
      <c r="CM20" s="304"/>
      <c r="CN20" s="304"/>
      <c r="CO20" s="304"/>
      <c r="CP20" s="411"/>
    </row>
    <row r="21" spans="1:94" s="53" customFormat="1" ht="14.25" customHeight="1">
      <c r="A21" s="491" t="s">
        <v>253</v>
      </c>
      <c r="B21" s="265"/>
      <c r="C21" s="186"/>
      <c r="D21" s="492"/>
      <c r="E21" s="410"/>
      <c r="F21" s="334"/>
      <c r="G21" s="334"/>
      <c r="H21" s="334"/>
      <c r="I21" s="411">
        <f t="shared" si="24"/>
        <v>0</v>
      </c>
      <c r="J21" s="463"/>
      <c r="K21" s="304"/>
      <c r="L21" s="304"/>
      <c r="M21" s="304"/>
      <c r="N21" s="411">
        <f t="shared" si="25"/>
        <v>0</v>
      </c>
      <c r="O21" s="463"/>
      <c r="P21" s="304"/>
      <c r="Q21" s="304"/>
      <c r="R21" s="304"/>
      <c r="S21" s="304"/>
      <c r="T21" s="304"/>
      <c r="U21" s="304"/>
      <c r="V21" s="411"/>
      <c r="W21" s="410"/>
      <c r="X21" s="334"/>
      <c r="Y21" s="334"/>
      <c r="Z21" s="334"/>
      <c r="AA21" s="411">
        <f t="shared" si="26"/>
        <v>0</v>
      </c>
      <c r="AB21" s="463"/>
      <c r="AC21" s="304"/>
      <c r="AD21" s="304"/>
      <c r="AE21" s="304"/>
      <c r="AF21" s="411">
        <f t="shared" si="27"/>
        <v>0</v>
      </c>
      <c r="AG21" s="463"/>
      <c r="AH21" s="304"/>
      <c r="AI21" s="304"/>
      <c r="AJ21" s="304"/>
      <c r="AK21" s="304"/>
      <c r="AL21" s="304"/>
      <c r="AM21" s="304"/>
      <c r="AN21" s="411"/>
      <c r="AO21" s="410"/>
      <c r="AP21" s="334"/>
      <c r="AQ21" s="334"/>
      <c r="AR21" s="334"/>
      <c r="AS21" s="411">
        <f t="shared" si="28"/>
        <v>0</v>
      </c>
      <c r="AT21" s="463"/>
      <c r="AU21" s="304"/>
      <c r="AV21" s="304"/>
      <c r="AW21" s="304"/>
      <c r="AX21" s="411">
        <f t="shared" si="29"/>
        <v>0</v>
      </c>
      <c r="AY21" s="463"/>
      <c r="AZ21" s="304"/>
      <c r="BA21" s="304"/>
      <c r="BB21" s="304"/>
      <c r="BC21" s="304"/>
      <c r="BD21" s="304"/>
      <c r="BE21" s="304"/>
      <c r="BF21" s="411"/>
      <c r="BG21" s="410"/>
      <c r="BH21" s="334"/>
      <c r="BI21" s="334"/>
      <c r="BJ21" s="334"/>
      <c r="BK21" s="411">
        <f t="shared" si="30"/>
        <v>0</v>
      </c>
      <c r="BL21" s="463"/>
      <c r="BM21" s="304"/>
      <c r="BN21" s="304"/>
      <c r="BO21" s="304"/>
      <c r="BP21" s="411">
        <f t="shared" si="31"/>
        <v>0</v>
      </c>
      <c r="BQ21" s="463"/>
      <c r="BR21" s="304"/>
      <c r="BS21" s="304"/>
      <c r="BT21" s="304"/>
      <c r="BU21" s="304"/>
      <c r="BV21" s="304"/>
      <c r="BW21" s="304"/>
      <c r="BX21" s="411"/>
      <c r="BY21" s="410"/>
      <c r="BZ21" s="334"/>
      <c r="CA21" s="334"/>
      <c r="CB21" s="334"/>
      <c r="CC21" s="411">
        <f t="shared" si="32"/>
        <v>0</v>
      </c>
      <c r="CD21" s="463"/>
      <c r="CE21" s="304"/>
      <c r="CF21" s="304"/>
      <c r="CG21" s="304"/>
      <c r="CH21" s="411">
        <f t="shared" si="33"/>
        <v>0</v>
      </c>
      <c r="CI21" s="463"/>
      <c r="CJ21" s="304"/>
      <c r="CK21" s="304"/>
      <c r="CL21" s="304"/>
      <c r="CM21" s="304"/>
      <c r="CN21" s="304"/>
      <c r="CO21" s="304"/>
      <c r="CP21" s="411"/>
    </row>
    <row r="22" spans="1:94" s="53" customFormat="1" ht="14.25" customHeight="1">
      <c r="A22" s="491" t="s">
        <v>254</v>
      </c>
      <c r="B22" s="265"/>
      <c r="C22" s="186"/>
      <c r="D22" s="492"/>
      <c r="E22" s="410"/>
      <c r="F22" s="334"/>
      <c r="G22" s="334"/>
      <c r="H22" s="334"/>
      <c r="I22" s="411">
        <f t="shared" si="24"/>
        <v>0</v>
      </c>
      <c r="J22" s="463"/>
      <c r="K22" s="304"/>
      <c r="L22" s="304"/>
      <c r="M22" s="304"/>
      <c r="N22" s="411">
        <f t="shared" si="25"/>
        <v>0</v>
      </c>
      <c r="O22" s="463"/>
      <c r="P22" s="304"/>
      <c r="Q22" s="304"/>
      <c r="R22" s="304"/>
      <c r="S22" s="304"/>
      <c r="T22" s="304"/>
      <c r="U22" s="304"/>
      <c r="V22" s="411"/>
      <c r="W22" s="410"/>
      <c r="X22" s="334"/>
      <c r="Y22" s="334"/>
      <c r="Z22" s="334"/>
      <c r="AA22" s="411">
        <f t="shared" si="26"/>
        <v>0</v>
      </c>
      <c r="AB22" s="463"/>
      <c r="AC22" s="304"/>
      <c r="AD22" s="304"/>
      <c r="AE22" s="304"/>
      <c r="AF22" s="411">
        <f t="shared" si="27"/>
        <v>0</v>
      </c>
      <c r="AG22" s="463"/>
      <c r="AH22" s="304"/>
      <c r="AI22" s="304"/>
      <c r="AJ22" s="304"/>
      <c r="AK22" s="304"/>
      <c r="AL22" s="304"/>
      <c r="AM22" s="304"/>
      <c r="AN22" s="411"/>
      <c r="AO22" s="410"/>
      <c r="AP22" s="334"/>
      <c r="AQ22" s="334"/>
      <c r="AR22" s="334"/>
      <c r="AS22" s="411">
        <f t="shared" si="28"/>
        <v>0</v>
      </c>
      <c r="AT22" s="463"/>
      <c r="AU22" s="304"/>
      <c r="AV22" s="304"/>
      <c r="AW22" s="304"/>
      <c r="AX22" s="411">
        <f t="shared" si="29"/>
        <v>0</v>
      </c>
      <c r="AY22" s="463"/>
      <c r="AZ22" s="304"/>
      <c r="BA22" s="304"/>
      <c r="BB22" s="304"/>
      <c r="BC22" s="304"/>
      <c r="BD22" s="304"/>
      <c r="BE22" s="304"/>
      <c r="BF22" s="411"/>
      <c r="BG22" s="410"/>
      <c r="BH22" s="334"/>
      <c r="BI22" s="334"/>
      <c r="BJ22" s="334"/>
      <c r="BK22" s="411">
        <f t="shared" si="30"/>
        <v>0</v>
      </c>
      <c r="BL22" s="463"/>
      <c r="BM22" s="304"/>
      <c r="BN22" s="304"/>
      <c r="BO22" s="304"/>
      <c r="BP22" s="411">
        <f t="shared" si="31"/>
        <v>0</v>
      </c>
      <c r="BQ22" s="463"/>
      <c r="BR22" s="304"/>
      <c r="BS22" s="304"/>
      <c r="BT22" s="304"/>
      <c r="BU22" s="304"/>
      <c r="BV22" s="304"/>
      <c r="BW22" s="304"/>
      <c r="BX22" s="411"/>
      <c r="BY22" s="410"/>
      <c r="BZ22" s="334"/>
      <c r="CA22" s="334"/>
      <c r="CB22" s="334"/>
      <c r="CC22" s="411">
        <f t="shared" si="32"/>
        <v>0</v>
      </c>
      <c r="CD22" s="463"/>
      <c r="CE22" s="304"/>
      <c r="CF22" s="304"/>
      <c r="CG22" s="304"/>
      <c r="CH22" s="411">
        <f t="shared" si="33"/>
        <v>0</v>
      </c>
      <c r="CI22" s="463"/>
      <c r="CJ22" s="304"/>
      <c r="CK22" s="304"/>
      <c r="CL22" s="304"/>
      <c r="CM22" s="304"/>
      <c r="CN22" s="304"/>
      <c r="CO22" s="304"/>
      <c r="CP22" s="411"/>
    </row>
    <row r="23" spans="1:94" s="53" customFormat="1" ht="14.25" customHeight="1">
      <c r="A23" s="491" t="s">
        <v>255</v>
      </c>
      <c r="B23" s="265"/>
      <c r="C23" s="186"/>
      <c r="D23" s="492"/>
      <c r="E23" s="410"/>
      <c r="F23" s="334"/>
      <c r="G23" s="334"/>
      <c r="H23" s="334"/>
      <c r="I23" s="411">
        <f t="shared" si="24"/>
        <v>0</v>
      </c>
      <c r="J23" s="463"/>
      <c r="K23" s="304"/>
      <c r="L23" s="304"/>
      <c r="M23" s="304"/>
      <c r="N23" s="411">
        <f t="shared" si="25"/>
        <v>0</v>
      </c>
      <c r="O23" s="463"/>
      <c r="P23" s="304"/>
      <c r="Q23" s="304"/>
      <c r="R23" s="304"/>
      <c r="S23" s="304"/>
      <c r="T23" s="304"/>
      <c r="U23" s="304"/>
      <c r="V23" s="411"/>
      <c r="W23" s="410"/>
      <c r="X23" s="334"/>
      <c r="Y23" s="334"/>
      <c r="Z23" s="334"/>
      <c r="AA23" s="411">
        <f t="shared" si="26"/>
        <v>0</v>
      </c>
      <c r="AB23" s="463"/>
      <c r="AC23" s="304"/>
      <c r="AD23" s="304"/>
      <c r="AE23" s="304"/>
      <c r="AF23" s="411">
        <f t="shared" si="27"/>
        <v>0</v>
      </c>
      <c r="AG23" s="463"/>
      <c r="AH23" s="304"/>
      <c r="AI23" s="304"/>
      <c r="AJ23" s="304"/>
      <c r="AK23" s="304"/>
      <c r="AL23" s="304"/>
      <c r="AM23" s="304"/>
      <c r="AN23" s="411"/>
      <c r="AO23" s="410"/>
      <c r="AP23" s="334"/>
      <c r="AQ23" s="334"/>
      <c r="AR23" s="334"/>
      <c r="AS23" s="411">
        <f t="shared" si="28"/>
        <v>0</v>
      </c>
      <c r="AT23" s="463"/>
      <c r="AU23" s="304"/>
      <c r="AV23" s="304"/>
      <c r="AW23" s="304"/>
      <c r="AX23" s="411">
        <f t="shared" si="29"/>
        <v>0</v>
      </c>
      <c r="AY23" s="463"/>
      <c r="AZ23" s="304"/>
      <c r="BA23" s="304"/>
      <c r="BB23" s="304"/>
      <c r="BC23" s="304"/>
      <c r="BD23" s="304"/>
      <c r="BE23" s="304"/>
      <c r="BF23" s="411"/>
      <c r="BG23" s="410"/>
      <c r="BH23" s="334"/>
      <c r="BI23" s="334"/>
      <c r="BJ23" s="334"/>
      <c r="BK23" s="411">
        <f t="shared" si="30"/>
        <v>0</v>
      </c>
      <c r="BL23" s="463"/>
      <c r="BM23" s="304"/>
      <c r="BN23" s="304"/>
      <c r="BO23" s="304"/>
      <c r="BP23" s="411">
        <f t="shared" si="31"/>
        <v>0</v>
      </c>
      <c r="BQ23" s="463"/>
      <c r="BR23" s="304"/>
      <c r="BS23" s="304"/>
      <c r="BT23" s="304"/>
      <c r="BU23" s="304"/>
      <c r="BV23" s="304"/>
      <c r="BW23" s="304"/>
      <c r="BX23" s="411"/>
      <c r="BY23" s="410"/>
      <c r="BZ23" s="334"/>
      <c r="CA23" s="334"/>
      <c r="CB23" s="334"/>
      <c r="CC23" s="411">
        <f t="shared" si="32"/>
        <v>0</v>
      </c>
      <c r="CD23" s="463"/>
      <c r="CE23" s="304"/>
      <c r="CF23" s="304"/>
      <c r="CG23" s="304"/>
      <c r="CH23" s="411">
        <f t="shared" si="33"/>
        <v>0</v>
      </c>
      <c r="CI23" s="463"/>
      <c r="CJ23" s="304"/>
      <c r="CK23" s="304"/>
      <c r="CL23" s="304"/>
      <c r="CM23" s="304"/>
      <c r="CN23" s="304"/>
      <c r="CO23" s="304"/>
      <c r="CP23" s="411"/>
    </row>
    <row r="24" spans="1:94" s="53" customFormat="1" ht="14.25" customHeight="1">
      <c r="A24" s="491" t="s">
        <v>256</v>
      </c>
      <c r="B24" s="265"/>
      <c r="C24" s="186"/>
      <c r="D24" s="492"/>
      <c r="E24" s="410"/>
      <c r="F24" s="334"/>
      <c r="G24" s="334"/>
      <c r="H24" s="334"/>
      <c r="I24" s="411">
        <f t="shared" si="24"/>
        <v>0</v>
      </c>
      <c r="J24" s="463"/>
      <c r="K24" s="304"/>
      <c r="L24" s="304"/>
      <c r="M24" s="304"/>
      <c r="N24" s="411">
        <f t="shared" si="25"/>
        <v>0</v>
      </c>
      <c r="O24" s="463"/>
      <c r="P24" s="304"/>
      <c r="Q24" s="304"/>
      <c r="R24" s="304"/>
      <c r="S24" s="304"/>
      <c r="T24" s="304"/>
      <c r="U24" s="304"/>
      <c r="V24" s="411"/>
      <c r="W24" s="410"/>
      <c r="X24" s="334"/>
      <c r="Y24" s="334"/>
      <c r="Z24" s="334"/>
      <c r="AA24" s="411">
        <f t="shared" si="26"/>
        <v>0</v>
      </c>
      <c r="AB24" s="463"/>
      <c r="AC24" s="304"/>
      <c r="AD24" s="304"/>
      <c r="AE24" s="304"/>
      <c r="AF24" s="411">
        <f t="shared" si="27"/>
        <v>0</v>
      </c>
      <c r="AG24" s="463"/>
      <c r="AH24" s="304"/>
      <c r="AI24" s="304"/>
      <c r="AJ24" s="304"/>
      <c r="AK24" s="304"/>
      <c r="AL24" s="304"/>
      <c r="AM24" s="304"/>
      <c r="AN24" s="411"/>
      <c r="AO24" s="410"/>
      <c r="AP24" s="334"/>
      <c r="AQ24" s="334"/>
      <c r="AR24" s="334"/>
      <c r="AS24" s="411">
        <f t="shared" si="28"/>
        <v>0</v>
      </c>
      <c r="AT24" s="463"/>
      <c r="AU24" s="304"/>
      <c r="AV24" s="304"/>
      <c r="AW24" s="304"/>
      <c r="AX24" s="411">
        <f t="shared" si="29"/>
        <v>0</v>
      </c>
      <c r="AY24" s="463"/>
      <c r="AZ24" s="304"/>
      <c r="BA24" s="304"/>
      <c r="BB24" s="304"/>
      <c r="BC24" s="304"/>
      <c r="BD24" s="304"/>
      <c r="BE24" s="304"/>
      <c r="BF24" s="411"/>
      <c r="BG24" s="410"/>
      <c r="BH24" s="334"/>
      <c r="BI24" s="334"/>
      <c r="BJ24" s="334"/>
      <c r="BK24" s="411">
        <f t="shared" si="30"/>
        <v>0</v>
      </c>
      <c r="BL24" s="463"/>
      <c r="BM24" s="304"/>
      <c r="BN24" s="304"/>
      <c r="BO24" s="304"/>
      <c r="BP24" s="411">
        <f t="shared" si="31"/>
        <v>0</v>
      </c>
      <c r="BQ24" s="463"/>
      <c r="BR24" s="304"/>
      <c r="BS24" s="304"/>
      <c r="BT24" s="304"/>
      <c r="BU24" s="304"/>
      <c r="BV24" s="304"/>
      <c r="BW24" s="304"/>
      <c r="BX24" s="411"/>
      <c r="BY24" s="410"/>
      <c r="BZ24" s="334"/>
      <c r="CA24" s="334"/>
      <c r="CB24" s="334"/>
      <c r="CC24" s="411">
        <f t="shared" si="32"/>
        <v>0</v>
      </c>
      <c r="CD24" s="463"/>
      <c r="CE24" s="304"/>
      <c r="CF24" s="304"/>
      <c r="CG24" s="304"/>
      <c r="CH24" s="411">
        <f t="shared" si="33"/>
        <v>0</v>
      </c>
      <c r="CI24" s="463"/>
      <c r="CJ24" s="304"/>
      <c r="CK24" s="304"/>
      <c r="CL24" s="304"/>
      <c r="CM24" s="304"/>
      <c r="CN24" s="304"/>
      <c r="CO24" s="304"/>
      <c r="CP24" s="411"/>
    </row>
    <row r="25" spans="1:94" s="53" customFormat="1" ht="14.25" customHeight="1">
      <c r="A25" s="491" t="s">
        <v>257</v>
      </c>
      <c r="B25" s="265"/>
      <c r="C25" s="186"/>
      <c r="D25" s="492"/>
      <c r="E25" s="410"/>
      <c r="F25" s="334"/>
      <c r="G25" s="334"/>
      <c r="H25" s="334"/>
      <c r="I25" s="411">
        <f t="shared" si="24"/>
        <v>0</v>
      </c>
      <c r="J25" s="463"/>
      <c r="K25" s="304"/>
      <c r="L25" s="304"/>
      <c r="M25" s="304"/>
      <c r="N25" s="411">
        <f t="shared" si="25"/>
        <v>0</v>
      </c>
      <c r="O25" s="463"/>
      <c r="P25" s="304"/>
      <c r="Q25" s="304"/>
      <c r="R25" s="304"/>
      <c r="S25" s="304"/>
      <c r="T25" s="304"/>
      <c r="U25" s="304"/>
      <c r="V25" s="411"/>
      <c r="W25" s="410"/>
      <c r="X25" s="334"/>
      <c r="Y25" s="334"/>
      <c r="Z25" s="334"/>
      <c r="AA25" s="411">
        <f t="shared" si="26"/>
        <v>0</v>
      </c>
      <c r="AB25" s="463"/>
      <c r="AC25" s="304"/>
      <c r="AD25" s="304"/>
      <c r="AE25" s="304"/>
      <c r="AF25" s="411">
        <f t="shared" si="27"/>
        <v>0</v>
      </c>
      <c r="AG25" s="463"/>
      <c r="AH25" s="304"/>
      <c r="AI25" s="304"/>
      <c r="AJ25" s="304"/>
      <c r="AK25" s="304"/>
      <c r="AL25" s="304"/>
      <c r="AM25" s="304"/>
      <c r="AN25" s="411"/>
      <c r="AO25" s="410"/>
      <c r="AP25" s="334"/>
      <c r="AQ25" s="334"/>
      <c r="AR25" s="334"/>
      <c r="AS25" s="411">
        <f t="shared" si="28"/>
        <v>0</v>
      </c>
      <c r="AT25" s="463"/>
      <c r="AU25" s="304"/>
      <c r="AV25" s="304"/>
      <c r="AW25" s="304"/>
      <c r="AX25" s="411">
        <f t="shared" si="29"/>
        <v>0</v>
      </c>
      <c r="AY25" s="463"/>
      <c r="AZ25" s="304"/>
      <c r="BA25" s="304"/>
      <c r="BB25" s="304"/>
      <c r="BC25" s="304"/>
      <c r="BD25" s="304"/>
      <c r="BE25" s="304"/>
      <c r="BF25" s="411"/>
      <c r="BG25" s="410"/>
      <c r="BH25" s="334"/>
      <c r="BI25" s="334"/>
      <c r="BJ25" s="334"/>
      <c r="BK25" s="411">
        <f t="shared" si="30"/>
        <v>0</v>
      </c>
      <c r="BL25" s="463"/>
      <c r="BM25" s="304"/>
      <c r="BN25" s="304"/>
      <c r="BO25" s="304"/>
      <c r="BP25" s="411">
        <f t="shared" si="31"/>
        <v>0</v>
      </c>
      <c r="BQ25" s="463"/>
      <c r="BR25" s="304"/>
      <c r="BS25" s="304"/>
      <c r="BT25" s="304"/>
      <c r="BU25" s="304"/>
      <c r="BV25" s="304"/>
      <c r="BW25" s="304"/>
      <c r="BX25" s="411"/>
      <c r="BY25" s="410"/>
      <c r="BZ25" s="334"/>
      <c r="CA25" s="334"/>
      <c r="CB25" s="334"/>
      <c r="CC25" s="411">
        <f t="shared" si="32"/>
        <v>0</v>
      </c>
      <c r="CD25" s="463"/>
      <c r="CE25" s="304"/>
      <c r="CF25" s="304"/>
      <c r="CG25" s="304"/>
      <c r="CH25" s="411">
        <f t="shared" si="33"/>
        <v>0</v>
      </c>
      <c r="CI25" s="463"/>
      <c r="CJ25" s="304"/>
      <c r="CK25" s="304"/>
      <c r="CL25" s="304"/>
      <c r="CM25" s="304"/>
      <c r="CN25" s="304"/>
      <c r="CO25" s="304"/>
      <c r="CP25" s="411"/>
    </row>
    <row r="26" spans="1:94" s="53" customFormat="1" ht="14.25" customHeight="1">
      <c r="A26" s="491" t="s">
        <v>258</v>
      </c>
      <c r="B26" s="265"/>
      <c r="C26" s="186"/>
      <c r="D26" s="492"/>
      <c r="E26" s="410"/>
      <c r="F26" s="334"/>
      <c r="G26" s="334"/>
      <c r="H26" s="334"/>
      <c r="I26" s="411">
        <f t="shared" si="24"/>
        <v>0</v>
      </c>
      <c r="J26" s="463"/>
      <c r="K26" s="304"/>
      <c r="L26" s="304"/>
      <c r="M26" s="304"/>
      <c r="N26" s="411">
        <f t="shared" si="25"/>
        <v>0</v>
      </c>
      <c r="O26" s="463"/>
      <c r="P26" s="304"/>
      <c r="Q26" s="304"/>
      <c r="R26" s="304"/>
      <c r="S26" s="304"/>
      <c r="T26" s="304"/>
      <c r="U26" s="304"/>
      <c r="V26" s="411"/>
      <c r="W26" s="410"/>
      <c r="X26" s="334"/>
      <c r="Y26" s="334"/>
      <c r="Z26" s="334"/>
      <c r="AA26" s="411">
        <f t="shared" si="26"/>
        <v>0</v>
      </c>
      <c r="AB26" s="463"/>
      <c r="AC26" s="304"/>
      <c r="AD26" s="304"/>
      <c r="AE26" s="304"/>
      <c r="AF26" s="411">
        <f t="shared" si="27"/>
        <v>0</v>
      </c>
      <c r="AG26" s="463"/>
      <c r="AH26" s="304"/>
      <c r="AI26" s="304"/>
      <c r="AJ26" s="304"/>
      <c r="AK26" s="304"/>
      <c r="AL26" s="304"/>
      <c r="AM26" s="304"/>
      <c r="AN26" s="411"/>
      <c r="AO26" s="410"/>
      <c r="AP26" s="334"/>
      <c r="AQ26" s="334"/>
      <c r="AR26" s="334"/>
      <c r="AS26" s="411">
        <f t="shared" si="28"/>
        <v>0</v>
      </c>
      <c r="AT26" s="463"/>
      <c r="AU26" s="304"/>
      <c r="AV26" s="304"/>
      <c r="AW26" s="304"/>
      <c r="AX26" s="411">
        <f t="shared" si="29"/>
        <v>0</v>
      </c>
      <c r="AY26" s="463"/>
      <c r="AZ26" s="304"/>
      <c r="BA26" s="304"/>
      <c r="BB26" s="304"/>
      <c r="BC26" s="304"/>
      <c r="BD26" s="304"/>
      <c r="BE26" s="304"/>
      <c r="BF26" s="411"/>
      <c r="BG26" s="410"/>
      <c r="BH26" s="334"/>
      <c r="BI26" s="334"/>
      <c r="BJ26" s="334"/>
      <c r="BK26" s="411">
        <f t="shared" si="30"/>
        <v>0</v>
      </c>
      <c r="BL26" s="463"/>
      <c r="BM26" s="304"/>
      <c r="BN26" s="304"/>
      <c r="BO26" s="304"/>
      <c r="BP26" s="411">
        <f t="shared" si="31"/>
        <v>0</v>
      </c>
      <c r="BQ26" s="463"/>
      <c r="BR26" s="304"/>
      <c r="BS26" s="304"/>
      <c r="BT26" s="304"/>
      <c r="BU26" s="304"/>
      <c r="BV26" s="304"/>
      <c r="BW26" s="304"/>
      <c r="BX26" s="411"/>
      <c r="BY26" s="410"/>
      <c r="BZ26" s="334"/>
      <c r="CA26" s="334"/>
      <c r="CB26" s="334"/>
      <c r="CC26" s="411">
        <f t="shared" si="32"/>
        <v>0</v>
      </c>
      <c r="CD26" s="463"/>
      <c r="CE26" s="304"/>
      <c r="CF26" s="304"/>
      <c r="CG26" s="304"/>
      <c r="CH26" s="411">
        <f t="shared" si="33"/>
        <v>0</v>
      </c>
      <c r="CI26" s="463"/>
      <c r="CJ26" s="304"/>
      <c r="CK26" s="304"/>
      <c r="CL26" s="304"/>
      <c r="CM26" s="304"/>
      <c r="CN26" s="304"/>
      <c r="CO26" s="304"/>
      <c r="CP26" s="411"/>
    </row>
    <row r="27" spans="1:94" s="53" customFormat="1" ht="14.25" customHeight="1">
      <c r="A27" s="491" t="s">
        <v>259</v>
      </c>
      <c r="B27" s="265"/>
      <c r="C27" s="186"/>
      <c r="D27" s="492"/>
      <c r="E27" s="410"/>
      <c r="F27" s="334"/>
      <c r="G27" s="334"/>
      <c r="H27" s="334"/>
      <c r="I27" s="411">
        <f t="shared" si="24"/>
        <v>0</v>
      </c>
      <c r="J27" s="463"/>
      <c r="K27" s="304"/>
      <c r="L27" s="304"/>
      <c r="M27" s="304"/>
      <c r="N27" s="411">
        <f t="shared" si="25"/>
        <v>0</v>
      </c>
      <c r="O27" s="463"/>
      <c r="P27" s="304"/>
      <c r="Q27" s="304"/>
      <c r="R27" s="304"/>
      <c r="S27" s="304"/>
      <c r="T27" s="304"/>
      <c r="U27" s="304"/>
      <c r="V27" s="411"/>
      <c r="W27" s="410"/>
      <c r="X27" s="334"/>
      <c r="Y27" s="334"/>
      <c r="Z27" s="334"/>
      <c r="AA27" s="411">
        <f t="shared" si="26"/>
        <v>0</v>
      </c>
      <c r="AB27" s="463"/>
      <c r="AC27" s="304"/>
      <c r="AD27" s="304"/>
      <c r="AE27" s="304"/>
      <c r="AF27" s="411">
        <f t="shared" si="27"/>
        <v>0</v>
      </c>
      <c r="AG27" s="463"/>
      <c r="AH27" s="304"/>
      <c r="AI27" s="304"/>
      <c r="AJ27" s="304"/>
      <c r="AK27" s="304"/>
      <c r="AL27" s="304"/>
      <c r="AM27" s="304"/>
      <c r="AN27" s="411"/>
      <c r="AO27" s="410"/>
      <c r="AP27" s="334"/>
      <c r="AQ27" s="334"/>
      <c r="AR27" s="334"/>
      <c r="AS27" s="411">
        <f t="shared" si="28"/>
        <v>0</v>
      </c>
      <c r="AT27" s="463"/>
      <c r="AU27" s="304"/>
      <c r="AV27" s="304"/>
      <c r="AW27" s="304"/>
      <c r="AX27" s="411">
        <f t="shared" si="29"/>
        <v>0</v>
      </c>
      <c r="AY27" s="463"/>
      <c r="AZ27" s="304"/>
      <c r="BA27" s="304"/>
      <c r="BB27" s="304"/>
      <c r="BC27" s="304"/>
      <c r="BD27" s="304"/>
      <c r="BE27" s="304"/>
      <c r="BF27" s="411"/>
      <c r="BG27" s="410"/>
      <c r="BH27" s="334"/>
      <c r="BI27" s="334"/>
      <c r="BJ27" s="334"/>
      <c r="BK27" s="411">
        <f t="shared" si="30"/>
        <v>0</v>
      </c>
      <c r="BL27" s="463"/>
      <c r="BM27" s="304"/>
      <c r="BN27" s="304"/>
      <c r="BO27" s="304"/>
      <c r="BP27" s="411">
        <f t="shared" si="31"/>
        <v>0</v>
      </c>
      <c r="BQ27" s="463"/>
      <c r="BR27" s="304"/>
      <c r="BS27" s="304"/>
      <c r="BT27" s="304"/>
      <c r="BU27" s="304"/>
      <c r="BV27" s="304"/>
      <c r="BW27" s="304"/>
      <c r="BX27" s="411"/>
      <c r="BY27" s="410"/>
      <c r="BZ27" s="334"/>
      <c r="CA27" s="334"/>
      <c r="CB27" s="334"/>
      <c r="CC27" s="411">
        <f t="shared" si="32"/>
        <v>0</v>
      </c>
      <c r="CD27" s="463"/>
      <c r="CE27" s="304"/>
      <c r="CF27" s="304"/>
      <c r="CG27" s="304"/>
      <c r="CH27" s="411">
        <f t="shared" si="33"/>
        <v>0</v>
      </c>
      <c r="CI27" s="463"/>
      <c r="CJ27" s="304"/>
      <c r="CK27" s="304"/>
      <c r="CL27" s="304"/>
      <c r="CM27" s="304"/>
      <c r="CN27" s="304"/>
      <c r="CO27" s="304"/>
      <c r="CP27" s="411"/>
    </row>
    <row r="28" spans="1:94" s="53" customFormat="1" ht="14.25" customHeight="1">
      <c r="A28" s="491" t="s">
        <v>260</v>
      </c>
      <c r="B28" s="265"/>
      <c r="C28" s="186"/>
      <c r="D28" s="492"/>
      <c r="E28" s="410"/>
      <c r="F28" s="334"/>
      <c r="G28" s="334"/>
      <c r="H28" s="334"/>
      <c r="I28" s="411">
        <f t="shared" si="24"/>
        <v>0</v>
      </c>
      <c r="J28" s="463"/>
      <c r="K28" s="304"/>
      <c r="L28" s="304"/>
      <c r="M28" s="304"/>
      <c r="N28" s="411">
        <f t="shared" si="25"/>
        <v>0</v>
      </c>
      <c r="O28" s="463"/>
      <c r="P28" s="304"/>
      <c r="Q28" s="304"/>
      <c r="R28" s="304"/>
      <c r="S28" s="304"/>
      <c r="T28" s="304"/>
      <c r="U28" s="304"/>
      <c r="V28" s="411"/>
      <c r="W28" s="410"/>
      <c r="X28" s="334"/>
      <c r="Y28" s="334"/>
      <c r="Z28" s="334"/>
      <c r="AA28" s="411">
        <f t="shared" si="26"/>
        <v>0</v>
      </c>
      <c r="AB28" s="463"/>
      <c r="AC28" s="304"/>
      <c r="AD28" s="304"/>
      <c r="AE28" s="304"/>
      <c r="AF28" s="411">
        <f t="shared" si="27"/>
        <v>0</v>
      </c>
      <c r="AG28" s="463"/>
      <c r="AH28" s="304"/>
      <c r="AI28" s="304"/>
      <c r="AJ28" s="304"/>
      <c r="AK28" s="304"/>
      <c r="AL28" s="304"/>
      <c r="AM28" s="304"/>
      <c r="AN28" s="411"/>
      <c r="AO28" s="410"/>
      <c r="AP28" s="334"/>
      <c r="AQ28" s="334"/>
      <c r="AR28" s="334"/>
      <c r="AS28" s="411">
        <f t="shared" si="28"/>
        <v>0</v>
      </c>
      <c r="AT28" s="463"/>
      <c r="AU28" s="304"/>
      <c r="AV28" s="304"/>
      <c r="AW28" s="304"/>
      <c r="AX28" s="411">
        <f t="shared" si="29"/>
        <v>0</v>
      </c>
      <c r="AY28" s="463"/>
      <c r="AZ28" s="304"/>
      <c r="BA28" s="304"/>
      <c r="BB28" s="304"/>
      <c r="BC28" s="304"/>
      <c r="BD28" s="304"/>
      <c r="BE28" s="304"/>
      <c r="BF28" s="411"/>
      <c r="BG28" s="410"/>
      <c r="BH28" s="334"/>
      <c r="BI28" s="334"/>
      <c r="BJ28" s="334"/>
      <c r="BK28" s="411">
        <f t="shared" si="30"/>
        <v>0</v>
      </c>
      <c r="BL28" s="463"/>
      <c r="BM28" s="304"/>
      <c r="BN28" s="304"/>
      <c r="BO28" s="304"/>
      <c r="BP28" s="411">
        <f t="shared" si="31"/>
        <v>0</v>
      </c>
      <c r="BQ28" s="463"/>
      <c r="BR28" s="304"/>
      <c r="BS28" s="304"/>
      <c r="BT28" s="304"/>
      <c r="BU28" s="304"/>
      <c r="BV28" s="304"/>
      <c r="BW28" s="304"/>
      <c r="BX28" s="411"/>
      <c r="BY28" s="410"/>
      <c r="BZ28" s="334"/>
      <c r="CA28" s="334"/>
      <c r="CB28" s="334"/>
      <c r="CC28" s="411">
        <f t="shared" si="32"/>
        <v>0</v>
      </c>
      <c r="CD28" s="463"/>
      <c r="CE28" s="304"/>
      <c r="CF28" s="304"/>
      <c r="CG28" s="304"/>
      <c r="CH28" s="411">
        <f t="shared" si="33"/>
        <v>0</v>
      </c>
      <c r="CI28" s="463"/>
      <c r="CJ28" s="304"/>
      <c r="CK28" s="304"/>
      <c r="CL28" s="304"/>
      <c r="CM28" s="304"/>
      <c r="CN28" s="304"/>
      <c r="CO28" s="304"/>
      <c r="CP28" s="411"/>
    </row>
    <row r="29" spans="1:94" s="53" customFormat="1" ht="14.25" customHeight="1">
      <c r="A29" s="491" t="s">
        <v>261</v>
      </c>
      <c r="B29" s="265"/>
      <c r="C29" s="186"/>
      <c r="D29" s="492"/>
      <c r="E29" s="410"/>
      <c r="F29" s="334"/>
      <c r="G29" s="334"/>
      <c r="H29" s="334"/>
      <c r="I29" s="411">
        <f t="shared" si="24"/>
        <v>0</v>
      </c>
      <c r="J29" s="463"/>
      <c r="K29" s="304"/>
      <c r="L29" s="304"/>
      <c r="M29" s="304"/>
      <c r="N29" s="411">
        <f t="shared" si="25"/>
        <v>0</v>
      </c>
      <c r="O29" s="463"/>
      <c r="P29" s="304"/>
      <c r="Q29" s="304"/>
      <c r="R29" s="304"/>
      <c r="S29" s="304"/>
      <c r="T29" s="304"/>
      <c r="U29" s="304"/>
      <c r="V29" s="411"/>
      <c r="W29" s="410"/>
      <c r="X29" s="334"/>
      <c r="Y29" s="334"/>
      <c r="Z29" s="334"/>
      <c r="AA29" s="411">
        <f t="shared" si="26"/>
        <v>0</v>
      </c>
      <c r="AB29" s="463"/>
      <c r="AC29" s="304"/>
      <c r="AD29" s="304"/>
      <c r="AE29" s="304"/>
      <c r="AF29" s="411">
        <f t="shared" si="27"/>
        <v>0</v>
      </c>
      <c r="AG29" s="463"/>
      <c r="AH29" s="304"/>
      <c r="AI29" s="304"/>
      <c r="AJ29" s="304"/>
      <c r="AK29" s="304"/>
      <c r="AL29" s="304"/>
      <c r="AM29" s="304"/>
      <c r="AN29" s="411"/>
      <c r="AO29" s="410"/>
      <c r="AP29" s="334"/>
      <c r="AQ29" s="334"/>
      <c r="AR29" s="334"/>
      <c r="AS29" s="411">
        <f t="shared" si="28"/>
        <v>0</v>
      </c>
      <c r="AT29" s="463"/>
      <c r="AU29" s="304"/>
      <c r="AV29" s="304"/>
      <c r="AW29" s="304"/>
      <c r="AX29" s="411">
        <f t="shared" si="29"/>
        <v>0</v>
      </c>
      <c r="AY29" s="463"/>
      <c r="AZ29" s="304"/>
      <c r="BA29" s="304"/>
      <c r="BB29" s="304"/>
      <c r="BC29" s="304"/>
      <c r="BD29" s="304"/>
      <c r="BE29" s="304"/>
      <c r="BF29" s="411"/>
      <c r="BG29" s="410"/>
      <c r="BH29" s="334"/>
      <c r="BI29" s="334"/>
      <c r="BJ29" s="334"/>
      <c r="BK29" s="411">
        <f t="shared" si="30"/>
        <v>0</v>
      </c>
      <c r="BL29" s="463"/>
      <c r="BM29" s="304"/>
      <c r="BN29" s="304"/>
      <c r="BO29" s="304"/>
      <c r="BP29" s="411">
        <f t="shared" si="31"/>
        <v>0</v>
      </c>
      <c r="BQ29" s="463"/>
      <c r="BR29" s="304"/>
      <c r="BS29" s="304"/>
      <c r="BT29" s="304"/>
      <c r="BU29" s="304"/>
      <c r="BV29" s="304"/>
      <c r="BW29" s="304"/>
      <c r="BX29" s="411"/>
      <c r="BY29" s="410"/>
      <c r="BZ29" s="334"/>
      <c r="CA29" s="334"/>
      <c r="CB29" s="334"/>
      <c r="CC29" s="411">
        <f t="shared" si="32"/>
        <v>0</v>
      </c>
      <c r="CD29" s="463"/>
      <c r="CE29" s="304"/>
      <c r="CF29" s="304"/>
      <c r="CG29" s="304"/>
      <c r="CH29" s="411">
        <f t="shared" si="33"/>
        <v>0</v>
      </c>
      <c r="CI29" s="463"/>
      <c r="CJ29" s="304"/>
      <c r="CK29" s="304"/>
      <c r="CL29" s="304"/>
      <c r="CM29" s="304"/>
      <c r="CN29" s="304"/>
      <c r="CO29" s="304"/>
      <c r="CP29" s="411"/>
    </row>
    <row r="30" spans="1:94" s="53" customFormat="1" ht="14.25" customHeight="1">
      <c r="A30" s="491" t="s">
        <v>262</v>
      </c>
      <c r="B30" s="265"/>
      <c r="C30" s="186"/>
      <c r="D30" s="492"/>
      <c r="E30" s="410"/>
      <c r="F30" s="334"/>
      <c r="G30" s="334"/>
      <c r="H30" s="334"/>
      <c r="I30" s="411">
        <f t="shared" si="24"/>
        <v>0</v>
      </c>
      <c r="J30" s="463"/>
      <c r="K30" s="304"/>
      <c r="L30" s="304"/>
      <c r="M30" s="304"/>
      <c r="N30" s="411">
        <f t="shared" si="25"/>
        <v>0</v>
      </c>
      <c r="O30" s="463"/>
      <c r="P30" s="304"/>
      <c r="Q30" s="304"/>
      <c r="R30" s="304"/>
      <c r="S30" s="304"/>
      <c r="T30" s="304"/>
      <c r="U30" s="304"/>
      <c r="V30" s="411"/>
      <c r="W30" s="410"/>
      <c r="X30" s="334"/>
      <c r="Y30" s="334"/>
      <c r="Z30" s="334"/>
      <c r="AA30" s="411">
        <f t="shared" si="26"/>
        <v>0</v>
      </c>
      <c r="AB30" s="463"/>
      <c r="AC30" s="304"/>
      <c r="AD30" s="304"/>
      <c r="AE30" s="304"/>
      <c r="AF30" s="411">
        <f t="shared" si="27"/>
        <v>0</v>
      </c>
      <c r="AG30" s="463"/>
      <c r="AH30" s="304"/>
      <c r="AI30" s="304"/>
      <c r="AJ30" s="304"/>
      <c r="AK30" s="304"/>
      <c r="AL30" s="304"/>
      <c r="AM30" s="304"/>
      <c r="AN30" s="411"/>
      <c r="AO30" s="410"/>
      <c r="AP30" s="334"/>
      <c r="AQ30" s="334"/>
      <c r="AR30" s="334"/>
      <c r="AS30" s="411">
        <f t="shared" si="28"/>
        <v>0</v>
      </c>
      <c r="AT30" s="463"/>
      <c r="AU30" s="304"/>
      <c r="AV30" s="304"/>
      <c r="AW30" s="304"/>
      <c r="AX30" s="411">
        <f t="shared" si="29"/>
        <v>0</v>
      </c>
      <c r="AY30" s="463"/>
      <c r="AZ30" s="304"/>
      <c r="BA30" s="304"/>
      <c r="BB30" s="304"/>
      <c r="BC30" s="304"/>
      <c r="BD30" s="304"/>
      <c r="BE30" s="304"/>
      <c r="BF30" s="411"/>
      <c r="BG30" s="410"/>
      <c r="BH30" s="334"/>
      <c r="BI30" s="334"/>
      <c r="BJ30" s="334"/>
      <c r="BK30" s="411">
        <f t="shared" si="30"/>
        <v>0</v>
      </c>
      <c r="BL30" s="463"/>
      <c r="BM30" s="304"/>
      <c r="BN30" s="304"/>
      <c r="BO30" s="304"/>
      <c r="BP30" s="411">
        <f t="shared" si="31"/>
        <v>0</v>
      </c>
      <c r="BQ30" s="463"/>
      <c r="BR30" s="304"/>
      <c r="BS30" s="304"/>
      <c r="BT30" s="304"/>
      <c r="BU30" s="304"/>
      <c r="BV30" s="304"/>
      <c r="BW30" s="304"/>
      <c r="BX30" s="411"/>
      <c r="BY30" s="410"/>
      <c r="BZ30" s="334"/>
      <c r="CA30" s="334"/>
      <c r="CB30" s="334"/>
      <c r="CC30" s="411">
        <f t="shared" si="32"/>
        <v>0</v>
      </c>
      <c r="CD30" s="463"/>
      <c r="CE30" s="304"/>
      <c r="CF30" s="304"/>
      <c r="CG30" s="304"/>
      <c r="CH30" s="411">
        <f t="shared" si="33"/>
        <v>0</v>
      </c>
      <c r="CI30" s="463"/>
      <c r="CJ30" s="304"/>
      <c r="CK30" s="304"/>
      <c r="CL30" s="304"/>
      <c r="CM30" s="304"/>
      <c r="CN30" s="304"/>
      <c r="CO30" s="304"/>
      <c r="CP30" s="411"/>
    </row>
    <row r="31" spans="1:94" s="53" customFormat="1" ht="14.25" customHeight="1">
      <c r="A31" s="491" t="s">
        <v>263</v>
      </c>
      <c r="B31" s="265"/>
      <c r="C31" s="186"/>
      <c r="D31" s="492"/>
      <c r="E31" s="410"/>
      <c r="F31" s="334"/>
      <c r="G31" s="334"/>
      <c r="H31" s="334"/>
      <c r="I31" s="411">
        <f t="shared" si="24"/>
        <v>0</v>
      </c>
      <c r="J31" s="463"/>
      <c r="K31" s="304"/>
      <c r="L31" s="304"/>
      <c r="M31" s="304"/>
      <c r="N31" s="411">
        <f t="shared" si="25"/>
        <v>0</v>
      </c>
      <c r="O31" s="463"/>
      <c r="P31" s="304"/>
      <c r="Q31" s="304"/>
      <c r="R31" s="304"/>
      <c r="S31" s="304"/>
      <c r="T31" s="304"/>
      <c r="U31" s="304"/>
      <c r="V31" s="411"/>
      <c r="W31" s="410"/>
      <c r="X31" s="334"/>
      <c r="Y31" s="334"/>
      <c r="Z31" s="334"/>
      <c r="AA31" s="411">
        <f t="shared" si="26"/>
        <v>0</v>
      </c>
      <c r="AB31" s="463"/>
      <c r="AC31" s="304"/>
      <c r="AD31" s="304"/>
      <c r="AE31" s="304"/>
      <c r="AF31" s="411">
        <f t="shared" si="27"/>
        <v>0</v>
      </c>
      <c r="AG31" s="463"/>
      <c r="AH31" s="304"/>
      <c r="AI31" s="304"/>
      <c r="AJ31" s="304"/>
      <c r="AK31" s="304"/>
      <c r="AL31" s="304"/>
      <c r="AM31" s="304"/>
      <c r="AN31" s="411"/>
      <c r="AO31" s="410"/>
      <c r="AP31" s="334"/>
      <c r="AQ31" s="334"/>
      <c r="AR31" s="334"/>
      <c r="AS31" s="411">
        <f t="shared" si="28"/>
        <v>0</v>
      </c>
      <c r="AT31" s="463"/>
      <c r="AU31" s="304"/>
      <c r="AV31" s="304"/>
      <c r="AW31" s="304"/>
      <c r="AX31" s="411">
        <f t="shared" si="29"/>
        <v>0</v>
      </c>
      <c r="AY31" s="463"/>
      <c r="AZ31" s="304"/>
      <c r="BA31" s="304"/>
      <c r="BB31" s="304"/>
      <c r="BC31" s="304"/>
      <c r="BD31" s="304"/>
      <c r="BE31" s="304"/>
      <c r="BF31" s="411"/>
      <c r="BG31" s="410"/>
      <c r="BH31" s="334"/>
      <c r="BI31" s="334"/>
      <c r="BJ31" s="334"/>
      <c r="BK31" s="411">
        <f t="shared" si="30"/>
        <v>0</v>
      </c>
      <c r="BL31" s="463"/>
      <c r="BM31" s="304"/>
      <c r="BN31" s="304"/>
      <c r="BO31" s="304"/>
      <c r="BP31" s="411">
        <f t="shared" si="31"/>
        <v>0</v>
      </c>
      <c r="BQ31" s="463"/>
      <c r="BR31" s="304"/>
      <c r="BS31" s="304"/>
      <c r="BT31" s="304"/>
      <c r="BU31" s="304"/>
      <c r="BV31" s="304"/>
      <c r="BW31" s="304"/>
      <c r="BX31" s="411"/>
      <c r="BY31" s="410"/>
      <c r="BZ31" s="334"/>
      <c r="CA31" s="334"/>
      <c r="CB31" s="334"/>
      <c r="CC31" s="411">
        <f t="shared" si="32"/>
        <v>0</v>
      </c>
      <c r="CD31" s="463"/>
      <c r="CE31" s="304"/>
      <c r="CF31" s="304"/>
      <c r="CG31" s="304"/>
      <c r="CH31" s="411">
        <f t="shared" si="33"/>
        <v>0</v>
      </c>
      <c r="CI31" s="463"/>
      <c r="CJ31" s="304"/>
      <c r="CK31" s="304"/>
      <c r="CL31" s="304"/>
      <c r="CM31" s="304"/>
      <c r="CN31" s="304"/>
      <c r="CO31" s="304"/>
      <c r="CP31" s="411"/>
    </row>
    <row r="32" spans="1:94" s="53" customFormat="1" ht="14.25" customHeight="1">
      <c r="A32" s="491" t="s">
        <v>264</v>
      </c>
      <c r="B32" s="265"/>
      <c r="C32" s="186"/>
      <c r="D32" s="492"/>
      <c r="E32" s="410"/>
      <c r="F32" s="334"/>
      <c r="G32" s="334"/>
      <c r="H32" s="334"/>
      <c r="I32" s="411">
        <f t="shared" si="24"/>
        <v>0</v>
      </c>
      <c r="J32" s="463"/>
      <c r="K32" s="304"/>
      <c r="L32" s="304"/>
      <c r="M32" s="304"/>
      <c r="N32" s="411">
        <f t="shared" si="25"/>
        <v>0</v>
      </c>
      <c r="O32" s="463"/>
      <c r="P32" s="304"/>
      <c r="Q32" s="304"/>
      <c r="R32" s="304"/>
      <c r="S32" s="304"/>
      <c r="T32" s="304"/>
      <c r="U32" s="304"/>
      <c r="V32" s="411"/>
      <c r="W32" s="410"/>
      <c r="X32" s="334"/>
      <c r="Y32" s="334"/>
      <c r="Z32" s="334"/>
      <c r="AA32" s="411">
        <f t="shared" si="26"/>
        <v>0</v>
      </c>
      <c r="AB32" s="463"/>
      <c r="AC32" s="304"/>
      <c r="AD32" s="304"/>
      <c r="AE32" s="304"/>
      <c r="AF32" s="411">
        <f t="shared" si="27"/>
        <v>0</v>
      </c>
      <c r="AG32" s="463"/>
      <c r="AH32" s="304"/>
      <c r="AI32" s="304"/>
      <c r="AJ32" s="304"/>
      <c r="AK32" s="304"/>
      <c r="AL32" s="304"/>
      <c r="AM32" s="304"/>
      <c r="AN32" s="411"/>
      <c r="AO32" s="410"/>
      <c r="AP32" s="334"/>
      <c r="AQ32" s="334"/>
      <c r="AR32" s="334"/>
      <c r="AS32" s="411">
        <f t="shared" si="28"/>
        <v>0</v>
      </c>
      <c r="AT32" s="463"/>
      <c r="AU32" s="304"/>
      <c r="AV32" s="304"/>
      <c r="AW32" s="304"/>
      <c r="AX32" s="411">
        <f t="shared" si="29"/>
        <v>0</v>
      </c>
      <c r="AY32" s="463"/>
      <c r="AZ32" s="304"/>
      <c r="BA32" s="304"/>
      <c r="BB32" s="304"/>
      <c r="BC32" s="304"/>
      <c r="BD32" s="304"/>
      <c r="BE32" s="304"/>
      <c r="BF32" s="411"/>
      <c r="BG32" s="410"/>
      <c r="BH32" s="334"/>
      <c r="BI32" s="334"/>
      <c r="BJ32" s="334"/>
      <c r="BK32" s="411">
        <f t="shared" si="30"/>
        <v>0</v>
      </c>
      <c r="BL32" s="463"/>
      <c r="BM32" s="304"/>
      <c r="BN32" s="304"/>
      <c r="BO32" s="304"/>
      <c r="BP32" s="411">
        <f t="shared" si="31"/>
        <v>0</v>
      </c>
      <c r="BQ32" s="463"/>
      <c r="BR32" s="304"/>
      <c r="BS32" s="304"/>
      <c r="BT32" s="304"/>
      <c r="BU32" s="304"/>
      <c r="BV32" s="304"/>
      <c r="BW32" s="304"/>
      <c r="BX32" s="411"/>
      <c r="BY32" s="410"/>
      <c r="BZ32" s="334"/>
      <c r="CA32" s="334"/>
      <c r="CB32" s="334"/>
      <c r="CC32" s="411">
        <f t="shared" si="32"/>
        <v>0</v>
      </c>
      <c r="CD32" s="463"/>
      <c r="CE32" s="304"/>
      <c r="CF32" s="304"/>
      <c r="CG32" s="304"/>
      <c r="CH32" s="411">
        <f t="shared" si="33"/>
        <v>0</v>
      </c>
      <c r="CI32" s="463"/>
      <c r="CJ32" s="304"/>
      <c r="CK32" s="304"/>
      <c r="CL32" s="304"/>
      <c r="CM32" s="304"/>
      <c r="CN32" s="304"/>
      <c r="CO32" s="304"/>
      <c r="CP32" s="411"/>
    </row>
    <row r="33" spans="1:94" s="53" customFormat="1" ht="14.25" customHeight="1">
      <c r="A33" s="491" t="s">
        <v>265</v>
      </c>
      <c r="B33" s="265"/>
      <c r="C33" s="186"/>
      <c r="D33" s="492"/>
      <c r="E33" s="410"/>
      <c r="F33" s="334"/>
      <c r="G33" s="334"/>
      <c r="H33" s="334"/>
      <c r="I33" s="411">
        <f t="shared" si="24"/>
        <v>0</v>
      </c>
      <c r="J33" s="463"/>
      <c r="K33" s="304"/>
      <c r="L33" s="304"/>
      <c r="M33" s="304"/>
      <c r="N33" s="411">
        <f t="shared" si="25"/>
        <v>0</v>
      </c>
      <c r="O33" s="463"/>
      <c r="P33" s="304"/>
      <c r="Q33" s="304"/>
      <c r="R33" s="304"/>
      <c r="S33" s="304"/>
      <c r="T33" s="304"/>
      <c r="U33" s="304"/>
      <c r="V33" s="411"/>
      <c r="W33" s="410"/>
      <c r="X33" s="334"/>
      <c r="Y33" s="334"/>
      <c r="Z33" s="334"/>
      <c r="AA33" s="411">
        <f t="shared" si="26"/>
        <v>0</v>
      </c>
      <c r="AB33" s="463"/>
      <c r="AC33" s="304"/>
      <c r="AD33" s="304"/>
      <c r="AE33" s="304"/>
      <c r="AF33" s="411">
        <f t="shared" si="27"/>
        <v>0</v>
      </c>
      <c r="AG33" s="463"/>
      <c r="AH33" s="304"/>
      <c r="AI33" s="304"/>
      <c r="AJ33" s="304"/>
      <c r="AK33" s="304"/>
      <c r="AL33" s="304"/>
      <c r="AM33" s="304"/>
      <c r="AN33" s="411"/>
      <c r="AO33" s="410"/>
      <c r="AP33" s="334"/>
      <c r="AQ33" s="334"/>
      <c r="AR33" s="334"/>
      <c r="AS33" s="411">
        <f t="shared" si="28"/>
        <v>0</v>
      </c>
      <c r="AT33" s="463"/>
      <c r="AU33" s="304"/>
      <c r="AV33" s="304"/>
      <c r="AW33" s="304"/>
      <c r="AX33" s="411">
        <f t="shared" si="29"/>
        <v>0</v>
      </c>
      <c r="AY33" s="463"/>
      <c r="AZ33" s="304"/>
      <c r="BA33" s="304"/>
      <c r="BB33" s="304"/>
      <c r="BC33" s="304"/>
      <c r="BD33" s="304"/>
      <c r="BE33" s="304"/>
      <c r="BF33" s="411"/>
      <c r="BG33" s="410"/>
      <c r="BH33" s="334"/>
      <c r="BI33" s="334"/>
      <c r="BJ33" s="334"/>
      <c r="BK33" s="411">
        <f t="shared" si="30"/>
        <v>0</v>
      </c>
      <c r="BL33" s="463"/>
      <c r="BM33" s="304"/>
      <c r="BN33" s="304"/>
      <c r="BO33" s="304"/>
      <c r="BP33" s="411">
        <f t="shared" si="31"/>
        <v>0</v>
      </c>
      <c r="BQ33" s="463"/>
      <c r="BR33" s="304"/>
      <c r="BS33" s="304"/>
      <c r="BT33" s="304"/>
      <c r="BU33" s="304"/>
      <c r="BV33" s="304"/>
      <c r="BW33" s="304"/>
      <c r="BX33" s="411"/>
      <c r="BY33" s="410"/>
      <c r="BZ33" s="334"/>
      <c r="CA33" s="334"/>
      <c r="CB33" s="334"/>
      <c r="CC33" s="411">
        <f t="shared" si="32"/>
        <v>0</v>
      </c>
      <c r="CD33" s="463"/>
      <c r="CE33" s="304"/>
      <c r="CF33" s="304"/>
      <c r="CG33" s="304"/>
      <c r="CH33" s="411">
        <f t="shared" si="33"/>
        <v>0</v>
      </c>
      <c r="CI33" s="463"/>
      <c r="CJ33" s="304"/>
      <c r="CK33" s="304"/>
      <c r="CL33" s="304"/>
      <c r="CM33" s="304"/>
      <c r="CN33" s="304"/>
      <c r="CO33" s="304"/>
      <c r="CP33" s="411"/>
    </row>
    <row r="34" spans="1:94" s="53" customFormat="1" ht="14.25" customHeight="1">
      <c r="A34" s="491" t="s">
        <v>266</v>
      </c>
      <c r="B34" s="265"/>
      <c r="C34" s="186"/>
      <c r="D34" s="492"/>
      <c r="E34" s="410"/>
      <c r="F34" s="334"/>
      <c r="G34" s="334"/>
      <c r="H34" s="334"/>
      <c r="I34" s="411">
        <f t="shared" si="24"/>
        <v>0</v>
      </c>
      <c r="J34" s="463"/>
      <c r="K34" s="304"/>
      <c r="L34" s="304"/>
      <c r="M34" s="304"/>
      <c r="N34" s="411">
        <f t="shared" si="25"/>
        <v>0</v>
      </c>
      <c r="O34" s="463"/>
      <c r="P34" s="304"/>
      <c r="Q34" s="304"/>
      <c r="R34" s="304"/>
      <c r="S34" s="304"/>
      <c r="T34" s="304"/>
      <c r="U34" s="304"/>
      <c r="V34" s="411"/>
      <c r="W34" s="410"/>
      <c r="X34" s="334"/>
      <c r="Y34" s="334"/>
      <c r="Z34" s="334"/>
      <c r="AA34" s="411">
        <f t="shared" si="26"/>
        <v>0</v>
      </c>
      <c r="AB34" s="463"/>
      <c r="AC34" s="304"/>
      <c r="AD34" s="304"/>
      <c r="AE34" s="304"/>
      <c r="AF34" s="411">
        <f t="shared" si="27"/>
        <v>0</v>
      </c>
      <c r="AG34" s="463"/>
      <c r="AH34" s="304"/>
      <c r="AI34" s="304"/>
      <c r="AJ34" s="304"/>
      <c r="AK34" s="304"/>
      <c r="AL34" s="304"/>
      <c r="AM34" s="304"/>
      <c r="AN34" s="411"/>
      <c r="AO34" s="410"/>
      <c r="AP34" s="334"/>
      <c r="AQ34" s="334"/>
      <c r="AR34" s="334"/>
      <c r="AS34" s="411">
        <f t="shared" si="28"/>
        <v>0</v>
      </c>
      <c r="AT34" s="463"/>
      <c r="AU34" s="304"/>
      <c r="AV34" s="304"/>
      <c r="AW34" s="304"/>
      <c r="AX34" s="411">
        <f t="shared" si="29"/>
        <v>0</v>
      </c>
      <c r="AY34" s="463"/>
      <c r="AZ34" s="304"/>
      <c r="BA34" s="304"/>
      <c r="BB34" s="304"/>
      <c r="BC34" s="304"/>
      <c r="BD34" s="304"/>
      <c r="BE34" s="304"/>
      <c r="BF34" s="411"/>
      <c r="BG34" s="410"/>
      <c r="BH34" s="334"/>
      <c r="BI34" s="334"/>
      <c r="BJ34" s="334"/>
      <c r="BK34" s="411">
        <f t="shared" si="30"/>
        <v>0</v>
      </c>
      <c r="BL34" s="463"/>
      <c r="BM34" s="304"/>
      <c r="BN34" s="304"/>
      <c r="BO34" s="304"/>
      <c r="BP34" s="411">
        <f t="shared" si="31"/>
        <v>0</v>
      </c>
      <c r="BQ34" s="463"/>
      <c r="BR34" s="304"/>
      <c r="BS34" s="304"/>
      <c r="BT34" s="304"/>
      <c r="BU34" s="304"/>
      <c r="BV34" s="304"/>
      <c r="BW34" s="304"/>
      <c r="BX34" s="411"/>
      <c r="BY34" s="410"/>
      <c r="BZ34" s="334"/>
      <c r="CA34" s="334"/>
      <c r="CB34" s="334"/>
      <c r="CC34" s="411">
        <f t="shared" si="32"/>
        <v>0</v>
      </c>
      <c r="CD34" s="463"/>
      <c r="CE34" s="304"/>
      <c r="CF34" s="304"/>
      <c r="CG34" s="304"/>
      <c r="CH34" s="411">
        <f t="shared" si="33"/>
        <v>0</v>
      </c>
      <c r="CI34" s="463"/>
      <c r="CJ34" s="304"/>
      <c r="CK34" s="304"/>
      <c r="CL34" s="304"/>
      <c r="CM34" s="304"/>
      <c r="CN34" s="304"/>
      <c r="CO34" s="304"/>
      <c r="CP34" s="411"/>
    </row>
    <row r="35" spans="1:94" s="53" customFormat="1" ht="14.25" customHeight="1">
      <c r="A35" s="491" t="s">
        <v>267</v>
      </c>
      <c r="B35" s="265"/>
      <c r="C35" s="186"/>
      <c r="D35" s="492"/>
      <c r="E35" s="410"/>
      <c r="F35" s="334"/>
      <c r="G35" s="334"/>
      <c r="H35" s="334"/>
      <c r="I35" s="411">
        <f t="shared" si="24"/>
        <v>0</v>
      </c>
      <c r="J35" s="463"/>
      <c r="K35" s="304"/>
      <c r="L35" s="304"/>
      <c r="M35" s="304"/>
      <c r="N35" s="411">
        <f t="shared" si="25"/>
        <v>0</v>
      </c>
      <c r="O35" s="463"/>
      <c r="P35" s="304"/>
      <c r="Q35" s="304"/>
      <c r="R35" s="304"/>
      <c r="S35" s="304"/>
      <c r="T35" s="304"/>
      <c r="U35" s="304"/>
      <c r="V35" s="411"/>
      <c r="W35" s="410"/>
      <c r="X35" s="334"/>
      <c r="Y35" s="334"/>
      <c r="Z35" s="334"/>
      <c r="AA35" s="411">
        <f t="shared" si="26"/>
        <v>0</v>
      </c>
      <c r="AB35" s="463"/>
      <c r="AC35" s="304"/>
      <c r="AD35" s="304"/>
      <c r="AE35" s="304"/>
      <c r="AF35" s="411">
        <f t="shared" si="27"/>
        <v>0</v>
      </c>
      <c r="AG35" s="463"/>
      <c r="AH35" s="304"/>
      <c r="AI35" s="304"/>
      <c r="AJ35" s="304"/>
      <c r="AK35" s="304"/>
      <c r="AL35" s="304"/>
      <c r="AM35" s="304"/>
      <c r="AN35" s="411"/>
      <c r="AO35" s="410"/>
      <c r="AP35" s="334"/>
      <c r="AQ35" s="334"/>
      <c r="AR35" s="334"/>
      <c r="AS35" s="411">
        <f t="shared" si="28"/>
        <v>0</v>
      </c>
      <c r="AT35" s="463"/>
      <c r="AU35" s="304"/>
      <c r="AV35" s="304"/>
      <c r="AW35" s="304"/>
      <c r="AX35" s="411">
        <f t="shared" si="29"/>
        <v>0</v>
      </c>
      <c r="AY35" s="463"/>
      <c r="AZ35" s="304"/>
      <c r="BA35" s="304"/>
      <c r="BB35" s="304"/>
      <c r="BC35" s="304"/>
      <c r="BD35" s="304"/>
      <c r="BE35" s="304"/>
      <c r="BF35" s="411"/>
      <c r="BG35" s="410"/>
      <c r="BH35" s="334"/>
      <c r="BI35" s="334"/>
      <c r="BJ35" s="334"/>
      <c r="BK35" s="411">
        <f t="shared" si="30"/>
        <v>0</v>
      </c>
      <c r="BL35" s="463"/>
      <c r="BM35" s="304"/>
      <c r="BN35" s="304"/>
      <c r="BO35" s="304"/>
      <c r="BP35" s="411">
        <f t="shared" si="31"/>
        <v>0</v>
      </c>
      <c r="BQ35" s="463"/>
      <c r="BR35" s="304"/>
      <c r="BS35" s="304"/>
      <c r="BT35" s="304"/>
      <c r="BU35" s="304"/>
      <c r="BV35" s="304"/>
      <c r="BW35" s="304"/>
      <c r="BX35" s="411"/>
      <c r="BY35" s="410"/>
      <c r="BZ35" s="334"/>
      <c r="CA35" s="334"/>
      <c r="CB35" s="334"/>
      <c r="CC35" s="411">
        <f t="shared" si="32"/>
        <v>0</v>
      </c>
      <c r="CD35" s="463"/>
      <c r="CE35" s="304"/>
      <c r="CF35" s="304"/>
      <c r="CG35" s="304"/>
      <c r="CH35" s="411">
        <f t="shared" si="33"/>
        <v>0</v>
      </c>
      <c r="CI35" s="463"/>
      <c r="CJ35" s="304"/>
      <c r="CK35" s="304"/>
      <c r="CL35" s="304"/>
      <c r="CM35" s="304"/>
      <c r="CN35" s="304"/>
      <c r="CO35" s="304"/>
      <c r="CP35" s="411"/>
    </row>
    <row r="36" spans="1:94" s="53" customFormat="1" ht="14.25" customHeight="1">
      <c r="A36" s="491" t="s">
        <v>268</v>
      </c>
      <c r="B36" s="265"/>
      <c r="C36" s="186"/>
      <c r="D36" s="492"/>
      <c r="E36" s="410"/>
      <c r="F36" s="334"/>
      <c r="G36" s="334"/>
      <c r="H36" s="334"/>
      <c r="I36" s="411">
        <f t="shared" si="24"/>
        <v>0</v>
      </c>
      <c r="J36" s="463"/>
      <c r="K36" s="304"/>
      <c r="L36" s="304"/>
      <c r="M36" s="304"/>
      <c r="N36" s="411">
        <f t="shared" si="25"/>
        <v>0</v>
      </c>
      <c r="O36" s="463"/>
      <c r="P36" s="304"/>
      <c r="Q36" s="304"/>
      <c r="R36" s="304"/>
      <c r="S36" s="304"/>
      <c r="T36" s="304"/>
      <c r="U36" s="304"/>
      <c r="V36" s="411"/>
      <c r="W36" s="410"/>
      <c r="X36" s="334"/>
      <c r="Y36" s="334"/>
      <c r="Z36" s="334"/>
      <c r="AA36" s="411">
        <f t="shared" si="26"/>
        <v>0</v>
      </c>
      <c r="AB36" s="463"/>
      <c r="AC36" s="304"/>
      <c r="AD36" s="304"/>
      <c r="AE36" s="304"/>
      <c r="AF36" s="411">
        <f t="shared" si="27"/>
        <v>0</v>
      </c>
      <c r="AG36" s="463"/>
      <c r="AH36" s="304"/>
      <c r="AI36" s="304"/>
      <c r="AJ36" s="304"/>
      <c r="AK36" s="304"/>
      <c r="AL36" s="304"/>
      <c r="AM36" s="304"/>
      <c r="AN36" s="411"/>
      <c r="AO36" s="410"/>
      <c r="AP36" s="334"/>
      <c r="AQ36" s="334"/>
      <c r="AR36" s="334"/>
      <c r="AS36" s="411">
        <f t="shared" si="28"/>
        <v>0</v>
      </c>
      <c r="AT36" s="463"/>
      <c r="AU36" s="304"/>
      <c r="AV36" s="304"/>
      <c r="AW36" s="304"/>
      <c r="AX36" s="411">
        <f t="shared" si="29"/>
        <v>0</v>
      </c>
      <c r="AY36" s="463"/>
      <c r="AZ36" s="304"/>
      <c r="BA36" s="304"/>
      <c r="BB36" s="304"/>
      <c r="BC36" s="304"/>
      <c r="BD36" s="304"/>
      <c r="BE36" s="304"/>
      <c r="BF36" s="411"/>
      <c r="BG36" s="410"/>
      <c r="BH36" s="334"/>
      <c r="BI36" s="334"/>
      <c r="BJ36" s="334"/>
      <c r="BK36" s="411">
        <f t="shared" si="30"/>
        <v>0</v>
      </c>
      <c r="BL36" s="463"/>
      <c r="BM36" s="304"/>
      <c r="BN36" s="304"/>
      <c r="BO36" s="304"/>
      <c r="BP36" s="411">
        <f t="shared" si="31"/>
        <v>0</v>
      </c>
      <c r="BQ36" s="463"/>
      <c r="BR36" s="304"/>
      <c r="BS36" s="304"/>
      <c r="BT36" s="304"/>
      <c r="BU36" s="304"/>
      <c r="BV36" s="304"/>
      <c r="BW36" s="304"/>
      <c r="BX36" s="411"/>
      <c r="BY36" s="410"/>
      <c r="BZ36" s="334"/>
      <c r="CA36" s="334"/>
      <c r="CB36" s="334"/>
      <c r="CC36" s="411">
        <f t="shared" si="32"/>
        <v>0</v>
      </c>
      <c r="CD36" s="463"/>
      <c r="CE36" s="304"/>
      <c r="CF36" s="304"/>
      <c r="CG36" s="304"/>
      <c r="CH36" s="411">
        <f t="shared" si="33"/>
        <v>0</v>
      </c>
      <c r="CI36" s="463"/>
      <c r="CJ36" s="304"/>
      <c r="CK36" s="304"/>
      <c r="CL36" s="304"/>
      <c r="CM36" s="304"/>
      <c r="CN36" s="304"/>
      <c r="CO36" s="304"/>
      <c r="CP36" s="411"/>
    </row>
    <row r="37" spans="1:94" s="53" customFormat="1" ht="14.25" customHeight="1">
      <c r="A37" s="491" t="s">
        <v>269</v>
      </c>
      <c r="B37" s="265"/>
      <c r="C37" s="186"/>
      <c r="D37" s="492"/>
      <c r="E37" s="410"/>
      <c r="F37" s="334"/>
      <c r="G37" s="334"/>
      <c r="H37" s="334"/>
      <c r="I37" s="411">
        <f t="shared" si="24"/>
        <v>0</v>
      </c>
      <c r="J37" s="463"/>
      <c r="K37" s="304"/>
      <c r="L37" s="304"/>
      <c r="M37" s="304"/>
      <c r="N37" s="411">
        <f t="shared" si="25"/>
        <v>0</v>
      </c>
      <c r="O37" s="463"/>
      <c r="P37" s="304"/>
      <c r="Q37" s="304"/>
      <c r="R37" s="304"/>
      <c r="S37" s="304"/>
      <c r="T37" s="304"/>
      <c r="U37" s="304"/>
      <c r="V37" s="411"/>
      <c r="W37" s="410"/>
      <c r="X37" s="334"/>
      <c r="Y37" s="334"/>
      <c r="Z37" s="334"/>
      <c r="AA37" s="411">
        <f t="shared" si="26"/>
        <v>0</v>
      </c>
      <c r="AB37" s="463"/>
      <c r="AC37" s="304"/>
      <c r="AD37" s="304"/>
      <c r="AE37" s="304"/>
      <c r="AF37" s="411">
        <f t="shared" si="27"/>
        <v>0</v>
      </c>
      <c r="AG37" s="463"/>
      <c r="AH37" s="304"/>
      <c r="AI37" s="304"/>
      <c r="AJ37" s="304"/>
      <c r="AK37" s="304"/>
      <c r="AL37" s="304"/>
      <c r="AM37" s="304"/>
      <c r="AN37" s="411"/>
      <c r="AO37" s="410"/>
      <c r="AP37" s="334"/>
      <c r="AQ37" s="334"/>
      <c r="AR37" s="334"/>
      <c r="AS37" s="411">
        <f t="shared" si="28"/>
        <v>0</v>
      </c>
      <c r="AT37" s="463"/>
      <c r="AU37" s="304"/>
      <c r="AV37" s="304"/>
      <c r="AW37" s="304"/>
      <c r="AX37" s="411">
        <f t="shared" si="29"/>
        <v>0</v>
      </c>
      <c r="AY37" s="463"/>
      <c r="AZ37" s="304"/>
      <c r="BA37" s="304"/>
      <c r="BB37" s="304"/>
      <c r="BC37" s="304"/>
      <c r="BD37" s="304"/>
      <c r="BE37" s="304"/>
      <c r="BF37" s="411"/>
      <c r="BG37" s="410"/>
      <c r="BH37" s="334"/>
      <c r="BI37" s="334"/>
      <c r="BJ37" s="334"/>
      <c r="BK37" s="411">
        <f t="shared" si="30"/>
        <v>0</v>
      </c>
      <c r="BL37" s="463"/>
      <c r="BM37" s="304"/>
      <c r="BN37" s="304"/>
      <c r="BO37" s="304"/>
      <c r="BP37" s="411">
        <f t="shared" si="31"/>
        <v>0</v>
      </c>
      <c r="BQ37" s="463"/>
      <c r="BR37" s="304"/>
      <c r="BS37" s="304"/>
      <c r="BT37" s="304"/>
      <c r="BU37" s="304"/>
      <c r="BV37" s="304"/>
      <c r="BW37" s="304"/>
      <c r="BX37" s="411"/>
      <c r="BY37" s="410"/>
      <c r="BZ37" s="334"/>
      <c r="CA37" s="334"/>
      <c r="CB37" s="334"/>
      <c r="CC37" s="411">
        <f t="shared" si="32"/>
        <v>0</v>
      </c>
      <c r="CD37" s="463"/>
      <c r="CE37" s="304"/>
      <c r="CF37" s="304"/>
      <c r="CG37" s="304"/>
      <c r="CH37" s="411">
        <f t="shared" si="33"/>
        <v>0</v>
      </c>
      <c r="CI37" s="463"/>
      <c r="CJ37" s="304"/>
      <c r="CK37" s="304"/>
      <c r="CL37" s="304"/>
      <c r="CM37" s="304"/>
      <c r="CN37" s="304"/>
      <c r="CO37" s="304"/>
      <c r="CP37" s="411"/>
    </row>
    <row r="38" spans="1:94" s="53" customFormat="1" ht="14.25" customHeight="1">
      <c r="A38" s="491" t="s">
        <v>270</v>
      </c>
      <c r="B38" s="265"/>
      <c r="C38" s="186"/>
      <c r="D38" s="492"/>
      <c r="E38" s="410"/>
      <c r="F38" s="334"/>
      <c r="G38" s="334"/>
      <c r="H38" s="334"/>
      <c r="I38" s="411">
        <f t="shared" si="24"/>
        <v>0</v>
      </c>
      <c r="J38" s="463"/>
      <c r="K38" s="304"/>
      <c r="L38" s="304"/>
      <c r="M38" s="304"/>
      <c r="N38" s="411">
        <f t="shared" si="25"/>
        <v>0</v>
      </c>
      <c r="O38" s="463"/>
      <c r="P38" s="304"/>
      <c r="Q38" s="304"/>
      <c r="R38" s="304"/>
      <c r="S38" s="304"/>
      <c r="T38" s="304"/>
      <c r="U38" s="304"/>
      <c r="V38" s="411"/>
      <c r="W38" s="410"/>
      <c r="X38" s="334"/>
      <c r="Y38" s="334"/>
      <c r="Z38" s="334"/>
      <c r="AA38" s="411">
        <f t="shared" si="26"/>
        <v>0</v>
      </c>
      <c r="AB38" s="463"/>
      <c r="AC38" s="304"/>
      <c r="AD38" s="304"/>
      <c r="AE38" s="304"/>
      <c r="AF38" s="411">
        <f t="shared" si="27"/>
        <v>0</v>
      </c>
      <c r="AG38" s="463"/>
      <c r="AH38" s="304"/>
      <c r="AI38" s="304"/>
      <c r="AJ38" s="304"/>
      <c r="AK38" s="304"/>
      <c r="AL38" s="304"/>
      <c r="AM38" s="304"/>
      <c r="AN38" s="411"/>
      <c r="AO38" s="410"/>
      <c r="AP38" s="334"/>
      <c r="AQ38" s="334"/>
      <c r="AR38" s="334"/>
      <c r="AS38" s="411">
        <f t="shared" si="28"/>
        <v>0</v>
      </c>
      <c r="AT38" s="463"/>
      <c r="AU38" s="304"/>
      <c r="AV38" s="304"/>
      <c r="AW38" s="304"/>
      <c r="AX38" s="411">
        <f t="shared" si="29"/>
        <v>0</v>
      </c>
      <c r="AY38" s="463"/>
      <c r="AZ38" s="304"/>
      <c r="BA38" s="304"/>
      <c r="BB38" s="304"/>
      <c r="BC38" s="304"/>
      <c r="BD38" s="304"/>
      <c r="BE38" s="304"/>
      <c r="BF38" s="411"/>
      <c r="BG38" s="410"/>
      <c r="BH38" s="334"/>
      <c r="BI38" s="334"/>
      <c r="BJ38" s="334"/>
      <c r="BK38" s="411">
        <f t="shared" si="30"/>
        <v>0</v>
      </c>
      <c r="BL38" s="463"/>
      <c r="BM38" s="304"/>
      <c r="BN38" s="304"/>
      <c r="BO38" s="304"/>
      <c r="BP38" s="411">
        <f t="shared" si="31"/>
        <v>0</v>
      </c>
      <c r="BQ38" s="463"/>
      <c r="BR38" s="304"/>
      <c r="BS38" s="304"/>
      <c r="BT38" s="304"/>
      <c r="BU38" s="304"/>
      <c r="BV38" s="304"/>
      <c r="BW38" s="304"/>
      <c r="BX38" s="411"/>
      <c r="BY38" s="410"/>
      <c r="BZ38" s="334"/>
      <c r="CA38" s="334"/>
      <c r="CB38" s="334"/>
      <c r="CC38" s="411">
        <f t="shared" si="32"/>
        <v>0</v>
      </c>
      <c r="CD38" s="463"/>
      <c r="CE38" s="304"/>
      <c r="CF38" s="304"/>
      <c r="CG38" s="304"/>
      <c r="CH38" s="411">
        <f t="shared" si="33"/>
        <v>0</v>
      </c>
      <c r="CI38" s="463"/>
      <c r="CJ38" s="304"/>
      <c r="CK38" s="304"/>
      <c r="CL38" s="304"/>
      <c r="CM38" s="304"/>
      <c r="CN38" s="304"/>
      <c r="CO38" s="304"/>
      <c r="CP38" s="411"/>
    </row>
    <row r="39" spans="1:94" s="53" customFormat="1" ht="14.25" customHeight="1">
      <c r="A39" s="491" t="s">
        <v>271</v>
      </c>
      <c r="B39" s="265"/>
      <c r="C39" s="186"/>
      <c r="D39" s="492"/>
      <c r="E39" s="410"/>
      <c r="F39" s="334"/>
      <c r="G39" s="334"/>
      <c r="H39" s="334"/>
      <c r="I39" s="411">
        <f t="shared" si="24"/>
        <v>0</v>
      </c>
      <c r="J39" s="463"/>
      <c r="K39" s="304"/>
      <c r="L39" s="304"/>
      <c r="M39" s="304"/>
      <c r="N39" s="411">
        <f t="shared" si="25"/>
        <v>0</v>
      </c>
      <c r="O39" s="463"/>
      <c r="P39" s="304"/>
      <c r="Q39" s="304"/>
      <c r="R39" s="304"/>
      <c r="S39" s="304"/>
      <c r="T39" s="304"/>
      <c r="U39" s="304"/>
      <c r="V39" s="411"/>
      <c r="W39" s="410"/>
      <c r="X39" s="334"/>
      <c r="Y39" s="334"/>
      <c r="Z39" s="334"/>
      <c r="AA39" s="411">
        <f t="shared" si="26"/>
        <v>0</v>
      </c>
      <c r="AB39" s="463"/>
      <c r="AC39" s="304"/>
      <c r="AD39" s="304"/>
      <c r="AE39" s="304"/>
      <c r="AF39" s="411">
        <f t="shared" si="27"/>
        <v>0</v>
      </c>
      <c r="AG39" s="463"/>
      <c r="AH39" s="304"/>
      <c r="AI39" s="304"/>
      <c r="AJ39" s="304"/>
      <c r="AK39" s="304"/>
      <c r="AL39" s="304"/>
      <c r="AM39" s="304"/>
      <c r="AN39" s="411"/>
      <c r="AO39" s="410"/>
      <c r="AP39" s="334"/>
      <c r="AQ39" s="334"/>
      <c r="AR39" s="334"/>
      <c r="AS39" s="411">
        <f t="shared" si="28"/>
        <v>0</v>
      </c>
      <c r="AT39" s="463"/>
      <c r="AU39" s="304"/>
      <c r="AV39" s="304"/>
      <c r="AW39" s="304"/>
      <c r="AX39" s="411">
        <f t="shared" si="29"/>
        <v>0</v>
      </c>
      <c r="AY39" s="463"/>
      <c r="AZ39" s="304"/>
      <c r="BA39" s="304"/>
      <c r="BB39" s="304"/>
      <c r="BC39" s="304"/>
      <c r="BD39" s="304"/>
      <c r="BE39" s="304"/>
      <c r="BF39" s="411"/>
      <c r="BG39" s="410"/>
      <c r="BH39" s="334"/>
      <c r="BI39" s="334"/>
      <c r="BJ39" s="334"/>
      <c r="BK39" s="411">
        <f t="shared" si="30"/>
        <v>0</v>
      </c>
      <c r="BL39" s="463"/>
      <c r="BM39" s="304"/>
      <c r="BN39" s="304"/>
      <c r="BO39" s="304"/>
      <c r="BP39" s="411">
        <f t="shared" si="31"/>
        <v>0</v>
      </c>
      <c r="BQ39" s="463"/>
      <c r="BR39" s="304"/>
      <c r="BS39" s="304"/>
      <c r="BT39" s="304"/>
      <c r="BU39" s="304"/>
      <c r="BV39" s="304"/>
      <c r="BW39" s="304"/>
      <c r="BX39" s="411"/>
      <c r="BY39" s="410"/>
      <c r="BZ39" s="334"/>
      <c r="CA39" s="334"/>
      <c r="CB39" s="334"/>
      <c r="CC39" s="411">
        <f t="shared" si="32"/>
        <v>0</v>
      </c>
      <c r="CD39" s="463"/>
      <c r="CE39" s="304"/>
      <c r="CF39" s="304"/>
      <c r="CG39" s="304"/>
      <c r="CH39" s="411">
        <f t="shared" si="33"/>
        <v>0</v>
      </c>
      <c r="CI39" s="463"/>
      <c r="CJ39" s="304"/>
      <c r="CK39" s="304"/>
      <c r="CL39" s="304"/>
      <c r="CM39" s="304"/>
      <c r="CN39" s="304"/>
      <c r="CO39" s="304"/>
      <c r="CP39" s="411"/>
    </row>
    <row r="40" spans="1:94" s="53" customFormat="1" ht="14.25" customHeight="1">
      <c r="A40" s="491" t="s">
        <v>272</v>
      </c>
      <c r="B40" s="265"/>
      <c r="C40" s="186"/>
      <c r="D40" s="492"/>
      <c r="E40" s="410"/>
      <c r="F40" s="334"/>
      <c r="G40" s="334"/>
      <c r="H40" s="334"/>
      <c r="I40" s="411">
        <f t="shared" si="24"/>
        <v>0</v>
      </c>
      <c r="J40" s="463"/>
      <c r="K40" s="304"/>
      <c r="L40" s="304"/>
      <c r="M40" s="304"/>
      <c r="N40" s="411">
        <f t="shared" si="25"/>
        <v>0</v>
      </c>
      <c r="O40" s="463"/>
      <c r="P40" s="304"/>
      <c r="Q40" s="304"/>
      <c r="R40" s="304"/>
      <c r="S40" s="304"/>
      <c r="T40" s="304"/>
      <c r="U40" s="304"/>
      <c r="V40" s="411"/>
      <c r="W40" s="410"/>
      <c r="X40" s="334"/>
      <c r="Y40" s="334"/>
      <c r="Z40" s="334"/>
      <c r="AA40" s="411">
        <f t="shared" si="26"/>
        <v>0</v>
      </c>
      <c r="AB40" s="463"/>
      <c r="AC40" s="304"/>
      <c r="AD40" s="304"/>
      <c r="AE40" s="304"/>
      <c r="AF40" s="411">
        <f t="shared" si="27"/>
        <v>0</v>
      </c>
      <c r="AG40" s="463"/>
      <c r="AH40" s="304"/>
      <c r="AI40" s="304"/>
      <c r="AJ40" s="304"/>
      <c r="AK40" s="304"/>
      <c r="AL40" s="304"/>
      <c r="AM40" s="304"/>
      <c r="AN40" s="411"/>
      <c r="AO40" s="410"/>
      <c r="AP40" s="334"/>
      <c r="AQ40" s="334"/>
      <c r="AR40" s="334"/>
      <c r="AS40" s="411">
        <f t="shared" si="28"/>
        <v>0</v>
      </c>
      <c r="AT40" s="463"/>
      <c r="AU40" s="304"/>
      <c r="AV40" s="304"/>
      <c r="AW40" s="304"/>
      <c r="AX40" s="411">
        <f t="shared" si="29"/>
        <v>0</v>
      </c>
      <c r="AY40" s="463"/>
      <c r="AZ40" s="304"/>
      <c r="BA40" s="304"/>
      <c r="BB40" s="304"/>
      <c r="BC40" s="304"/>
      <c r="BD40" s="304"/>
      <c r="BE40" s="304"/>
      <c r="BF40" s="411"/>
      <c r="BG40" s="410"/>
      <c r="BH40" s="334"/>
      <c r="BI40" s="334"/>
      <c r="BJ40" s="334"/>
      <c r="BK40" s="411">
        <f t="shared" si="30"/>
        <v>0</v>
      </c>
      <c r="BL40" s="463"/>
      <c r="BM40" s="304"/>
      <c r="BN40" s="304"/>
      <c r="BO40" s="304"/>
      <c r="BP40" s="411">
        <f t="shared" si="31"/>
        <v>0</v>
      </c>
      <c r="BQ40" s="463"/>
      <c r="BR40" s="304"/>
      <c r="BS40" s="304"/>
      <c r="BT40" s="304"/>
      <c r="BU40" s="304"/>
      <c r="BV40" s="304"/>
      <c r="BW40" s="304"/>
      <c r="BX40" s="411"/>
      <c r="BY40" s="410"/>
      <c r="BZ40" s="334"/>
      <c r="CA40" s="334"/>
      <c r="CB40" s="334"/>
      <c r="CC40" s="411">
        <f t="shared" si="32"/>
        <v>0</v>
      </c>
      <c r="CD40" s="463"/>
      <c r="CE40" s="304"/>
      <c r="CF40" s="304"/>
      <c r="CG40" s="304"/>
      <c r="CH40" s="411">
        <f t="shared" si="33"/>
        <v>0</v>
      </c>
      <c r="CI40" s="463"/>
      <c r="CJ40" s="304"/>
      <c r="CK40" s="304"/>
      <c r="CL40" s="304"/>
      <c r="CM40" s="304"/>
      <c r="CN40" s="304"/>
      <c r="CO40" s="304"/>
      <c r="CP40" s="411"/>
    </row>
    <row r="41" spans="1:94" s="53" customFormat="1" ht="14.25" customHeight="1">
      <c r="A41" s="491" t="s">
        <v>273</v>
      </c>
      <c r="B41" s="265"/>
      <c r="C41" s="186"/>
      <c r="D41" s="492"/>
      <c r="E41" s="410"/>
      <c r="F41" s="334"/>
      <c r="G41" s="334"/>
      <c r="H41" s="334"/>
      <c r="I41" s="411">
        <f t="shared" si="24"/>
        <v>0</v>
      </c>
      <c r="J41" s="463"/>
      <c r="K41" s="304"/>
      <c r="L41" s="304"/>
      <c r="M41" s="304"/>
      <c r="N41" s="411">
        <f t="shared" si="25"/>
        <v>0</v>
      </c>
      <c r="O41" s="463"/>
      <c r="P41" s="304"/>
      <c r="Q41" s="304"/>
      <c r="R41" s="304"/>
      <c r="S41" s="304"/>
      <c r="T41" s="304"/>
      <c r="U41" s="304"/>
      <c r="V41" s="411"/>
      <c r="W41" s="410"/>
      <c r="X41" s="334"/>
      <c r="Y41" s="334"/>
      <c r="Z41" s="334"/>
      <c r="AA41" s="411">
        <f t="shared" si="26"/>
        <v>0</v>
      </c>
      <c r="AB41" s="463"/>
      <c r="AC41" s="304"/>
      <c r="AD41" s="304"/>
      <c r="AE41" s="304"/>
      <c r="AF41" s="411">
        <f t="shared" si="27"/>
        <v>0</v>
      </c>
      <c r="AG41" s="463"/>
      <c r="AH41" s="304"/>
      <c r="AI41" s="304"/>
      <c r="AJ41" s="304"/>
      <c r="AK41" s="304"/>
      <c r="AL41" s="304"/>
      <c r="AM41" s="304"/>
      <c r="AN41" s="411"/>
      <c r="AO41" s="410"/>
      <c r="AP41" s="334"/>
      <c r="AQ41" s="334"/>
      <c r="AR41" s="334"/>
      <c r="AS41" s="411">
        <f t="shared" si="28"/>
        <v>0</v>
      </c>
      <c r="AT41" s="463"/>
      <c r="AU41" s="304"/>
      <c r="AV41" s="304"/>
      <c r="AW41" s="304"/>
      <c r="AX41" s="411">
        <f t="shared" si="29"/>
        <v>0</v>
      </c>
      <c r="AY41" s="463"/>
      <c r="AZ41" s="304"/>
      <c r="BA41" s="304"/>
      <c r="BB41" s="304"/>
      <c r="BC41" s="304"/>
      <c r="BD41" s="304"/>
      <c r="BE41" s="304"/>
      <c r="BF41" s="411"/>
      <c r="BG41" s="410"/>
      <c r="BH41" s="334"/>
      <c r="BI41" s="334"/>
      <c r="BJ41" s="334"/>
      <c r="BK41" s="411">
        <f t="shared" si="30"/>
        <v>0</v>
      </c>
      <c r="BL41" s="463"/>
      <c r="BM41" s="304"/>
      <c r="BN41" s="304"/>
      <c r="BO41" s="304"/>
      <c r="BP41" s="411">
        <f t="shared" si="31"/>
        <v>0</v>
      </c>
      <c r="BQ41" s="463"/>
      <c r="BR41" s="304"/>
      <c r="BS41" s="304"/>
      <c r="BT41" s="304"/>
      <c r="BU41" s="304"/>
      <c r="BV41" s="304"/>
      <c r="BW41" s="304"/>
      <c r="BX41" s="411"/>
      <c r="BY41" s="410"/>
      <c r="BZ41" s="334"/>
      <c r="CA41" s="334"/>
      <c r="CB41" s="334"/>
      <c r="CC41" s="411">
        <f t="shared" si="32"/>
        <v>0</v>
      </c>
      <c r="CD41" s="463"/>
      <c r="CE41" s="304"/>
      <c r="CF41" s="304"/>
      <c r="CG41" s="304"/>
      <c r="CH41" s="411">
        <f t="shared" si="33"/>
        <v>0</v>
      </c>
      <c r="CI41" s="463"/>
      <c r="CJ41" s="304"/>
      <c r="CK41" s="304"/>
      <c r="CL41" s="304"/>
      <c r="CM41" s="304"/>
      <c r="CN41" s="304"/>
      <c r="CO41" s="304"/>
      <c r="CP41" s="411"/>
    </row>
    <row r="42" spans="1:94" s="53" customFormat="1" ht="14.25" customHeight="1">
      <c r="A42" s="491" t="s">
        <v>274</v>
      </c>
      <c r="B42" s="265"/>
      <c r="C42" s="186"/>
      <c r="D42" s="492"/>
      <c r="E42" s="410"/>
      <c r="F42" s="334"/>
      <c r="G42" s="334"/>
      <c r="H42" s="334"/>
      <c r="I42" s="411">
        <f t="shared" si="24"/>
        <v>0</v>
      </c>
      <c r="J42" s="463"/>
      <c r="K42" s="304"/>
      <c r="L42" s="304"/>
      <c r="M42" s="304"/>
      <c r="N42" s="411">
        <f t="shared" si="25"/>
        <v>0</v>
      </c>
      <c r="O42" s="463"/>
      <c r="P42" s="304"/>
      <c r="Q42" s="304"/>
      <c r="R42" s="304"/>
      <c r="S42" s="304"/>
      <c r="T42" s="304"/>
      <c r="U42" s="304"/>
      <c r="V42" s="411"/>
      <c r="W42" s="410"/>
      <c r="X42" s="334"/>
      <c r="Y42" s="334"/>
      <c r="Z42" s="334"/>
      <c r="AA42" s="411">
        <f t="shared" si="26"/>
        <v>0</v>
      </c>
      <c r="AB42" s="463"/>
      <c r="AC42" s="304"/>
      <c r="AD42" s="304"/>
      <c r="AE42" s="304"/>
      <c r="AF42" s="411">
        <f t="shared" si="27"/>
        <v>0</v>
      </c>
      <c r="AG42" s="463"/>
      <c r="AH42" s="304"/>
      <c r="AI42" s="304"/>
      <c r="AJ42" s="304"/>
      <c r="AK42" s="304"/>
      <c r="AL42" s="304"/>
      <c r="AM42" s="304"/>
      <c r="AN42" s="411"/>
      <c r="AO42" s="410"/>
      <c r="AP42" s="334"/>
      <c r="AQ42" s="334"/>
      <c r="AR42" s="334"/>
      <c r="AS42" s="411">
        <f t="shared" si="28"/>
        <v>0</v>
      </c>
      <c r="AT42" s="463"/>
      <c r="AU42" s="304"/>
      <c r="AV42" s="304"/>
      <c r="AW42" s="304"/>
      <c r="AX42" s="411">
        <f t="shared" si="29"/>
        <v>0</v>
      </c>
      <c r="AY42" s="463"/>
      <c r="AZ42" s="304"/>
      <c r="BA42" s="304"/>
      <c r="BB42" s="304"/>
      <c r="BC42" s="304"/>
      <c r="BD42" s="304"/>
      <c r="BE42" s="304"/>
      <c r="BF42" s="411"/>
      <c r="BG42" s="410"/>
      <c r="BH42" s="334"/>
      <c r="BI42" s="334"/>
      <c r="BJ42" s="334"/>
      <c r="BK42" s="411">
        <f t="shared" si="30"/>
        <v>0</v>
      </c>
      <c r="BL42" s="463"/>
      <c r="BM42" s="304"/>
      <c r="BN42" s="304"/>
      <c r="BO42" s="304"/>
      <c r="BP42" s="411">
        <f t="shared" si="31"/>
        <v>0</v>
      </c>
      <c r="BQ42" s="463"/>
      <c r="BR42" s="304"/>
      <c r="BS42" s="304"/>
      <c r="BT42" s="304"/>
      <c r="BU42" s="304"/>
      <c r="BV42" s="304"/>
      <c r="BW42" s="304"/>
      <c r="BX42" s="411"/>
      <c r="BY42" s="410"/>
      <c r="BZ42" s="334"/>
      <c r="CA42" s="334"/>
      <c r="CB42" s="334"/>
      <c r="CC42" s="411">
        <f t="shared" si="32"/>
        <v>0</v>
      </c>
      <c r="CD42" s="463"/>
      <c r="CE42" s="304"/>
      <c r="CF42" s="304"/>
      <c r="CG42" s="304"/>
      <c r="CH42" s="411">
        <f t="shared" si="33"/>
        <v>0</v>
      </c>
      <c r="CI42" s="463"/>
      <c r="CJ42" s="304"/>
      <c r="CK42" s="304"/>
      <c r="CL42" s="304"/>
      <c r="CM42" s="304"/>
      <c r="CN42" s="304"/>
      <c r="CO42" s="304"/>
      <c r="CP42" s="411"/>
    </row>
    <row r="43" spans="1:94" s="53" customFormat="1" ht="14.25" customHeight="1">
      <c r="A43" s="491" t="s">
        <v>275</v>
      </c>
      <c r="B43" s="265"/>
      <c r="C43" s="186"/>
      <c r="D43" s="492"/>
      <c r="E43" s="410"/>
      <c r="F43" s="334"/>
      <c r="G43" s="334"/>
      <c r="H43" s="334"/>
      <c r="I43" s="411">
        <f t="shared" si="24"/>
        <v>0</v>
      </c>
      <c r="J43" s="463"/>
      <c r="K43" s="304"/>
      <c r="L43" s="304"/>
      <c r="M43" s="304"/>
      <c r="N43" s="411">
        <f t="shared" si="25"/>
        <v>0</v>
      </c>
      <c r="O43" s="463"/>
      <c r="P43" s="304"/>
      <c r="Q43" s="304"/>
      <c r="R43" s="304"/>
      <c r="S43" s="304"/>
      <c r="T43" s="304"/>
      <c r="U43" s="304"/>
      <c r="V43" s="411"/>
      <c r="W43" s="410"/>
      <c r="X43" s="334"/>
      <c r="Y43" s="334"/>
      <c r="Z43" s="334"/>
      <c r="AA43" s="411">
        <f t="shared" si="26"/>
        <v>0</v>
      </c>
      <c r="AB43" s="463"/>
      <c r="AC43" s="304"/>
      <c r="AD43" s="304"/>
      <c r="AE43" s="304"/>
      <c r="AF43" s="411">
        <f t="shared" si="27"/>
        <v>0</v>
      </c>
      <c r="AG43" s="463"/>
      <c r="AH43" s="304"/>
      <c r="AI43" s="304"/>
      <c r="AJ43" s="304"/>
      <c r="AK43" s="304"/>
      <c r="AL43" s="304"/>
      <c r="AM43" s="304"/>
      <c r="AN43" s="411"/>
      <c r="AO43" s="410"/>
      <c r="AP43" s="334"/>
      <c r="AQ43" s="334"/>
      <c r="AR43" s="334"/>
      <c r="AS43" s="411">
        <f t="shared" si="28"/>
        <v>0</v>
      </c>
      <c r="AT43" s="463"/>
      <c r="AU43" s="304"/>
      <c r="AV43" s="304"/>
      <c r="AW43" s="304"/>
      <c r="AX43" s="411">
        <f t="shared" si="29"/>
        <v>0</v>
      </c>
      <c r="AY43" s="463"/>
      <c r="AZ43" s="304"/>
      <c r="BA43" s="304"/>
      <c r="BB43" s="304"/>
      <c r="BC43" s="304"/>
      <c r="BD43" s="304"/>
      <c r="BE43" s="304"/>
      <c r="BF43" s="411"/>
      <c r="BG43" s="410"/>
      <c r="BH43" s="334"/>
      <c r="BI43" s="334"/>
      <c r="BJ43" s="334"/>
      <c r="BK43" s="411">
        <f t="shared" si="30"/>
        <v>0</v>
      </c>
      <c r="BL43" s="463"/>
      <c r="BM43" s="304"/>
      <c r="BN43" s="304"/>
      <c r="BO43" s="304"/>
      <c r="BP43" s="411">
        <f t="shared" si="31"/>
        <v>0</v>
      </c>
      <c r="BQ43" s="463"/>
      <c r="BR43" s="304"/>
      <c r="BS43" s="304"/>
      <c r="BT43" s="304"/>
      <c r="BU43" s="304"/>
      <c r="BV43" s="304"/>
      <c r="BW43" s="304"/>
      <c r="BX43" s="411"/>
      <c r="BY43" s="410"/>
      <c r="BZ43" s="334"/>
      <c r="CA43" s="334"/>
      <c r="CB43" s="334"/>
      <c r="CC43" s="411">
        <f t="shared" si="32"/>
        <v>0</v>
      </c>
      <c r="CD43" s="463"/>
      <c r="CE43" s="304"/>
      <c r="CF43" s="304"/>
      <c r="CG43" s="304"/>
      <c r="CH43" s="411">
        <f t="shared" si="33"/>
        <v>0</v>
      </c>
      <c r="CI43" s="463"/>
      <c r="CJ43" s="304"/>
      <c r="CK43" s="304"/>
      <c r="CL43" s="304"/>
      <c r="CM43" s="304"/>
      <c r="CN43" s="304"/>
      <c r="CO43" s="304"/>
      <c r="CP43" s="411"/>
    </row>
    <row r="44" spans="1:94" s="53" customFormat="1" ht="14.25" customHeight="1">
      <c r="A44" s="491" t="s">
        <v>276</v>
      </c>
      <c r="B44" s="265"/>
      <c r="C44" s="186"/>
      <c r="D44" s="492"/>
      <c r="E44" s="410"/>
      <c r="F44" s="334"/>
      <c r="G44" s="334"/>
      <c r="H44" s="334"/>
      <c r="I44" s="411">
        <f t="shared" si="24"/>
        <v>0</v>
      </c>
      <c r="J44" s="463"/>
      <c r="K44" s="304"/>
      <c r="L44" s="304"/>
      <c r="M44" s="304"/>
      <c r="N44" s="411">
        <f t="shared" si="25"/>
        <v>0</v>
      </c>
      <c r="O44" s="463"/>
      <c r="P44" s="304"/>
      <c r="Q44" s="304"/>
      <c r="R44" s="304"/>
      <c r="S44" s="304"/>
      <c r="T44" s="304"/>
      <c r="U44" s="304"/>
      <c r="V44" s="411"/>
      <c r="W44" s="410"/>
      <c r="X44" s="334"/>
      <c r="Y44" s="334"/>
      <c r="Z44" s="334"/>
      <c r="AA44" s="411">
        <f t="shared" si="26"/>
        <v>0</v>
      </c>
      <c r="AB44" s="463"/>
      <c r="AC44" s="304"/>
      <c r="AD44" s="304"/>
      <c r="AE44" s="304"/>
      <c r="AF44" s="411">
        <f t="shared" si="27"/>
        <v>0</v>
      </c>
      <c r="AG44" s="463"/>
      <c r="AH44" s="304"/>
      <c r="AI44" s="304"/>
      <c r="AJ44" s="304"/>
      <c r="AK44" s="304"/>
      <c r="AL44" s="304"/>
      <c r="AM44" s="304"/>
      <c r="AN44" s="411"/>
      <c r="AO44" s="410"/>
      <c r="AP44" s="334"/>
      <c r="AQ44" s="334"/>
      <c r="AR44" s="334"/>
      <c r="AS44" s="411">
        <f t="shared" si="28"/>
        <v>0</v>
      </c>
      <c r="AT44" s="463"/>
      <c r="AU44" s="304"/>
      <c r="AV44" s="304"/>
      <c r="AW44" s="304"/>
      <c r="AX44" s="411">
        <f t="shared" si="29"/>
        <v>0</v>
      </c>
      <c r="AY44" s="463"/>
      <c r="AZ44" s="304"/>
      <c r="BA44" s="304"/>
      <c r="BB44" s="304"/>
      <c r="BC44" s="304"/>
      <c r="BD44" s="304"/>
      <c r="BE44" s="304"/>
      <c r="BF44" s="411"/>
      <c r="BG44" s="410"/>
      <c r="BH44" s="334"/>
      <c r="BI44" s="334"/>
      <c r="BJ44" s="334"/>
      <c r="BK44" s="411">
        <f t="shared" si="30"/>
        <v>0</v>
      </c>
      <c r="BL44" s="463"/>
      <c r="BM44" s="304"/>
      <c r="BN44" s="304"/>
      <c r="BO44" s="304"/>
      <c r="BP44" s="411">
        <f t="shared" si="31"/>
        <v>0</v>
      </c>
      <c r="BQ44" s="463"/>
      <c r="BR44" s="304"/>
      <c r="BS44" s="304"/>
      <c r="BT44" s="304"/>
      <c r="BU44" s="304"/>
      <c r="BV44" s="304"/>
      <c r="BW44" s="304"/>
      <c r="BX44" s="411"/>
      <c r="BY44" s="410"/>
      <c r="BZ44" s="334"/>
      <c r="CA44" s="334"/>
      <c r="CB44" s="334"/>
      <c r="CC44" s="411">
        <f t="shared" si="32"/>
        <v>0</v>
      </c>
      <c r="CD44" s="463"/>
      <c r="CE44" s="304"/>
      <c r="CF44" s="304"/>
      <c r="CG44" s="304"/>
      <c r="CH44" s="411">
        <f t="shared" si="33"/>
        <v>0</v>
      </c>
      <c r="CI44" s="463"/>
      <c r="CJ44" s="304"/>
      <c r="CK44" s="304"/>
      <c r="CL44" s="304"/>
      <c r="CM44" s="304"/>
      <c r="CN44" s="304"/>
      <c r="CO44" s="304"/>
      <c r="CP44" s="411"/>
    </row>
    <row r="45" spans="1:94" s="53" customFormat="1" ht="14.25" customHeight="1">
      <c r="A45" s="491" t="s">
        <v>277</v>
      </c>
      <c r="B45" s="265"/>
      <c r="C45" s="186"/>
      <c r="D45" s="492"/>
      <c r="E45" s="410"/>
      <c r="F45" s="334"/>
      <c r="G45" s="334"/>
      <c r="H45" s="334"/>
      <c r="I45" s="411">
        <f t="shared" si="24"/>
        <v>0</v>
      </c>
      <c r="J45" s="463"/>
      <c r="K45" s="304"/>
      <c r="L45" s="304"/>
      <c r="M45" s="304"/>
      <c r="N45" s="411">
        <f t="shared" si="25"/>
        <v>0</v>
      </c>
      <c r="O45" s="463"/>
      <c r="P45" s="304"/>
      <c r="Q45" s="304"/>
      <c r="R45" s="304"/>
      <c r="S45" s="304"/>
      <c r="T45" s="304"/>
      <c r="U45" s="304"/>
      <c r="V45" s="411"/>
      <c r="W45" s="410"/>
      <c r="X45" s="334"/>
      <c r="Y45" s="334"/>
      <c r="Z45" s="334"/>
      <c r="AA45" s="411">
        <f t="shared" si="26"/>
        <v>0</v>
      </c>
      <c r="AB45" s="463"/>
      <c r="AC45" s="304"/>
      <c r="AD45" s="304"/>
      <c r="AE45" s="304"/>
      <c r="AF45" s="411">
        <f t="shared" si="27"/>
        <v>0</v>
      </c>
      <c r="AG45" s="463"/>
      <c r="AH45" s="304"/>
      <c r="AI45" s="304"/>
      <c r="AJ45" s="304"/>
      <c r="AK45" s="304"/>
      <c r="AL45" s="304"/>
      <c r="AM45" s="304"/>
      <c r="AN45" s="411"/>
      <c r="AO45" s="410"/>
      <c r="AP45" s="334"/>
      <c r="AQ45" s="334"/>
      <c r="AR45" s="334"/>
      <c r="AS45" s="411">
        <f t="shared" si="28"/>
        <v>0</v>
      </c>
      <c r="AT45" s="463"/>
      <c r="AU45" s="304"/>
      <c r="AV45" s="304"/>
      <c r="AW45" s="304"/>
      <c r="AX45" s="411">
        <f t="shared" si="29"/>
        <v>0</v>
      </c>
      <c r="AY45" s="463"/>
      <c r="AZ45" s="304"/>
      <c r="BA45" s="304"/>
      <c r="BB45" s="304"/>
      <c r="BC45" s="304"/>
      <c r="BD45" s="304"/>
      <c r="BE45" s="304"/>
      <c r="BF45" s="411"/>
      <c r="BG45" s="410"/>
      <c r="BH45" s="334"/>
      <c r="BI45" s="334"/>
      <c r="BJ45" s="334"/>
      <c r="BK45" s="411">
        <f t="shared" si="30"/>
        <v>0</v>
      </c>
      <c r="BL45" s="463"/>
      <c r="BM45" s="304"/>
      <c r="BN45" s="304"/>
      <c r="BO45" s="304"/>
      <c r="BP45" s="411">
        <f t="shared" si="31"/>
        <v>0</v>
      </c>
      <c r="BQ45" s="463"/>
      <c r="BR45" s="304"/>
      <c r="BS45" s="304"/>
      <c r="BT45" s="304"/>
      <c r="BU45" s="304"/>
      <c r="BV45" s="304"/>
      <c r="BW45" s="304"/>
      <c r="BX45" s="411"/>
      <c r="BY45" s="410"/>
      <c r="BZ45" s="334"/>
      <c r="CA45" s="334"/>
      <c r="CB45" s="334"/>
      <c r="CC45" s="411">
        <f t="shared" si="32"/>
        <v>0</v>
      </c>
      <c r="CD45" s="463"/>
      <c r="CE45" s="304"/>
      <c r="CF45" s="304"/>
      <c r="CG45" s="304"/>
      <c r="CH45" s="411">
        <f t="shared" si="33"/>
        <v>0</v>
      </c>
      <c r="CI45" s="463"/>
      <c r="CJ45" s="304"/>
      <c r="CK45" s="304"/>
      <c r="CL45" s="304"/>
      <c r="CM45" s="304"/>
      <c r="CN45" s="304"/>
      <c r="CO45" s="304"/>
      <c r="CP45" s="411"/>
    </row>
    <row r="46" spans="1:94" s="53" customFormat="1" ht="14.25" customHeight="1">
      <c r="A46" s="491" t="s">
        <v>278</v>
      </c>
      <c r="B46" s="265"/>
      <c r="C46" s="186"/>
      <c r="D46" s="492"/>
      <c r="E46" s="410"/>
      <c r="F46" s="334"/>
      <c r="G46" s="334"/>
      <c r="H46" s="334"/>
      <c r="I46" s="411">
        <f t="shared" si="24"/>
        <v>0</v>
      </c>
      <c r="J46" s="463"/>
      <c r="K46" s="304"/>
      <c r="L46" s="304"/>
      <c r="M46" s="304"/>
      <c r="N46" s="411">
        <f t="shared" si="25"/>
        <v>0</v>
      </c>
      <c r="O46" s="463"/>
      <c r="P46" s="304"/>
      <c r="Q46" s="304"/>
      <c r="R46" s="304"/>
      <c r="S46" s="304"/>
      <c r="T46" s="304"/>
      <c r="U46" s="304"/>
      <c r="V46" s="411"/>
      <c r="W46" s="410"/>
      <c r="X46" s="334"/>
      <c r="Y46" s="334"/>
      <c r="Z46" s="334"/>
      <c r="AA46" s="411">
        <f t="shared" si="26"/>
        <v>0</v>
      </c>
      <c r="AB46" s="463"/>
      <c r="AC46" s="304"/>
      <c r="AD46" s="304"/>
      <c r="AE46" s="304"/>
      <c r="AF46" s="411">
        <f t="shared" si="27"/>
        <v>0</v>
      </c>
      <c r="AG46" s="463"/>
      <c r="AH46" s="304"/>
      <c r="AI46" s="304"/>
      <c r="AJ46" s="304"/>
      <c r="AK46" s="304"/>
      <c r="AL46" s="304"/>
      <c r="AM46" s="304"/>
      <c r="AN46" s="411"/>
      <c r="AO46" s="410"/>
      <c r="AP46" s="334"/>
      <c r="AQ46" s="334"/>
      <c r="AR46" s="334"/>
      <c r="AS46" s="411">
        <f t="shared" si="28"/>
        <v>0</v>
      </c>
      <c r="AT46" s="463"/>
      <c r="AU46" s="304"/>
      <c r="AV46" s="304"/>
      <c r="AW46" s="304"/>
      <c r="AX46" s="411">
        <f t="shared" si="29"/>
        <v>0</v>
      </c>
      <c r="AY46" s="463"/>
      <c r="AZ46" s="304"/>
      <c r="BA46" s="304"/>
      <c r="BB46" s="304"/>
      <c r="BC46" s="304"/>
      <c r="BD46" s="304"/>
      <c r="BE46" s="304"/>
      <c r="BF46" s="411"/>
      <c r="BG46" s="410"/>
      <c r="BH46" s="334"/>
      <c r="BI46" s="334"/>
      <c r="BJ46" s="334"/>
      <c r="BK46" s="411">
        <f t="shared" si="30"/>
        <v>0</v>
      </c>
      <c r="BL46" s="463"/>
      <c r="BM46" s="304"/>
      <c r="BN46" s="304"/>
      <c r="BO46" s="304"/>
      <c r="BP46" s="411">
        <f t="shared" si="31"/>
        <v>0</v>
      </c>
      <c r="BQ46" s="463"/>
      <c r="BR46" s="304"/>
      <c r="BS46" s="304"/>
      <c r="BT46" s="304"/>
      <c r="BU46" s="304"/>
      <c r="BV46" s="304"/>
      <c r="BW46" s="304"/>
      <c r="BX46" s="411"/>
      <c r="BY46" s="410"/>
      <c r="BZ46" s="334"/>
      <c r="CA46" s="334"/>
      <c r="CB46" s="334"/>
      <c r="CC46" s="411">
        <f t="shared" si="32"/>
        <v>0</v>
      </c>
      <c r="CD46" s="463"/>
      <c r="CE46" s="304"/>
      <c r="CF46" s="304"/>
      <c r="CG46" s="304"/>
      <c r="CH46" s="411">
        <f t="shared" si="33"/>
        <v>0</v>
      </c>
      <c r="CI46" s="463"/>
      <c r="CJ46" s="304"/>
      <c r="CK46" s="304"/>
      <c r="CL46" s="304"/>
      <c r="CM46" s="304"/>
      <c r="CN46" s="304"/>
      <c r="CO46" s="304"/>
      <c r="CP46" s="411"/>
    </row>
    <row r="47" spans="1:94" s="53" customFormat="1" ht="14.25" customHeight="1">
      <c r="A47" s="491" t="s">
        <v>279</v>
      </c>
      <c r="B47" s="265"/>
      <c r="C47" s="186"/>
      <c r="D47" s="492"/>
      <c r="E47" s="410"/>
      <c r="F47" s="334"/>
      <c r="G47" s="334"/>
      <c r="H47" s="334"/>
      <c r="I47" s="411">
        <f t="shared" si="24"/>
        <v>0</v>
      </c>
      <c r="J47" s="463"/>
      <c r="K47" s="304"/>
      <c r="L47" s="304"/>
      <c r="M47" s="304"/>
      <c r="N47" s="411">
        <f t="shared" si="25"/>
        <v>0</v>
      </c>
      <c r="O47" s="463"/>
      <c r="P47" s="304"/>
      <c r="Q47" s="304"/>
      <c r="R47" s="304"/>
      <c r="S47" s="304"/>
      <c r="T47" s="304"/>
      <c r="U47" s="304"/>
      <c r="V47" s="411"/>
      <c r="W47" s="410"/>
      <c r="X47" s="334"/>
      <c r="Y47" s="334"/>
      <c r="Z47" s="334"/>
      <c r="AA47" s="411">
        <f t="shared" si="26"/>
        <v>0</v>
      </c>
      <c r="AB47" s="463"/>
      <c r="AC47" s="304"/>
      <c r="AD47" s="304"/>
      <c r="AE47" s="304"/>
      <c r="AF47" s="411">
        <f t="shared" si="27"/>
        <v>0</v>
      </c>
      <c r="AG47" s="463"/>
      <c r="AH47" s="304"/>
      <c r="AI47" s="304"/>
      <c r="AJ47" s="304"/>
      <c r="AK47" s="304"/>
      <c r="AL47" s="304"/>
      <c r="AM47" s="304"/>
      <c r="AN47" s="411"/>
      <c r="AO47" s="410"/>
      <c r="AP47" s="334"/>
      <c r="AQ47" s="334"/>
      <c r="AR47" s="334"/>
      <c r="AS47" s="411">
        <f t="shared" si="28"/>
        <v>0</v>
      </c>
      <c r="AT47" s="463"/>
      <c r="AU47" s="304"/>
      <c r="AV47" s="304"/>
      <c r="AW47" s="304"/>
      <c r="AX47" s="411">
        <f t="shared" si="29"/>
        <v>0</v>
      </c>
      <c r="AY47" s="463"/>
      <c r="AZ47" s="304"/>
      <c r="BA47" s="304"/>
      <c r="BB47" s="304"/>
      <c r="BC47" s="304"/>
      <c r="BD47" s="304"/>
      <c r="BE47" s="304"/>
      <c r="BF47" s="411"/>
      <c r="BG47" s="410"/>
      <c r="BH47" s="334"/>
      <c r="BI47" s="334"/>
      <c r="BJ47" s="334"/>
      <c r="BK47" s="411">
        <f t="shared" si="30"/>
        <v>0</v>
      </c>
      <c r="BL47" s="463"/>
      <c r="BM47" s="304"/>
      <c r="BN47" s="304"/>
      <c r="BO47" s="304"/>
      <c r="BP47" s="411">
        <f t="shared" si="31"/>
        <v>0</v>
      </c>
      <c r="BQ47" s="463"/>
      <c r="BR47" s="304"/>
      <c r="BS47" s="304"/>
      <c r="BT47" s="304"/>
      <c r="BU47" s="304"/>
      <c r="BV47" s="304"/>
      <c r="BW47" s="304"/>
      <c r="BX47" s="411"/>
      <c r="BY47" s="410"/>
      <c r="BZ47" s="334"/>
      <c r="CA47" s="334"/>
      <c r="CB47" s="334"/>
      <c r="CC47" s="411">
        <f t="shared" si="32"/>
        <v>0</v>
      </c>
      <c r="CD47" s="463"/>
      <c r="CE47" s="304"/>
      <c r="CF47" s="304"/>
      <c r="CG47" s="304"/>
      <c r="CH47" s="411">
        <f t="shared" si="33"/>
        <v>0</v>
      </c>
      <c r="CI47" s="463"/>
      <c r="CJ47" s="304"/>
      <c r="CK47" s="304"/>
      <c r="CL47" s="304"/>
      <c r="CM47" s="304"/>
      <c r="CN47" s="304"/>
      <c r="CO47" s="304"/>
      <c r="CP47" s="411"/>
    </row>
    <row r="48" spans="1:94" s="53" customFormat="1" ht="14.25" customHeight="1">
      <c r="A48" s="491" t="s">
        <v>280</v>
      </c>
      <c r="B48" s="265"/>
      <c r="C48" s="186"/>
      <c r="D48" s="492"/>
      <c r="E48" s="410"/>
      <c r="F48" s="334"/>
      <c r="G48" s="334"/>
      <c r="H48" s="334"/>
      <c r="I48" s="411">
        <f t="shared" si="24"/>
        <v>0</v>
      </c>
      <c r="J48" s="463"/>
      <c r="K48" s="304"/>
      <c r="L48" s="304"/>
      <c r="M48" s="304"/>
      <c r="N48" s="411">
        <f t="shared" si="25"/>
        <v>0</v>
      </c>
      <c r="O48" s="463"/>
      <c r="P48" s="304"/>
      <c r="Q48" s="304"/>
      <c r="R48" s="304"/>
      <c r="S48" s="304"/>
      <c r="T48" s="304"/>
      <c r="U48" s="304"/>
      <c r="V48" s="411"/>
      <c r="W48" s="410"/>
      <c r="X48" s="334"/>
      <c r="Y48" s="334"/>
      <c r="Z48" s="334"/>
      <c r="AA48" s="411">
        <f t="shared" si="26"/>
        <v>0</v>
      </c>
      <c r="AB48" s="463"/>
      <c r="AC48" s="304"/>
      <c r="AD48" s="304"/>
      <c r="AE48" s="304"/>
      <c r="AF48" s="411">
        <f t="shared" si="27"/>
        <v>0</v>
      </c>
      <c r="AG48" s="463"/>
      <c r="AH48" s="304"/>
      <c r="AI48" s="304"/>
      <c r="AJ48" s="304"/>
      <c r="AK48" s="304"/>
      <c r="AL48" s="304"/>
      <c r="AM48" s="304"/>
      <c r="AN48" s="411"/>
      <c r="AO48" s="410"/>
      <c r="AP48" s="334"/>
      <c r="AQ48" s="334"/>
      <c r="AR48" s="334"/>
      <c r="AS48" s="411">
        <f t="shared" si="28"/>
        <v>0</v>
      </c>
      <c r="AT48" s="463"/>
      <c r="AU48" s="304"/>
      <c r="AV48" s="304"/>
      <c r="AW48" s="304"/>
      <c r="AX48" s="411">
        <f t="shared" si="29"/>
        <v>0</v>
      </c>
      <c r="AY48" s="463"/>
      <c r="AZ48" s="304"/>
      <c r="BA48" s="304"/>
      <c r="BB48" s="304"/>
      <c r="BC48" s="304"/>
      <c r="BD48" s="304"/>
      <c r="BE48" s="304"/>
      <c r="BF48" s="411"/>
      <c r="BG48" s="410"/>
      <c r="BH48" s="334"/>
      <c r="BI48" s="334"/>
      <c r="BJ48" s="334"/>
      <c r="BK48" s="411">
        <f t="shared" si="30"/>
        <v>0</v>
      </c>
      <c r="BL48" s="463"/>
      <c r="BM48" s="304"/>
      <c r="BN48" s="304"/>
      <c r="BO48" s="304"/>
      <c r="BP48" s="411">
        <f t="shared" si="31"/>
        <v>0</v>
      </c>
      <c r="BQ48" s="463"/>
      <c r="BR48" s="304"/>
      <c r="BS48" s="304"/>
      <c r="BT48" s="304"/>
      <c r="BU48" s="304"/>
      <c r="BV48" s="304"/>
      <c r="BW48" s="304"/>
      <c r="BX48" s="411"/>
      <c r="BY48" s="410"/>
      <c r="BZ48" s="334"/>
      <c r="CA48" s="334"/>
      <c r="CB48" s="334"/>
      <c r="CC48" s="411">
        <f t="shared" si="32"/>
        <v>0</v>
      </c>
      <c r="CD48" s="463"/>
      <c r="CE48" s="304"/>
      <c r="CF48" s="304"/>
      <c r="CG48" s="304"/>
      <c r="CH48" s="411">
        <f t="shared" si="33"/>
        <v>0</v>
      </c>
      <c r="CI48" s="463"/>
      <c r="CJ48" s="304"/>
      <c r="CK48" s="304"/>
      <c r="CL48" s="304"/>
      <c r="CM48" s="304"/>
      <c r="CN48" s="304"/>
      <c r="CO48" s="304"/>
      <c r="CP48" s="411"/>
    </row>
    <row r="49" spans="1:94" s="53" customFormat="1" ht="14.25" customHeight="1">
      <c r="A49" s="491" t="s">
        <v>281</v>
      </c>
      <c r="B49" s="265"/>
      <c r="C49" s="186"/>
      <c r="D49" s="492"/>
      <c r="E49" s="410"/>
      <c r="F49" s="334"/>
      <c r="G49" s="334"/>
      <c r="H49" s="334"/>
      <c r="I49" s="411">
        <f t="shared" si="24"/>
        <v>0</v>
      </c>
      <c r="J49" s="463"/>
      <c r="K49" s="304"/>
      <c r="L49" s="304"/>
      <c r="M49" s="304"/>
      <c r="N49" s="411">
        <f t="shared" si="25"/>
        <v>0</v>
      </c>
      <c r="O49" s="463"/>
      <c r="P49" s="304"/>
      <c r="Q49" s="304"/>
      <c r="R49" s="304"/>
      <c r="S49" s="304"/>
      <c r="T49" s="304"/>
      <c r="U49" s="304"/>
      <c r="V49" s="411"/>
      <c r="W49" s="410"/>
      <c r="X49" s="334"/>
      <c r="Y49" s="334"/>
      <c r="Z49" s="334"/>
      <c r="AA49" s="411">
        <f t="shared" si="26"/>
        <v>0</v>
      </c>
      <c r="AB49" s="463"/>
      <c r="AC49" s="304"/>
      <c r="AD49" s="304"/>
      <c r="AE49" s="304"/>
      <c r="AF49" s="411">
        <f t="shared" si="27"/>
        <v>0</v>
      </c>
      <c r="AG49" s="463"/>
      <c r="AH49" s="304"/>
      <c r="AI49" s="304"/>
      <c r="AJ49" s="304"/>
      <c r="AK49" s="304"/>
      <c r="AL49" s="304"/>
      <c r="AM49" s="304"/>
      <c r="AN49" s="411"/>
      <c r="AO49" s="410"/>
      <c r="AP49" s="334"/>
      <c r="AQ49" s="334"/>
      <c r="AR49" s="334"/>
      <c r="AS49" s="411">
        <f t="shared" si="28"/>
        <v>0</v>
      </c>
      <c r="AT49" s="463"/>
      <c r="AU49" s="304"/>
      <c r="AV49" s="304"/>
      <c r="AW49" s="304"/>
      <c r="AX49" s="411">
        <f t="shared" si="29"/>
        <v>0</v>
      </c>
      <c r="AY49" s="463"/>
      <c r="AZ49" s="304"/>
      <c r="BA49" s="304"/>
      <c r="BB49" s="304"/>
      <c r="BC49" s="304"/>
      <c r="BD49" s="304"/>
      <c r="BE49" s="304"/>
      <c r="BF49" s="411"/>
      <c r="BG49" s="410"/>
      <c r="BH49" s="334"/>
      <c r="BI49" s="334"/>
      <c r="BJ49" s="334"/>
      <c r="BK49" s="411">
        <f t="shared" si="30"/>
        <v>0</v>
      </c>
      <c r="BL49" s="463"/>
      <c r="BM49" s="304"/>
      <c r="BN49" s="304"/>
      <c r="BO49" s="304"/>
      <c r="BP49" s="411">
        <f t="shared" si="31"/>
        <v>0</v>
      </c>
      <c r="BQ49" s="463"/>
      <c r="BR49" s="304"/>
      <c r="BS49" s="304"/>
      <c r="BT49" s="304"/>
      <c r="BU49" s="304"/>
      <c r="BV49" s="304"/>
      <c r="BW49" s="304"/>
      <c r="BX49" s="411"/>
      <c r="BY49" s="410"/>
      <c r="BZ49" s="334"/>
      <c r="CA49" s="334"/>
      <c r="CB49" s="334"/>
      <c r="CC49" s="411">
        <f t="shared" si="32"/>
        <v>0</v>
      </c>
      <c r="CD49" s="463"/>
      <c r="CE49" s="304"/>
      <c r="CF49" s="304"/>
      <c r="CG49" s="304"/>
      <c r="CH49" s="411">
        <f t="shared" si="33"/>
        <v>0</v>
      </c>
      <c r="CI49" s="463"/>
      <c r="CJ49" s="304"/>
      <c r="CK49" s="304"/>
      <c r="CL49" s="304"/>
      <c r="CM49" s="304"/>
      <c r="CN49" s="304"/>
      <c r="CO49" s="304"/>
      <c r="CP49" s="411"/>
    </row>
    <row r="50" spans="1:94" s="53" customFormat="1" ht="14.25" customHeight="1">
      <c r="A50" s="491" t="s">
        <v>282</v>
      </c>
      <c r="B50" s="265"/>
      <c r="C50" s="186"/>
      <c r="D50" s="492"/>
      <c r="E50" s="410"/>
      <c r="F50" s="334"/>
      <c r="G50" s="334"/>
      <c r="H50" s="334"/>
      <c r="I50" s="411">
        <f t="shared" si="24"/>
        <v>0</v>
      </c>
      <c r="J50" s="463"/>
      <c r="K50" s="304"/>
      <c r="L50" s="304"/>
      <c r="M50" s="304"/>
      <c r="N50" s="411">
        <f t="shared" si="25"/>
        <v>0</v>
      </c>
      <c r="O50" s="463"/>
      <c r="P50" s="304"/>
      <c r="Q50" s="304"/>
      <c r="R50" s="304"/>
      <c r="S50" s="304"/>
      <c r="T50" s="304"/>
      <c r="U50" s="304"/>
      <c r="V50" s="411"/>
      <c r="W50" s="410"/>
      <c r="X50" s="334"/>
      <c r="Y50" s="334"/>
      <c r="Z50" s="334"/>
      <c r="AA50" s="411">
        <f t="shared" si="26"/>
        <v>0</v>
      </c>
      <c r="AB50" s="463"/>
      <c r="AC50" s="304"/>
      <c r="AD50" s="304"/>
      <c r="AE50" s="304"/>
      <c r="AF50" s="411">
        <f t="shared" si="27"/>
        <v>0</v>
      </c>
      <c r="AG50" s="463"/>
      <c r="AH50" s="304"/>
      <c r="AI50" s="304"/>
      <c r="AJ50" s="304"/>
      <c r="AK50" s="304"/>
      <c r="AL50" s="304"/>
      <c r="AM50" s="304"/>
      <c r="AN50" s="411"/>
      <c r="AO50" s="410"/>
      <c r="AP50" s="334"/>
      <c r="AQ50" s="334"/>
      <c r="AR50" s="334"/>
      <c r="AS50" s="411">
        <f t="shared" si="28"/>
        <v>0</v>
      </c>
      <c r="AT50" s="463"/>
      <c r="AU50" s="304"/>
      <c r="AV50" s="304"/>
      <c r="AW50" s="304"/>
      <c r="AX50" s="411">
        <f t="shared" si="29"/>
        <v>0</v>
      </c>
      <c r="AY50" s="463"/>
      <c r="AZ50" s="304"/>
      <c r="BA50" s="304"/>
      <c r="BB50" s="304"/>
      <c r="BC50" s="304"/>
      <c r="BD50" s="304"/>
      <c r="BE50" s="304"/>
      <c r="BF50" s="411"/>
      <c r="BG50" s="410"/>
      <c r="BH50" s="334"/>
      <c r="BI50" s="334"/>
      <c r="BJ50" s="334"/>
      <c r="BK50" s="411">
        <f t="shared" si="30"/>
        <v>0</v>
      </c>
      <c r="BL50" s="463"/>
      <c r="BM50" s="304"/>
      <c r="BN50" s="304"/>
      <c r="BO50" s="304"/>
      <c r="BP50" s="411">
        <f t="shared" si="31"/>
        <v>0</v>
      </c>
      <c r="BQ50" s="463"/>
      <c r="BR50" s="304"/>
      <c r="BS50" s="304"/>
      <c r="BT50" s="304"/>
      <c r="BU50" s="304"/>
      <c r="BV50" s="304"/>
      <c r="BW50" s="304"/>
      <c r="BX50" s="411"/>
      <c r="BY50" s="410"/>
      <c r="BZ50" s="334"/>
      <c r="CA50" s="334"/>
      <c r="CB50" s="334"/>
      <c r="CC50" s="411">
        <f t="shared" si="32"/>
        <v>0</v>
      </c>
      <c r="CD50" s="463"/>
      <c r="CE50" s="304"/>
      <c r="CF50" s="304"/>
      <c r="CG50" s="304"/>
      <c r="CH50" s="411">
        <f t="shared" si="33"/>
        <v>0</v>
      </c>
      <c r="CI50" s="463"/>
      <c r="CJ50" s="304"/>
      <c r="CK50" s="304"/>
      <c r="CL50" s="304"/>
      <c r="CM50" s="304"/>
      <c r="CN50" s="304"/>
      <c r="CO50" s="304"/>
      <c r="CP50" s="411"/>
    </row>
    <row r="51" spans="1:94" s="53" customFormat="1" ht="14.25" customHeight="1">
      <c r="A51" s="491" t="s">
        <v>283</v>
      </c>
      <c r="B51" s="265"/>
      <c r="C51" s="186"/>
      <c r="D51" s="492"/>
      <c r="E51" s="410"/>
      <c r="F51" s="334"/>
      <c r="G51" s="334"/>
      <c r="H51" s="334"/>
      <c r="I51" s="411">
        <f t="shared" si="24"/>
        <v>0</v>
      </c>
      <c r="J51" s="463"/>
      <c r="K51" s="304"/>
      <c r="L51" s="304"/>
      <c r="M51" s="304"/>
      <c r="N51" s="411">
        <f t="shared" si="25"/>
        <v>0</v>
      </c>
      <c r="O51" s="463"/>
      <c r="P51" s="304"/>
      <c r="Q51" s="304"/>
      <c r="R51" s="304"/>
      <c r="S51" s="304"/>
      <c r="T51" s="304"/>
      <c r="U51" s="304"/>
      <c r="V51" s="411"/>
      <c r="W51" s="410"/>
      <c r="X51" s="334"/>
      <c r="Y51" s="334"/>
      <c r="Z51" s="334"/>
      <c r="AA51" s="411">
        <f t="shared" si="26"/>
        <v>0</v>
      </c>
      <c r="AB51" s="463"/>
      <c r="AC51" s="304"/>
      <c r="AD51" s="304"/>
      <c r="AE51" s="304"/>
      <c r="AF51" s="411">
        <f t="shared" si="27"/>
        <v>0</v>
      </c>
      <c r="AG51" s="463"/>
      <c r="AH51" s="304"/>
      <c r="AI51" s="304"/>
      <c r="AJ51" s="304"/>
      <c r="AK51" s="304"/>
      <c r="AL51" s="304"/>
      <c r="AM51" s="304"/>
      <c r="AN51" s="411"/>
      <c r="AO51" s="410"/>
      <c r="AP51" s="334"/>
      <c r="AQ51" s="334"/>
      <c r="AR51" s="334"/>
      <c r="AS51" s="411">
        <f t="shared" si="28"/>
        <v>0</v>
      </c>
      <c r="AT51" s="463"/>
      <c r="AU51" s="304"/>
      <c r="AV51" s="304"/>
      <c r="AW51" s="304"/>
      <c r="AX51" s="411">
        <f t="shared" si="29"/>
        <v>0</v>
      </c>
      <c r="AY51" s="463"/>
      <c r="AZ51" s="304"/>
      <c r="BA51" s="304"/>
      <c r="BB51" s="304"/>
      <c r="BC51" s="304"/>
      <c r="BD51" s="304"/>
      <c r="BE51" s="304"/>
      <c r="BF51" s="411"/>
      <c r="BG51" s="410"/>
      <c r="BH51" s="334"/>
      <c r="BI51" s="334"/>
      <c r="BJ51" s="334"/>
      <c r="BK51" s="411">
        <f t="shared" si="30"/>
        <v>0</v>
      </c>
      <c r="BL51" s="463"/>
      <c r="BM51" s="304"/>
      <c r="BN51" s="304"/>
      <c r="BO51" s="304"/>
      <c r="BP51" s="411">
        <f t="shared" si="31"/>
        <v>0</v>
      </c>
      <c r="BQ51" s="463"/>
      <c r="BR51" s="304"/>
      <c r="BS51" s="304"/>
      <c r="BT51" s="304"/>
      <c r="BU51" s="304"/>
      <c r="BV51" s="304"/>
      <c r="BW51" s="304"/>
      <c r="BX51" s="411"/>
      <c r="BY51" s="410"/>
      <c r="BZ51" s="334"/>
      <c r="CA51" s="334"/>
      <c r="CB51" s="334"/>
      <c r="CC51" s="411">
        <f t="shared" si="32"/>
        <v>0</v>
      </c>
      <c r="CD51" s="463"/>
      <c r="CE51" s="304"/>
      <c r="CF51" s="304"/>
      <c r="CG51" s="304"/>
      <c r="CH51" s="411">
        <f t="shared" si="33"/>
        <v>0</v>
      </c>
      <c r="CI51" s="463"/>
      <c r="CJ51" s="304"/>
      <c r="CK51" s="304"/>
      <c r="CL51" s="304"/>
      <c r="CM51" s="304"/>
      <c r="CN51" s="304"/>
      <c r="CO51" s="304"/>
      <c r="CP51" s="411"/>
    </row>
    <row r="52" spans="1:94" s="53" customFormat="1" ht="14.25" customHeight="1">
      <c r="A52" s="491" t="s">
        <v>284</v>
      </c>
      <c r="B52" s="265"/>
      <c r="C52" s="186"/>
      <c r="D52" s="492"/>
      <c r="E52" s="410"/>
      <c r="F52" s="334"/>
      <c r="G52" s="334"/>
      <c r="H52" s="334"/>
      <c r="I52" s="411">
        <f t="shared" si="24"/>
        <v>0</v>
      </c>
      <c r="J52" s="463"/>
      <c r="K52" s="304"/>
      <c r="L52" s="304"/>
      <c r="M52" s="304"/>
      <c r="N52" s="411">
        <f t="shared" si="25"/>
        <v>0</v>
      </c>
      <c r="O52" s="463"/>
      <c r="P52" s="304"/>
      <c r="Q52" s="304"/>
      <c r="R52" s="304"/>
      <c r="S52" s="304"/>
      <c r="T52" s="304"/>
      <c r="U52" s="304"/>
      <c r="V52" s="411"/>
      <c r="W52" s="410"/>
      <c r="X52" s="334"/>
      <c r="Y52" s="334"/>
      <c r="Z52" s="334"/>
      <c r="AA52" s="411">
        <f t="shared" si="26"/>
        <v>0</v>
      </c>
      <c r="AB52" s="463"/>
      <c r="AC52" s="304"/>
      <c r="AD52" s="304"/>
      <c r="AE52" s="304"/>
      <c r="AF52" s="411">
        <f t="shared" si="27"/>
        <v>0</v>
      </c>
      <c r="AG52" s="463"/>
      <c r="AH52" s="304"/>
      <c r="AI52" s="304"/>
      <c r="AJ52" s="304"/>
      <c r="AK52" s="304"/>
      <c r="AL52" s="304"/>
      <c r="AM52" s="304"/>
      <c r="AN52" s="411"/>
      <c r="AO52" s="410"/>
      <c r="AP52" s="334"/>
      <c r="AQ52" s="334"/>
      <c r="AR52" s="334"/>
      <c r="AS52" s="411">
        <f t="shared" si="28"/>
        <v>0</v>
      </c>
      <c r="AT52" s="463"/>
      <c r="AU52" s="304"/>
      <c r="AV52" s="304"/>
      <c r="AW52" s="304"/>
      <c r="AX52" s="411">
        <f t="shared" si="29"/>
        <v>0</v>
      </c>
      <c r="AY52" s="463"/>
      <c r="AZ52" s="304"/>
      <c r="BA52" s="304"/>
      <c r="BB52" s="304"/>
      <c r="BC52" s="304"/>
      <c r="BD52" s="304"/>
      <c r="BE52" s="304"/>
      <c r="BF52" s="411"/>
      <c r="BG52" s="410"/>
      <c r="BH52" s="334"/>
      <c r="BI52" s="334"/>
      <c r="BJ52" s="334"/>
      <c r="BK52" s="411">
        <f t="shared" si="30"/>
        <v>0</v>
      </c>
      <c r="BL52" s="463"/>
      <c r="BM52" s="304"/>
      <c r="BN52" s="304"/>
      <c r="BO52" s="304"/>
      <c r="BP52" s="411">
        <f t="shared" si="31"/>
        <v>0</v>
      </c>
      <c r="BQ52" s="463"/>
      <c r="BR52" s="304"/>
      <c r="BS52" s="304"/>
      <c r="BT52" s="304"/>
      <c r="BU52" s="304"/>
      <c r="BV52" s="304"/>
      <c r="BW52" s="304"/>
      <c r="BX52" s="411"/>
      <c r="BY52" s="410"/>
      <c r="BZ52" s="334"/>
      <c r="CA52" s="334"/>
      <c r="CB52" s="334"/>
      <c r="CC52" s="411">
        <f t="shared" si="32"/>
        <v>0</v>
      </c>
      <c r="CD52" s="463"/>
      <c r="CE52" s="304"/>
      <c r="CF52" s="304"/>
      <c r="CG52" s="304"/>
      <c r="CH52" s="411">
        <f t="shared" si="33"/>
        <v>0</v>
      </c>
      <c r="CI52" s="463"/>
      <c r="CJ52" s="304"/>
      <c r="CK52" s="304"/>
      <c r="CL52" s="304"/>
      <c r="CM52" s="304"/>
      <c r="CN52" s="304"/>
      <c r="CO52" s="304"/>
      <c r="CP52" s="411"/>
    </row>
    <row r="53" spans="1:94" s="53" customFormat="1" ht="14.25" customHeight="1">
      <c r="A53" s="491" t="s">
        <v>285</v>
      </c>
      <c r="B53" s="265"/>
      <c r="C53" s="186"/>
      <c r="D53" s="492"/>
      <c r="E53" s="410"/>
      <c r="F53" s="334"/>
      <c r="G53" s="334"/>
      <c r="H53" s="334"/>
      <c r="I53" s="411">
        <f t="shared" si="24"/>
        <v>0</v>
      </c>
      <c r="J53" s="463"/>
      <c r="K53" s="304"/>
      <c r="L53" s="304"/>
      <c r="M53" s="304"/>
      <c r="N53" s="411">
        <f t="shared" si="25"/>
        <v>0</v>
      </c>
      <c r="O53" s="463"/>
      <c r="P53" s="304"/>
      <c r="Q53" s="304"/>
      <c r="R53" s="304"/>
      <c r="S53" s="304"/>
      <c r="T53" s="304"/>
      <c r="U53" s="304"/>
      <c r="V53" s="411"/>
      <c r="W53" s="410"/>
      <c r="X53" s="334"/>
      <c r="Y53" s="334"/>
      <c r="Z53" s="334"/>
      <c r="AA53" s="411">
        <f t="shared" si="26"/>
        <v>0</v>
      </c>
      <c r="AB53" s="463"/>
      <c r="AC53" s="304"/>
      <c r="AD53" s="304"/>
      <c r="AE53" s="304"/>
      <c r="AF53" s="411">
        <f t="shared" si="27"/>
        <v>0</v>
      </c>
      <c r="AG53" s="463"/>
      <c r="AH53" s="304"/>
      <c r="AI53" s="304"/>
      <c r="AJ53" s="304"/>
      <c r="AK53" s="304"/>
      <c r="AL53" s="304"/>
      <c r="AM53" s="304"/>
      <c r="AN53" s="411"/>
      <c r="AO53" s="410"/>
      <c r="AP53" s="334"/>
      <c r="AQ53" s="334"/>
      <c r="AR53" s="334"/>
      <c r="AS53" s="411">
        <f t="shared" si="28"/>
        <v>0</v>
      </c>
      <c r="AT53" s="463"/>
      <c r="AU53" s="304"/>
      <c r="AV53" s="304"/>
      <c r="AW53" s="304"/>
      <c r="AX53" s="411">
        <f t="shared" si="29"/>
        <v>0</v>
      </c>
      <c r="AY53" s="463"/>
      <c r="AZ53" s="304"/>
      <c r="BA53" s="304"/>
      <c r="BB53" s="304"/>
      <c r="BC53" s="304"/>
      <c r="BD53" s="304"/>
      <c r="BE53" s="304"/>
      <c r="BF53" s="411"/>
      <c r="BG53" s="410"/>
      <c r="BH53" s="334"/>
      <c r="BI53" s="334"/>
      <c r="BJ53" s="334"/>
      <c r="BK53" s="411">
        <f t="shared" si="30"/>
        <v>0</v>
      </c>
      <c r="BL53" s="463"/>
      <c r="BM53" s="304"/>
      <c r="BN53" s="304"/>
      <c r="BO53" s="304"/>
      <c r="BP53" s="411">
        <f t="shared" si="31"/>
        <v>0</v>
      </c>
      <c r="BQ53" s="463"/>
      <c r="BR53" s="304"/>
      <c r="BS53" s="304"/>
      <c r="BT53" s="304"/>
      <c r="BU53" s="304"/>
      <c r="BV53" s="304"/>
      <c r="BW53" s="304"/>
      <c r="BX53" s="411"/>
      <c r="BY53" s="410"/>
      <c r="BZ53" s="334"/>
      <c r="CA53" s="334"/>
      <c r="CB53" s="334"/>
      <c r="CC53" s="411">
        <f t="shared" si="32"/>
        <v>0</v>
      </c>
      <c r="CD53" s="463"/>
      <c r="CE53" s="304"/>
      <c r="CF53" s="304"/>
      <c r="CG53" s="304"/>
      <c r="CH53" s="411">
        <f t="shared" si="33"/>
        <v>0</v>
      </c>
      <c r="CI53" s="463"/>
      <c r="CJ53" s="304"/>
      <c r="CK53" s="304"/>
      <c r="CL53" s="304"/>
      <c r="CM53" s="304"/>
      <c r="CN53" s="304"/>
      <c r="CO53" s="304"/>
      <c r="CP53" s="411"/>
    </row>
    <row r="54" spans="1:94" s="53" customFormat="1" ht="14.25" customHeight="1">
      <c r="A54" s="491" t="s">
        <v>286</v>
      </c>
      <c r="B54" s="265"/>
      <c r="C54" s="186"/>
      <c r="D54" s="492"/>
      <c r="E54" s="410"/>
      <c r="F54" s="334"/>
      <c r="G54" s="334"/>
      <c r="H54" s="334"/>
      <c r="I54" s="411">
        <f t="shared" si="24"/>
        <v>0</v>
      </c>
      <c r="J54" s="463"/>
      <c r="K54" s="304"/>
      <c r="L54" s="304"/>
      <c r="M54" s="304"/>
      <c r="N54" s="411">
        <f t="shared" si="25"/>
        <v>0</v>
      </c>
      <c r="O54" s="463"/>
      <c r="P54" s="304"/>
      <c r="Q54" s="304"/>
      <c r="R54" s="304"/>
      <c r="S54" s="304"/>
      <c r="T54" s="304"/>
      <c r="U54" s="304"/>
      <c r="V54" s="411"/>
      <c r="W54" s="410"/>
      <c r="X54" s="334"/>
      <c r="Y54" s="334"/>
      <c r="Z54" s="334"/>
      <c r="AA54" s="411">
        <f t="shared" si="26"/>
        <v>0</v>
      </c>
      <c r="AB54" s="463"/>
      <c r="AC54" s="304"/>
      <c r="AD54" s="304"/>
      <c r="AE54" s="304"/>
      <c r="AF54" s="411">
        <f t="shared" si="27"/>
        <v>0</v>
      </c>
      <c r="AG54" s="463"/>
      <c r="AH54" s="304"/>
      <c r="AI54" s="304"/>
      <c r="AJ54" s="304"/>
      <c r="AK54" s="304"/>
      <c r="AL54" s="304"/>
      <c r="AM54" s="304"/>
      <c r="AN54" s="411"/>
      <c r="AO54" s="410"/>
      <c r="AP54" s="334"/>
      <c r="AQ54" s="334"/>
      <c r="AR54" s="334"/>
      <c r="AS54" s="411">
        <f t="shared" si="28"/>
        <v>0</v>
      </c>
      <c r="AT54" s="463"/>
      <c r="AU54" s="304"/>
      <c r="AV54" s="304"/>
      <c r="AW54" s="304"/>
      <c r="AX54" s="411">
        <f t="shared" si="29"/>
        <v>0</v>
      </c>
      <c r="AY54" s="463"/>
      <c r="AZ54" s="304"/>
      <c r="BA54" s="304"/>
      <c r="BB54" s="304"/>
      <c r="BC54" s="304"/>
      <c r="BD54" s="304"/>
      <c r="BE54" s="304"/>
      <c r="BF54" s="411"/>
      <c r="BG54" s="410"/>
      <c r="BH54" s="334"/>
      <c r="BI54" s="334"/>
      <c r="BJ54" s="334"/>
      <c r="BK54" s="411">
        <f t="shared" si="30"/>
        <v>0</v>
      </c>
      <c r="BL54" s="463"/>
      <c r="BM54" s="304"/>
      <c r="BN54" s="304"/>
      <c r="BO54" s="304"/>
      <c r="BP54" s="411">
        <f t="shared" si="31"/>
        <v>0</v>
      </c>
      <c r="BQ54" s="463"/>
      <c r="BR54" s="304"/>
      <c r="BS54" s="304"/>
      <c r="BT54" s="304"/>
      <c r="BU54" s="304"/>
      <c r="BV54" s="304"/>
      <c r="BW54" s="304"/>
      <c r="BX54" s="411"/>
      <c r="BY54" s="410"/>
      <c r="BZ54" s="334"/>
      <c r="CA54" s="334"/>
      <c r="CB54" s="334"/>
      <c r="CC54" s="411">
        <f t="shared" si="32"/>
        <v>0</v>
      </c>
      <c r="CD54" s="463"/>
      <c r="CE54" s="304"/>
      <c r="CF54" s="304"/>
      <c r="CG54" s="304"/>
      <c r="CH54" s="411">
        <f t="shared" si="33"/>
        <v>0</v>
      </c>
      <c r="CI54" s="463"/>
      <c r="CJ54" s="304"/>
      <c r="CK54" s="304"/>
      <c r="CL54" s="304"/>
      <c r="CM54" s="304"/>
      <c r="CN54" s="304"/>
      <c r="CO54" s="304"/>
      <c r="CP54" s="411"/>
    </row>
    <row r="55" spans="1:94" s="53" customFormat="1" ht="14.25" customHeight="1">
      <c r="A55" s="491" t="s">
        <v>287</v>
      </c>
      <c r="B55" s="265"/>
      <c r="C55" s="186"/>
      <c r="D55" s="492"/>
      <c r="E55" s="410"/>
      <c r="F55" s="334"/>
      <c r="G55" s="334"/>
      <c r="H55" s="334"/>
      <c r="I55" s="411">
        <f t="shared" si="24"/>
        <v>0</v>
      </c>
      <c r="J55" s="463"/>
      <c r="K55" s="304"/>
      <c r="L55" s="304"/>
      <c r="M55" s="304"/>
      <c r="N55" s="411">
        <f t="shared" si="25"/>
        <v>0</v>
      </c>
      <c r="O55" s="463"/>
      <c r="P55" s="304"/>
      <c r="Q55" s="304"/>
      <c r="R55" s="304"/>
      <c r="S55" s="304"/>
      <c r="T55" s="304"/>
      <c r="U55" s="304"/>
      <c r="V55" s="411"/>
      <c r="W55" s="410"/>
      <c r="X55" s="334"/>
      <c r="Y55" s="334"/>
      <c r="Z55" s="334"/>
      <c r="AA55" s="411">
        <f t="shared" si="26"/>
        <v>0</v>
      </c>
      <c r="AB55" s="463"/>
      <c r="AC55" s="304"/>
      <c r="AD55" s="304"/>
      <c r="AE55" s="304"/>
      <c r="AF55" s="411">
        <f t="shared" si="27"/>
        <v>0</v>
      </c>
      <c r="AG55" s="463"/>
      <c r="AH55" s="304"/>
      <c r="AI55" s="304"/>
      <c r="AJ55" s="304"/>
      <c r="AK55" s="304"/>
      <c r="AL55" s="304"/>
      <c r="AM55" s="304"/>
      <c r="AN55" s="411"/>
      <c r="AO55" s="410"/>
      <c r="AP55" s="334"/>
      <c r="AQ55" s="334"/>
      <c r="AR55" s="334"/>
      <c r="AS55" s="411">
        <f t="shared" si="28"/>
        <v>0</v>
      </c>
      <c r="AT55" s="463"/>
      <c r="AU55" s="304"/>
      <c r="AV55" s="304"/>
      <c r="AW55" s="304"/>
      <c r="AX55" s="411">
        <f t="shared" si="29"/>
        <v>0</v>
      </c>
      <c r="AY55" s="463"/>
      <c r="AZ55" s="304"/>
      <c r="BA55" s="304"/>
      <c r="BB55" s="304"/>
      <c r="BC55" s="304"/>
      <c r="BD55" s="304"/>
      <c r="BE55" s="304"/>
      <c r="BF55" s="411"/>
      <c r="BG55" s="410"/>
      <c r="BH55" s="334"/>
      <c r="BI55" s="334"/>
      <c r="BJ55" s="334"/>
      <c r="BK55" s="411">
        <f t="shared" si="30"/>
        <v>0</v>
      </c>
      <c r="BL55" s="463"/>
      <c r="BM55" s="304"/>
      <c r="BN55" s="304"/>
      <c r="BO55" s="304"/>
      <c r="BP55" s="411">
        <f t="shared" si="31"/>
        <v>0</v>
      </c>
      <c r="BQ55" s="463"/>
      <c r="BR55" s="304"/>
      <c r="BS55" s="304"/>
      <c r="BT55" s="304"/>
      <c r="BU55" s="304"/>
      <c r="BV55" s="304"/>
      <c r="BW55" s="304"/>
      <c r="BX55" s="411"/>
      <c r="BY55" s="410"/>
      <c r="BZ55" s="334"/>
      <c r="CA55" s="334"/>
      <c r="CB55" s="334"/>
      <c r="CC55" s="411">
        <f t="shared" si="32"/>
        <v>0</v>
      </c>
      <c r="CD55" s="463"/>
      <c r="CE55" s="304"/>
      <c r="CF55" s="304"/>
      <c r="CG55" s="304"/>
      <c r="CH55" s="411">
        <f t="shared" si="33"/>
        <v>0</v>
      </c>
      <c r="CI55" s="463"/>
      <c r="CJ55" s="304"/>
      <c r="CK55" s="304"/>
      <c r="CL55" s="304"/>
      <c r="CM55" s="304"/>
      <c r="CN55" s="304"/>
      <c r="CO55" s="304"/>
      <c r="CP55" s="411"/>
    </row>
    <row r="56" spans="1:94" s="53" customFormat="1" ht="14.25" customHeight="1">
      <c r="A56" s="491" t="s">
        <v>288</v>
      </c>
      <c r="B56" s="265"/>
      <c r="C56" s="186"/>
      <c r="D56" s="492"/>
      <c r="E56" s="410"/>
      <c r="F56" s="334"/>
      <c r="G56" s="334"/>
      <c r="H56" s="334"/>
      <c r="I56" s="411">
        <f t="shared" si="24"/>
        <v>0</v>
      </c>
      <c r="J56" s="463"/>
      <c r="K56" s="304"/>
      <c r="L56" s="304"/>
      <c r="M56" s="304"/>
      <c r="N56" s="411">
        <f t="shared" si="25"/>
        <v>0</v>
      </c>
      <c r="O56" s="463"/>
      <c r="P56" s="304"/>
      <c r="Q56" s="304"/>
      <c r="R56" s="304"/>
      <c r="S56" s="304"/>
      <c r="T56" s="304"/>
      <c r="U56" s="304"/>
      <c r="V56" s="411"/>
      <c r="W56" s="410"/>
      <c r="X56" s="334"/>
      <c r="Y56" s="334"/>
      <c r="Z56" s="334"/>
      <c r="AA56" s="411">
        <f t="shared" si="26"/>
        <v>0</v>
      </c>
      <c r="AB56" s="463"/>
      <c r="AC56" s="304"/>
      <c r="AD56" s="304"/>
      <c r="AE56" s="304"/>
      <c r="AF56" s="411">
        <f t="shared" si="27"/>
        <v>0</v>
      </c>
      <c r="AG56" s="463"/>
      <c r="AH56" s="304"/>
      <c r="AI56" s="304"/>
      <c r="AJ56" s="304"/>
      <c r="AK56" s="304"/>
      <c r="AL56" s="304"/>
      <c r="AM56" s="304"/>
      <c r="AN56" s="411"/>
      <c r="AO56" s="410"/>
      <c r="AP56" s="334"/>
      <c r="AQ56" s="334"/>
      <c r="AR56" s="334"/>
      <c r="AS56" s="411">
        <f t="shared" si="28"/>
        <v>0</v>
      </c>
      <c r="AT56" s="463"/>
      <c r="AU56" s="304"/>
      <c r="AV56" s="304"/>
      <c r="AW56" s="304"/>
      <c r="AX56" s="411">
        <f t="shared" si="29"/>
        <v>0</v>
      </c>
      <c r="AY56" s="463"/>
      <c r="AZ56" s="304"/>
      <c r="BA56" s="304"/>
      <c r="BB56" s="304"/>
      <c r="BC56" s="304"/>
      <c r="BD56" s="304"/>
      <c r="BE56" s="304"/>
      <c r="BF56" s="411"/>
      <c r="BG56" s="410"/>
      <c r="BH56" s="334"/>
      <c r="BI56" s="334"/>
      <c r="BJ56" s="334"/>
      <c r="BK56" s="411">
        <f t="shared" si="30"/>
        <v>0</v>
      </c>
      <c r="BL56" s="463"/>
      <c r="BM56" s="304"/>
      <c r="BN56" s="304"/>
      <c r="BO56" s="304"/>
      <c r="BP56" s="411">
        <f t="shared" si="31"/>
        <v>0</v>
      </c>
      <c r="BQ56" s="463"/>
      <c r="BR56" s="304"/>
      <c r="BS56" s="304"/>
      <c r="BT56" s="304"/>
      <c r="BU56" s="304"/>
      <c r="BV56" s="304"/>
      <c r="BW56" s="304"/>
      <c r="BX56" s="411"/>
      <c r="BY56" s="410"/>
      <c r="BZ56" s="334"/>
      <c r="CA56" s="334"/>
      <c r="CB56" s="334"/>
      <c r="CC56" s="411">
        <f t="shared" si="32"/>
        <v>0</v>
      </c>
      <c r="CD56" s="463"/>
      <c r="CE56" s="304"/>
      <c r="CF56" s="304"/>
      <c r="CG56" s="304"/>
      <c r="CH56" s="411">
        <f t="shared" si="33"/>
        <v>0</v>
      </c>
      <c r="CI56" s="463"/>
      <c r="CJ56" s="304"/>
      <c r="CK56" s="304"/>
      <c r="CL56" s="304"/>
      <c r="CM56" s="304"/>
      <c r="CN56" s="304"/>
      <c r="CO56" s="304"/>
      <c r="CP56" s="411"/>
    </row>
    <row r="57" spans="1:94" s="53" customFormat="1" ht="14.25" customHeight="1">
      <c r="A57" s="491" t="s">
        <v>289</v>
      </c>
      <c r="B57" s="265"/>
      <c r="C57" s="186"/>
      <c r="D57" s="492"/>
      <c r="E57" s="410"/>
      <c r="F57" s="334"/>
      <c r="G57" s="334"/>
      <c r="H57" s="334"/>
      <c r="I57" s="411">
        <f t="shared" si="24"/>
        <v>0</v>
      </c>
      <c r="J57" s="463"/>
      <c r="K57" s="304"/>
      <c r="L57" s="304"/>
      <c r="M57" s="304"/>
      <c r="N57" s="411">
        <f t="shared" si="25"/>
        <v>0</v>
      </c>
      <c r="O57" s="463"/>
      <c r="P57" s="304"/>
      <c r="Q57" s="304"/>
      <c r="R57" s="304"/>
      <c r="S57" s="304"/>
      <c r="T57" s="304"/>
      <c r="U57" s="304"/>
      <c r="V57" s="411"/>
      <c r="W57" s="410"/>
      <c r="X57" s="334"/>
      <c r="Y57" s="334"/>
      <c r="Z57" s="334"/>
      <c r="AA57" s="411">
        <f t="shared" si="26"/>
        <v>0</v>
      </c>
      <c r="AB57" s="463"/>
      <c r="AC57" s="304"/>
      <c r="AD57" s="304"/>
      <c r="AE57" s="304"/>
      <c r="AF57" s="411">
        <f t="shared" si="27"/>
        <v>0</v>
      </c>
      <c r="AG57" s="463"/>
      <c r="AH57" s="304"/>
      <c r="AI57" s="304"/>
      <c r="AJ57" s="304"/>
      <c r="AK57" s="304"/>
      <c r="AL57" s="304"/>
      <c r="AM57" s="304"/>
      <c r="AN57" s="411"/>
      <c r="AO57" s="410"/>
      <c r="AP57" s="334"/>
      <c r="AQ57" s="334"/>
      <c r="AR57" s="334"/>
      <c r="AS57" s="411">
        <f t="shared" si="28"/>
        <v>0</v>
      </c>
      <c r="AT57" s="463"/>
      <c r="AU57" s="304"/>
      <c r="AV57" s="304"/>
      <c r="AW57" s="304"/>
      <c r="AX57" s="411">
        <f t="shared" si="29"/>
        <v>0</v>
      </c>
      <c r="AY57" s="463"/>
      <c r="AZ57" s="304"/>
      <c r="BA57" s="304"/>
      <c r="BB57" s="304"/>
      <c r="BC57" s="304"/>
      <c r="BD57" s="304"/>
      <c r="BE57" s="304"/>
      <c r="BF57" s="411"/>
      <c r="BG57" s="410"/>
      <c r="BH57" s="334"/>
      <c r="BI57" s="334"/>
      <c r="BJ57" s="334"/>
      <c r="BK57" s="411">
        <f t="shared" si="30"/>
        <v>0</v>
      </c>
      <c r="BL57" s="463"/>
      <c r="BM57" s="304"/>
      <c r="BN57" s="304"/>
      <c r="BO57" s="304"/>
      <c r="BP57" s="411">
        <f t="shared" si="31"/>
        <v>0</v>
      </c>
      <c r="BQ57" s="463"/>
      <c r="BR57" s="304"/>
      <c r="BS57" s="304"/>
      <c r="BT57" s="304"/>
      <c r="BU57" s="304"/>
      <c r="BV57" s="304"/>
      <c r="BW57" s="304"/>
      <c r="BX57" s="411"/>
      <c r="BY57" s="410"/>
      <c r="BZ57" s="334"/>
      <c r="CA57" s="334"/>
      <c r="CB57" s="334"/>
      <c r="CC57" s="411">
        <f t="shared" si="32"/>
        <v>0</v>
      </c>
      <c r="CD57" s="463"/>
      <c r="CE57" s="304"/>
      <c r="CF57" s="304"/>
      <c r="CG57" s="304"/>
      <c r="CH57" s="411">
        <f t="shared" si="33"/>
        <v>0</v>
      </c>
      <c r="CI57" s="463"/>
      <c r="CJ57" s="304"/>
      <c r="CK57" s="304"/>
      <c r="CL57" s="304"/>
      <c r="CM57" s="304"/>
      <c r="CN57" s="304"/>
      <c r="CO57" s="304"/>
      <c r="CP57" s="411"/>
    </row>
    <row r="58" spans="1:94" s="53" customFormat="1" ht="14.25" customHeight="1">
      <c r="A58" s="491" t="s">
        <v>290</v>
      </c>
      <c r="B58" s="265"/>
      <c r="C58" s="186"/>
      <c r="D58" s="492"/>
      <c r="E58" s="410"/>
      <c r="F58" s="334"/>
      <c r="G58" s="334"/>
      <c r="H58" s="334"/>
      <c r="I58" s="411">
        <f t="shared" si="24"/>
        <v>0</v>
      </c>
      <c r="J58" s="463"/>
      <c r="K58" s="304"/>
      <c r="L58" s="304"/>
      <c r="M58" s="304"/>
      <c r="N58" s="411">
        <f t="shared" si="25"/>
        <v>0</v>
      </c>
      <c r="O58" s="463"/>
      <c r="P58" s="304"/>
      <c r="Q58" s="304"/>
      <c r="R58" s="304"/>
      <c r="S58" s="304"/>
      <c r="T58" s="304"/>
      <c r="U58" s="304"/>
      <c r="V58" s="411"/>
      <c r="W58" s="410"/>
      <c r="X58" s="334"/>
      <c r="Y58" s="334"/>
      <c r="Z58" s="334"/>
      <c r="AA58" s="411">
        <f t="shared" si="26"/>
        <v>0</v>
      </c>
      <c r="AB58" s="463"/>
      <c r="AC58" s="304"/>
      <c r="AD58" s="304"/>
      <c r="AE58" s="304"/>
      <c r="AF58" s="411">
        <f t="shared" si="27"/>
        <v>0</v>
      </c>
      <c r="AG58" s="463"/>
      <c r="AH58" s="304"/>
      <c r="AI58" s="304"/>
      <c r="AJ58" s="304"/>
      <c r="AK58" s="304"/>
      <c r="AL58" s="304"/>
      <c r="AM58" s="304"/>
      <c r="AN58" s="411"/>
      <c r="AO58" s="410"/>
      <c r="AP58" s="334"/>
      <c r="AQ58" s="334"/>
      <c r="AR58" s="334"/>
      <c r="AS58" s="411">
        <f t="shared" si="28"/>
        <v>0</v>
      </c>
      <c r="AT58" s="463"/>
      <c r="AU58" s="304"/>
      <c r="AV58" s="304"/>
      <c r="AW58" s="304"/>
      <c r="AX58" s="411">
        <f t="shared" si="29"/>
        <v>0</v>
      </c>
      <c r="AY58" s="463"/>
      <c r="AZ58" s="304"/>
      <c r="BA58" s="304"/>
      <c r="BB58" s="304"/>
      <c r="BC58" s="304"/>
      <c r="BD58" s="304"/>
      <c r="BE58" s="304"/>
      <c r="BF58" s="411"/>
      <c r="BG58" s="410"/>
      <c r="BH58" s="334"/>
      <c r="BI58" s="334"/>
      <c r="BJ58" s="334"/>
      <c r="BK58" s="411">
        <f t="shared" si="30"/>
        <v>0</v>
      </c>
      <c r="BL58" s="463"/>
      <c r="BM58" s="304"/>
      <c r="BN58" s="304"/>
      <c r="BO58" s="304"/>
      <c r="BP58" s="411">
        <f t="shared" si="31"/>
        <v>0</v>
      </c>
      <c r="BQ58" s="463"/>
      <c r="BR58" s="304"/>
      <c r="BS58" s="304"/>
      <c r="BT58" s="304"/>
      <c r="BU58" s="304"/>
      <c r="BV58" s="304"/>
      <c r="BW58" s="304"/>
      <c r="BX58" s="411"/>
      <c r="BY58" s="410"/>
      <c r="BZ58" s="334"/>
      <c r="CA58" s="334"/>
      <c r="CB58" s="334"/>
      <c r="CC58" s="411">
        <f t="shared" si="32"/>
        <v>0</v>
      </c>
      <c r="CD58" s="463"/>
      <c r="CE58" s="304"/>
      <c r="CF58" s="304"/>
      <c r="CG58" s="304"/>
      <c r="CH58" s="411">
        <f t="shared" si="33"/>
        <v>0</v>
      </c>
      <c r="CI58" s="463"/>
      <c r="CJ58" s="304"/>
      <c r="CK58" s="304"/>
      <c r="CL58" s="304"/>
      <c r="CM58" s="304"/>
      <c r="CN58" s="304"/>
      <c r="CO58" s="304"/>
      <c r="CP58" s="411"/>
    </row>
    <row r="59" spans="1:94" s="53" customFormat="1" ht="14.25" customHeight="1">
      <c r="A59" s="491" t="s">
        <v>291</v>
      </c>
      <c r="B59" s="265"/>
      <c r="C59" s="186"/>
      <c r="D59" s="492"/>
      <c r="E59" s="410"/>
      <c r="F59" s="334"/>
      <c r="G59" s="334"/>
      <c r="H59" s="334"/>
      <c r="I59" s="411">
        <f t="shared" si="24"/>
        <v>0</v>
      </c>
      <c r="J59" s="463"/>
      <c r="K59" s="304"/>
      <c r="L59" s="304"/>
      <c r="M59" s="304"/>
      <c r="N59" s="411">
        <f t="shared" si="25"/>
        <v>0</v>
      </c>
      <c r="O59" s="463"/>
      <c r="P59" s="304"/>
      <c r="Q59" s="304"/>
      <c r="R59" s="304"/>
      <c r="S59" s="304"/>
      <c r="T59" s="304"/>
      <c r="U59" s="304"/>
      <c r="V59" s="411"/>
      <c r="W59" s="410"/>
      <c r="X59" s="334"/>
      <c r="Y59" s="334"/>
      <c r="Z59" s="334"/>
      <c r="AA59" s="411">
        <f t="shared" si="26"/>
        <v>0</v>
      </c>
      <c r="AB59" s="463"/>
      <c r="AC59" s="304"/>
      <c r="AD59" s="304"/>
      <c r="AE59" s="304"/>
      <c r="AF59" s="411">
        <f t="shared" si="27"/>
        <v>0</v>
      </c>
      <c r="AG59" s="463"/>
      <c r="AH59" s="304"/>
      <c r="AI59" s="304"/>
      <c r="AJ59" s="304"/>
      <c r="AK59" s="304"/>
      <c r="AL59" s="304"/>
      <c r="AM59" s="304"/>
      <c r="AN59" s="411"/>
      <c r="AO59" s="410"/>
      <c r="AP59" s="334"/>
      <c r="AQ59" s="334"/>
      <c r="AR59" s="334"/>
      <c r="AS59" s="411">
        <f t="shared" si="28"/>
        <v>0</v>
      </c>
      <c r="AT59" s="463"/>
      <c r="AU59" s="304"/>
      <c r="AV59" s="304"/>
      <c r="AW59" s="304"/>
      <c r="AX59" s="411">
        <f t="shared" si="29"/>
        <v>0</v>
      </c>
      <c r="AY59" s="463"/>
      <c r="AZ59" s="304"/>
      <c r="BA59" s="304"/>
      <c r="BB59" s="304"/>
      <c r="BC59" s="304"/>
      <c r="BD59" s="304"/>
      <c r="BE59" s="304"/>
      <c r="BF59" s="411"/>
      <c r="BG59" s="410"/>
      <c r="BH59" s="334"/>
      <c r="BI59" s="334"/>
      <c r="BJ59" s="334"/>
      <c r="BK59" s="411">
        <f t="shared" si="30"/>
        <v>0</v>
      </c>
      <c r="BL59" s="463"/>
      <c r="BM59" s="304"/>
      <c r="BN59" s="304"/>
      <c r="BO59" s="304"/>
      <c r="BP59" s="411">
        <f t="shared" si="31"/>
        <v>0</v>
      </c>
      <c r="BQ59" s="463"/>
      <c r="BR59" s="304"/>
      <c r="BS59" s="304"/>
      <c r="BT59" s="304"/>
      <c r="BU59" s="304"/>
      <c r="BV59" s="304"/>
      <c r="BW59" s="304"/>
      <c r="BX59" s="411"/>
      <c r="BY59" s="410"/>
      <c r="BZ59" s="334"/>
      <c r="CA59" s="334"/>
      <c r="CB59" s="334"/>
      <c r="CC59" s="411">
        <f t="shared" si="32"/>
        <v>0</v>
      </c>
      <c r="CD59" s="463"/>
      <c r="CE59" s="304"/>
      <c r="CF59" s="304"/>
      <c r="CG59" s="304"/>
      <c r="CH59" s="411">
        <f t="shared" si="33"/>
        <v>0</v>
      </c>
      <c r="CI59" s="463"/>
      <c r="CJ59" s="304"/>
      <c r="CK59" s="304"/>
      <c r="CL59" s="304"/>
      <c r="CM59" s="304"/>
      <c r="CN59" s="304"/>
      <c r="CO59" s="304"/>
      <c r="CP59" s="411"/>
    </row>
    <row r="60" spans="1:94" s="53" customFormat="1" ht="14.25" customHeight="1">
      <c r="A60" s="491" t="s">
        <v>292</v>
      </c>
      <c r="B60" s="265"/>
      <c r="C60" s="186"/>
      <c r="D60" s="492"/>
      <c r="E60" s="410"/>
      <c r="F60" s="334"/>
      <c r="G60" s="334"/>
      <c r="H60" s="334"/>
      <c r="I60" s="411">
        <f t="shared" si="24"/>
        <v>0</v>
      </c>
      <c r="J60" s="463"/>
      <c r="K60" s="304"/>
      <c r="L60" s="304"/>
      <c r="M60" s="304"/>
      <c r="N60" s="411">
        <f t="shared" si="25"/>
        <v>0</v>
      </c>
      <c r="O60" s="463"/>
      <c r="P60" s="304"/>
      <c r="Q60" s="304"/>
      <c r="R60" s="304"/>
      <c r="S60" s="304"/>
      <c r="T60" s="304"/>
      <c r="U60" s="304"/>
      <c r="V60" s="411"/>
      <c r="W60" s="410"/>
      <c r="X60" s="334"/>
      <c r="Y60" s="334"/>
      <c r="Z60" s="334"/>
      <c r="AA60" s="411">
        <f t="shared" si="26"/>
        <v>0</v>
      </c>
      <c r="AB60" s="463"/>
      <c r="AC60" s="304"/>
      <c r="AD60" s="304"/>
      <c r="AE60" s="304"/>
      <c r="AF60" s="411">
        <f t="shared" si="27"/>
        <v>0</v>
      </c>
      <c r="AG60" s="463"/>
      <c r="AH60" s="304"/>
      <c r="AI60" s="304"/>
      <c r="AJ60" s="304"/>
      <c r="AK60" s="304"/>
      <c r="AL60" s="304"/>
      <c r="AM60" s="304"/>
      <c r="AN60" s="411"/>
      <c r="AO60" s="410"/>
      <c r="AP60" s="334"/>
      <c r="AQ60" s="334"/>
      <c r="AR60" s="334"/>
      <c r="AS60" s="411">
        <f t="shared" si="28"/>
        <v>0</v>
      </c>
      <c r="AT60" s="463"/>
      <c r="AU60" s="304"/>
      <c r="AV60" s="304"/>
      <c r="AW60" s="304"/>
      <c r="AX60" s="411">
        <f t="shared" si="29"/>
        <v>0</v>
      </c>
      <c r="AY60" s="463"/>
      <c r="AZ60" s="304"/>
      <c r="BA60" s="304"/>
      <c r="BB60" s="304"/>
      <c r="BC60" s="304"/>
      <c r="BD60" s="304"/>
      <c r="BE60" s="304"/>
      <c r="BF60" s="411"/>
      <c r="BG60" s="410"/>
      <c r="BH60" s="334"/>
      <c r="BI60" s="334"/>
      <c r="BJ60" s="334"/>
      <c r="BK60" s="411">
        <f t="shared" si="30"/>
        <v>0</v>
      </c>
      <c r="BL60" s="463"/>
      <c r="BM60" s="304"/>
      <c r="BN60" s="304"/>
      <c r="BO60" s="304"/>
      <c r="BP60" s="411">
        <f t="shared" si="31"/>
        <v>0</v>
      </c>
      <c r="BQ60" s="463"/>
      <c r="BR60" s="304"/>
      <c r="BS60" s="304"/>
      <c r="BT60" s="304"/>
      <c r="BU60" s="304"/>
      <c r="BV60" s="304"/>
      <c r="BW60" s="304"/>
      <c r="BX60" s="411"/>
      <c r="BY60" s="410"/>
      <c r="BZ60" s="334"/>
      <c r="CA60" s="334"/>
      <c r="CB60" s="334"/>
      <c r="CC60" s="411">
        <f t="shared" si="32"/>
        <v>0</v>
      </c>
      <c r="CD60" s="463"/>
      <c r="CE60" s="304"/>
      <c r="CF60" s="304"/>
      <c r="CG60" s="304"/>
      <c r="CH60" s="411">
        <f t="shared" si="33"/>
        <v>0</v>
      </c>
      <c r="CI60" s="463"/>
      <c r="CJ60" s="304"/>
      <c r="CK60" s="304"/>
      <c r="CL60" s="304"/>
      <c r="CM60" s="304"/>
      <c r="CN60" s="304"/>
      <c r="CO60" s="304"/>
      <c r="CP60" s="411"/>
    </row>
    <row r="61" spans="1:94" s="53" customFormat="1" ht="14.25" customHeight="1">
      <c r="A61" s="491" t="s">
        <v>293</v>
      </c>
      <c r="B61" s="265"/>
      <c r="C61" s="186"/>
      <c r="D61" s="492"/>
      <c r="E61" s="410"/>
      <c r="F61" s="334"/>
      <c r="G61" s="334"/>
      <c r="H61" s="334"/>
      <c r="I61" s="411">
        <f t="shared" si="24"/>
        <v>0</v>
      </c>
      <c r="J61" s="463"/>
      <c r="K61" s="304"/>
      <c r="L61" s="304"/>
      <c r="M61" s="304"/>
      <c r="N61" s="411">
        <f t="shared" si="25"/>
        <v>0</v>
      </c>
      <c r="O61" s="463"/>
      <c r="P61" s="304"/>
      <c r="Q61" s="304"/>
      <c r="R61" s="304"/>
      <c r="S61" s="304"/>
      <c r="T61" s="304"/>
      <c r="U61" s="304"/>
      <c r="V61" s="411"/>
      <c r="W61" s="410"/>
      <c r="X61" s="334"/>
      <c r="Y61" s="334"/>
      <c r="Z61" s="334"/>
      <c r="AA61" s="411">
        <f t="shared" si="26"/>
        <v>0</v>
      </c>
      <c r="AB61" s="463"/>
      <c r="AC61" s="304"/>
      <c r="AD61" s="304"/>
      <c r="AE61" s="304"/>
      <c r="AF61" s="411">
        <f t="shared" si="27"/>
        <v>0</v>
      </c>
      <c r="AG61" s="463"/>
      <c r="AH61" s="304"/>
      <c r="AI61" s="304"/>
      <c r="AJ61" s="304"/>
      <c r="AK61" s="304"/>
      <c r="AL61" s="304"/>
      <c r="AM61" s="304"/>
      <c r="AN61" s="411"/>
      <c r="AO61" s="410"/>
      <c r="AP61" s="334"/>
      <c r="AQ61" s="334"/>
      <c r="AR61" s="334"/>
      <c r="AS61" s="411">
        <f t="shared" si="28"/>
        <v>0</v>
      </c>
      <c r="AT61" s="463"/>
      <c r="AU61" s="304"/>
      <c r="AV61" s="304"/>
      <c r="AW61" s="304"/>
      <c r="AX61" s="411">
        <f t="shared" si="29"/>
        <v>0</v>
      </c>
      <c r="AY61" s="463"/>
      <c r="AZ61" s="304"/>
      <c r="BA61" s="304"/>
      <c r="BB61" s="304"/>
      <c r="BC61" s="304"/>
      <c r="BD61" s="304"/>
      <c r="BE61" s="304"/>
      <c r="BF61" s="411"/>
      <c r="BG61" s="410"/>
      <c r="BH61" s="334"/>
      <c r="BI61" s="334"/>
      <c r="BJ61" s="334"/>
      <c r="BK61" s="411">
        <f t="shared" si="30"/>
        <v>0</v>
      </c>
      <c r="BL61" s="463"/>
      <c r="BM61" s="304"/>
      <c r="BN61" s="304"/>
      <c r="BO61" s="304"/>
      <c r="BP61" s="411">
        <f t="shared" si="31"/>
        <v>0</v>
      </c>
      <c r="BQ61" s="463"/>
      <c r="BR61" s="304"/>
      <c r="BS61" s="304"/>
      <c r="BT61" s="304"/>
      <c r="BU61" s="304"/>
      <c r="BV61" s="304"/>
      <c r="BW61" s="304"/>
      <c r="BX61" s="411"/>
      <c r="BY61" s="410"/>
      <c r="BZ61" s="334"/>
      <c r="CA61" s="334"/>
      <c r="CB61" s="334"/>
      <c r="CC61" s="411">
        <f t="shared" si="32"/>
        <v>0</v>
      </c>
      <c r="CD61" s="463"/>
      <c r="CE61" s="304"/>
      <c r="CF61" s="304"/>
      <c r="CG61" s="304"/>
      <c r="CH61" s="411">
        <f t="shared" si="33"/>
        <v>0</v>
      </c>
      <c r="CI61" s="463"/>
      <c r="CJ61" s="304"/>
      <c r="CK61" s="304"/>
      <c r="CL61" s="304"/>
      <c r="CM61" s="304"/>
      <c r="CN61" s="304"/>
      <c r="CO61" s="304"/>
      <c r="CP61" s="411"/>
    </row>
    <row r="62" spans="1:94" s="53" customFormat="1" ht="14.25" customHeight="1">
      <c r="A62" s="491" t="s">
        <v>294</v>
      </c>
      <c r="B62" s="265"/>
      <c r="C62" s="186"/>
      <c r="D62" s="492"/>
      <c r="E62" s="410"/>
      <c r="F62" s="334"/>
      <c r="G62" s="334"/>
      <c r="H62" s="334"/>
      <c r="I62" s="411">
        <f t="shared" si="24"/>
        <v>0</v>
      </c>
      <c r="J62" s="463"/>
      <c r="K62" s="304"/>
      <c r="L62" s="304"/>
      <c r="M62" s="304"/>
      <c r="N62" s="411">
        <f t="shared" si="25"/>
        <v>0</v>
      </c>
      <c r="O62" s="463"/>
      <c r="P62" s="304"/>
      <c r="Q62" s="304"/>
      <c r="R62" s="304"/>
      <c r="S62" s="304"/>
      <c r="T62" s="304"/>
      <c r="U62" s="304"/>
      <c r="V62" s="411"/>
      <c r="W62" s="410"/>
      <c r="X62" s="334"/>
      <c r="Y62" s="334"/>
      <c r="Z62" s="334"/>
      <c r="AA62" s="411">
        <f t="shared" si="26"/>
        <v>0</v>
      </c>
      <c r="AB62" s="463"/>
      <c r="AC62" s="304"/>
      <c r="AD62" s="304"/>
      <c r="AE62" s="304"/>
      <c r="AF62" s="411">
        <f t="shared" si="27"/>
        <v>0</v>
      </c>
      <c r="AG62" s="463"/>
      <c r="AH62" s="304"/>
      <c r="AI62" s="304"/>
      <c r="AJ62" s="304"/>
      <c r="AK62" s="304"/>
      <c r="AL62" s="304"/>
      <c r="AM62" s="304"/>
      <c r="AN62" s="411"/>
      <c r="AO62" s="410"/>
      <c r="AP62" s="334"/>
      <c r="AQ62" s="334"/>
      <c r="AR62" s="334"/>
      <c r="AS62" s="411">
        <f t="shared" si="28"/>
        <v>0</v>
      </c>
      <c r="AT62" s="463"/>
      <c r="AU62" s="304"/>
      <c r="AV62" s="304"/>
      <c r="AW62" s="304"/>
      <c r="AX62" s="411">
        <f t="shared" si="29"/>
        <v>0</v>
      </c>
      <c r="AY62" s="463"/>
      <c r="AZ62" s="304"/>
      <c r="BA62" s="304"/>
      <c r="BB62" s="304"/>
      <c r="BC62" s="304"/>
      <c r="BD62" s="304"/>
      <c r="BE62" s="304"/>
      <c r="BF62" s="411"/>
      <c r="BG62" s="410"/>
      <c r="BH62" s="334"/>
      <c r="BI62" s="334"/>
      <c r="BJ62" s="334"/>
      <c r="BK62" s="411">
        <f t="shared" si="30"/>
        <v>0</v>
      </c>
      <c r="BL62" s="463"/>
      <c r="BM62" s="304"/>
      <c r="BN62" s="304"/>
      <c r="BO62" s="304"/>
      <c r="BP62" s="411">
        <f t="shared" si="31"/>
        <v>0</v>
      </c>
      <c r="BQ62" s="463"/>
      <c r="BR62" s="304"/>
      <c r="BS62" s="304"/>
      <c r="BT62" s="304"/>
      <c r="BU62" s="304"/>
      <c r="BV62" s="304"/>
      <c r="BW62" s="304"/>
      <c r="BX62" s="411"/>
      <c r="BY62" s="410"/>
      <c r="BZ62" s="334"/>
      <c r="CA62" s="334"/>
      <c r="CB62" s="334"/>
      <c r="CC62" s="411">
        <f t="shared" si="32"/>
        <v>0</v>
      </c>
      <c r="CD62" s="463"/>
      <c r="CE62" s="304"/>
      <c r="CF62" s="304"/>
      <c r="CG62" s="304"/>
      <c r="CH62" s="411">
        <f t="shared" si="33"/>
        <v>0</v>
      </c>
      <c r="CI62" s="463"/>
      <c r="CJ62" s="304"/>
      <c r="CK62" s="304"/>
      <c r="CL62" s="304"/>
      <c r="CM62" s="304"/>
      <c r="CN62" s="304"/>
      <c r="CO62" s="304"/>
      <c r="CP62" s="411"/>
    </row>
    <row r="63" spans="1:94" s="53" customFormat="1" ht="14.25" customHeight="1">
      <c r="A63" s="491" t="s">
        <v>295</v>
      </c>
      <c r="B63" s="265"/>
      <c r="C63" s="186"/>
      <c r="D63" s="492"/>
      <c r="E63" s="410"/>
      <c r="F63" s="334"/>
      <c r="G63" s="334"/>
      <c r="H63" s="334"/>
      <c r="I63" s="411">
        <f t="shared" si="24"/>
        <v>0</v>
      </c>
      <c r="J63" s="463"/>
      <c r="K63" s="304"/>
      <c r="L63" s="304"/>
      <c r="M63" s="304"/>
      <c r="N63" s="411">
        <f t="shared" si="25"/>
        <v>0</v>
      </c>
      <c r="O63" s="463"/>
      <c r="P63" s="304"/>
      <c r="Q63" s="304"/>
      <c r="R63" s="304"/>
      <c r="S63" s="304"/>
      <c r="T63" s="304"/>
      <c r="U63" s="304"/>
      <c r="V63" s="411"/>
      <c r="W63" s="410"/>
      <c r="X63" s="334"/>
      <c r="Y63" s="334"/>
      <c r="Z63" s="334"/>
      <c r="AA63" s="411">
        <f t="shared" si="26"/>
        <v>0</v>
      </c>
      <c r="AB63" s="463"/>
      <c r="AC63" s="304"/>
      <c r="AD63" s="304"/>
      <c r="AE63" s="304"/>
      <c r="AF63" s="411">
        <f t="shared" si="27"/>
        <v>0</v>
      </c>
      <c r="AG63" s="463"/>
      <c r="AH63" s="304"/>
      <c r="AI63" s="304"/>
      <c r="AJ63" s="304"/>
      <c r="AK63" s="304"/>
      <c r="AL63" s="304"/>
      <c r="AM63" s="304"/>
      <c r="AN63" s="411"/>
      <c r="AO63" s="410"/>
      <c r="AP63" s="334"/>
      <c r="AQ63" s="334"/>
      <c r="AR63" s="334"/>
      <c r="AS63" s="411">
        <f t="shared" si="28"/>
        <v>0</v>
      </c>
      <c r="AT63" s="463"/>
      <c r="AU63" s="304"/>
      <c r="AV63" s="304"/>
      <c r="AW63" s="304"/>
      <c r="AX63" s="411">
        <f t="shared" si="29"/>
        <v>0</v>
      </c>
      <c r="AY63" s="463"/>
      <c r="AZ63" s="304"/>
      <c r="BA63" s="304"/>
      <c r="BB63" s="304"/>
      <c r="BC63" s="304"/>
      <c r="BD63" s="304"/>
      <c r="BE63" s="304"/>
      <c r="BF63" s="411"/>
      <c r="BG63" s="410"/>
      <c r="BH63" s="334"/>
      <c r="BI63" s="334"/>
      <c r="BJ63" s="334"/>
      <c r="BK63" s="411">
        <f t="shared" si="30"/>
        <v>0</v>
      </c>
      <c r="BL63" s="463"/>
      <c r="BM63" s="304"/>
      <c r="BN63" s="304"/>
      <c r="BO63" s="304"/>
      <c r="BP63" s="411">
        <f t="shared" si="31"/>
        <v>0</v>
      </c>
      <c r="BQ63" s="463"/>
      <c r="BR63" s="304"/>
      <c r="BS63" s="304"/>
      <c r="BT63" s="304"/>
      <c r="BU63" s="304"/>
      <c r="BV63" s="304"/>
      <c r="BW63" s="304"/>
      <c r="BX63" s="411"/>
      <c r="BY63" s="410"/>
      <c r="BZ63" s="334"/>
      <c r="CA63" s="334"/>
      <c r="CB63" s="334"/>
      <c r="CC63" s="411">
        <f t="shared" si="32"/>
        <v>0</v>
      </c>
      <c r="CD63" s="463"/>
      <c r="CE63" s="304"/>
      <c r="CF63" s="304"/>
      <c r="CG63" s="304"/>
      <c r="CH63" s="411">
        <f t="shared" si="33"/>
        <v>0</v>
      </c>
      <c r="CI63" s="463"/>
      <c r="CJ63" s="304"/>
      <c r="CK63" s="304"/>
      <c r="CL63" s="304"/>
      <c r="CM63" s="304"/>
      <c r="CN63" s="304"/>
      <c r="CO63" s="304"/>
      <c r="CP63" s="411"/>
    </row>
    <row r="64" spans="1:94" s="53" customFormat="1" ht="14.25" customHeight="1">
      <c r="A64" s="491" t="s">
        <v>296</v>
      </c>
      <c r="B64" s="265"/>
      <c r="C64" s="186"/>
      <c r="D64" s="492"/>
      <c r="E64" s="410"/>
      <c r="F64" s="334"/>
      <c r="G64" s="334"/>
      <c r="H64" s="334"/>
      <c r="I64" s="411">
        <f t="shared" si="24"/>
        <v>0</v>
      </c>
      <c r="J64" s="463"/>
      <c r="K64" s="304"/>
      <c r="L64" s="304"/>
      <c r="M64" s="304"/>
      <c r="N64" s="411">
        <f t="shared" si="25"/>
        <v>0</v>
      </c>
      <c r="O64" s="463"/>
      <c r="P64" s="304"/>
      <c r="Q64" s="304"/>
      <c r="R64" s="304"/>
      <c r="S64" s="304"/>
      <c r="T64" s="304"/>
      <c r="U64" s="304"/>
      <c r="V64" s="411"/>
      <c r="W64" s="410"/>
      <c r="X64" s="334"/>
      <c r="Y64" s="334"/>
      <c r="Z64" s="334"/>
      <c r="AA64" s="411">
        <f t="shared" si="26"/>
        <v>0</v>
      </c>
      <c r="AB64" s="463"/>
      <c r="AC64" s="304"/>
      <c r="AD64" s="304"/>
      <c r="AE64" s="304"/>
      <c r="AF64" s="411">
        <f t="shared" si="27"/>
        <v>0</v>
      </c>
      <c r="AG64" s="463"/>
      <c r="AH64" s="304"/>
      <c r="AI64" s="304"/>
      <c r="AJ64" s="304"/>
      <c r="AK64" s="304"/>
      <c r="AL64" s="304"/>
      <c r="AM64" s="304"/>
      <c r="AN64" s="411"/>
      <c r="AO64" s="410"/>
      <c r="AP64" s="334"/>
      <c r="AQ64" s="334"/>
      <c r="AR64" s="334"/>
      <c r="AS64" s="411">
        <f t="shared" si="28"/>
        <v>0</v>
      </c>
      <c r="AT64" s="463"/>
      <c r="AU64" s="304"/>
      <c r="AV64" s="304"/>
      <c r="AW64" s="304"/>
      <c r="AX64" s="411">
        <f t="shared" si="29"/>
        <v>0</v>
      </c>
      <c r="AY64" s="463"/>
      <c r="AZ64" s="304"/>
      <c r="BA64" s="304"/>
      <c r="BB64" s="304"/>
      <c r="BC64" s="304"/>
      <c r="BD64" s="304"/>
      <c r="BE64" s="304"/>
      <c r="BF64" s="411"/>
      <c r="BG64" s="410"/>
      <c r="BH64" s="334"/>
      <c r="BI64" s="334"/>
      <c r="BJ64" s="334"/>
      <c r="BK64" s="411">
        <f t="shared" si="30"/>
        <v>0</v>
      </c>
      <c r="BL64" s="463"/>
      <c r="BM64" s="304"/>
      <c r="BN64" s="304"/>
      <c r="BO64" s="304"/>
      <c r="BP64" s="411">
        <f t="shared" si="31"/>
        <v>0</v>
      </c>
      <c r="BQ64" s="463"/>
      <c r="BR64" s="304"/>
      <c r="BS64" s="304"/>
      <c r="BT64" s="304"/>
      <c r="BU64" s="304"/>
      <c r="BV64" s="304"/>
      <c r="BW64" s="304"/>
      <c r="BX64" s="411"/>
      <c r="BY64" s="410"/>
      <c r="BZ64" s="334"/>
      <c r="CA64" s="334"/>
      <c r="CB64" s="334"/>
      <c r="CC64" s="411">
        <f t="shared" si="32"/>
        <v>0</v>
      </c>
      <c r="CD64" s="463"/>
      <c r="CE64" s="304"/>
      <c r="CF64" s="304"/>
      <c r="CG64" s="304"/>
      <c r="CH64" s="411">
        <f t="shared" si="33"/>
        <v>0</v>
      </c>
      <c r="CI64" s="463"/>
      <c r="CJ64" s="304"/>
      <c r="CK64" s="304"/>
      <c r="CL64" s="304"/>
      <c r="CM64" s="304"/>
      <c r="CN64" s="304"/>
      <c r="CO64" s="304"/>
      <c r="CP64" s="411"/>
    </row>
    <row r="65" spans="1:94" s="53" customFormat="1" ht="14.25" customHeight="1">
      <c r="A65" s="491" t="s">
        <v>297</v>
      </c>
      <c r="B65" s="265"/>
      <c r="C65" s="186"/>
      <c r="D65" s="492"/>
      <c r="E65" s="410"/>
      <c r="F65" s="334"/>
      <c r="G65" s="334"/>
      <c r="H65" s="334"/>
      <c r="I65" s="411">
        <f t="shared" si="24"/>
        <v>0</v>
      </c>
      <c r="J65" s="463"/>
      <c r="K65" s="304"/>
      <c r="L65" s="304"/>
      <c r="M65" s="304"/>
      <c r="N65" s="411">
        <f t="shared" si="25"/>
        <v>0</v>
      </c>
      <c r="O65" s="463"/>
      <c r="P65" s="304"/>
      <c r="Q65" s="304"/>
      <c r="R65" s="304"/>
      <c r="S65" s="304"/>
      <c r="T65" s="304"/>
      <c r="U65" s="304"/>
      <c r="V65" s="411"/>
      <c r="W65" s="410"/>
      <c r="X65" s="334"/>
      <c r="Y65" s="334"/>
      <c r="Z65" s="334"/>
      <c r="AA65" s="411">
        <f t="shared" si="26"/>
        <v>0</v>
      </c>
      <c r="AB65" s="463"/>
      <c r="AC65" s="304"/>
      <c r="AD65" s="304"/>
      <c r="AE65" s="304"/>
      <c r="AF65" s="411">
        <f t="shared" si="27"/>
        <v>0</v>
      </c>
      <c r="AG65" s="463"/>
      <c r="AH65" s="304"/>
      <c r="AI65" s="304"/>
      <c r="AJ65" s="304"/>
      <c r="AK65" s="304"/>
      <c r="AL65" s="304"/>
      <c r="AM65" s="304"/>
      <c r="AN65" s="411"/>
      <c r="AO65" s="410"/>
      <c r="AP65" s="334"/>
      <c r="AQ65" s="334"/>
      <c r="AR65" s="334"/>
      <c r="AS65" s="411">
        <f t="shared" si="28"/>
        <v>0</v>
      </c>
      <c r="AT65" s="463"/>
      <c r="AU65" s="304"/>
      <c r="AV65" s="304"/>
      <c r="AW65" s="304"/>
      <c r="AX65" s="411">
        <f t="shared" si="29"/>
        <v>0</v>
      </c>
      <c r="AY65" s="463"/>
      <c r="AZ65" s="304"/>
      <c r="BA65" s="304"/>
      <c r="BB65" s="304"/>
      <c r="BC65" s="304"/>
      <c r="BD65" s="304"/>
      <c r="BE65" s="304"/>
      <c r="BF65" s="411"/>
      <c r="BG65" s="410"/>
      <c r="BH65" s="334"/>
      <c r="BI65" s="334"/>
      <c r="BJ65" s="334"/>
      <c r="BK65" s="411">
        <f t="shared" si="30"/>
        <v>0</v>
      </c>
      <c r="BL65" s="463"/>
      <c r="BM65" s="304"/>
      <c r="BN65" s="304"/>
      <c r="BO65" s="304"/>
      <c r="BP65" s="411">
        <f t="shared" si="31"/>
        <v>0</v>
      </c>
      <c r="BQ65" s="463"/>
      <c r="BR65" s="304"/>
      <c r="BS65" s="304"/>
      <c r="BT65" s="304"/>
      <c r="BU65" s="304"/>
      <c r="BV65" s="304"/>
      <c r="BW65" s="304"/>
      <c r="BX65" s="411"/>
      <c r="BY65" s="410"/>
      <c r="BZ65" s="334"/>
      <c r="CA65" s="334"/>
      <c r="CB65" s="334"/>
      <c r="CC65" s="411">
        <f t="shared" si="32"/>
        <v>0</v>
      </c>
      <c r="CD65" s="463"/>
      <c r="CE65" s="304"/>
      <c r="CF65" s="304"/>
      <c r="CG65" s="304"/>
      <c r="CH65" s="411">
        <f t="shared" si="33"/>
        <v>0</v>
      </c>
      <c r="CI65" s="463"/>
      <c r="CJ65" s="304"/>
      <c r="CK65" s="304"/>
      <c r="CL65" s="304"/>
      <c r="CM65" s="304"/>
      <c r="CN65" s="304"/>
      <c r="CO65" s="304"/>
      <c r="CP65" s="411"/>
    </row>
    <row r="66" spans="1:94" s="53" customFormat="1" ht="14.25" customHeight="1">
      <c r="A66" s="491" t="s">
        <v>298</v>
      </c>
      <c r="B66" s="265"/>
      <c r="C66" s="186"/>
      <c r="D66" s="492"/>
      <c r="E66" s="410"/>
      <c r="F66" s="334"/>
      <c r="G66" s="334"/>
      <c r="H66" s="334"/>
      <c r="I66" s="411">
        <f t="shared" si="24"/>
        <v>0</v>
      </c>
      <c r="J66" s="463"/>
      <c r="K66" s="304"/>
      <c r="L66" s="304"/>
      <c r="M66" s="304"/>
      <c r="N66" s="411">
        <f t="shared" si="25"/>
        <v>0</v>
      </c>
      <c r="O66" s="463"/>
      <c r="P66" s="304"/>
      <c r="Q66" s="304"/>
      <c r="R66" s="304"/>
      <c r="S66" s="304"/>
      <c r="T66" s="304"/>
      <c r="U66" s="304"/>
      <c r="V66" s="411"/>
      <c r="W66" s="410"/>
      <c r="X66" s="334"/>
      <c r="Y66" s="334"/>
      <c r="Z66" s="334"/>
      <c r="AA66" s="411">
        <f t="shared" si="26"/>
        <v>0</v>
      </c>
      <c r="AB66" s="463"/>
      <c r="AC66" s="304"/>
      <c r="AD66" s="304"/>
      <c r="AE66" s="304"/>
      <c r="AF66" s="411">
        <f t="shared" si="27"/>
        <v>0</v>
      </c>
      <c r="AG66" s="463"/>
      <c r="AH66" s="304"/>
      <c r="AI66" s="304"/>
      <c r="AJ66" s="304"/>
      <c r="AK66" s="304"/>
      <c r="AL66" s="304"/>
      <c r="AM66" s="304"/>
      <c r="AN66" s="411"/>
      <c r="AO66" s="410"/>
      <c r="AP66" s="334"/>
      <c r="AQ66" s="334"/>
      <c r="AR66" s="334"/>
      <c r="AS66" s="411">
        <f t="shared" si="28"/>
        <v>0</v>
      </c>
      <c r="AT66" s="463"/>
      <c r="AU66" s="304"/>
      <c r="AV66" s="304"/>
      <c r="AW66" s="304"/>
      <c r="AX66" s="411">
        <f t="shared" si="29"/>
        <v>0</v>
      </c>
      <c r="AY66" s="463"/>
      <c r="AZ66" s="304"/>
      <c r="BA66" s="304"/>
      <c r="BB66" s="304"/>
      <c r="BC66" s="304"/>
      <c r="BD66" s="304"/>
      <c r="BE66" s="304"/>
      <c r="BF66" s="411"/>
      <c r="BG66" s="410"/>
      <c r="BH66" s="334"/>
      <c r="BI66" s="334"/>
      <c r="BJ66" s="334"/>
      <c r="BK66" s="411">
        <f t="shared" si="30"/>
        <v>0</v>
      </c>
      <c r="BL66" s="463"/>
      <c r="BM66" s="304"/>
      <c r="BN66" s="304"/>
      <c r="BO66" s="304"/>
      <c r="BP66" s="411">
        <f t="shared" si="31"/>
        <v>0</v>
      </c>
      <c r="BQ66" s="463"/>
      <c r="BR66" s="304"/>
      <c r="BS66" s="304"/>
      <c r="BT66" s="304"/>
      <c r="BU66" s="304"/>
      <c r="BV66" s="304"/>
      <c r="BW66" s="304"/>
      <c r="BX66" s="411"/>
      <c r="BY66" s="410"/>
      <c r="BZ66" s="334"/>
      <c r="CA66" s="334"/>
      <c r="CB66" s="334"/>
      <c r="CC66" s="411">
        <f t="shared" si="32"/>
        <v>0</v>
      </c>
      <c r="CD66" s="463"/>
      <c r="CE66" s="304"/>
      <c r="CF66" s="304"/>
      <c r="CG66" s="304"/>
      <c r="CH66" s="411">
        <f t="shared" si="33"/>
        <v>0</v>
      </c>
      <c r="CI66" s="463"/>
      <c r="CJ66" s="304"/>
      <c r="CK66" s="304"/>
      <c r="CL66" s="304"/>
      <c r="CM66" s="304"/>
      <c r="CN66" s="304"/>
      <c r="CO66" s="304"/>
      <c r="CP66" s="411"/>
    </row>
    <row r="67" spans="1:94" s="53" customFormat="1" ht="14.25" customHeight="1">
      <c r="A67" s="491" t="s">
        <v>299</v>
      </c>
      <c r="B67" s="265"/>
      <c r="C67" s="186"/>
      <c r="D67" s="492"/>
      <c r="E67" s="410"/>
      <c r="F67" s="334"/>
      <c r="G67" s="334"/>
      <c r="H67" s="334"/>
      <c r="I67" s="411">
        <f t="shared" si="24"/>
        <v>0</v>
      </c>
      <c r="J67" s="463"/>
      <c r="K67" s="304"/>
      <c r="L67" s="304"/>
      <c r="M67" s="304"/>
      <c r="N67" s="411">
        <f t="shared" si="25"/>
        <v>0</v>
      </c>
      <c r="O67" s="463"/>
      <c r="P67" s="304"/>
      <c r="Q67" s="304"/>
      <c r="R67" s="304"/>
      <c r="S67" s="304"/>
      <c r="T67" s="304"/>
      <c r="U67" s="304"/>
      <c r="V67" s="411"/>
      <c r="W67" s="410"/>
      <c r="X67" s="334"/>
      <c r="Y67" s="334"/>
      <c r="Z67" s="334"/>
      <c r="AA67" s="411">
        <f t="shared" si="26"/>
        <v>0</v>
      </c>
      <c r="AB67" s="463"/>
      <c r="AC67" s="304"/>
      <c r="AD67" s="304"/>
      <c r="AE67" s="304"/>
      <c r="AF67" s="411">
        <f t="shared" si="27"/>
        <v>0</v>
      </c>
      <c r="AG67" s="463"/>
      <c r="AH67" s="304"/>
      <c r="AI67" s="304"/>
      <c r="AJ67" s="304"/>
      <c r="AK67" s="304"/>
      <c r="AL67" s="304"/>
      <c r="AM67" s="304"/>
      <c r="AN67" s="411"/>
      <c r="AO67" s="410"/>
      <c r="AP67" s="334"/>
      <c r="AQ67" s="334"/>
      <c r="AR67" s="334"/>
      <c r="AS67" s="411">
        <f t="shared" si="28"/>
        <v>0</v>
      </c>
      <c r="AT67" s="463"/>
      <c r="AU67" s="304"/>
      <c r="AV67" s="304"/>
      <c r="AW67" s="304"/>
      <c r="AX67" s="411">
        <f t="shared" si="29"/>
        <v>0</v>
      </c>
      <c r="AY67" s="463"/>
      <c r="AZ67" s="304"/>
      <c r="BA67" s="304"/>
      <c r="BB67" s="304"/>
      <c r="BC67" s="304"/>
      <c r="BD67" s="304"/>
      <c r="BE67" s="304"/>
      <c r="BF67" s="411"/>
      <c r="BG67" s="410"/>
      <c r="BH67" s="334"/>
      <c r="BI67" s="334"/>
      <c r="BJ67" s="334"/>
      <c r="BK67" s="411">
        <f t="shared" si="30"/>
        <v>0</v>
      </c>
      <c r="BL67" s="463"/>
      <c r="BM67" s="304"/>
      <c r="BN67" s="304"/>
      <c r="BO67" s="304"/>
      <c r="BP67" s="411">
        <f t="shared" si="31"/>
        <v>0</v>
      </c>
      <c r="BQ67" s="463"/>
      <c r="BR67" s="304"/>
      <c r="BS67" s="304"/>
      <c r="BT67" s="304"/>
      <c r="BU67" s="304"/>
      <c r="BV67" s="304"/>
      <c r="BW67" s="304"/>
      <c r="BX67" s="411"/>
      <c r="BY67" s="410"/>
      <c r="BZ67" s="334"/>
      <c r="CA67" s="334"/>
      <c r="CB67" s="334"/>
      <c r="CC67" s="411">
        <f t="shared" si="32"/>
        <v>0</v>
      </c>
      <c r="CD67" s="463"/>
      <c r="CE67" s="304"/>
      <c r="CF67" s="304"/>
      <c r="CG67" s="304"/>
      <c r="CH67" s="411">
        <f t="shared" si="33"/>
        <v>0</v>
      </c>
      <c r="CI67" s="463"/>
      <c r="CJ67" s="304"/>
      <c r="CK67" s="304"/>
      <c r="CL67" s="304"/>
      <c r="CM67" s="304"/>
      <c r="CN67" s="304"/>
      <c r="CO67" s="304"/>
      <c r="CP67" s="411"/>
    </row>
    <row r="68" spans="1:94" s="53" customFormat="1" ht="14.25" customHeight="1">
      <c r="A68" s="491" t="s">
        <v>300</v>
      </c>
      <c r="B68" s="265"/>
      <c r="C68" s="186"/>
      <c r="D68" s="492"/>
      <c r="E68" s="410"/>
      <c r="F68" s="334"/>
      <c r="G68" s="334"/>
      <c r="H68" s="334"/>
      <c r="I68" s="411">
        <f t="shared" si="24"/>
        <v>0</v>
      </c>
      <c r="J68" s="463"/>
      <c r="K68" s="304"/>
      <c r="L68" s="304"/>
      <c r="M68" s="304"/>
      <c r="N68" s="411">
        <f t="shared" si="25"/>
        <v>0</v>
      </c>
      <c r="O68" s="463"/>
      <c r="P68" s="304"/>
      <c r="Q68" s="304"/>
      <c r="R68" s="304"/>
      <c r="S68" s="304"/>
      <c r="T68" s="304"/>
      <c r="U68" s="304"/>
      <c r="V68" s="411"/>
      <c r="W68" s="410"/>
      <c r="X68" s="334"/>
      <c r="Y68" s="334"/>
      <c r="Z68" s="334"/>
      <c r="AA68" s="411">
        <f t="shared" si="26"/>
        <v>0</v>
      </c>
      <c r="AB68" s="463"/>
      <c r="AC68" s="304"/>
      <c r="AD68" s="304"/>
      <c r="AE68" s="304"/>
      <c r="AF68" s="411">
        <f t="shared" si="27"/>
        <v>0</v>
      </c>
      <c r="AG68" s="463"/>
      <c r="AH68" s="304"/>
      <c r="AI68" s="304"/>
      <c r="AJ68" s="304"/>
      <c r="AK68" s="304"/>
      <c r="AL68" s="304"/>
      <c r="AM68" s="304"/>
      <c r="AN68" s="411"/>
      <c r="AO68" s="410"/>
      <c r="AP68" s="334"/>
      <c r="AQ68" s="334"/>
      <c r="AR68" s="334"/>
      <c r="AS68" s="411">
        <f t="shared" si="28"/>
        <v>0</v>
      </c>
      <c r="AT68" s="463"/>
      <c r="AU68" s="304"/>
      <c r="AV68" s="304"/>
      <c r="AW68" s="304"/>
      <c r="AX68" s="411">
        <f t="shared" si="29"/>
        <v>0</v>
      </c>
      <c r="AY68" s="463"/>
      <c r="AZ68" s="304"/>
      <c r="BA68" s="304"/>
      <c r="BB68" s="304"/>
      <c r="BC68" s="304"/>
      <c r="BD68" s="304"/>
      <c r="BE68" s="304"/>
      <c r="BF68" s="411"/>
      <c r="BG68" s="410"/>
      <c r="BH68" s="334"/>
      <c r="BI68" s="334"/>
      <c r="BJ68" s="334"/>
      <c r="BK68" s="411">
        <f t="shared" si="30"/>
        <v>0</v>
      </c>
      <c r="BL68" s="463"/>
      <c r="BM68" s="304"/>
      <c r="BN68" s="304"/>
      <c r="BO68" s="304"/>
      <c r="BP68" s="411">
        <f t="shared" si="31"/>
        <v>0</v>
      </c>
      <c r="BQ68" s="463"/>
      <c r="BR68" s="304"/>
      <c r="BS68" s="304"/>
      <c r="BT68" s="304"/>
      <c r="BU68" s="304"/>
      <c r="BV68" s="304"/>
      <c r="BW68" s="304"/>
      <c r="BX68" s="411"/>
      <c r="BY68" s="410"/>
      <c r="BZ68" s="334"/>
      <c r="CA68" s="334"/>
      <c r="CB68" s="334"/>
      <c r="CC68" s="411">
        <f t="shared" si="32"/>
        <v>0</v>
      </c>
      <c r="CD68" s="463"/>
      <c r="CE68" s="304"/>
      <c r="CF68" s="304"/>
      <c r="CG68" s="304"/>
      <c r="CH68" s="411">
        <f t="shared" si="33"/>
        <v>0</v>
      </c>
      <c r="CI68" s="463"/>
      <c r="CJ68" s="304"/>
      <c r="CK68" s="304"/>
      <c r="CL68" s="304"/>
      <c r="CM68" s="304"/>
      <c r="CN68" s="304"/>
      <c r="CO68" s="304"/>
      <c r="CP68" s="411"/>
    </row>
    <row r="69" spans="1:94" s="53" customFormat="1" ht="14.25" customHeight="1">
      <c r="A69" s="491" t="s">
        <v>301</v>
      </c>
      <c r="B69" s="265"/>
      <c r="C69" s="186"/>
      <c r="D69" s="492"/>
      <c r="E69" s="410"/>
      <c r="F69" s="334"/>
      <c r="G69" s="334"/>
      <c r="H69" s="334"/>
      <c r="I69" s="411">
        <f t="shared" si="24"/>
        <v>0</v>
      </c>
      <c r="J69" s="463"/>
      <c r="K69" s="304"/>
      <c r="L69" s="304"/>
      <c r="M69" s="304"/>
      <c r="N69" s="411">
        <f t="shared" si="25"/>
        <v>0</v>
      </c>
      <c r="O69" s="463"/>
      <c r="P69" s="304"/>
      <c r="Q69" s="304"/>
      <c r="R69" s="304"/>
      <c r="S69" s="304"/>
      <c r="T69" s="304"/>
      <c r="U69" s="304"/>
      <c r="V69" s="411"/>
      <c r="W69" s="410"/>
      <c r="X69" s="334"/>
      <c r="Y69" s="334"/>
      <c r="Z69" s="334"/>
      <c r="AA69" s="411">
        <f t="shared" si="26"/>
        <v>0</v>
      </c>
      <c r="AB69" s="463"/>
      <c r="AC69" s="304"/>
      <c r="AD69" s="304"/>
      <c r="AE69" s="304"/>
      <c r="AF69" s="411">
        <f t="shared" si="27"/>
        <v>0</v>
      </c>
      <c r="AG69" s="463"/>
      <c r="AH69" s="304"/>
      <c r="AI69" s="304"/>
      <c r="AJ69" s="304"/>
      <c r="AK69" s="304"/>
      <c r="AL69" s="304"/>
      <c r="AM69" s="304"/>
      <c r="AN69" s="411"/>
      <c r="AO69" s="410"/>
      <c r="AP69" s="334"/>
      <c r="AQ69" s="334"/>
      <c r="AR69" s="334"/>
      <c r="AS69" s="411">
        <f t="shared" si="28"/>
        <v>0</v>
      </c>
      <c r="AT69" s="463"/>
      <c r="AU69" s="304"/>
      <c r="AV69" s="304"/>
      <c r="AW69" s="304"/>
      <c r="AX69" s="411">
        <f t="shared" si="29"/>
        <v>0</v>
      </c>
      <c r="AY69" s="463"/>
      <c r="AZ69" s="304"/>
      <c r="BA69" s="304"/>
      <c r="BB69" s="304"/>
      <c r="BC69" s="304"/>
      <c r="BD69" s="304"/>
      <c r="BE69" s="304"/>
      <c r="BF69" s="411"/>
      <c r="BG69" s="410"/>
      <c r="BH69" s="334"/>
      <c r="BI69" s="334"/>
      <c r="BJ69" s="334"/>
      <c r="BK69" s="411">
        <f t="shared" si="30"/>
        <v>0</v>
      </c>
      <c r="BL69" s="463"/>
      <c r="BM69" s="304"/>
      <c r="BN69" s="304"/>
      <c r="BO69" s="304"/>
      <c r="BP69" s="411">
        <f t="shared" si="31"/>
        <v>0</v>
      </c>
      <c r="BQ69" s="463"/>
      <c r="BR69" s="304"/>
      <c r="BS69" s="304"/>
      <c r="BT69" s="304"/>
      <c r="BU69" s="304"/>
      <c r="BV69" s="304"/>
      <c r="BW69" s="304"/>
      <c r="BX69" s="411"/>
      <c r="BY69" s="410"/>
      <c r="BZ69" s="334"/>
      <c r="CA69" s="334"/>
      <c r="CB69" s="334"/>
      <c r="CC69" s="411">
        <f t="shared" si="32"/>
        <v>0</v>
      </c>
      <c r="CD69" s="463"/>
      <c r="CE69" s="304"/>
      <c r="CF69" s="304"/>
      <c r="CG69" s="304"/>
      <c r="CH69" s="411">
        <f t="shared" si="33"/>
        <v>0</v>
      </c>
      <c r="CI69" s="463"/>
      <c r="CJ69" s="304"/>
      <c r="CK69" s="304"/>
      <c r="CL69" s="304"/>
      <c r="CM69" s="304"/>
      <c r="CN69" s="304"/>
      <c r="CO69" s="304"/>
      <c r="CP69" s="411"/>
    </row>
    <row r="70" spans="1:94" s="53" customFormat="1" ht="14.25" customHeight="1">
      <c r="A70" s="491" t="s">
        <v>302</v>
      </c>
      <c r="B70" s="265"/>
      <c r="C70" s="186"/>
      <c r="D70" s="492"/>
      <c r="E70" s="410"/>
      <c r="F70" s="334"/>
      <c r="G70" s="334"/>
      <c r="H70" s="334"/>
      <c r="I70" s="411">
        <f t="shared" si="24"/>
        <v>0</v>
      </c>
      <c r="J70" s="463"/>
      <c r="K70" s="304"/>
      <c r="L70" s="304"/>
      <c r="M70" s="304"/>
      <c r="N70" s="411">
        <f t="shared" si="25"/>
        <v>0</v>
      </c>
      <c r="O70" s="463"/>
      <c r="P70" s="304"/>
      <c r="Q70" s="304"/>
      <c r="R70" s="304"/>
      <c r="S70" s="304"/>
      <c r="T70" s="304"/>
      <c r="U70" s="304"/>
      <c r="V70" s="411"/>
      <c r="W70" s="410"/>
      <c r="X70" s="334"/>
      <c r="Y70" s="334"/>
      <c r="Z70" s="334"/>
      <c r="AA70" s="411">
        <f t="shared" si="26"/>
        <v>0</v>
      </c>
      <c r="AB70" s="463"/>
      <c r="AC70" s="304"/>
      <c r="AD70" s="304"/>
      <c r="AE70" s="304"/>
      <c r="AF70" s="411">
        <f t="shared" si="27"/>
        <v>0</v>
      </c>
      <c r="AG70" s="463"/>
      <c r="AH70" s="304"/>
      <c r="AI70" s="304"/>
      <c r="AJ70" s="304"/>
      <c r="AK70" s="304"/>
      <c r="AL70" s="304"/>
      <c r="AM70" s="304"/>
      <c r="AN70" s="411"/>
      <c r="AO70" s="410"/>
      <c r="AP70" s="334"/>
      <c r="AQ70" s="334"/>
      <c r="AR70" s="334"/>
      <c r="AS70" s="411">
        <f t="shared" si="28"/>
        <v>0</v>
      </c>
      <c r="AT70" s="463"/>
      <c r="AU70" s="304"/>
      <c r="AV70" s="304"/>
      <c r="AW70" s="304"/>
      <c r="AX70" s="411">
        <f t="shared" si="29"/>
        <v>0</v>
      </c>
      <c r="AY70" s="463"/>
      <c r="AZ70" s="304"/>
      <c r="BA70" s="304"/>
      <c r="BB70" s="304"/>
      <c r="BC70" s="304"/>
      <c r="BD70" s="304"/>
      <c r="BE70" s="304"/>
      <c r="BF70" s="411"/>
      <c r="BG70" s="410"/>
      <c r="BH70" s="334"/>
      <c r="BI70" s="334"/>
      <c r="BJ70" s="334"/>
      <c r="BK70" s="411">
        <f t="shared" si="30"/>
        <v>0</v>
      </c>
      <c r="BL70" s="463"/>
      <c r="BM70" s="304"/>
      <c r="BN70" s="304"/>
      <c r="BO70" s="304"/>
      <c r="BP70" s="411">
        <f t="shared" si="31"/>
        <v>0</v>
      </c>
      <c r="BQ70" s="463"/>
      <c r="BR70" s="304"/>
      <c r="BS70" s="304"/>
      <c r="BT70" s="304"/>
      <c r="BU70" s="304"/>
      <c r="BV70" s="304"/>
      <c r="BW70" s="304"/>
      <c r="BX70" s="411"/>
      <c r="BY70" s="410"/>
      <c r="BZ70" s="334"/>
      <c r="CA70" s="334"/>
      <c r="CB70" s="334"/>
      <c r="CC70" s="411">
        <f t="shared" si="32"/>
        <v>0</v>
      </c>
      <c r="CD70" s="463"/>
      <c r="CE70" s="304"/>
      <c r="CF70" s="304"/>
      <c r="CG70" s="304"/>
      <c r="CH70" s="411">
        <f t="shared" si="33"/>
        <v>0</v>
      </c>
      <c r="CI70" s="463"/>
      <c r="CJ70" s="304"/>
      <c r="CK70" s="304"/>
      <c r="CL70" s="304"/>
      <c r="CM70" s="304"/>
      <c r="CN70" s="304"/>
      <c r="CO70" s="304"/>
      <c r="CP70" s="411"/>
    </row>
    <row r="71" spans="1:94" s="53" customFormat="1" ht="14.25" customHeight="1">
      <c r="A71" s="491" t="s">
        <v>303</v>
      </c>
      <c r="B71" s="265"/>
      <c r="C71" s="186"/>
      <c r="D71" s="492"/>
      <c r="E71" s="410"/>
      <c r="F71" s="334"/>
      <c r="G71" s="334"/>
      <c r="H71" s="334"/>
      <c r="I71" s="411">
        <f t="shared" si="24"/>
        <v>0</v>
      </c>
      <c r="J71" s="463"/>
      <c r="K71" s="304"/>
      <c r="L71" s="304"/>
      <c r="M71" s="304"/>
      <c r="N71" s="411">
        <f t="shared" si="25"/>
        <v>0</v>
      </c>
      <c r="O71" s="463"/>
      <c r="P71" s="304"/>
      <c r="Q71" s="304"/>
      <c r="R71" s="304"/>
      <c r="S71" s="304"/>
      <c r="T71" s="304"/>
      <c r="U71" s="304"/>
      <c r="V71" s="411"/>
      <c r="W71" s="410"/>
      <c r="X71" s="334"/>
      <c r="Y71" s="334"/>
      <c r="Z71" s="334"/>
      <c r="AA71" s="411">
        <f t="shared" si="26"/>
        <v>0</v>
      </c>
      <c r="AB71" s="463"/>
      <c r="AC71" s="304"/>
      <c r="AD71" s="304"/>
      <c r="AE71" s="304"/>
      <c r="AF71" s="411">
        <f t="shared" si="27"/>
        <v>0</v>
      </c>
      <c r="AG71" s="463"/>
      <c r="AH71" s="304"/>
      <c r="AI71" s="304"/>
      <c r="AJ71" s="304"/>
      <c r="AK71" s="304"/>
      <c r="AL71" s="304"/>
      <c r="AM71" s="304"/>
      <c r="AN71" s="411"/>
      <c r="AO71" s="410"/>
      <c r="AP71" s="334"/>
      <c r="AQ71" s="334"/>
      <c r="AR71" s="334"/>
      <c r="AS71" s="411">
        <f t="shared" si="28"/>
        <v>0</v>
      </c>
      <c r="AT71" s="463"/>
      <c r="AU71" s="304"/>
      <c r="AV71" s="304"/>
      <c r="AW71" s="304"/>
      <c r="AX71" s="411">
        <f t="shared" si="29"/>
        <v>0</v>
      </c>
      <c r="AY71" s="463"/>
      <c r="AZ71" s="304"/>
      <c r="BA71" s="304"/>
      <c r="BB71" s="304"/>
      <c r="BC71" s="304"/>
      <c r="BD71" s="304"/>
      <c r="BE71" s="304"/>
      <c r="BF71" s="411"/>
      <c r="BG71" s="410"/>
      <c r="BH71" s="334"/>
      <c r="BI71" s="334"/>
      <c r="BJ71" s="334"/>
      <c r="BK71" s="411">
        <f t="shared" si="30"/>
        <v>0</v>
      </c>
      <c r="BL71" s="463"/>
      <c r="BM71" s="304"/>
      <c r="BN71" s="304"/>
      <c r="BO71" s="304"/>
      <c r="BP71" s="411">
        <f t="shared" si="31"/>
        <v>0</v>
      </c>
      <c r="BQ71" s="463"/>
      <c r="BR71" s="304"/>
      <c r="BS71" s="304"/>
      <c r="BT71" s="304"/>
      <c r="BU71" s="304"/>
      <c r="BV71" s="304"/>
      <c r="BW71" s="304"/>
      <c r="BX71" s="411"/>
      <c r="BY71" s="410"/>
      <c r="BZ71" s="334"/>
      <c r="CA71" s="334"/>
      <c r="CB71" s="334"/>
      <c r="CC71" s="411">
        <f t="shared" si="32"/>
        <v>0</v>
      </c>
      <c r="CD71" s="463"/>
      <c r="CE71" s="304"/>
      <c r="CF71" s="304"/>
      <c r="CG71" s="304"/>
      <c r="CH71" s="411">
        <f t="shared" si="33"/>
        <v>0</v>
      </c>
      <c r="CI71" s="463"/>
      <c r="CJ71" s="304"/>
      <c r="CK71" s="304"/>
      <c r="CL71" s="304"/>
      <c r="CM71" s="304"/>
      <c r="CN71" s="304"/>
      <c r="CO71" s="304"/>
      <c r="CP71" s="411"/>
    </row>
    <row r="72" spans="1:94" s="53" customFormat="1" ht="14.25" customHeight="1">
      <c r="A72" s="491" t="s">
        <v>304</v>
      </c>
      <c r="B72" s="265"/>
      <c r="C72" s="186"/>
      <c r="D72" s="492"/>
      <c r="E72" s="410"/>
      <c r="F72" s="334"/>
      <c r="G72" s="334"/>
      <c r="H72" s="334"/>
      <c r="I72" s="411">
        <f t="shared" ref="I72:I135" si="34">+E72-F72-G72+H72</f>
        <v>0</v>
      </c>
      <c r="J72" s="463"/>
      <c r="K72" s="304"/>
      <c r="L72" s="304"/>
      <c r="M72" s="304"/>
      <c r="N72" s="411">
        <f t="shared" ref="N72:N135" si="35">+J72-K72-L72+M72</f>
        <v>0</v>
      </c>
      <c r="O72" s="463"/>
      <c r="P72" s="304"/>
      <c r="Q72" s="304"/>
      <c r="R72" s="304"/>
      <c r="S72" s="304"/>
      <c r="T72" s="304"/>
      <c r="U72" s="304"/>
      <c r="V72" s="411"/>
      <c r="W72" s="410"/>
      <c r="X72" s="334"/>
      <c r="Y72" s="334"/>
      <c r="Z72" s="334"/>
      <c r="AA72" s="411">
        <f t="shared" ref="AA72:AA135" si="36">+W72-X72-Y72+Z72</f>
        <v>0</v>
      </c>
      <c r="AB72" s="463"/>
      <c r="AC72" s="304"/>
      <c r="AD72" s="304"/>
      <c r="AE72" s="304"/>
      <c r="AF72" s="411">
        <f t="shared" ref="AF72:AF135" si="37">+AB72-AC72-AD72+AE72</f>
        <v>0</v>
      </c>
      <c r="AG72" s="463"/>
      <c r="AH72" s="304"/>
      <c r="AI72" s="304"/>
      <c r="AJ72" s="304"/>
      <c r="AK72" s="304"/>
      <c r="AL72" s="304"/>
      <c r="AM72" s="304"/>
      <c r="AN72" s="411"/>
      <c r="AO72" s="410"/>
      <c r="AP72" s="334"/>
      <c r="AQ72" s="334"/>
      <c r="AR72" s="334"/>
      <c r="AS72" s="411">
        <f t="shared" ref="AS72:AS135" si="38">+AO72-AP72-AQ72+AR72</f>
        <v>0</v>
      </c>
      <c r="AT72" s="463"/>
      <c r="AU72" s="304"/>
      <c r="AV72" s="304"/>
      <c r="AW72" s="304"/>
      <c r="AX72" s="411">
        <f t="shared" ref="AX72:AX135" si="39">+AT72-AU72-AV72+AW72</f>
        <v>0</v>
      </c>
      <c r="AY72" s="463"/>
      <c r="AZ72" s="304"/>
      <c r="BA72" s="304"/>
      <c r="BB72" s="304"/>
      <c r="BC72" s="304"/>
      <c r="BD72" s="304"/>
      <c r="BE72" s="304"/>
      <c r="BF72" s="411"/>
      <c r="BG72" s="410"/>
      <c r="BH72" s="334"/>
      <c r="BI72" s="334"/>
      <c r="BJ72" s="334"/>
      <c r="BK72" s="411">
        <f t="shared" ref="BK72:BK135" si="40">+BG72-BH72-BI72+BJ72</f>
        <v>0</v>
      </c>
      <c r="BL72" s="463"/>
      <c r="BM72" s="304"/>
      <c r="BN72" s="304"/>
      <c r="BO72" s="304"/>
      <c r="BP72" s="411">
        <f t="shared" ref="BP72:BP135" si="41">+BL72-BM72-BN72+BO72</f>
        <v>0</v>
      </c>
      <c r="BQ72" s="463"/>
      <c r="BR72" s="304"/>
      <c r="BS72" s="304"/>
      <c r="BT72" s="304"/>
      <c r="BU72" s="304"/>
      <c r="BV72" s="304"/>
      <c r="BW72" s="304"/>
      <c r="BX72" s="411"/>
      <c r="BY72" s="410"/>
      <c r="BZ72" s="334"/>
      <c r="CA72" s="334"/>
      <c r="CB72" s="334"/>
      <c r="CC72" s="411">
        <f t="shared" ref="CC72:CC135" si="42">+BY72-BZ72-CA72+CB72</f>
        <v>0</v>
      </c>
      <c r="CD72" s="463"/>
      <c r="CE72" s="304"/>
      <c r="CF72" s="304"/>
      <c r="CG72" s="304"/>
      <c r="CH72" s="411">
        <f t="shared" ref="CH72:CH135" si="43">+CD72-CE72-CF72+CG72</f>
        <v>0</v>
      </c>
      <c r="CI72" s="463"/>
      <c r="CJ72" s="304"/>
      <c r="CK72" s="304"/>
      <c r="CL72" s="304"/>
      <c r="CM72" s="304"/>
      <c r="CN72" s="304"/>
      <c r="CO72" s="304"/>
      <c r="CP72" s="411"/>
    </row>
    <row r="73" spans="1:94" s="53" customFormat="1" ht="14.25" customHeight="1">
      <c r="A73" s="491" t="s">
        <v>305</v>
      </c>
      <c r="B73" s="265"/>
      <c r="C73" s="186"/>
      <c r="D73" s="492"/>
      <c r="E73" s="410"/>
      <c r="F73" s="334"/>
      <c r="G73" s="334"/>
      <c r="H73" s="334"/>
      <c r="I73" s="411">
        <f t="shared" si="34"/>
        <v>0</v>
      </c>
      <c r="J73" s="463"/>
      <c r="K73" s="304"/>
      <c r="L73" s="304"/>
      <c r="M73" s="304"/>
      <c r="N73" s="411">
        <f t="shared" si="35"/>
        <v>0</v>
      </c>
      <c r="O73" s="463"/>
      <c r="P73" s="304"/>
      <c r="Q73" s="304"/>
      <c r="R73" s="304"/>
      <c r="S73" s="304"/>
      <c r="T73" s="304"/>
      <c r="U73" s="304"/>
      <c r="V73" s="411"/>
      <c r="W73" s="410"/>
      <c r="X73" s="334"/>
      <c r="Y73" s="334"/>
      <c r="Z73" s="334"/>
      <c r="AA73" s="411">
        <f t="shared" si="36"/>
        <v>0</v>
      </c>
      <c r="AB73" s="463"/>
      <c r="AC73" s="304"/>
      <c r="AD73" s="304"/>
      <c r="AE73" s="304"/>
      <c r="AF73" s="411">
        <f t="shared" si="37"/>
        <v>0</v>
      </c>
      <c r="AG73" s="463"/>
      <c r="AH73" s="304"/>
      <c r="AI73" s="304"/>
      <c r="AJ73" s="304"/>
      <c r="AK73" s="304"/>
      <c r="AL73" s="304"/>
      <c r="AM73" s="304"/>
      <c r="AN73" s="411"/>
      <c r="AO73" s="410"/>
      <c r="AP73" s="334"/>
      <c r="AQ73" s="334"/>
      <c r="AR73" s="334"/>
      <c r="AS73" s="411">
        <f t="shared" si="38"/>
        <v>0</v>
      </c>
      <c r="AT73" s="463"/>
      <c r="AU73" s="304"/>
      <c r="AV73" s="304"/>
      <c r="AW73" s="304"/>
      <c r="AX73" s="411">
        <f t="shared" si="39"/>
        <v>0</v>
      </c>
      <c r="AY73" s="463"/>
      <c r="AZ73" s="304"/>
      <c r="BA73" s="304"/>
      <c r="BB73" s="304"/>
      <c r="BC73" s="304"/>
      <c r="BD73" s="304"/>
      <c r="BE73" s="304"/>
      <c r="BF73" s="411"/>
      <c r="BG73" s="410"/>
      <c r="BH73" s="334"/>
      <c r="BI73" s="334"/>
      <c r="BJ73" s="334"/>
      <c r="BK73" s="411">
        <f t="shared" si="40"/>
        <v>0</v>
      </c>
      <c r="BL73" s="463"/>
      <c r="BM73" s="304"/>
      <c r="BN73" s="304"/>
      <c r="BO73" s="304"/>
      <c r="BP73" s="411">
        <f t="shared" si="41"/>
        <v>0</v>
      </c>
      <c r="BQ73" s="463"/>
      <c r="BR73" s="304"/>
      <c r="BS73" s="304"/>
      <c r="BT73" s="304"/>
      <c r="BU73" s="304"/>
      <c r="BV73" s="304"/>
      <c r="BW73" s="304"/>
      <c r="BX73" s="411"/>
      <c r="BY73" s="410"/>
      <c r="BZ73" s="334"/>
      <c r="CA73" s="334"/>
      <c r="CB73" s="334"/>
      <c r="CC73" s="411">
        <f t="shared" si="42"/>
        <v>0</v>
      </c>
      <c r="CD73" s="463"/>
      <c r="CE73" s="304"/>
      <c r="CF73" s="304"/>
      <c r="CG73" s="304"/>
      <c r="CH73" s="411">
        <f t="shared" si="43"/>
        <v>0</v>
      </c>
      <c r="CI73" s="463"/>
      <c r="CJ73" s="304"/>
      <c r="CK73" s="304"/>
      <c r="CL73" s="304"/>
      <c r="CM73" s="304"/>
      <c r="CN73" s="304"/>
      <c r="CO73" s="304"/>
      <c r="CP73" s="411"/>
    </row>
    <row r="74" spans="1:94" s="53" customFormat="1" ht="14.25" customHeight="1">
      <c r="A74" s="491" t="s">
        <v>306</v>
      </c>
      <c r="B74" s="265"/>
      <c r="C74" s="186"/>
      <c r="D74" s="492"/>
      <c r="E74" s="410"/>
      <c r="F74" s="334"/>
      <c r="G74" s="334"/>
      <c r="H74" s="334"/>
      <c r="I74" s="411">
        <f t="shared" si="34"/>
        <v>0</v>
      </c>
      <c r="J74" s="463"/>
      <c r="K74" s="304"/>
      <c r="L74" s="304"/>
      <c r="M74" s="304"/>
      <c r="N74" s="411">
        <f t="shared" si="35"/>
        <v>0</v>
      </c>
      <c r="O74" s="463"/>
      <c r="P74" s="304"/>
      <c r="Q74" s="304"/>
      <c r="R74" s="304"/>
      <c r="S74" s="304"/>
      <c r="T74" s="304"/>
      <c r="U74" s="304"/>
      <c r="V74" s="411"/>
      <c r="W74" s="410"/>
      <c r="X74" s="334"/>
      <c r="Y74" s="334"/>
      <c r="Z74" s="334"/>
      <c r="AA74" s="411">
        <f t="shared" si="36"/>
        <v>0</v>
      </c>
      <c r="AB74" s="463"/>
      <c r="AC74" s="304"/>
      <c r="AD74" s="304"/>
      <c r="AE74" s="304"/>
      <c r="AF74" s="411">
        <f t="shared" si="37"/>
        <v>0</v>
      </c>
      <c r="AG74" s="463"/>
      <c r="AH74" s="304"/>
      <c r="AI74" s="304"/>
      <c r="AJ74" s="304"/>
      <c r="AK74" s="304"/>
      <c r="AL74" s="304"/>
      <c r="AM74" s="304"/>
      <c r="AN74" s="411"/>
      <c r="AO74" s="410"/>
      <c r="AP74" s="334"/>
      <c r="AQ74" s="334"/>
      <c r="AR74" s="334"/>
      <c r="AS74" s="411">
        <f t="shared" si="38"/>
        <v>0</v>
      </c>
      <c r="AT74" s="463"/>
      <c r="AU74" s="304"/>
      <c r="AV74" s="304"/>
      <c r="AW74" s="304"/>
      <c r="AX74" s="411">
        <f t="shared" si="39"/>
        <v>0</v>
      </c>
      <c r="AY74" s="463"/>
      <c r="AZ74" s="304"/>
      <c r="BA74" s="304"/>
      <c r="BB74" s="304"/>
      <c r="BC74" s="304"/>
      <c r="BD74" s="304"/>
      <c r="BE74" s="304"/>
      <c r="BF74" s="411"/>
      <c r="BG74" s="410"/>
      <c r="BH74" s="334"/>
      <c r="BI74" s="334"/>
      <c r="BJ74" s="334"/>
      <c r="BK74" s="411">
        <f t="shared" si="40"/>
        <v>0</v>
      </c>
      <c r="BL74" s="463"/>
      <c r="BM74" s="304"/>
      <c r="BN74" s="304"/>
      <c r="BO74" s="304"/>
      <c r="BP74" s="411">
        <f t="shared" si="41"/>
        <v>0</v>
      </c>
      <c r="BQ74" s="463"/>
      <c r="BR74" s="304"/>
      <c r="BS74" s="304"/>
      <c r="BT74" s="304"/>
      <c r="BU74" s="304"/>
      <c r="BV74" s="304"/>
      <c r="BW74" s="304"/>
      <c r="BX74" s="411"/>
      <c r="BY74" s="410"/>
      <c r="BZ74" s="334"/>
      <c r="CA74" s="334"/>
      <c r="CB74" s="334"/>
      <c r="CC74" s="411">
        <f t="shared" si="42"/>
        <v>0</v>
      </c>
      <c r="CD74" s="463"/>
      <c r="CE74" s="304"/>
      <c r="CF74" s="304"/>
      <c r="CG74" s="304"/>
      <c r="CH74" s="411">
        <f t="shared" si="43"/>
        <v>0</v>
      </c>
      <c r="CI74" s="463"/>
      <c r="CJ74" s="304"/>
      <c r="CK74" s="304"/>
      <c r="CL74" s="304"/>
      <c r="CM74" s="304"/>
      <c r="CN74" s="304"/>
      <c r="CO74" s="304"/>
      <c r="CP74" s="411"/>
    </row>
    <row r="75" spans="1:94" s="53" customFormat="1" ht="14.25" customHeight="1">
      <c r="A75" s="491" t="s">
        <v>307</v>
      </c>
      <c r="B75" s="265"/>
      <c r="C75" s="186"/>
      <c r="D75" s="492"/>
      <c r="E75" s="410"/>
      <c r="F75" s="334"/>
      <c r="G75" s="334"/>
      <c r="H75" s="334"/>
      <c r="I75" s="411">
        <f t="shared" si="34"/>
        <v>0</v>
      </c>
      <c r="J75" s="463"/>
      <c r="K75" s="304"/>
      <c r="L75" s="304"/>
      <c r="M75" s="304"/>
      <c r="N75" s="411">
        <f t="shared" si="35"/>
        <v>0</v>
      </c>
      <c r="O75" s="463"/>
      <c r="P75" s="304"/>
      <c r="Q75" s="304"/>
      <c r="R75" s="304"/>
      <c r="S75" s="304"/>
      <c r="T75" s="304"/>
      <c r="U75" s="304"/>
      <c r="V75" s="411"/>
      <c r="W75" s="410"/>
      <c r="X75" s="334"/>
      <c r="Y75" s="334"/>
      <c r="Z75" s="334"/>
      <c r="AA75" s="411">
        <f t="shared" si="36"/>
        <v>0</v>
      </c>
      <c r="AB75" s="463"/>
      <c r="AC75" s="304"/>
      <c r="AD75" s="304"/>
      <c r="AE75" s="304"/>
      <c r="AF75" s="411">
        <f t="shared" si="37"/>
        <v>0</v>
      </c>
      <c r="AG75" s="463"/>
      <c r="AH75" s="304"/>
      <c r="AI75" s="304"/>
      <c r="AJ75" s="304"/>
      <c r="AK75" s="304"/>
      <c r="AL75" s="304"/>
      <c r="AM75" s="304"/>
      <c r="AN75" s="411"/>
      <c r="AO75" s="410"/>
      <c r="AP75" s="334"/>
      <c r="AQ75" s="334"/>
      <c r="AR75" s="334"/>
      <c r="AS75" s="411">
        <f t="shared" si="38"/>
        <v>0</v>
      </c>
      <c r="AT75" s="463"/>
      <c r="AU75" s="304"/>
      <c r="AV75" s="304"/>
      <c r="AW75" s="304"/>
      <c r="AX75" s="411">
        <f t="shared" si="39"/>
        <v>0</v>
      </c>
      <c r="AY75" s="463"/>
      <c r="AZ75" s="304"/>
      <c r="BA75" s="304"/>
      <c r="BB75" s="304"/>
      <c r="BC75" s="304"/>
      <c r="BD75" s="304"/>
      <c r="BE75" s="304"/>
      <c r="BF75" s="411"/>
      <c r="BG75" s="410"/>
      <c r="BH75" s="334"/>
      <c r="BI75" s="334"/>
      <c r="BJ75" s="334"/>
      <c r="BK75" s="411">
        <f t="shared" si="40"/>
        <v>0</v>
      </c>
      <c r="BL75" s="463"/>
      <c r="BM75" s="304"/>
      <c r="BN75" s="304"/>
      <c r="BO75" s="304"/>
      <c r="BP75" s="411">
        <f t="shared" si="41"/>
        <v>0</v>
      </c>
      <c r="BQ75" s="463"/>
      <c r="BR75" s="304"/>
      <c r="BS75" s="304"/>
      <c r="BT75" s="304"/>
      <c r="BU75" s="304"/>
      <c r="BV75" s="304"/>
      <c r="BW75" s="304"/>
      <c r="BX75" s="411"/>
      <c r="BY75" s="410"/>
      <c r="BZ75" s="334"/>
      <c r="CA75" s="334"/>
      <c r="CB75" s="334"/>
      <c r="CC75" s="411">
        <f t="shared" si="42"/>
        <v>0</v>
      </c>
      <c r="CD75" s="463"/>
      <c r="CE75" s="304"/>
      <c r="CF75" s="304"/>
      <c r="CG75" s="304"/>
      <c r="CH75" s="411">
        <f t="shared" si="43"/>
        <v>0</v>
      </c>
      <c r="CI75" s="463"/>
      <c r="CJ75" s="304"/>
      <c r="CK75" s="304"/>
      <c r="CL75" s="304"/>
      <c r="CM75" s="304"/>
      <c r="CN75" s="304"/>
      <c r="CO75" s="304"/>
      <c r="CP75" s="411"/>
    </row>
    <row r="76" spans="1:94" s="53" customFormat="1" ht="14.25" customHeight="1">
      <c r="A76" s="491" t="s">
        <v>308</v>
      </c>
      <c r="B76" s="265"/>
      <c r="C76" s="186"/>
      <c r="D76" s="492"/>
      <c r="E76" s="410"/>
      <c r="F76" s="334"/>
      <c r="G76" s="334"/>
      <c r="H76" s="334"/>
      <c r="I76" s="411">
        <f t="shared" si="34"/>
        <v>0</v>
      </c>
      <c r="J76" s="463"/>
      <c r="K76" s="304"/>
      <c r="L76" s="304"/>
      <c r="M76" s="304"/>
      <c r="N76" s="411">
        <f t="shared" si="35"/>
        <v>0</v>
      </c>
      <c r="O76" s="463"/>
      <c r="P76" s="304"/>
      <c r="Q76" s="304"/>
      <c r="R76" s="304"/>
      <c r="S76" s="304"/>
      <c r="T76" s="304"/>
      <c r="U76" s="304"/>
      <c r="V76" s="411"/>
      <c r="W76" s="410"/>
      <c r="X76" s="334"/>
      <c r="Y76" s="334"/>
      <c r="Z76" s="334"/>
      <c r="AA76" s="411">
        <f t="shared" si="36"/>
        <v>0</v>
      </c>
      <c r="AB76" s="463"/>
      <c r="AC76" s="304"/>
      <c r="AD76" s="304"/>
      <c r="AE76" s="304"/>
      <c r="AF76" s="411">
        <f t="shared" si="37"/>
        <v>0</v>
      </c>
      <c r="AG76" s="463"/>
      <c r="AH76" s="304"/>
      <c r="AI76" s="304"/>
      <c r="AJ76" s="304"/>
      <c r="AK76" s="304"/>
      <c r="AL76" s="304"/>
      <c r="AM76" s="304"/>
      <c r="AN76" s="411"/>
      <c r="AO76" s="410"/>
      <c r="AP76" s="334"/>
      <c r="AQ76" s="334"/>
      <c r="AR76" s="334"/>
      <c r="AS76" s="411">
        <f t="shared" si="38"/>
        <v>0</v>
      </c>
      <c r="AT76" s="463"/>
      <c r="AU76" s="304"/>
      <c r="AV76" s="304"/>
      <c r="AW76" s="304"/>
      <c r="AX76" s="411">
        <f t="shared" si="39"/>
        <v>0</v>
      </c>
      <c r="AY76" s="463"/>
      <c r="AZ76" s="304"/>
      <c r="BA76" s="304"/>
      <c r="BB76" s="304"/>
      <c r="BC76" s="304"/>
      <c r="BD76" s="304"/>
      <c r="BE76" s="304"/>
      <c r="BF76" s="411"/>
      <c r="BG76" s="410"/>
      <c r="BH76" s="334"/>
      <c r="BI76" s="334"/>
      <c r="BJ76" s="334"/>
      <c r="BK76" s="411">
        <f t="shared" si="40"/>
        <v>0</v>
      </c>
      <c r="BL76" s="463"/>
      <c r="BM76" s="304"/>
      <c r="BN76" s="304"/>
      <c r="BO76" s="304"/>
      <c r="BP76" s="411">
        <f t="shared" si="41"/>
        <v>0</v>
      </c>
      <c r="BQ76" s="463"/>
      <c r="BR76" s="304"/>
      <c r="BS76" s="304"/>
      <c r="BT76" s="304"/>
      <c r="BU76" s="304"/>
      <c r="BV76" s="304"/>
      <c r="BW76" s="304"/>
      <c r="BX76" s="411"/>
      <c r="BY76" s="410"/>
      <c r="BZ76" s="334"/>
      <c r="CA76" s="334"/>
      <c r="CB76" s="334"/>
      <c r="CC76" s="411">
        <f t="shared" si="42"/>
        <v>0</v>
      </c>
      <c r="CD76" s="463"/>
      <c r="CE76" s="304"/>
      <c r="CF76" s="304"/>
      <c r="CG76" s="304"/>
      <c r="CH76" s="411">
        <f t="shared" si="43"/>
        <v>0</v>
      </c>
      <c r="CI76" s="463"/>
      <c r="CJ76" s="304"/>
      <c r="CK76" s="304"/>
      <c r="CL76" s="304"/>
      <c r="CM76" s="304"/>
      <c r="CN76" s="304"/>
      <c r="CO76" s="304"/>
      <c r="CP76" s="411"/>
    </row>
    <row r="77" spans="1:94" s="53" customFormat="1" ht="14.25" customHeight="1">
      <c r="A77" s="491" t="s">
        <v>309</v>
      </c>
      <c r="B77" s="265"/>
      <c r="C77" s="186"/>
      <c r="D77" s="492"/>
      <c r="E77" s="410"/>
      <c r="F77" s="334"/>
      <c r="G77" s="334"/>
      <c r="H77" s="334"/>
      <c r="I77" s="411">
        <f t="shared" si="34"/>
        <v>0</v>
      </c>
      <c r="J77" s="463"/>
      <c r="K77" s="304"/>
      <c r="L77" s="304"/>
      <c r="M77" s="304"/>
      <c r="N77" s="411">
        <f t="shared" si="35"/>
        <v>0</v>
      </c>
      <c r="O77" s="463"/>
      <c r="P77" s="304"/>
      <c r="Q77" s="304"/>
      <c r="R77" s="304"/>
      <c r="S77" s="304"/>
      <c r="T77" s="304"/>
      <c r="U77" s="304"/>
      <c r="V77" s="411"/>
      <c r="W77" s="410"/>
      <c r="X77" s="334"/>
      <c r="Y77" s="334"/>
      <c r="Z77" s="334"/>
      <c r="AA77" s="411">
        <f t="shared" si="36"/>
        <v>0</v>
      </c>
      <c r="AB77" s="463"/>
      <c r="AC77" s="304"/>
      <c r="AD77" s="304"/>
      <c r="AE77" s="304"/>
      <c r="AF77" s="411">
        <f t="shared" si="37"/>
        <v>0</v>
      </c>
      <c r="AG77" s="463"/>
      <c r="AH77" s="304"/>
      <c r="AI77" s="304"/>
      <c r="AJ77" s="304"/>
      <c r="AK77" s="304"/>
      <c r="AL77" s="304"/>
      <c r="AM77" s="304"/>
      <c r="AN77" s="411"/>
      <c r="AO77" s="410"/>
      <c r="AP77" s="334"/>
      <c r="AQ77" s="334"/>
      <c r="AR77" s="334"/>
      <c r="AS77" s="411">
        <f t="shared" si="38"/>
        <v>0</v>
      </c>
      <c r="AT77" s="463"/>
      <c r="AU77" s="304"/>
      <c r="AV77" s="304"/>
      <c r="AW77" s="304"/>
      <c r="AX77" s="411">
        <f t="shared" si="39"/>
        <v>0</v>
      </c>
      <c r="AY77" s="463"/>
      <c r="AZ77" s="304"/>
      <c r="BA77" s="304"/>
      <c r="BB77" s="304"/>
      <c r="BC77" s="304"/>
      <c r="BD77" s="304"/>
      <c r="BE77" s="304"/>
      <c r="BF77" s="411"/>
      <c r="BG77" s="410"/>
      <c r="BH77" s="334"/>
      <c r="BI77" s="334"/>
      <c r="BJ77" s="334"/>
      <c r="BK77" s="411">
        <f t="shared" si="40"/>
        <v>0</v>
      </c>
      <c r="BL77" s="463"/>
      <c r="BM77" s="304"/>
      <c r="BN77" s="304"/>
      <c r="BO77" s="304"/>
      <c r="BP77" s="411">
        <f t="shared" si="41"/>
        <v>0</v>
      </c>
      <c r="BQ77" s="463"/>
      <c r="BR77" s="304"/>
      <c r="BS77" s="304"/>
      <c r="BT77" s="304"/>
      <c r="BU77" s="304"/>
      <c r="BV77" s="304"/>
      <c r="BW77" s="304"/>
      <c r="BX77" s="411"/>
      <c r="BY77" s="410"/>
      <c r="BZ77" s="334"/>
      <c r="CA77" s="334"/>
      <c r="CB77" s="334"/>
      <c r="CC77" s="411">
        <f t="shared" si="42"/>
        <v>0</v>
      </c>
      <c r="CD77" s="463"/>
      <c r="CE77" s="304"/>
      <c r="CF77" s="304"/>
      <c r="CG77" s="304"/>
      <c r="CH77" s="411">
        <f t="shared" si="43"/>
        <v>0</v>
      </c>
      <c r="CI77" s="463"/>
      <c r="CJ77" s="304"/>
      <c r="CK77" s="304"/>
      <c r="CL77" s="304"/>
      <c r="CM77" s="304"/>
      <c r="CN77" s="304"/>
      <c r="CO77" s="304"/>
      <c r="CP77" s="411"/>
    </row>
    <row r="78" spans="1:94" s="53" customFormat="1" ht="14.25" customHeight="1">
      <c r="A78" s="491" t="s">
        <v>310</v>
      </c>
      <c r="B78" s="265"/>
      <c r="C78" s="186"/>
      <c r="D78" s="492"/>
      <c r="E78" s="410"/>
      <c r="F78" s="334"/>
      <c r="G78" s="334"/>
      <c r="H78" s="334"/>
      <c r="I78" s="411">
        <f t="shared" si="34"/>
        <v>0</v>
      </c>
      <c r="J78" s="463"/>
      <c r="K78" s="304"/>
      <c r="L78" s="304"/>
      <c r="M78" s="304"/>
      <c r="N78" s="411">
        <f t="shared" si="35"/>
        <v>0</v>
      </c>
      <c r="O78" s="463"/>
      <c r="P78" s="304"/>
      <c r="Q78" s="304"/>
      <c r="R78" s="304"/>
      <c r="S78" s="304"/>
      <c r="T78" s="304"/>
      <c r="U78" s="304"/>
      <c r="V78" s="411"/>
      <c r="W78" s="410"/>
      <c r="X78" s="334"/>
      <c r="Y78" s="334"/>
      <c r="Z78" s="334"/>
      <c r="AA78" s="411">
        <f t="shared" si="36"/>
        <v>0</v>
      </c>
      <c r="AB78" s="463"/>
      <c r="AC78" s="304"/>
      <c r="AD78" s="304"/>
      <c r="AE78" s="304"/>
      <c r="AF78" s="411">
        <f t="shared" si="37"/>
        <v>0</v>
      </c>
      <c r="AG78" s="463"/>
      <c r="AH78" s="304"/>
      <c r="AI78" s="304"/>
      <c r="AJ78" s="304"/>
      <c r="AK78" s="304"/>
      <c r="AL78" s="304"/>
      <c r="AM78" s="304"/>
      <c r="AN78" s="411"/>
      <c r="AO78" s="410"/>
      <c r="AP78" s="334"/>
      <c r="AQ78" s="334"/>
      <c r="AR78" s="334"/>
      <c r="AS78" s="411">
        <f t="shared" si="38"/>
        <v>0</v>
      </c>
      <c r="AT78" s="463"/>
      <c r="AU78" s="304"/>
      <c r="AV78" s="304"/>
      <c r="AW78" s="304"/>
      <c r="AX78" s="411">
        <f t="shared" si="39"/>
        <v>0</v>
      </c>
      <c r="AY78" s="463"/>
      <c r="AZ78" s="304"/>
      <c r="BA78" s="304"/>
      <c r="BB78" s="304"/>
      <c r="BC78" s="304"/>
      <c r="BD78" s="304"/>
      <c r="BE78" s="304"/>
      <c r="BF78" s="411"/>
      <c r="BG78" s="410"/>
      <c r="BH78" s="334"/>
      <c r="BI78" s="334"/>
      <c r="BJ78" s="334"/>
      <c r="BK78" s="411">
        <f t="shared" si="40"/>
        <v>0</v>
      </c>
      <c r="BL78" s="463"/>
      <c r="BM78" s="304"/>
      <c r="BN78" s="304"/>
      <c r="BO78" s="304"/>
      <c r="BP78" s="411">
        <f t="shared" si="41"/>
        <v>0</v>
      </c>
      <c r="BQ78" s="463"/>
      <c r="BR78" s="304"/>
      <c r="BS78" s="304"/>
      <c r="BT78" s="304"/>
      <c r="BU78" s="304"/>
      <c r="BV78" s="304"/>
      <c r="BW78" s="304"/>
      <c r="BX78" s="411"/>
      <c r="BY78" s="410"/>
      <c r="BZ78" s="334"/>
      <c r="CA78" s="334"/>
      <c r="CB78" s="334"/>
      <c r="CC78" s="411">
        <f t="shared" si="42"/>
        <v>0</v>
      </c>
      <c r="CD78" s="463"/>
      <c r="CE78" s="304"/>
      <c r="CF78" s="304"/>
      <c r="CG78" s="304"/>
      <c r="CH78" s="411">
        <f t="shared" si="43"/>
        <v>0</v>
      </c>
      <c r="CI78" s="463"/>
      <c r="CJ78" s="304"/>
      <c r="CK78" s="304"/>
      <c r="CL78" s="304"/>
      <c r="CM78" s="304"/>
      <c r="CN78" s="304"/>
      <c r="CO78" s="304"/>
      <c r="CP78" s="411"/>
    </row>
    <row r="79" spans="1:94" s="53" customFormat="1" ht="14.25" customHeight="1">
      <c r="A79" s="491" t="s">
        <v>311</v>
      </c>
      <c r="B79" s="265"/>
      <c r="C79" s="186"/>
      <c r="D79" s="492"/>
      <c r="E79" s="410"/>
      <c r="F79" s="334"/>
      <c r="G79" s="334"/>
      <c r="H79" s="334"/>
      <c r="I79" s="411">
        <f t="shared" si="34"/>
        <v>0</v>
      </c>
      <c r="J79" s="463"/>
      <c r="K79" s="304"/>
      <c r="L79" s="304"/>
      <c r="M79" s="304"/>
      <c r="N79" s="411">
        <f t="shared" si="35"/>
        <v>0</v>
      </c>
      <c r="O79" s="463"/>
      <c r="P79" s="304"/>
      <c r="Q79" s="304"/>
      <c r="R79" s="304"/>
      <c r="S79" s="304"/>
      <c r="T79" s="304"/>
      <c r="U79" s="304"/>
      <c r="V79" s="411"/>
      <c r="W79" s="410"/>
      <c r="X79" s="334"/>
      <c r="Y79" s="334"/>
      <c r="Z79" s="334"/>
      <c r="AA79" s="411">
        <f t="shared" si="36"/>
        <v>0</v>
      </c>
      <c r="AB79" s="463"/>
      <c r="AC79" s="304"/>
      <c r="AD79" s="304"/>
      <c r="AE79" s="304"/>
      <c r="AF79" s="411">
        <f t="shared" si="37"/>
        <v>0</v>
      </c>
      <c r="AG79" s="463"/>
      <c r="AH79" s="304"/>
      <c r="AI79" s="304"/>
      <c r="AJ79" s="304"/>
      <c r="AK79" s="304"/>
      <c r="AL79" s="304"/>
      <c r="AM79" s="304"/>
      <c r="AN79" s="411"/>
      <c r="AO79" s="410"/>
      <c r="AP79" s="334"/>
      <c r="AQ79" s="334"/>
      <c r="AR79" s="334"/>
      <c r="AS79" s="411">
        <f t="shared" si="38"/>
        <v>0</v>
      </c>
      <c r="AT79" s="463"/>
      <c r="AU79" s="304"/>
      <c r="AV79" s="304"/>
      <c r="AW79" s="304"/>
      <c r="AX79" s="411">
        <f t="shared" si="39"/>
        <v>0</v>
      </c>
      <c r="AY79" s="463"/>
      <c r="AZ79" s="304"/>
      <c r="BA79" s="304"/>
      <c r="BB79" s="304"/>
      <c r="BC79" s="304"/>
      <c r="BD79" s="304"/>
      <c r="BE79" s="304"/>
      <c r="BF79" s="411"/>
      <c r="BG79" s="410"/>
      <c r="BH79" s="334"/>
      <c r="BI79" s="334"/>
      <c r="BJ79" s="334"/>
      <c r="BK79" s="411">
        <f t="shared" si="40"/>
        <v>0</v>
      </c>
      <c r="BL79" s="463"/>
      <c r="BM79" s="304"/>
      <c r="BN79" s="304"/>
      <c r="BO79" s="304"/>
      <c r="BP79" s="411">
        <f t="shared" si="41"/>
        <v>0</v>
      </c>
      <c r="BQ79" s="463"/>
      <c r="BR79" s="304"/>
      <c r="BS79" s="304"/>
      <c r="BT79" s="304"/>
      <c r="BU79" s="304"/>
      <c r="BV79" s="304"/>
      <c r="BW79" s="304"/>
      <c r="BX79" s="411"/>
      <c r="BY79" s="410"/>
      <c r="BZ79" s="334"/>
      <c r="CA79" s="334"/>
      <c r="CB79" s="334"/>
      <c r="CC79" s="411">
        <f t="shared" si="42"/>
        <v>0</v>
      </c>
      <c r="CD79" s="463"/>
      <c r="CE79" s="304"/>
      <c r="CF79" s="304"/>
      <c r="CG79" s="304"/>
      <c r="CH79" s="411">
        <f t="shared" si="43"/>
        <v>0</v>
      </c>
      <c r="CI79" s="463"/>
      <c r="CJ79" s="304"/>
      <c r="CK79" s="304"/>
      <c r="CL79" s="304"/>
      <c r="CM79" s="304"/>
      <c r="CN79" s="304"/>
      <c r="CO79" s="304"/>
      <c r="CP79" s="411"/>
    </row>
    <row r="80" spans="1:94" s="53" customFormat="1" ht="14.25" customHeight="1">
      <c r="A80" s="491" t="s">
        <v>312</v>
      </c>
      <c r="B80" s="265"/>
      <c r="C80" s="186"/>
      <c r="D80" s="492"/>
      <c r="E80" s="410"/>
      <c r="F80" s="334"/>
      <c r="G80" s="334"/>
      <c r="H80" s="334"/>
      <c r="I80" s="411">
        <f t="shared" si="34"/>
        <v>0</v>
      </c>
      <c r="J80" s="463"/>
      <c r="K80" s="304"/>
      <c r="L80" s="304"/>
      <c r="M80" s="304"/>
      <c r="N80" s="411">
        <f t="shared" si="35"/>
        <v>0</v>
      </c>
      <c r="O80" s="463"/>
      <c r="P80" s="304"/>
      <c r="Q80" s="304"/>
      <c r="R80" s="304"/>
      <c r="S80" s="304"/>
      <c r="T80" s="304"/>
      <c r="U80" s="304"/>
      <c r="V80" s="411"/>
      <c r="W80" s="410"/>
      <c r="X80" s="334"/>
      <c r="Y80" s="334"/>
      <c r="Z80" s="334"/>
      <c r="AA80" s="411">
        <f t="shared" si="36"/>
        <v>0</v>
      </c>
      <c r="AB80" s="463"/>
      <c r="AC80" s="304"/>
      <c r="AD80" s="304"/>
      <c r="AE80" s="304"/>
      <c r="AF80" s="411">
        <f t="shared" si="37"/>
        <v>0</v>
      </c>
      <c r="AG80" s="463"/>
      <c r="AH80" s="304"/>
      <c r="AI80" s="304"/>
      <c r="AJ80" s="304"/>
      <c r="AK80" s="304"/>
      <c r="AL80" s="304"/>
      <c r="AM80" s="304"/>
      <c r="AN80" s="411"/>
      <c r="AO80" s="410"/>
      <c r="AP80" s="334"/>
      <c r="AQ80" s="334"/>
      <c r="AR80" s="334"/>
      <c r="AS80" s="411">
        <f t="shared" si="38"/>
        <v>0</v>
      </c>
      <c r="AT80" s="463"/>
      <c r="AU80" s="304"/>
      <c r="AV80" s="304"/>
      <c r="AW80" s="304"/>
      <c r="AX80" s="411">
        <f t="shared" si="39"/>
        <v>0</v>
      </c>
      <c r="AY80" s="463"/>
      <c r="AZ80" s="304"/>
      <c r="BA80" s="304"/>
      <c r="BB80" s="304"/>
      <c r="BC80" s="304"/>
      <c r="BD80" s="304"/>
      <c r="BE80" s="304"/>
      <c r="BF80" s="411"/>
      <c r="BG80" s="410"/>
      <c r="BH80" s="334"/>
      <c r="BI80" s="334"/>
      <c r="BJ80" s="334"/>
      <c r="BK80" s="411">
        <f t="shared" si="40"/>
        <v>0</v>
      </c>
      <c r="BL80" s="463"/>
      <c r="BM80" s="304"/>
      <c r="BN80" s="304"/>
      <c r="BO80" s="304"/>
      <c r="BP80" s="411">
        <f t="shared" si="41"/>
        <v>0</v>
      </c>
      <c r="BQ80" s="463"/>
      <c r="BR80" s="304"/>
      <c r="BS80" s="304"/>
      <c r="BT80" s="304"/>
      <c r="BU80" s="304"/>
      <c r="BV80" s="304"/>
      <c r="BW80" s="304"/>
      <c r="BX80" s="411"/>
      <c r="BY80" s="410"/>
      <c r="BZ80" s="334"/>
      <c r="CA80" s="334"/>
      <c r="CB80" s="334"/>
      <c r="CC80" s="411">
        <f t="shared" si="42"/>
        <v>0</v>
      </c>
      <c r="CD80" s="463"/>
      <c r="CE80" s="304"/>
      <c r="CF80" s="304"/>
      <c r="CG80" s="304"/>
      <c r="CH80" s="411">
        <f t="shared" si="43"/>
        <v>0</v>
      </c>
      <c r="CI80" s="463"/>
      <c r="CJ80" s="304"/>
      <c r="CK80" s="304"/>
      <c r="CL80" s="304"/>
      <c r="CM80" s="304"/>
      <c r="CN80" s="304"/>
      <c r="CO80" s="304"/>
      <c r="CP80" s="411"/>
    </row>
    <row r="81" spans="1:94" s="53" customFormat="1" ht="14.25" customHeight="1">
      <c r="A81" s="491" t="s">
        <v>313</v>
      </c>
      <c r="B81" s="265"/>
      <c r="C81" s="186"/>
      <c r="D81" s="492"/>
      <c r="E81" s="410"/>
      <c r="F81" s="334"/>
      <c r="G81" s="334"/>
      <c r="H81" s="334"/>
      <c r="I81" s="411">
        <f t="shared" si="34"/>
        <v>0</v>
      </c>
      <c r="J81" s="463"/>
      <c r="K81" s="304"/>
      <c r="L81" s="304"/>
      <c r="M81" s="304"/>
      <c r="N81" s="411">
        <f t="shared" si="35"/>
        <v>0</v>
      </c>
      <c r="O81" s="463"/>
      <c r="P81" s="304"/>
      <c r="Q81" s="304"/>
      <c r="R81" s="304"/>
      <c r="S81" s="304"/>
      <c r="T81" s="304"/>
      <c r="U81" s="304"/>
      <c r="V81" s="411"/>
      <c r="W81" s="410"/>
      <c r="X81" s="334"/>
      <c r="Y81" s="334"/>
      <c r="Z81" s="334"/>
      <c r="AA81" s="411">
        <f t="shared" si="36"/>
        <v>0</v>
      </c>
      <c r="AB81" s="463"/>
      <c r="AC81" s="304"/>
      <c r="AD81" s="304"/>
      <c r="AE81" s="304"/>
      <c r="AF81" s="411">
        <f t="shared" si="37"/>
        <v>0</v>
      </c>
      <c r="AG81" s="463"/>
      <c r="AH81" s="304"/>
      <c r="AI81" s="304"/>
      <c r="AJ81" s="304"/>
      <c r="AK81" s="304"/>
      <c r="AL81" s="304"/>
      <c r="AM81" s="304"/>
      <c r="AN81" s="411"/>
      <c r="AO81" s="410"/>
      <c r="AP81" s="334"/>
      <c r="AQ81" s="334"/>
      <c r="AR81" s="334"/>
      <c r="AS81" s="411">
        <f t="shared" si="38"/>
        <v>0</v>
      </c>
      <c r="AT81" s="463"/>
      <c r="AU81" s="304"/>
      <c r="AV81" s="304"/>
      <c r="AW81" s="304"/>
      <c r="AX81" s="411">
        <f t="shared" si="39"/>
        <v>0</v>
      </c>
      <c r="AY81" s="463"/>
      <c r="AZ81" s="304"/>
      <c r="BA81" s="304"/>
      <c r="BB81" s="304"/>
      <c r="BC81" s="304"/>
      <c r="BD81" s="304"/>
      <c r="BE81" s="304"/>
      <c r="BF81" s="411"/>
      <c r="BG81" s="410"/>
      <c r="BH81" s="334"/>
      <c r="BI81" s="334"/>
      <c r="BJ81" s="334"/>
      <c r="BK81" s="411">
        <f t="shared" si="40"/>
        <v>0</v>
      </c>
      <c r="BL81" s="463"/>
      <c r="BM81" s="304"/>
      <c r="BN81" s="304"/>
      <c r="BO81" s="304"/>
      <c r="BP81" s="411">
        <f t="shared" si="41"/>
        <v>0</v>
      </c>
      <c r="BQ81" s="463"/>
      <c r="BR81" s="304"/>
      <c r="BS81" s="304"/>
      <c r="BT81" s="304"/>
      <c r="BU81" s="304"/>
      <c r="BV81" s="304"/>
      <c r="BW81" s="304"/>
      <c r="BX81" s="411"/>
      <c r="BY81" s="410"/>
      <c r="BZ81" s="334"/>
      <c r="CA81" s="334"/>
      <c r="CB81" s="334"/>
      <c r="CC81" s="411">
        <f t="shared" si="42"/>
        <v>0</v>
      </c>
      <c r="CD81" s="463"/>
      <c r="CE81" s="304"/>
      <c r="CF81" s="304"/>
      <c r="CG81" s="304"/>
      <c r="CH81" s="411">
        <f t="shared" si="43"/>
        <v>0</v>
      </c>
      <c r="CI81" s="463"/>
      <c r="CJ81" s="304"/>
      <c r="CK81" s="304"/>
      <c r="CL81" s="304"/>
      <c r="CM81" s="304"/>
      <c r="CN81" s="304"/>
      <c r="CO81" s="304"/>
      <c r="CP81" s="411"/>
    </row>
    <row r="82" spans="1:94" s="53" customFormat="1" ht="14.25" customHeight="1">
      <c r="A82" s="491" t="s">
        <v>314</v>
      </c>
      <c r="B82" s="265"/>
      <c r="C82" s="186"/>
      <c r="D82" s="492"/>
      <c r="E82" s="410"/>
      <c r="F82" s="334"/>
      <c r="G82" s="334"/>
      <c r="H82" s="334"/>
      <c r="I82" s="411">
        <f t="shared" si="34"/>
        <v>0</v>
      </c>
      <c r="J82" s="463"/>
      <c r="K82" s="304"/>
      <c r="L82" s="304"/>
      <c r="M82" s="304"/>
      <c r="N82" s="411">
        <f t="shared" si="35"/>
        <v>0</v>
      </c>
      <c r="O82" s="463"/>
      <c r="P82" s="304"/>
      <c r="Q82" s="304"/>
      <c r="R82" s="304"/>
      <c r="S82" s="304"/>
      <c r="T82" s="304"/>
      <c r="U82" s="304"/>
      <c r="V82" s="411"/>
      <c r="W82" s="410"/>
      <c r="X82" s="334"/>
      <c r="Y82" s="334"/>
      <c r="Z82" s="334"/>
      <c r="AA82" s="411">
        <f t="shared" si="36"/>
        <v>0</v>
      </c>
      <c r="AB82" s="463"/>
      <c r="AC82" s="304"/>
      <c r="AD82" s="304"/>
      <c r="AE82" s="304"/>
      <c r="AF82" s="411">
        <f t="shared" si="37"/>
        <v>0</v>
      </c>
      <c r="AG82" s="463"/>
      <c r="AH82" s="304"/>
      <c r="AI82" s="304"/>
      <c r="AJ82" s="304"/>
      <c r="AK82" s="304"/>
      <c r="AL82" s="304"/>
      <c r="AM82" s="304"/>
      <c r="AN82" s="411"/>
      <c r="AO82" s="410"/>
      <c r="AP82" s="334"/>
      <c r="AQ82" s="334"/>
      <c r="AR82" s="334"/>
      <c r="AS82" s="411">
        <f t="shared" si="38"/>
        <v>0</v>
      </c>
      <c r="AT82" s="463"/>
      <c r="AU82" s="304"/>
      <c r="AV82" s="304"/>
      <c r="AW82" s="304"/>
      <c r="AX82" s="411">
        <f t="shared" si="39"/>
        <v>0</v>
      </c>
      <c r="AY82" s="463"/>
      <c r="AZ82" s="304"/>
      <c r="BA82" s="304"/>
      <c r="BB82" s="304"/>
      <c r="BC82" s="304"/>
      <c r="BD82" s="304"/>
      <c r="BE82" s="304"/>
      <c r="BF82" s="411"/>
      <c r="BG82" s="410"/>
      <c r="BH82" s="334"/>
      <c r="BI82" s="334"/>
      <c r="BJ82" s="334"/>
      <c r="BK82" s="411">
        <f t="shared" si="40"/>
        <v>0</v>
      </c>
      <c r="BL82" s="463"/>
      <c r="BM82" s="304"/>
      <c r="BN82" s="304"/>
      <c r="BO82" s="304"/>
      <c r="BP82" s="411">
        <f t="shared" si="41"/>
        <v>0</v>
      </c>
      <c r="BQ82" s="463"/>
      <c r="BR82" s="304"/>
      <c r="BS82" s="304"/>
      <c r="BT82" s="304"/>
      <c r="BU82" s="304"/>
      <c r="BV82" s="304"/>
      <c r="BW82" s="304"/>
      <c r="BX82" s="411"/>
      <c r="BY82" s="410"/>
      <c r="BZ82" s="334"/>
      <c r="CA82" s="334"/>
      <c r="CB82" s="334"/>
      <c r="CC82" s="411">
        <f t="shared" si="42"/>
        <v>0</v>
      </c>
      <c r="CD82" s="463"/>
      <c r="CE82" s="304"/>
      <c r="CF82" s="304"/>
      <c r="CG82" s="304"/>
      <c r="CH82" s="411">
        <f t="shared" si="43"/>
        <v>0</v>
      </c>
      <c r="CI82" s="463"/>
      <c r="CJ82" s="304"/>
      <c r="CK82" s="304"/>
      <c r="CL82" s="304"/>
      <c r="CM82" s="304"/>
      <c r="CN82" s="304"/>
      <c r="CO82" s="304"/>
      <c r="CP82" s="411"/>
    </row>
    <row r="83" spans="1:94" s="53" customFormat="1" ht="14.25" customHeight="1">
      <c r="A83" s="491" t="s">
        <v>315</v>
      </c>
      <c r="B83" s="265"/>
      <c r="C83" s="186"/>
      <c r="D83" s="492"/>
      <c r="E83" s="410"/>
      <c r="F83" s="334"/>
      <c r="G83" s="334"/>
      <c r="H83" s="334"/>
      <c r="I83" s="411">
        <f t="shared" si="34"/>
        <v>0</v>
      </c>
      <c r="J83" s="463"/>
      <c r="K83" s="304"/>
      <c r="L83" s="304"/>
      <c r="M83" s="304"/>
      <c r="N83" s="411">
        <f t="shared" si="35"/>
        <v>0</v>
      </c>
      <c r="O83" s="463"/>
      <c r="P83" s="304"/>
      <c r="Q83" s="304"/>
      <c r="R83" s="304"/>
      <c r="S83" s="304"/>
      <c r="T83" s="304"/>
      <c r="U83" s="304"/>
      <c r="V83" s="411"/>
      <c r="W83" s="410"/>
      <c r="X83" s="334"/>
      <c r="Y83" s="334"/>
      <c r="Z83" s="334"/>
      <c r="AA83" s="411">
        <f t="shared" si="36"/>
        <v>0</v>
      </c>
      <c r="AB83" s="463"/>
      <c r="AC83" s="304"/>
      <c r="AD83" s="304"/>
      <c r="AE83" s="304"/>
      <c r="AF83" s="411">
        <f t="shared" si="37"/>
        <v>0</v>
      </c>
      <c r="AG83" s="463"/>
      <c r="AH83" s="304"/>
      <c r="AI83" s="304"/>
      <c r="AJ83" s="304"/>
      <c r="AK83" s="304"/>
      <c r="AL83" s="304"/>
      <c r="AM83" s="304"/>
      <c r="AN83" s="411"/>
      <c r="AO83" s="410"/>
      <c r="AP83" s="334"/>
      <c r="AQ83" s="334"/>
      <c r="AR83" s="334"/>
      <c r="AS83" s="411">
        <f t="shared" si="38"/>
        <v>0</v>
      </c>
      <c r="AT83" s="463"/>
      <c r="AU83" s="304"/>
      <c r="AV83" s="304"/>
      <c r="AW83" s="304"/>
      <c r="AX83" s="411">
        <f t="shared" si="39"/>
        <v>0</v>
      </c>
      <c r="AY83" s="463"/>
      <c r="AZ83" s="304"/>
      <c r="BA83" s="304"/>
      <c r="BB83" s="304"/>
      <c r="BC83" s="304"/>
      <c r="BD83" s="304"/>
      <c r="BE83" s="304"/>
      <c r="BF83" s="411"/>
      <c r="BG83" s="410"/>
      <c r="BH83" s="334"/>
      <c r="BI83" s="334"/>
      <c r="BJ83" s="334"/>
      <c r="BK83" s="411">
        <f t="shared" si="40"/>
        <v>0</v>
      </c>
      <c r="BL83" s="463"/>
      <c r="BM83" s="304"/>
      <c r="BN83" s="304"/>
      <c r="BO83" s="304"/>
      <c r="BP83" s="411">
        <f t="shared" si="41"/>
        <v>0</v>
      </c>
      <c r="BQ83" s="463"/>
      <c r="BR83" s="304"/>
      <c r="BS83" s="304"/>
      <c r="BT83" s="304"/>
      <c r="BU83" s="304"/>
      <c r="BV83" s="304"/>
      <c r="BW83" s="304"/>
      <c r="BX83" s="411"/>
      <c r="BY83" s="410"/>
      <c r="BZ83" s="334"/>
      <c r="CA83" s="334"/>
      <c r="CB83" s="334"/>
      <c r="CC83" s="411">
        <f t="shared" si="42"/>
        <v>0</v>
      </c>
      <c r="CD83" s="463"/>
      <c r="CE83" s="304"/>
      <c r="CF83" s="304"/>
      <c r="CG83" s="304"/>
      <c r="CH83" s="411">
        <f t="shared" si="43"/>
        <v>0</v>
      </c>
      <c r="CI83" s="463"/>
      <c r="CJ83" s="304"/>
      <c r="CK83" s="304"/>
      <c r="CL83" s="304"/>
      <c r="CM83" s="304"/>
      <c r="CN83" s="304"/>
      <c r="CO83" s="304"/>
      <c r="CP83" s="411"/>
    </row>
    <row r="84" spans="1:94" s="53" customFormat="1" ht="14.25" customHeight="1">
      <c r="A84" s="491" t="s">
        <v>316</v>
      </c>
      <c r="B84" s="265"/>
      <c r="C84" s="186"/>
      <c r="D84" s="492"/>
      <c r="E84" s="410"/>
      <c r="F84" s="334"/>
      <c r="G84" s="334"/>
      <c r="H84" s="334"/>
      <c r="I84" s="411">
        <f t="shared" si="34"/>
        <v>0</v>
      </c>
      <c r="J84" s="463"/>
      <c r="K84" s="304"/>
      <c r="L84" s="304"/>
      <c r="M84" s="304"/>
      <c r="N84" s="411">
        <f t="shared" si="35"/>
        <v>0</v>
      </c>
      <c r="O84" s="463"/>
      <c r="P84" s="304"/>
      <c r="Q84" s="304"/>
      <c r="R84" s="304"/>
      <c r="S84" s="304"/>
      <c r="T84" s="304"/>
      <c r="U84" s="304"/>
      <c r="V84" s="411"/>
      <c r="W84" s="410"/>
      <c r="X84" s="334"/>
      <c r="Y84" s="334"/>
      <c r="Z84" s="334"/>
      <c r="AA84" s="411">
        <f t="shared" si="36"/>
        <v>0</v>
      </c>
      <c r="AB84" s="463"/>
      <c r="AC84" s="304"/>
      <c r="AD84" s="304"/>
      <c r="AE84" s="304"/>
      <c r="AF84" s="411">
        <f t="shared" si="37"/>
        <v>0</v>
      </c>
      <c r="AG84" s="463"/>
      <c r="AH84" s="304"/>
      <c r="AI84" s="304"/>
      <c r="AJ84" s="304"/>
      <c r="AK84" s="304"/>
      <c r="AL84" s="304"/>
      <c r="AM84" s="304"/>
      <c r="AN84" s="411"/>
      <c r="AO84" s="410"/>
      <c r="AP84" s="334"/>
      <c r="AQ84" s="334"/>
      <c r="AR84" s="334"/>
      <c r="AS84" s="411">
        <f t="shared" si="38"/>
        <v>0</v>
      </c>
      <c r="AT84" s="463"/>
      <c r="AU84" s="304"/>
      <c r="AV84" s="304"/>
      <c r="AW84" s="304"/>
      <c r="AX84" s="411">
        <f t="shared" si="39"/>
        <v>0</v>
      </c>
      <c r="AY84" s="463"/>
      <c r="AZ84" s="304"/>
      <c r="BA84" s="304"/>
      <c r="BB84" s="304"/>
      <c r="BC84" s="304"/>
      <c r="BD84" s="304"/>
      <c r="BE84" s="304"/>
      <c r="BF84" s="411"/>
      <c r="BG84" s="410"/>
      <c r="BH84" s="334"/>
      <c r="BI84" s="334"/>
      <c r="BJ84" s="334"/>
      <c r="BK84" s="411">
        <f t="shared" si="40"/>
        <v>0</v>
      </c>
      <c r="BL84" s="463"/>
      <c r="BM84" s="304"/>
      <c r="BN84" s="304"/>
      <c r="BO84" s="304"/>
      <c r="BP84" s="411">
        <f t="shared" si="41"/>
        <v>0</v>
      </c>
      <c r="BQ84" s="463"/>
      <c r="BR84" s="304"/>
      <c r="BS84" s="304"/>
      <c r="BT84" s="304"/>
      <c r="BU84" s="304"/>
      <c r="BV84" s="304"/>
      <c r="BW84" s="304"/>
      <c r="BX84" s="411"/>
      <c r="BY84" s="410"/>
      <c r="BZ84" s="334"/>
      <c r="CA84" s="334"/>
      <c r="CB84" s="334"/>
      <c r="CC84" s="411">
        <f t="shared" si="42"/>
        <v>0</v>
      </c>
      <c r="CD84" s="463"/>
      <c r="CE84" s="304"/>
      <c r="CF84" s="304"/>
      <c r="CG84" s="304"/>
      <c r="CH84" s="411">
        <f t="shared" si="43"/>
        <v>0</v>
      </c>
      <c r="CI84" s="463"/>
      <c r="CJ84" s="304"/>
      <c r="CK84" s="304"/>
      <c r="CL84" s="304"/>
      <c r="CM84" s="304"/>
      <c r="CN84" s="304"/>
      <c r="CO84" s="304"/>
      <c r="CP84" s="411"/>
    </row>
    <row r="85" spans="1:94" s="53" customFormat="1" ht="14.25" customHeight="1">
      <c r="A85" s="491" t="s">
        <v>317</v>
      </c>
      <c r="B85" s="265"/>
      <c r="C85" s="186"/>
      <c r="D85" s="492"/>
      <c r="E85" s="410"/>
      <c r="F85" s="334"/>
      <c r="G85" s="334"/>
      <c r="H85" s="334"/>
      <c r="I85" s="411">
        <f t="shared" si="34"/>
        <v>0</v>
      </c>
      <c r="J85" s="463"/>
      <c r="K85" s="304"/>
      <c r="L85" s="304"/>
      <c r="M85" s="304"/>
      <c r="N85" s="411">
        <f t="shared" si="35"/>
        <v>0</v>
      </c>
      <c r="O85" s="463"/>
      <c r="P85" s="304"/>
      <c r="Q85" s="304"/>
      <c r="R85" s="304"/>
      <c r="S85" s="304"/>
      <c r="T85" s="304"/>
      <c r="U85" s="304"/>
      <c r="V85" s="411"/>
      <c r="W85" s="410"/>
      <c r="X85" s="334"/>
      <c r="Y85" s="334"/>
      <c r="Z85" s="334"/>
      <c r="AA85" s="411">
        <f t="shared" si="36"/>
        <v>0</v>
      </c>
      <c r="AB85" s="463"/>
      <c r="AC85" s="304"/>
      <c r="AD85" s="304"/>
      <c r="AE85" s="304"/>
      <c r="AF85" s="411">
        <f t="shared" si="37"/>
        <v>0</v>
      </c>
      <c r="AG85" s="463"/>
      <c r="AH85" s="304"/>
      <c r="AI85" s="304"/>
      <c r="AJ85" s="304"/>
      <c r="AK85" s="304"/>
      <c r="AL85" s="304"/>
      <c r="AM85" s="304"/>
      <c r="AN85" s="411"/>
      <c r="AO85" s="410"/>
      <c r="AP85" s="334"/>
      <c r="AQ85" s="334"/>
      <c r="AR85" s="334"/>
      <c r="AS85" s="411">
        <f t="shared" si="38"/>
        <v>0</v>
      </c>
      <c r="AT85" s="463"/>
      <c r="AU85" s="304"/>
      <c r="AV85" s="304"/>
      <c r="AW85" s="304"/>
      <c r="AX85" s="411">
        <f t="shared" si="39"/>
        <v>0</v>
      </c>
      <c r="AY85" s="463"/>
      <c r="AZ85" s="304"/>
      <c r="BA85" s="304"/>
      <c r="BB85" s="304"/>
      <c r="BC85" s="304"/>
      <c r="BD85" s="304"/>
      <c r="BE85" s="304"/>
      <c r="BF85" s="411"/>
      <c r="BG85" s="410"/>
      <c r="BH85" s="334"/>
      <c r="BI85" s="334"/>
      <c r="BJ85" s="334"/>
      <c r="BK85" s="411">
        <f t="shared" si="40"/>
        <v>0</v>
      </c>
      <c r="BL85" s="463"/>
      <c r="BM85" s="304"/>
      <c r="BN85" s="304"/>
      <c r="BO85" s="304"/>
      <c r="BP85" s="411">
        <f t="shared" si="41"/>
        <v>0</v>
      </c>
      <c r="BQ85" s="463"/>
      <c r="BR85" s="304"/>
      <c r="BS85" s="304"/>
      <c r="BT85" s="304"/>
      <c r="BU85" s="304"/>
      <c r="BV85" s="304"/>
      <c r="BW85" s="304"/>
      <c r="BX85" s="411"/>
      <c r="BY85" s="410"/>
      <c r="BZ85" s="334"/>
      <c r="CA85" s="334"/>
      <c r="CB85" s="334"/>
      <c r="CC85" s="411">
        <f t="shared" si="42"/>
        <v>0</v>
      </c>
      <c r="CD85" s="463"/>
      <c r="CE85" s="304"/>
      <c r="CF85" s="304"/>
      <c r="CG85" s="304"/>
      <c r="CH85" s="411">
        <f t="shared" si="43"/>
        <v>0</v>
      </c>
      <c r="CI85" s="463"/>
      <c r="CJ85" s="304"/>
      <c r="CK85" s="304"/>
      <c r="CL85" s="304"/>
      <c r="CM85" s="304"/>
      <c r="CN85" s="304"/>
      <c r="CO85" s="304"/>
      <c r="CP85" s="411"/>
    </row>
    <row r="86" spans="1:94" s="53" customFormat="1" ht="14.25" customHeight="1">
      <c r="A86" s="491" t="s">
        <v>318</v>
      </c>
      <c r="B86" s="265"/>
      <c r="C86" s="186"/>
      <c r="D86" s="492"/>
      <c r="E86" s="410"/>
      <c r="F86" s="334"/>
      <c r="G86" s="334"/>
      <c r="H86" s="334"/>
      <c r="I86" s="411">
        <f t="shared" si="34"/>
        <v>0</v>
      </c>
      <c r="J86" s="463"/>
      <c r="K86" s="304"/>
      <c r="L86" s="304"/>
      <c r="M86" s="304"/>
      <c r="N86" s="411">
        <f t="shared" si="35"/>
        <v>0</v>
      </c>
      <c r="O86" s="463"/>
      <c r="P86" s="304"/>
      <c r="Q86" s="304"/>
      <c r="R86" s="304"/>
      <c r="S86" s="304"/>
      <c r="T86" s="304"/>
      <c r="U86" s="304"/>
      <c r="V86" s="411"/>
      <c r="W86" s="410"/>
      <c r="X86" s="334"/>
      <c r="Y86" s="334"/>
      <c r="Z86" s="334"/>
      <c r="AA86" s="411">
        <f t="shared" si="36"/>
        <v>0</v>
      </c>
      <c r="AB86" s="463"/>
      <c r="AC86" s="304"/>
      <c r="AD86" s="304"/>
      <c r="AE86" s="304"/>
      <c r="AF86" s="411">
        <f t="shared" si="37"/>
        <v>0</v>
      </c>
      <c r="AG86" s="463"/>
      <c r="AH86" s="304"/>
      <c r="AI86" s="304"/>
      <c r="AJ86" s="304"/>
      <c r="AK86" s="304"/>
      <c r="AL86" s="304"/>
      <c r="AM86" s="304"/>
      <c r="AN86" s="411"/>
      <c r="AO86" s="410"/>
      <c r="AP86" s="334"/>
      <c r="AQ86" s="334"/>
      <c r="AR86" s="334"/>
      <c r="AS86" s="411">
        <f t="shared" si="38"/>
        <v>0</v>
      </c>
      <c r="AT86" s="463"/>
      <c r="AU86" s="304"/>
      <c r="AV86" s="304"/>
      <c r="AW86" s="304"/>
      <c r="AX86" s="411">
        <f t="shared" si="39"/>
        <v>0</v>
      </c>
      <c r="AY86" s="463"/>
      <c r="AZ86" s="304"/>
      <c r="BA86" s="304"/>
      <c r="BB86" s="304"/>
      <c r="BC86" s="304"/>
      <c r="BD86" s="304"/>
      <c r="BE86" s="304"/>
      <c r="BF86" s="411"/>
      <c r="BG86" s="410"/>
      <c r="BH86" s="334"/>
      <c r="BI86" s="334"/>
      <c r="BJ86" s="334"/>
      <c r="BK86" s="411">
        <f t="shared" si="40"/>
        <v>0</v>
      </c>
      <c r="BL86" s="463"/>
      <c r="BM86" s="304"/>
      <c r="BN86" s="304"/>
      <c r="BO86" s="304"/>
      <c r="BP86" s="411">
        <f t="shared" si="41"/>
        <v>0</v>
      </c>
      <c r="BQ86" s="463"/>
      <c r="BR86" s="304"/>
      <c r="BS86" s="304"/>
      <c r="BT86" s="304"/>
      <c r="BU86" s="304"/>
      <c r="BV86" s="304"/>
      <c r="BW86" s="304"/>
      <c r="BX86" s="411"/>
      <c r="BY86" s="410"/>
      <c r="BZ86" s="334"/>
      <c r="CA86" s="334"/>
      <c r="CB86" s="334"/>
      <c r="CC86" s="411">
        <f t="shared" si="42"/>
        <v>0</v>
      </c>
      <c r="CD86" s="463"/>
      <c r="CE86" s="304"/>
      <c r="CF86" s="304"/>
      <c r="CG86" s="304"/>
      <c r="CH86" s="411">
        <f t="shared" si="43"/>
        <v>0</v>
      </c>
      <c r="CI86" s="463"/>
      <c r="CJ86" s="304"/>
      <c r="CK86" s="304"/>
      <c r="CL86" s="304"/>
      <c r="CM86" s="304"/>
      <c r="CN86" s="304"/>
      <c r="CO86" s="304"/>
      <c r="CP86" s="411"/>
    </row>
    <row r="87" spans="1:94" s="53" customFormat="1" ht="14.25" customHeight="1">
      <c r="A87" s="491" t="s">
        <v>319</v>
      </c>
      <c r="B87" s="265"/>
      <c r="C87" s="186"/>
      <c r="D87" s="492"/>
      <c r="E87" s="410"/>
      <c r="F87" s="334"/>
      <c r="G87" s="334"/>
      <c r="H87" s="334"/>
      <c r="I87" s="411">
        <f t="shared" si="34"/>
        <v>0</v>
      </c>
      <c r="J87" s="463"/>
      <c r="K87" s="304"/>
      <c r="L87" s="304"/>
      <c r="M87" s="304"/>
      <c r="N87" s="411">
        <f t="shared" si="35"/>
        <v>0</v>
      </c>
      <c r="O87" s="463"/>
      <c r="P87" s="304"/>
      <c r="Q87" s="304"/>
      <c r="R87" s="304"/>
      <c r="S87" s="304"/>
      <c r="T87" s="304"/>
      <c r="U87" s="304"/>
      <c r="V87" s="411"/>
      <c r="W87" s="410"/>
      <c r="X87" s="334"/>
      <c r="Y87" s="334"/>
      <c r="Z87" s="334"/>
      <c r="AA87" s="411">
        <f t="shared" si="36"/>
        <v>0</v>
      </c>
      <c r="AB87" s="463"/>
      <c r="AC87" s="304"/>
      <c r="AD87" s="304"/>
      <c r="AE87" s="304"/>
      <c r="AF87" s="411">
        <f t="shared" si="37"/>
        <v>0</v>
      </c>
      <c r="AG87" s="463"/>
      <c r="AH87" s="304"/>
      <c r="AI87" s="304"/>
      <c r="AJ87" s="304"/>
      <c r="AK87" s="304"/>
      <c r="AL87" s="304"/>
      <c r="AM87" s="304"/>
      <c r="AN87" s="411"/>
      <c r="AO87" s="410"/>
      <c r="AP87" s="334"/>
      <c r="AQ87" s="334"/>
      <c r="AR87" s="334"/>
      <c r="AS87" s="411">
        <f t="shared" si="38"/>
        <v>0</v>
      </c>
      <c r="AT87" s="463"/>
      <c r="AU87" s="304"/>
      <c r="AV87" s="304"/>
      <c r="AW87" s="304"/>
      <c r="AX87" s="411">
        <f t="shared" si="39"/>
        <v>0</v>
      </c>
      <c r="AY87" s="463"/>
      <c r="AZ87" s="304"/>
      <c r="BA87" s="304"/>
      <c r="BB87" s="304"/>
      <c r="BC87" s="304"/>
      <c r="BD87" s="304"/>
      <c r="BE87" s="304"/>
      <c r="BF87" s="411"/>
      <c r="BG87" s="410"/>
      <c r="BH87" s="334"/>
      <c r="BI87" s="334"/>
      <c r="BJ87" s="334"/>
      <c r="BK87" s="411">
        <f t="shared" si="40"/>
        <v>0</v>
      </c>
      <c r="BL87" s="463"/>
      <c r="BM87" s="304"/>
      <c r="BN87" s="304"/>
      <c r="BO87" s="304"/>
      <c r="BP87" s="411">
        <f t="shared" si="41"/>
        <v>0</v>
      </c>
      <c r="BQ87" s="463"/>
      <c r="BR87" s="304"/>
      <c r="BS87" s="304"/>
      <c r="BT87" s="304"/>
      <c r="BU87" s="304"/>
      <c r="BV87" s="304"/>
      <c r="BW87" s="304"/>
      <c r="BX87" s="411"/>
      <c r="BY87" s="410"/>
      <c r="BZ87" s="334"/>
      <c r="CA87" s="334"/>
      <c r="CB87" s="334"/>
      <c r="CC87" s="411">
        <f t="shared" si="42"/>
        <v>0</v>
      </c>
      <c r="CD87" s="463"/>
      <c r="CE87" s="304"/>
      <c r="CF87" s="304"/>
      <c r="CG87" s="304"/>
      <c r="CH87" s="411">
        <f t="shared" si="43"/>
        <v>0</v>
      </c>
      <c r="CI87" s="463"/>
      <c r="CJ87" s="304"/>
      <c r="CK87" s="304"/>
      <c r="CL87" s="304"/>
      <c r="CM87" s="304"/>
      <c r="CN87" s="304"/>
      <c r="CO87" s="304"/>
      <c r="CP87" s="411"/>
    </row>
    <row r="88" spans="1:94" s="53" customFormat="1" ht="14.25" customHeight="1">
      <c r="A88" s="491" t="s">
        <v>320</v>
      </c>
      <c r="B88" s="265"/>
      <c r="C88" s="186"/>
      <c r="D88" s="492"/>
      <c r="E88" s="410"/>
      <c r="F88" s="334"/>
      <c r="G88" s="334"/>
      <c r="H88" s="334"/>
      <c r="I88" s="411">
        <f t="shared" si="34"/>
        <v>0</v>
      </c>
      <c r="J88" s="463"/>
      <c r="K88" s="304"/>
      <c r="L88" s="304"/>
      <c r="M88" s="304"/>
      <c r="N88" s="411">
        <f t="shared" si="35"/>
        <v>0</v>
      </c>
      <c r="O88" s="463"/>
      <c r="P88" s="304"/>
      <c r="Q88" s="304"/>
      <c r="R88" s="304"/>
      <c r="S88" s="304"/>
      <c r="T88" s="304"/>
      <c r="U88" s="304"/>
      <c r="V88" s="411"/>
      <c r="W88" s="410"/>
      <c r="X88" s="334"/>
      <c r="Y88" s="334"/>
      <c r="Z88" s="334"/>
      <c r="AA88" s="411">
        <f t="shared" si="36"/>
        <v>0</v>
      </c>
      <c r="AB88" s="463"/>
      <c r="AC88" s="304"/>
      <c r="AD88" s="304"/>
      <c r="AE88" s="304"/>
      <c r="AF88" s="411">
        <f t="shared" si="37"/>
        <v>0</v>
      </c>
      <c r="AG88" s="463"/>
      <c r="AH88" s="304"/>
      <c r="AI88" s="304"/>
      <c r="AJ88" s="304"/>
      <c r="AK88" s="304"/>
      <c r="AL88" s="304"/>
      <c r="AM88" s="304"/>
      <c r="AN88" s="411"/>
      <c r="AO88" s="410"/>
      <c r="AP88" s="334"/>
      <c r="AQ88" s="334"/>
      <c r="AR88" s="334"/>
      <c r="AS88" s="411">
        <f t="shared" si="38"/>
        <v>0</v>
      </c>
      <c r="AT88" s="463"/>
      <c r="AU88" s="304"/>
      <c r="AV88" s="304"/>
      <c r="AW88" s="304"/>
      <c r="AX88" s="411">
        <f t="shared" si="39"/>
        <v>0</v>
      </c>
      <c r="AY88" s="463"/>
      <c r="AZ88" s="304"/>
      <c r="BA88" s="304"/>
      <c r="BB88" s="304"/>
      <c r="BC88" s="304"/>
      <c r="BD88" s="304"/>
      <c r="BE88" s="304"/>
      <c r="BF88" s="411"/>
      <c r="BG88" s="410"/>
      <c r="BH88" s="334"/>
      <c r="BI88" s="334"/>
      <c r="BJ88" s="334"/>
      <c r="BK88" s="411">
        <f t="shared" si="40"/>
        <v>0</v>
      </c>
      <c r="BL88" s="463"/>
      <c r="BM88" s="304"/>
      <c r="BN88" s="304"/>
      <c r="BO88" s="304"/>
      <c r="BP88" s="411">
        <f t="shared" si="41"/>
        <v>0</v>
      </c>
      <c r="BQ88" s="463"/>
      <c r="BR88" s="304"/>
      <c r="BS88" s="304"/>
      <c r="BT88" s="304"/>
      <c r="BU88" s="304"/>
      <c r="BV88" s="304"/>
      <c r="BW88" s="304"/>
      <c r="BX88" s="411"/>
      <c r="BY88" s="410"/>
      <c r="BZ88" s="334"/>
      <c r="CA88" s="334"/>
      <c r="CB88" s="334"/>
      <c r="CC88" s="411">
        <f t="shared" si="42"/>
        <v>0</v>
      </c>
      <c r="CD88" s="463"/>
      <c r="CE88" s="304"/>
      <c r="CF88" s="304"/>
      <c r="CG88" s="304"/>
      <c r="CH88" s="411">
        <f t="shared" si="43"/>
        <v>0</v>
      </c>
      <c r="CI88" s="463"/>
      <c r="CJ88" s="304"/>
      <c r="CK88" s="304"/>
      <c r="CL88" s="304"/>
      <c r="CM88" s="304"/>
      <c r="CN88" s="304"/>
      <c r="CO88" s="304"/>
      <c r="CP88" s="411"/>
    </row>
    <row r="89" spans="1:94" s="53" customFormat="1" ht="14.25" customHeight="1">
      <c r="A89" s="491" t="s">
        <v>321</v>
      </c>
      <c r="B89" s="265"/>
      <c r="C89" s="186"/>
      <c r="D89" s="492"/>
      <c r="E89" s="410"/>
      <c r="F89" s="334"/>
      <c r="G89" s="334"/>
      <c r="H89" s="334"/>
      <c r="I89" s="411">
        <f t="shared" si="34"/>
        <v>0</v>
      </c>
      <c r="J89" s="463"/>
      <c r="K89" s="304"/>
      <c r="L89" s="304"/>
      <c r="M89" s="304"/>
      <c r="N89" s="411">
        <f t="shared" si="35"/>
        <v>0</v>
      </c>
      <c r="O89" s="463"/>
      <c r="P89" s="304"/>
      <c r="Q89" s="304"/>
      <c r="R89" s="304"/>
      <c r="S89" s="304"/>
      <c r="T89" s="304"/>
      <c r="U89" s="304"/>
      <c r="V89" s="411"/>
      <c r="W89" s="410"/>
      <c r="X89" s="334"/>
      <c r="Y89" s="334"/>
      <c r="Z89" s="334"/>
      <c r="AA89" s="411">
        <f t="shared" si="36"/>
        <v>0</v>
      </c>
      <c r="AB89" s="463"/>
      <c r="AC89" s="304"/>
      <c r="AD89" s="304"/>
      <c r="AE89" s="304"/>
      <c r="AF89" s="411">
        <f t="shared" si="37"/>
        <v>0</v>
      </c>
      <c r="AG89" s="463"/>
      <c r="AH89" s="304"/>
      <c r="AI89" s="304"/>
      <c r="AJ89" s="304"/>
      <c r="AK89" s="304"/>
      <c r="AL89" s="304"/>
      <c r="AM89" s="304"/>
      <c r="AN89" s="411"/>
      <c r="AO89" s="410"/>
      <c r="AP89" s="334"/>
      <c r="AQ89" s="334"/>
      <c r="AR89" s="334"/>
      <c r="AS89" s="411">
        <f t="shared" si="38"/>
        <v>0</v>
      </c>
      <c r="AT89" s="463"/>
      <c r="AU89" s="304"/>
      <c r="AV89" s="304"/>
      <c r="AW89" s="304"/>
      <c r="AX89" s="411">
        <f t="shared" si="39"/>
        <v>0</v>
      </c>
      <c r="AY89" s="463"/>
      <c r="AZ89" s="304"/>
      <c r="BA89" s="304"/>
      <c r="BB89" s="304"/>
      <c r="BC89" s="304"/>
      <c r="BD89" s="304"/>
      <c r="BE89" s="304"/>
      <c r="BF89" s="411"/>
      <c r="BG89" s="410"/>
      <c r="BH89" s="334"/>
      <c r="BI89" s="334"/>
      <c r="BJ89" s="334"/>
      <c r="BK89" s="411">
        <f t="shared" si="40"/>
        <v>0</v>
      </c>
      <c r="BL89" s="463"/>
      <c r="BM89" s="304"/>
      <c r="BN89" s="304"/>
      <c r="BO89" s="304"/>
      <c r="BP89" s="411">
        <f t="shared" si="41"/>
        <v>0</v>
      </c>
      <c r="BQ89" s="463"/>
      <c r="BR89" s="304"/>
      <c r="BS89" s="304"/>
      <c r="BT89" s="304"/>
      <c r="BU89" s="304"/>
      <c r="BV89" s="304"/>
      <c r="BW89" s="304"/>
      <c r="BX89" s="411"/>
      <c r="BY89" s="410"/>
      <c r="BZ89" s="334"/>
      <c r="CA89" s="334"/>
      <c r="CB89" s="334"/>
      <c r="CC89" s="411">
        <f t="shared" si="42"/>
        <v>0</v>
      </c>
      <c r="CD89" s="463"/>
      <c r="CE89" s="304"/>
      <c r="CF89" s="304"/>
      <c r="CG89" s="304"/>
      <c r="CH89" s="411">
        <f t="shared" si="43"/>
        <v>0</v>
      </c>
      <c r="CI89" s="463"/>
      <c r="CJ89" s="304"/>
      <c r="CK89" s="304"/>
      <c r="CL89" s="304"/>
      <c r="CM89" s="304"/>
      <c r="CN89" s="304"/>
      <c r="CO89" s="304"/>
      <c r="CP89" s="411"/>
    </row>
    <row r="90" spans="1:94" s="53" customFormat="1" ht="14.25" customHeight="1">
      <c r="A90" s="491" t="s">
        <v>322</v>
      </c>
      <c r="B90" s="265"/>
      <c r="C90" s="186"/>
      <c r="D90" s="492"/>
      <c r="E90" s="410"/>
      <c r="F90" s="334"/>
      <c r="G90" s="334"/>
      <c r="H90" s="334"/>
      <c r="I90" s="411">
        <f t="shared" si="34"/>
        <v>0</v>
      </c>
      <c r="J90" s="463"/>
      <c r="K90" s="304"/>
      <c r="L90" s="304"/>
      <c r="M90" s="304"/>
      <c r="N90" s="411">
        <f t="shared" si="35"/>
        <v>0</v>
      </c>
      <c r="O90" s="463"/>
      <c r="P90" s="304"/>
      <c r="Q90" s="304"/>
      <c r="R90" s="304"/>
      <c r="S90" s="304"/>
      <c r="T90" s="304"/>
      <c r="U90" s="304"/>
      <c r="V90" s="411"/>
      <c r="W90" s="410"/>
      <c r="X90" s="334"/>
      <c r="Y90" s="334"/>
      <c r="Z90" s="334"/>
      <c r="AA90" s="411">
        <f t="shared" si="36"/>
        <v>0</v>
      </c>
      <c r="AB90" s="463"/>
      <c r="AC90" s="304"/>
      <c r="AD90" s="304"/>
      <c r="AE90" s="304"/>
      <c r="AF90" s="411">
        <f t="shared" si="37"/>
        <v>0</v>
      </c>
      <c r="AG90" s="463"/>
      <c r="AH90" s="304"/>
      <c r="AI90" s="304"/>
      <c r="AJ90" s="304"/>
      <c r="AK90" s="304"/>
      <c r="AL90" s="304"/>
      <c r="AM90" s="304"/>
      <c r="AN90" s="411"/>
      <c r="AO90" s="410"/>
      <c r="AP90" s="334"/>
      <c r="AQ90" s="334"/>
      <c r="AR90" s="334"/>
      <c r="AS90" s="411">
        <f t="shared" si="38"/>
        <v>0</v>
      </c>
      <c r="AT90" s="463"/>
      <c r="AU90" s="304"/>
      <c r="AV90" s="304"/>
      <c r="AW90" s="304"/>
      <c r="AX90" s="411">
        <f t="shared" si="39"/>
        <v>0</v>
      </c>
      <c r="AY90" s="463"/>
      <c r="AZ90" s="304"/>
      <c r="BA90" s="304"/>
      <c r="BB90" s="304"/>
      <c r="BC90" s="304"/>
      <c r="BD90" s="304"/>
      <c r="BE90" s="304"/>
      <c r="BF90" s="411"/>
      <c r="BG90" s="410"/>
      <c r="BH90" s="334"/>
      <c r="BI90" s="334"/>
      <c r="BJ90" s="334"/>
      <c r="BK90" s="411">
        <f t="shared" si="40"/>
        <v>0</v>
      </c>
      <c r="BL90" s="463"/>
      <c r="BM90" s="304"/>
      <c r="BN90" s="304"/>
      <c r="BO90" s="304"/>
      <c r="BP90" s="411">
        <f t="shared" si="41"/>
        <v>0</v>
      </c>
      <c r="BQ90" s="463"/>
      <c r="BR90" s="304"/>
      <c r="BS90" s="304"/>
      <c r="BT90" s="304"/>
      <c r="BU90" s="304"/>
      <c r="BV90" s="304"/>
      <c r="BW90" s="304"/>
      <c r="BX90" s="411"/>
      <c r="BY90" s="410"/>
      <c r="BZ90" s="334"/>
      <c r="CA90" s="334"/>
      <c r="CB90" s="334"/>
      <c r="CC90" s="411">
        <f t="shared" si="42"/>
        <v>0</v>
      </c>
      <c r="CD90" s="463"/>
      <c r="CE90" s="304"/>
      <c r="CF90" s="304"/>
      <c r="CG90" s="304"/>
      <c r="CH90" s="411">
        <f t="shared" si="43"/>
        <v>0</v>
      </c>
      <c r="CI90" s="463"/>
      <c r="CJ90" s="304"/>
      <c r="CK90" s="304"/>
      <c r="CL90" s="304"/>
      <c r="CM90" s="304"/>
      <c r="CN90" s="304"/>
      <c r="CO90" s="304"/>
      <c r="CP90" s="411"/>
    </row>
    <row r="91" spans="1:94" s="53" customFormat="1" ht="14.25" customHeight="1">
      <c r="A91" s="491" t="s">
        <v>323</v>
      </c>
      <c r="B91" s="265"/>
      <c r="C91" s="186"/>
      <c r="D91" s="492"/>
      <c r="E91" s="410"/>
      <c r="F91" s="334"/>
      <c r="G91" s="334"/>
      <c r="H91" s="334"/>
      <c r="I91" s="411">
        <f t="shared" si="34"/>
        <v>0</v>
      </c>
      <c r="J91" s="463"/>
      <c r="K91" s="304"/>
      <c r="L91" s="304"/>
      <c r="M91" s="304"/>
      <c r="N91" s="411">
        <f t="shared" si="35"/>
        <v>0</v>
      </c>
      <c r="O91" s="463"/>
      <c r="P91" s="304"/>
      <c r="Q91" s="304"/>
      <c r="R91" s="304"/>
      <c r="S91" s="304"/>
      <c r="T91" s="304"/>
      <c r="U91" s="304"/>
      <c r="V91" s="411"/>
      <c r="W91" s="410"/>
      <c r="X91" s="334"/>
      <c r="Y91" s="334"/>
      <c r="Z91" s="334"/>
      <c r="AA91" s="411">
        <f t="shared" si="36"/>
        <v>0</v>
      </c>
      <c r="AB91" s="463"/>
      <c r="AC91" s="304"/>
      <c r="AD91" s="304"/>
      <c r="AE91" s="304"/>
      <c r="AF91" s="411">
        <f t="shared" si="37"/>
        <v>0</v>
      </c>
      <c r="AG91" s="463"/>
      <c r="AH91" s="304"/>
      <c r="AI91" s="304"/>
      <c r="AJ91" s="304"/>
      <c r="AK91" s="304"/>
      <c r="AL91" s="304"/>
      <c r="AM91" s="304"/>
      <c r="AN91" s="411"/>
      <c r="AO91" s="410"/>
      <c r="AP91" s="334"/>
      <c r="AQ91" s="334"/>
      <c r="AR91" s="334"/>
      <c r="AS91" s="411">
        <f t="shared" si="38"/>
        <v>0</v>
      </c>
      <c r="AT91" s="463"/>
      <c r="AU91" s="304"/>
      <c r="AV91" s="304"/>
      <c r="AW91" s="304"/>
      <c r="AX91" s="411">
        <f t="shared" si="39"/>
        <v>0</v>
      </c>
      <c r="AY91" s="463"/>
      <c r="AZ91" s="304"/>
      <c r="BA91" s="304"/>
      <c r="BB91" s="304"/>
      <c r="BC91" s="304"/>
      <c r="BD91" s="304"/>
      <c r="BE91" s="304"/>
      <c r="BF91" s="411"/>
      <c r="BG91" s="410"/>
      <c r="BH91" s="334"/>
      <c r="BI91" s="334"/>
      <c r="BJ91" s="334"/>
      <c r="BK91" s="411">
        <f t="shared" si="40"/>
        <v>0</v>
      </c>
      <c r="BL91" s="463"/>
      <c r="BM91" s="304"/>
      <c r="BN91" s="304"/>
      <c r="BO91" s="304"/>
      <c r="BP91" s="411">
        <f t="shared" si="41"/>
        <v>0</v>
      </c>
      <c r="BQ91" s="463"/>
      <c r="BR91" s="304"/>
      <c r="BS91" s="304"/>
      <c r="BT91" s="304"/>
      <c r="BU91" s="304"/>
      <c r="BV91" s="304"/>
      <c r="BW91" s="304"/>
      <c r="BX91" s="411"/>
      <c r="BY91" s="410"/>
      <c r="BZ91" s="334"/>
      <c r="CA91" s="334"/>
      <c r="CB91" s="334"/>
      <c r="CC91" s="411">
        <f t="shared" si="42"/>
        <v>0</v>
      </c>
      <c r="CD91" s="463"/>
      <c r="CE91" s="304"/>
      <c r="CF91" s="304"/>
      <c r="CG91" s="304"/>
      <c r="CH91" s="411">
        <f t="shared" si="43"/>
        <v>0</v>
      </c>
      <c r="CI91" s="463"/>
      <c r="CJ91" s="304"/>
      <c r="CK91" s="304"/>
      <c r="CL91" s="304"/>
      <c r="CM91" s="304"/>
      <c r="CN91" s="304"/>
      <c r="CO91" s="304"/>
      <c r="CP91" s="411"/>
    </row>
    <row r="92" spans="1:94" s="53" customFormat="1" ht="14.25" customHeight="1">
      <c r="A92" s="491" t="s">
        <v>324</v>
      </c>
      <c r="B92" s="265"/>
      <c r="C92" s="186"/>
      <c r="D92" s="492"/>
      <c r="E92" s="410"/>
      <c r="F92" s="334"/>
      <c r="G92" s="334"/>
      <c r="H92" s="334"/>
      <c r="I92" s="411">
        <f t="shared" si="34"/>
        <v>0</v>
      </c>
      <c r="J92" s="463"/>
      <c r="K92" s="304"/>
      <c r="L92" s="304"/>
      <c r="M92" s="304"/>
      <c r="N92" s="411">
        <f t="shared" si="35"/>
        <v>0</v>
      </c>
      <c r="O92" s="463"/>
      <c r="P92" s="304"/>
      <c r="Q92" s="304"/>
      <c r="R92" s="304"/>
      <c r="S92" s="304"/>
      <c r="T92" s="304"/>
      <c r="U92" s="304"/>
      <c r="V92" s="411"/>
      <c r="W92" s="410"/>
      <c r="X92" s="334"/>
      <c r="Y92" s="334"/>
      <c r="Z92" s="334"/>
      <c r="AA92" s="411">
        <f t="shared" si="36"/>
        <v>0</v>
      </c>
      <c r="AB92" s="463"/>
      <c r="AC92" s="304"/>
      <c r="AD92" s="304"/>
      <c r="AE92" s="304"/>
      <c r="AF92" s="411">
        <f t="shared" si="37"/>
        <v>0</v>
      </c>
      <c r="AG92" s="463"/>
      <c r="AH92" s="304"/>
      <c r="AI92" s="304"/>
      <c r="AJ92" s="304"/>
      <c r="AK92" s="304"/>
      <c r="AL92" s="304"/>
      <c r="AM92" s="304"/>
      <c r="AN92" s="411"/>
      <c r="AO92" s="410"/>
      <c r="AP92" s="334"/>
      <c r="AQ92" s="334"/>
      <c r="AR92" s="334"/>
      <c r="AS92" s="411">
        <f t="shared" si="38"/>
        <v>0</v>
      </c>
      <c r="AT92" s="463"/>
      <c r="AU92" s="304"/>
      <c r="AV92" s="304"/>
      <c r="AW92" s="304"/>
      <c r="AX92" s="411">
        <f t="shared" si="39"/>
        <v>0</v>
      </c>
      <c r="AY92" s="463"/>
      <c r="AZ92" s="304"/>
      <c r="BA92" s="304"/>
      <c r="BB92" s="304"/>
      <c r="BC92" s="304"/>
      <c r="BD92" s="304"/>
      <c r="BE92" s="304"/>
      <c r="BF92" s="411"/>
      <c r="BG92" s="410"/>
      <c r="BH92" s="334"/>
      <c r="BI92" s="334"/>
      <c r="BJ92" s="334"/>
      <c r="BK92" s="411">
        <f t="shared" si="40"/>
        <v>0</v>
      </c>
      <c r="BL92" s="463"/>
      <c r="BM92" s="304"/>
      <c r="BN92" s="304"/>
      <c r="BO92" s="304"/>
      <c r="BP92" s="411">
        <f t="shared" si="41"/>
        <v>0</v>
      </c>
      <c r="BQ92" s="463"/>
      <c r="BR92" s="304"/>
      <c r="BS92" s="304"/>
      <c r="BT92" s="304"/>
      <c r="BU92" s="304"/>
      <c r="BV92" s="304"/>
      <c r="BW92" s="304"/>
      <c r="BX92" s="411"/>
      <c r="BY92" s="410"/>
      <c r="BZ92" s="334"/>
      <c r="CA92" s="334"/>
      <c r="CB92" s="334"/>
      <c r="CC92" s="411">
        <f t="shared" si="42"/>
        <v>0</v>
      </c>
      <c r="CD92" s="463"/>
      <c r="CE92" s="304"/>
      <c r="CF92" s="304"/>
      <c r="CG92" s="304"/>
      <c r="CH92" s="411">
        <f t="shared" si="43"/>
        <v>0</v>
      </c>
      <c r="CI92" s="463"/>
      <c r="CJ92" s="304"/>
      <c r="CK92" s="304"/>
      <c r="CL92" s="304"/>
      <c r="CM92" s="304"/>
      <c r="CN92" s="304"/>
      <c r="CO92" s="304"/>
      <c r="CP92" s="411"/>
    </row>
    <row r="93" spans="1:94" s="53" customFormat="1" ht="14.25" customHeight="1">
      <c r="A93" s="491" t="s">
        <v>325</v>
      </c>
      <c r="B93" s="265"/>
      <c r="C93" s="247"/>
      <c r="D93" s="497"/>
      <c r="E93" s="410"/>
      <c r="F93" s="334"/>
      <c r="G93" s="334"/>
      <c r="H93" s="334"/>
      <c r="I93" s="411">
        <f t="shared" si="34"/>
        <v>0</v>
      </c>
      <c r="J93" s="463"/>
      <c r="K93" s="304"/>
      <c r="L93" s="304"/>
      <c r="M93" s="304"/>
      <c r="N93" s="411">
        <f t="shared" si="35"/>
        <v>0</v>
      </c>
      <c r="O93" s="463"/>
      <c r="P93" s="304"/>
      <c r="Q93" s="304"/>
      <c r="R93" s="304"/>
      <c r="S93" s="304"/>
      <c r="T93" s="304"/>
      <c r="U93" s="304"/>
      <c r="V93" s="411"/>
      <c r="W93" s="410"/>
      <c r="X93" s="334"/>
      <c r="Y93" s="334"/>
      <c r="Z93" s="334"/>
      <c r="AA93" s="411">
        <f t="shared" si="36"/>
        <v>0</v>
      </c>
      <c r="AB93" s="463"/>
      <c r="AC93" s="304"/>
      <c r="AD93" s="304"/>
      <c r="AE93" s="304"/>
      <c r="AF93" s="411">
        <f t="shared" si="37"/>
        <v>0</v>
      </c>
      <c r="AG93" s="463"/>
      <c r="AH93" s="304"/>
      <c r="AI93" s="304"/>
      <c r="AJ93" s="304"/>
      <c r="AK93" s="304"/>
      <c r="AL93" s="304"/>
      <c r="AM93" s="304"/>
      <c r="AN93" s="411"/>
      <c r="AO93" s="410"/>
      <c r="AP93" s="334"/>
      <c r="AQ93" s="334"/>
      <c r="AR93" s="334"/>
      <c r="AS93" s="411">
        <f t="shared" si="38"/>
        <v>0</v>
      </c>
      <c r="AT93" s="463"/>
      <c r="AU93" s="304"/>
      <c r="AV93" s="304"/>
      <c r="AW93" s="304"/>
      <c r="AX93" s="411">
        <f t="shared" si="39"/>
        <v>0</v>
      </c>
      <c r="AY93" s="463"/>
      <c r="AZ93" s="304"/>
      <c r="BA93" s="304"/>
      <c r="BB93" s="304"/>
      <c r="BC93" s="304"/>
      <c r="BD93" s="304"/>
      <c r="BE93" s="304"/>
      <c r="BF93" s="411"/>
      <c r="BG93" s="410"/>
      <c r="BH93" s="334"/>
      <c r="BI93" s="334"/>
      <c r="BJ93" s="334"/>
      <c r="BK93" s="411">
        <f t="shared" si="40"/>
        <v>0</v>
      </c>
      <c r="BL93" s="463"/>
      <c r="BM93" s="304"/>
      <c r="BN93" s="304"/>
      <c r="BO93" s="304"/>
      <c r="BP93" s="411">
        <f t="shared" si="41"/>
        <v>0</v>
      </c>
      <c r="BQ93" s="463"/>
      <c r="BR93" s="304"/>
      <c r="BS93" s="304"/>
      <c r="BT93" s="304"/>
      <c r="BU93" s="304"/>
      <c r="BV93" s="304"/>
      <c r="BW93" s="304"/>
      <c r="BX93" s="411"/>
      <c r="BY93" s="410"/>
      <c r="BZ93" s="334"/>
      <c r="CA93" s="334"/>
      <c r="CB93" s="334"/>
      <c r="CC93" s="411">
        <f t="shared" si="42"/>
        <v>0</v>
      </c>
      <c r="CD93" s="463"/>
      <c r="CE93" s="304"/>
      <c r="CF93" s="304"/>
      <c r="CG93" s="304"/>
      <c r="CH93" s="411">
        <f t="shared" si="43"/>
        <v>0</v>
      </c>
      <c r="CI93" s="463"/>
      <c r="CJ93" s="304"/>
      <c r="CK93" s="304"/>
      <c r="CL93" s="304"/>
      <c r="CM93" s="304"/>
      <c r="CN93" s="304"/>
      <c r="CO93" s="304"/>
      <c r="CP93" s="411"/>
    </row>
    <row r="94" spans="1:94" s="53" customFormat="1" ht="14.25" customHeight="1">
      <c r="A94" s="491" t="s">
        <v>326</v>
      </c>
      <c r="B94" s="265"/>
      <c r="C94" s="186"/>
      <c r="D94" s="492"/>
      <c r="E94" s="410"/>
      <c r="F94" s="334"/>
      <c r="G94" s="334"/>
      <c r="H94" s="334"/>
      <c r="I94" s="411">
        <f t="shared" si="34"/>
        <v>0</v>
      </c>
      <c r="J94" s="463"/>
      <c r="K94" s="304"/>
      <c r="L94" s="304"/>
      <c r="M94" s="304"/>
      <c r="N94" s="411">
        <f t="shared" si="35"/>
        <v>0</v>
      </c>
      <c r="O94" s="463"/>
      <c r="P94" s="304"/>
      <c r="Q94" s="304"/>
      <c r="R94" s="304"/>
      <c r="S94" s="304"/>
      <c r="T94" s="304"/>
      <c r="U94" s="304"/>
      <c r="V94" s="411"/>
      <c r="W94" s="410"/>
      <c r="X94" s="334"/>
      <c r="Y94" s="334"/>
      <c r="Z94" s="334"/>
      <c r="AA94" s="411">
        <f t="shared" si="36"/>
        <v>0</v>
      </c>
      <c r="AB94" s="463"/>
      <c r="AC94" s="304"/>
      <c r="AD94" s="304"/>
      <c r="AE94" s="304"/>
      <c r="AF94" s="411">
        <f t="shared" si="37"/>
        <v>0</v>
      </c>
      <c r="AG94" s="463"/>
      <c r="AH94" s="304"/>
      <c r="AI94" s="304"/>
      <c r="AJ94" s="304"/>
      <c r="AK94" s="304"/>
      <c r="AL94" s="304"/>
      <c r="AM94" s="304"/>
      <c r="AN94" s="411"/>
      <c r="AO94" s="410"/>
      <c r="AP94" s="334"/>
      <c r="AQ94" s="334"/>
      <c r="AR94" s="334"/>
      <c r="AS94" s="411">
        <f t="shared" si="38"/>
        <v>0</v>
      </c>
      <c r="AT94" s="463"/>
      <c r="AU94" s="304"/>
      <c r="AV94" s="304"/>
      <c r="AW94" s="304"/>
      <c r="AX94" s="411">
        <f t="shared" si="39"/>
        <v>0</v>
      </c>
      <c r="AY94" s="463"/>
      <c r="AZ94" s="304"/>
      <c r="BA94" s="304"/>
      <c r="BB94" s="304"/>
      <c r="BC94" s="304"/>
      <c r="BD94" s="304"/>
      <c r="BE94" s="304"/>
      <c r="BF94" s="411"/>
      <c r="BG94" s="410"/>
      <c r="BH94" s="334"/>
      <c r="BI94" s="334"/>
      <c r="BJ94" s="334"/>
      <c r="BK94" s="411">
        <f t="shared" si="40"/>
        <v>0</v>
      </c>
      <c r="BL94" s="463"/>
      <c r="BM94" s="304"/>
      <c r="BN94" s="304"/>
      <c r="BO94" s="304"/>
      <c r="BP94" s="411">
        <f t="shared" si="41"/>
        <v>0</v>
      </c>
      <c r="BQ94" s="463"/>
      <c r="BR94" s="304"/>
      <c r="BS94" s="304"/>
      <c r="BT94" s="304"/>
      <c r="BU94" s="304"/>
      <c r="BV94" s="304"/>
      <c r="BW94" s="304"/>
      <c r="BX94" s="411"/>
      <c r="BY94" s="410"/>
      <c r="BZ94" s="334"/>
      <c r="CA94" s="334"/>
      <c r="CB94" s="334"/>
      <c r="CC94" s="411">
        <f t="shared" si="42"/>
        <v>0</v>
      </c>
      <c r="CD94" s="463"/>
      <c r="CE94" s="304"/>
      <c r="CF94" s="304"/>
      <c r="CG94" s="304"/>
      <c r="CH94" s="411">
        <f t="shared" si="43"/>
        <v>0</v>
      </c>
      <c r="CI94" s="463"/>
      <c r="CJ94" s="304"/>
      <c r="CK94" s="304"/>
      <c r="CL94" s="304"/>
      <c r="CM94" s="304"/>
      <c r="CN94" s="304"/>
      <c r="CO94" s="304"/>
      <c r="CP94" s="411"/>
    </row>
    <row r="95" spans="1:94" s="53" customFormat="1" ht="14.25" customHeight="1">
      <c r="A95" s="491" t="s">
        <v>327</v>
      </c>
      <c r="B95" s="265"/>
      <c r="C95" s="186"/>
      <c r="D95" s="492"/>
      <c r="E95" s="410"/>
      <c r="F95" s="334"/>
      <c r="G95" s="334"/>
      <c r="H95" s="334"/>
      <c r="I95" s="411">
        <f t="shared" si="34"/>
        <v>0</v>
      </c>
      <c r="J95" s="463"/>
      <c r="K95" s="304"/>
      <c r="L95" s="304"/>
      <c r="M95" s="304"/>
      <c r="N95" s="411">
        <f t="shared" si="35"/>
        <v>0</v>
      </c>
      <c r="O95" s="463"/>
      <c r="P95" s="304"/>
      <c r="Q95" s="304"/>
      <c r="R95" s="304"/>
      <c r="S95" s="304"/>
      <c r="T95" s="304"/>
      <c r="U95" s="304"/>
      <c r="V95" s="411"/>
      <c r="W95" s="410"/>
      <c r="X95" s="334"/>
      <c r="Y95" s="334"/>
      <c r="Z95" s="334"/>
      <c r="AA95" s="411">
        <f t="shared" si="36"/>
        <v>0</v>
      </c>
      <c r="AB95" s="463"/>
      <c r="AC95" s="304"/>
      <c r="AD95" s="304"/>
      <c r="AE95" s="304"/>
      <c r="AF95" s="411">
        <f t="shared" si="37"/>
        <v>0</v>
      </c>
      <c r="AG95" s="463"/>
      <c r="AH95" s="304"/>
      <c r="AI95" s="304"/>
      <c r="AJ95" s="304"/>
      <c r="AK95" s="304"/>
      <c r="AL95" s="304"/>
      <c r="AM95" s="304"/>
      <c r="AN95" s="411"/>
      <c r="AO95" s="410"/>
      <c r="AP95" s="334"/>
      <c r="AQ95" s="334"/>
      <c r="AR95" s="334"/>
      <c r="AS95" s="411">
        <f t="shared" si="38"/>
        <v>0</v>
      </c>
      <c r="AT95" s="463"/>
      <c r="AU95" s="304"/>
      <c r="AV95" s="304"/>
      <c r="AW95" s="304"/>
      <c r="AX95" s="411">
        <f t="shared" si="39"/>
        <v>0</v>
      </c>
      <c r="AY95" s="463"/>
      <c r="AZ95" s="304"/>
      <c r="BA95" s="304"/>
      <c r="BB95" s="304"/>
      <c r="BC95" s="304"/>
      <c r="BD95" s="304"/>
      <c r="BE95" s="304"/>
      <c r="BF95" s="411"/>
      <c r="BG95" s="410"/>
      <c r="BH95" s="334"/>
      <c r="BI95" s="334"/>
      <c r="BJ95" s="334"/>
      <c r="BK95" s="411">
        <f t="shared" si="40"/>
        <v>0</v>
      </c>
      <c r="BL95" s="463"/>
      <c r="BM95" s="304"/>
      <c r="BN95" s="304"/>
      <c r="BO95" s="304"/>
      <c r="BP95" s="411">
        <f t="shared" si="41"/>
        <v>0</v>
      </c>
      <c r="BQ95" s="463"/>
      <c r="BR95" s="304"/>
      <c r="BS95" s="304"/>
      <c r="BT95" s="304"/>
      <c r="BU95" s="304"/>
      <c r="BV95" s="304"/>
      <c r="BW95" s="304"/>
      <c r="BX95" s="411"/>
      <c r="BY95" s="410"/>
      <c r="BZ95" s="334"/>
      <c r="CA95" s="334"/>
      <c r="CB95" s="334"/>
      <c r="CC95" s="411">
        <f t="shared" si="42"/>
        <v>0</v>
      </c>
      <c r="CD95" s="463"/>
      <c r="CE95" s="304"/>
      <c r="CF95" s="304"/>
      <c r="CG95" s="304"/>
      <c r="CH95" s="411">
        <f t="shared" si="43"/>
        <v>0</v>
      </c>
      <c r="CI95" s="463"/>
      <c r="CJ95" s="304"/>
      <c r="CK95" s="304"/>
      <c r="CL95" s="304"/>
      <c r="CM95" s="304"/>
      <c r="CN95" s="304"/>
      <c r="CO95" s="304"/>
      <c r="CP95" s="411"/>
    </row>
    <row r="96" spans="1:94" s="53" customFormat="1" ht="14.25" customHeight="1">
      <c r="A96" s="491" t="s">
        <v>328</v>
      </c>
      <c r="B96" s="265"/>
      <c r="C96" s="186"/>
      <c r="D96" s="492"/>
      <c r="E96" s="410"/>
      <c r="F96" s="334"/>
      <c r="G96" s="334"/>
      <c r="H96" s="334"/>
      <c r="I96" s="411">
        <f t="shared" si="34"/>
        <v>0</v>
      </c>
      <c r="J96" s="463"/>
      <c r="K96" s="304"/>
      <c r="L96" s="304"/>
      <c r="M96" s="304"/>
      <c r="N96" s="411">
        <f t="shared" si="35"/>
        <v>0</v>
      </c>
      <c r="O96" s="463"/>
      <c r="P96" s="304"/>
      <c r="Q96" s="304"/>
      <c r="R96" s="304"/>
      <c r="S96" s="304"/>
      <c r="T96" s="304"/>
      <c r="U96" s="304"/>
      <c r="V96" s="411"/>
      <c r="W96" s="410"/>
      <c r="X96" s="334"/>
      <c r="Y96" s="334"/>
      <c r="Z96" s="334"/>
      <c r="AA96" s="411">
        <f t="shared" si="36"/>
        <v>0</v>
      </c>
      <c r="AB96" s="463"/>
      <c r="AC96" s="304"/>
      <c r="AD96" s="304"/>
      <c r="AE96" s="304"/>
      <c r="AF96" s="411">
        <f t="shared" si="37"/>
        <v>0</v>
      </c>
      <c r="AG96" s="463"/>
      <c r="AH96" s="304"/>
      <c r="AI96" s="304"/>
      <c r="AJ96" s="304"/>
      <c r="AK96" s="304"/>
      <c r="AL96" s="304"/>
      <c r="AM96" s="304"/>
      <c r="AN96" s="411"/>
      <c r="AO96" s="410"/>
      <c r="AP96" s="334"/>
      <c r="AQ96" s="334"/>
      <c r="AR96" s="334"/>
      <c r="AS96" s="411">
        <f t="shared" si="38"/>
        <v>0</v>
      </c>
      <c r="AT96" s="463"/>
      <c r="AU96" s="304"/>
      <c r="AV96" s="304"/>
      <c r="AW96" s="304"/>
      <c r="AX96" s="411">
        <f t="shared" si="39"/>
        <v>0</v>
      </c>
      <c r="AY96" s="463"/>
      <c r="AZ96" s="304"/>
      <c r="BA96" s="304"/>
      <c r="BB96" s="304"/>
      <c r="BC96" s="304"/>
      <c r="BD96" s="304"/>
      <c r="BE96" s="304"/>
      <c r="BF96" s="411"/>
      <c r="BG96" s="410"/>
      <c r="BH96" s="334"/>
      <c r="BI96" s="334"/>
      <c r="BJ96" s="334"/>
      <c r="BK96" s="411">
        <f t="shared" si="40"/>
        <v>0</v>
      </c>
      <c r="BL96" s="463"/>
      <c r="BM96" s="304"/>
      <c r="BN96" s="304"/>
      <c r="BO96" s="304"/>
      <c r="BP96" s="411">
        <f t="shared" si="41"/>
        <v>0</v>
      </c>
      <c r="BQ96" s="463"/>
      <c r="BR96" s="304"/>
      <c r="BS96" s="304"/>
      <c r="BT96" s="304"/>
      <c r="BU96" s="304"/>
      <c r="BV96" s="304"/>
      <c r="BW96" s="304"/>
      <c r="BX96" s="411"/>
      <c r="BY96" s="410"/>
      <c r="BZ96" s="334"/>
      <c r="CA96" s="334"/>
      <c r="CB96" s="334"/>
      <c r="CC96" s="411">
        <f t="shared" si="42"/>
        <v>0</v>
      </c>
      <c r="CD96" s="463"/>
      <c r="CE96" s="304"/>
      <c r="CF96" s="304"/>
      <c r="CG96" s="304"/>
      <c r="CH96" s="411">
        <f t="shared" si="43"/>
        <v>0</v>
      </c>
      <c r="CI96" s="463"/>
      <c r="CJ96" s="304"/>
      <c r="CK96" s="304"/>
      <c r="CL96" s="304"/>
      <c r="CM96" s="304"/>
      <c r="CN96" s="304"/>
      <c r="CO96" s="304"/>
      <c r="CP96" s="411"/>
    </row>
    <row r="97" spans="1:94" s="53" customFormat="1" ht="14.25" customHeight="1">
      <c r="A97" s="491" t="s">
        <v>329</v>
      </c>
      <c r="B97" s="265"/>
      <c r="C97" s="186"/>
      <c r="D97" s="492"/>
      <c r="E97" s="410"/>
      <c r="F97" s="334"/>
      <c r="G97" s="334"/>
      <c r="H97" s="334"/>
      <c r="I97" s="411">
        <f t="shared" si="34"/>
        <v>0</v>
      </c>
      <c r="J97" s="463"/>
      <c r="K97" s="304"/>
      <c r="L97" s="304"/>
      <c r="M97" s="304"/>
      <c r="N97" s="411">
        <f t="shared" si="35"/>
        <v>0</v>
      </c>
      <c r="O97" s="463"/>
      <c r="P97" s="304"/>
      <c r="Q97" s="304"/>
      <c r="R97" s="304"/>
      <c r="S97" s="304"/>
      <c r="T97" s="304"/>
      <c r="U97" s="304"/>
      <c r="V97" s="411"/>
      <c r="W97" s="410"/>
      <c r="X97" s="334"/>
      <c r="Y97" s="334"/>
      <c r="Z97" s="334"/>
      <c r="AA97" s="411">
        <f t="shared" si="36"/>
        <v>0</v>
      </c>
      <c r="AB97" s="463"/>
      <c r="AC97" s="304"/>
      <c r="AD97" s="304"/>
      <c r="AE97" s="304"/>
      <c r="AF97" s="411">
        <f t="shared" si="37"/>
        <v>0</v>
      </c>
      <c r="AG97" s="463"/>
      <c r="AH97" s="304"/>
      <c r="AI97" s="304"/>
      <c r="AJ97" s="304"/>
      <c r="AK97" s="304"/>
      <c r="AL97" s="304"/>
      <c r="AM97" s="304"/>
      <c r="AN97" s="411"/>
      <c r="AO97" s="410"/>
      <c r="AP97" s="334"/>
      <c r="AQ97" s="334"/>
      <c r="AR97" s="334"/>
      <c r="AS97" s="411">
        <f t="shared" si="38"/>
        <v>0</v>
      </c>
      <c r="AT97" s="463"/>
      <c r="AU97" s="304"/>
      <c r="AV97" s="304"/>
      <c r="AW97" s="304"/>
      <c r="AX97" s="411">
        <f t="shared" si="39"/>
        <v>0</v>
      </c>
      <c r="AY97" s="463"/>
      <c r="AZ97" s="304"/>
      <c r="BA97" s="304"/>
      <c r="BB97" s="304"/>
      <c r="BC97" s="304"/>
      <c r="BD97" s="304"/>
      <c r="BE97" s="304"/>
      <c r="BF97" s="411"/>
      <c r="BG97" s="410"/>
      <c r="BH97" s="334"/>
      <c r="BI97" s="334"/>
      <c r="BJ97" s="334"/>
      <c r="BK97" s="411">
        <f t="shared" si="40"/>
        <v>0</v>
      </c>
      <c r="BL97" s="463"/>
      <c r="BM97" s="304"/>
      <c r="BN97" s="304"/>
      <c r="BO97" s="304"/>
      <c r="BP97" s="411">
        <f t="shared" si="41"/>
        <v>0</v>
      </c>
      <c r="BQ97" s="463"/>
      <c r="BR97" s="304"/>
      <c r="BS97" s="304"/>
      <c r="BT97" s="304"/>
      <c r="BU97" s="304"/>
      <c r="BV97" s="304"/>
      <c r="BW97" s="304"/>
      <c r="BX97" s="411"/>
      <c r="BY97" s="410"/>
      <c r="BZ97" s="334"/>
      <c r="CA97" s="334"/>
      <c r="CB97" s="334"/>
      <c r="CC97" s="411">
        <f t="shared" si="42"/>
        <v>0</v>
      </c>
      <c r="CD97" s="463"/>
      <c r="CE97" s="304"/>
      <c r="CF97" s="304"/>
      <c r="CG97" s="304"/>
      <c r="CH97" s="411">
        <f t="shared" si="43"/>
        <v>0</v>
      </c>
      <c r="CI97" s="463"/>
      <c r="CJ97" s="304"/>
      <c r="CK97" s="304"/>
      <c r="CL97" s="304"/>
      <c r="CM97" s="304"/>
      <c r="CN97" s="304"/>
      <c r="CO97" s="304"/>
      <c r="CP97" s="411"/>
    </row>
    <row r="98" spans="1:94" s="53" customFormat="1" ht="14.25" customHeight="1">
      <c r="A98" s="491" t="s">
        <v>330</v>
      </c>
      <c r="B98" s="265"/>
      <c r="C98" s="186"/>
      <c r="D98" s="492"/>
      <c r="E98" s="410"/>
      <c r="F98" s="334"/>
      <c r="G98" s="334"/>
      <c r="H98" s="334"/>
      <c r="I98" s="411">
        <f t="shared" si="34"/>
        <v>0</v>
      </c>
      <c r="J98" s="463"/>
      <c r="K98" s="304"/>
      <c r="L98" s="304"/>
      <c r="M98" s="304"/>
      <c r="N98" s="411">
        <f t="shared" si="35"/>
        <v>0</v>
      </c>
      <c r="O98" s="463"/>
      <c r="P98" s="304"/>
      <c r="Q98" s="304"/>
      <c r="R98" s="304"/>
      <c r="S98" s="304"/>
      <c r="T98" s="304"/>
      <c r="U98" s="304"/>
      <c r="V98" s="411"/>
      <c r="W98" s="410"/>
      <c r="X98" s="334"/>
      <c r="Y98" s="334"/>
      <c r="Z98" s="334"/>
      <c r="AA98" s="411">
        <f t="shared" si="36"/>
        <v>0</v>
      </c>
      <c r="AB98" s="463"/>
      <c r="AC98" s="304"/>
      <c r="AD98" s="304"/>
      <c r="AE98" s="304"/>
      <c r="AF98" s="411">
        <f t="shared" si="37"/>
        <v>0</v>
      </c>
      <c r="AG98" s="463"/>
      <c r="AH98" s="304"/>
      <c r="AI98" s="304"/>
      <c r="AJ98" s="304"/>
      <c r="AK98" s="304"/>
      <c r="AL98" s="304"/>
      <c r="AM98" s="304"/>
      <c r="AN98" s="411"/>
      <c r="AO98" s="410"/>
      <c r="AP98" s="334"/>
      <c r="AQ98" s="334"/>
      <c r="AR98" s="334"/>
      <c r="AS98" s="411">
        <f t="shared" si="38"/>
        <v>0</v>
      </c>
      <c r="AT98" s="463"/>
      <c r="AU98" s="304"/>
      <c r="AV98" s="304"/>
      <c r="AW98" s="304"/>
      <c r="AX98" s="411">
        <f t="shared" si="39"/>
        <v>0</v>
      </c>
      <c r="AY98" s="463"/>
      <c r="AZ98" s="304"/>
      <c r="BA98" s="304"/>
      <c r="BB98" s="304"/>
      <c r="BC98" s="304"/>
      <c r="BD98" s="304"/>
      <c r="BE98" s="304"/>
      <c r="BF98" s="411"/>
      <c r="BG98" s="410"/>
      <c r="BH98" s="334"/>
      <c r="BI98" s="334"/>
      <c r="BJ98" s="334"/>
      <c r="BK98" s="411">
        <f t="shared" si="40"/>
        <v>0</v>
      </c>
      <c r="BL98" s="463"/>
      <c r="BM98" s="304"/>
      <c r="BN98" s="304"/>
      <c r="BO98" s="304"/>
      <c r="BP98" s="411">
        <f t="shared" si="41"/>
        <v>0</v>
      </c>
      <c r="BQ98" s="463"/>
      <c r="BR98" s="304"/>
      <c r="BS98" s="304"/>
      <c r="BT98" s="304"/>
      <c r="BU98" s="304"/>
      <c r="BV98" s="304"/>
      <c r="BW98" s="304"/>
      <c r="BX98" s="411"/>
      <c r="BY98" s="410"/>
      <c r="BZ98" s="334"/>
      <c r="CA98" s="334"/>
      <c r="CB98" s="334"/>
      <c r="CC98" s="411">
        <f t="shared" si="42"/>
        <v>0</v>
      </c>
      <c r="CD98" s="463"/>
      <c r="CE98" s="304"/>
      <c r="CF98" s="304"/>
      <c r="CG98" s="304"/>
      <c r="CH98" s="411">
        <f t="shared" si="43"/>
        <v>0</v>
      </c>
      <c r="CI98" s="463"/>
      <c r="CJ98" s="304"/>
      <c r="CK98" s="304"/>
      <c r="CL98" s="304"/>
      <c r="CM98" s="304"/>
      <c r="CN98" s="304"/>
      <c r="CO98" s="304"/>
      <c r="CP98" s="411"/>
    </row>
    <row r="99" spans="1:94" s="53" customFormat="1" ht="14.25" customHeight="1">
      <c r="A99" s="491" t="s">
        <v>331</v>
      </c>
      <c r="B99" s="265"/>
      <c r="C99" s="186"/>
      <c r="D99" s="492"/>
      <c r="E99" s="410"/>
      <c r="F99" s="334"/>
      <c r="G99" s="334"/>
      <c r="H99" s="334"/>
      <c r="I99" s="411">
        <f t="shared" si="34"/>
        <v>0</v>
      </c>
      <c r="J99" s="463"/>
      <c r="K99" s="304"/>
      <c r="L99" s="304"/>
      <c r="M99" s="304"/>
      <c r="N99" s="411">
        <f t="shared" si="35"/>
        <v>0</v>
      </c>
      <c r="O99" s="463"/>
      <c r="P99" s="304"/>
      <c r="Q99" s="304"/>
      <c r="R99" s="304"/>
      <c r="S99" s="304"/>
      <c r="T99" s="304"/>
      <c r="U99" s="304"/>
      <c r="V99" s="411"/>
      <c r="W99" s="410"/>
      <c r="X99" s="334"/>
      <c r="Y99" s="334"/>
      <c r="Z99" s="334"/>
      <c r="AA99" s="411">
        <f t="shared" si="36"/>
        <v>0</v>
      </c>
      <c r="AB99" s="463"/>
      <c r="AC99" s="304"/>
      <c r="AD99" s="304"/>
      <c r="AE99" s="304"/>
      <c r="AF99" s="411">
        <f t="shared" si="37"/>
        <v>0</v>
      </c>
      <c r="AG99" s="463"/>
      <c r="AH99" s="304"/>
      <c r="AI99" s="304"/>
      <c r="AJ99" s="304"/>
      <c r="AK99" s="304"/>
      <c r="AL99" s="304"/>
      <c r="AM99" s="304"/>
      <c r="AN99" s="411"/>
      <c r="AO99" s="410"/>
      <c r="AP99" s="334"/>
      <c r="AQ99" s="334"/>
      <c r="AR99" s="334"/>
      <c r="AS99" s="411">
        <f t="shared" si="38"/>
        <v>0</v>
      </c>
      <c r="AT99" s="463"/>
      <c r="AU99" s="304"/>
      <c r="AV99" s="304"/>
      <c r="AW99" s="304"/>
      <c r="AX99" s="411">
        <f t="shared" si="39"/>
        <v>0</v>
      </c>
      <c r="AY99" s="463"/>
      <c r="AZ99" s="304"/>
      <c r="BA99" s="304"/>
      <c r="BB99" s="304"/>
      <c r="BC99" s="304"/>
      <c r="BD99" s="304"/>
      <c r="BE99" s="304"/>
      <c r="BF99" s="411"/>
      <c r="BG99" s="410"/>
      <c r="BH99" s="334"/>
      <c r="BI99" s="334"/>
      <c r="BJ99" s="334"/>
      <c r="BK99" s="411">
        <f t="shared" si="40"/>
        <v>0</v>
      </c>
      <c r="BL99" s="463"/>
      <c r="BM99" s="304"/>
      <c r="BN99" s="304"/>
      <c r="BO99" s="304"/>
      <c r="BP99" s="411">
        <f t="shared" si="41"/>
        <v>0</v>
      </c>
      <c r="BQ99" s="463"/>
      <c r="BR99" s="304"/>
      <c r="BS99" s="304"/>
      <c r="BT99" s="304"/>
      <c r="BU99" s="304"/>
      <c r="BV99" s="304"/>
      <c r="BW99" s="304"/>
      <c r="BX99" s="411"/>
      <c r="BY99" s="410"/>
      <c r="BZ99" s="334"/>
      <c r="CA99" s="334"/>
      <c r="CB99" s="334"/>
      <c r="CC99" s="411">
        <f t="shared" si="42"/>
        <v>0</v>
      </c>
      <c r="CD99" s="463"/>
      <c r="CE99" s="304"/>
      <c r="CF99" s="304"/>
      <c r="CG99" s="304"/>
      <c r="CH99" s="411">
        <f t="shared" si="43"/>
        <v>0</v>
      </c>
      <c r="CI99" s="463"/>
      <c r="CJ99" s="304"/>
      <c r="CK99" s="304"/>
      <c r="CL99" s="304"/>
      <c r="CM99" s="304"/>
      <c r="CN99" s="304"/>
      <c r="CO99" s="304"/>
      <c r="CP99" s="411"/>
    </row>
    <row r="100" spans="1:94" s="53" customFormat="1" ht="14.25" customHeight="1">
      <c r="A100" s="491" t="s">
        <v>332</v>
      </c>
      <c r="B100" s="265"/>
      <c r="C100" s="186"/>
      <c r="D100" s="492"/>
      <c r="E100" s="410"/>
      <c r="F100" s="334"/>
      <c r="G100" s="334"/>
      <c r="H100" s="334"/>
      <c r="I100" s="411">
        <f t="shared" si="34"/>
        <v>0</v>
      </c>
      <c r="J100" s="463"/>
      <c r="K100" s="304"/>
      <c r="L100" s="304"/>
      <c r="M100" s="304"/>
      <c r="N100" s="411">
        <f t="shared" si="35"/>
        <v>0</v>
      </c>
      <c r="O100" s="463"/>
      <c r="P100" s="304"/>
      <c r="Q100" s="304"/>
      <c r="R100" s="304"/>
      <c r="S100" s="304"/>
      <c r="T100" s="304"/>
      <c r="U100" s="304"/>
      <c r="V100" s="411"/>
      <c r="W100" s="410"/>
      <c r="X100" s="334"/>
      <c r="Y100" s="334"/>
      <c r="Z100" s="334"/>
      <c r="AA100" s="411">
        <f t="shared" si="36"/>
        <v>0</v>
      </c>
      <c r="AB100" s="463"/>
      <c r="AC100" s="304"/>
      <c r="AD100" s="304"/>
      <c r="AE100" s="304"/>
      <c r="AF100" s="411">
        <f t="shared" si="37"/>
        <v>0</v>
      </c>
      <c r="AG100" s="463"/>
      <c r="AH100" s="304"/>
      <c r="AI100" s="304"/>
      <c r="AJ100" s="304"/>
      <c r="AK100" s="304"/>
      <c r="AL100" s="304"/>
      <c r="AM100" s="304"/>
      <c r="AN100" s="411"/>
      <c r="AO100" s="410"/>
      <c r="AP100" s="334"/>
      <c r="AQ100" s="334"/>
      <c r="AR100" s="334"/>
      <c r="AS100" s="411">
        <f t="shared" si="38"/>
        <v>0</v>
      </c>
      <c r="AT100" s="463"/>
      <c r="AU100" s="304"/>
      <c r="AV100" s="304"/>
      <c r="AW100" s="304"/>
      <c r="AX100" s="411">
        <f t="shared" si="39"/>
        <v>0</v>
      </c>
      <c r="AY100" s="463"/>
      <c r="AZ100" s="304"/>
      <c r="BA100" s="304"/>
      <c r="BB100" s="304"/>
      <c r="BC100" s="304"/>
      <c r="BD100" s="304"/>
      <c r="BE100" s="304"/>
      <c r="BF100" s="411"/>
      <c r="BG100" s="410"/>
      <c r="BH100" s="334"/>
      <c r="BI100" s="334"/>
      <c r="BJ100" s="334"/>
      <c r="BK100" s="411">
        <f t="shared" si="40"/>
        <v>0</v>
      </c>
      <c r="BL100" s="463"/>
      <c r="BM100" s="304"/>
      <c r="BN100" s="304"/>
      <c r="BO100" s="304"/>
      <c r="BP100" s="411">
        <f t="shared" si="41"/>
        <v>0</v>
      </c>
      <c r="BQ100" s="463"/>
      <c r="BR100" s="304"/>
      <c r="BS100" s="304"/>
      <c r="BT100" s="304"/>
      <c r="BU100" s="304"/>
      <c r="BV100" s="304"/>
      <c r="BW100" s="304"/>
      <c r="BX100" s="411"/>
      <c r="BY100" s="410"/>
      <c r="BZ100" s="334"/>
      <c r="CA100" s="334"/>
      <c r="CB100" s="334"/>
      <c r="CC100" s="411">
        <f t="shared" si="42"/>
        <v>0</v>
      </c>
      <c r="CD100" s="463"/>
      <c r="CE100" s="304"/>
      <c r="CF100" s="304"/>
      <c r="CG100" s="304"/>
      <c r="CH100" s="411">
        <f t="shared" si="43"/>
        <v>0</v>
      </c>
      <c r="CI100" s="463"/>
      <c r="CJ100" s="304"/>
      <c r="CK100" s="304"/>
      <c r="CL100" s="304"/>
      <c r="CM100" s="304"/>
      <c r="CN100" s="304"/>
      <c r="CO100" s="304"/>
      <c r="CP100" s="411"/>
    </row>
    <row r="101" spans="1:94" s="53" customFormat="1" ht="14.25" customHeight="1">
      <c r="A101" s="491" t="s">
        <v>333</v>
      </c>
      <c r="B101" s="265"/>
      <c r="C101" s="186"/>
      <c r="D101" s="492"/>
      <c r="E101" s="410"/>
      <c r="F101" s="334"/>
      <c r="G101" s="334"/>
      <c r="H101" s="334"/>
      <c r="I101" s="411">
        <f t="shared" si="34"/>
        <v>0</v>
      </c>
      <c r="J101" s="463"/>
      <c r="K101" s="304"/>
      <c r="L101" s="304"/>
      <c r="M101" s="304"/>
      <c r="N101" s="411">
        <f t="shared" si="35"/>
        <v>0</v>
      </c>
      <c r="O101" s="463"/>
      <c r="P101" s="304"/>
      <c r="Q101" s="304"/>
      <c r="R101" s="304"/>
      <c r="S101" s="304"/>
      <c r="T101" s="304"/>
      <c r="U101" s="304"/>
      <c r="V101" s="411"/>
      <c r="W101" s="410"/>
      <c r="X101" s="334"/>
      <c r="Y101" s="334"/>
      <c r="Z101" s="334"/>
      <c r="AA101" s="411">
        <f t="shared" si="36"/>
        <v>0</v>
      </c>
      <c r="AB101" s="463"/>
      <c r="AC101" s="304"/>
      <c r="AD101" s="304"/>
      <c r="AE101" s="304"/>
      <c r="AF101" s="411">
        <f t="shared" si="37"/>
        <v>0</v>
      </c>
      <c r="AG101" s="463"/>
      <c r="AH101" s="304"/>
      <c r="AI101" s="304"/>
      <c r="AJ101" s="304"/>
      <c r="AK101" s="304"/>
      <c r="AL101" s="304"/>
      <c r="AM101" s="304"/>
      <c r="AN101" s="411"/>
      <c r="AO101" s="410"/>
      <c r="AP101" s="334"/>
      <c r="AQ101" s="334"/>
      <c r="AR101" s="334"/>
      <c r="AS101" s="411">
        <f t="shared" si="38"/>
        <v>0</v>
      </c>
      <c r="AT101" s="463"/>
      <c r="AU101" s="304"/>
      <c r="AV101" s="304"/>
      <c r="AW101" s="304"/>
      <c r="AX101" s="411">
        <f t="shared" si="39"/>
        <v>0</v>
      </c>
      <c r="AY101" s="463"/>
      <c r="AZ101" s="304"/>
      <c r="BA101" s="304"/>
      <c r="BB101" s="304"/>
      <c r="BC101" s="304"/>
      <c r="BD101" s="304"/>
      <c r="BE101" s="304"/>
      <c r="BF101" s="411"/>
      <c r="BG101" s="410"/>
      <c r="BH101" s="334"/>
      <c r="BI101" s="334"/>
      <c r="BJ101" s="334"/>
      <c r="BK101" s="411">
        <f t="shared" si="40"/>
        <v>0</v>
      </c>
      <c r="BL101" s="463"/>
      <c r="BM101" s="304"/>
      <c r="BN101" s="304"/>
      <c r="BO101" s="304"/>
      <c r="BP101" s="411">
        <f t="shared" si="41"/>
        <v>0</v>
      </c>
      <c r="BQ101" s="463"/>
      <c r="BR101" s="304"/>
      <c r="BS101" s="304"/>
      <c r="BT101" s="304"/>
      <c r="BU101" s="304"/>
      <c r="BV101" s="304"/>
      <c r="BW101" s="304"/>
      <c r="BX101" s="411"/>
      <c r="BY101" s="410"/>
      <c r="BZ101" s="334"/>
      <c r="CA101" s="334"/>
      <c r="CB101" s="334"/>
      <c r="CC101" s="411">
        <f t="shared" si="42"/>
        <v>0</v>
      </c>
      <c r="CD101" s="463"/>
      <c r="CE101" s="304"/>
      <c r="CF101" s="304"/>
      <c r="CG101" s="304"/>
      <c r="CH101" s="411">
        <f t="shared" si="43"/>
        <v>0</v>
      </c>
      <c r="CI101" s="463"/>
      <c r="CJ101" s="304"/>
      <c r="CK101" s="304"/>
      <c r="CL101" s="304"/>
      <c r="CM101" s="304"/>
      <c r="CN101" s="304"/>
      <c r="CO101" s="304"/>
      <c r="CP101" s="411"/>
    </row>
    <row r="102" spans="1:94" s="53" customFormat="1" ht="14.25" customHeight="1">
      <c r="A102" s="491" t="s">
        <v>334</v>
      </c>
      <c r="B102" s="265"/>
      <c r="C102" s="186"/>
      <c r="D102" s="492"/>
      <c r="E102" s="410"/>
      <c r="F102" s="334"/>
      <c r="G102" s="334"/>
      <c r="H102" s="334"/>
      <c r="I102" s="411">
        <f t="shared" si="34"/>
        <v>0</v>
      </c>
      <c r="J102" s="463"/>
      <c r="K102" s="304"/>
      <c r="L102" s="304"/>
      <c r="M102" s="304"/>
      <c r="N102" s="411">
        <f t="shared" si="35"/>
        <v>0</v>
      </c>
      <c r="O102" s="463"/>
      <c r="P102" s="304"/>
      <c r="Q102" s="304"/>
      <c r="R102" s="304"/>
      <c r="S102" s="304"/>
      <c r="T102" s="304"/>
      <c r="U102" s="304"/>
      <c r="V102" s="411"/>
      <c r="W102" s="410"/>
      <c r="X102" s="334"/>
      <c r="Y102" s="334"/>
      <c r="Z102" s="334"/>
      <c r="AA102" s="411">
        <f t="shared" si="36"/>
        <v>0</v>
      </c>
      <c r="AB102" s="463"/>
      <c r="AC102" s="304"/>
      <c r="AD102" s="304"/>
      <c r="AE102" s="304"/>
      <c r="AF102" s="411">
        <f t="shared" si="37"/>
        <v>0</v>
      </c>
      <c r="AG102" s="463"/>
      <c r="AH102" s="304"/>
      <c r="AI102" s="304"/>
      <c r="AJ102" s="304"/>
      <c r="AK102" s="304"/>
      <c r="AL102" s="304"/>
      <c r="AM102" s="304"/>
      <c r="AN102" s="411"/>
      <c r="AO102" s="410"/>
      <c r="AP102" s="334"/>
      <c r="AQ102" s="334"/>
      <c r="AR102" s="334"/>
      <c r="AS102" s="411">
        <f t="shared" si="38"/>
        <v>0</v>
      </c>
      <c r="AT102" s="463"/>
      <c r="AU102" s="304"/>
      <c r="AV102" s="304"/>
      <c r="AW102" s="304"/>
      <c r="AX102" s="411">
        <f t="shared" si="39"/>
        <v>0</v>
      </c>
      <c r="AY102" s="463"/>
      <c r="AZ102" s="304"/>
      <c r="BA102" s="304"/>
      <c r="BB102" s="304"/>
      <c r="BC102" s="304"/>
      <c r="BD102" s="304"/>
      <c r="BE102" s="304"/>
      <c r="BF102" s="411"/>
      <c r="BG102" s="410"/>
      <c r="BH102" s="334"/>
      <c r="BI102" s="334"/>
      <c r="BJ102" s="334"/>
      <c r="BK102" s="411">
        <f t="shared" si="40"/>
        <v>0</v>
      </c>
      <c r="BL102" s="463"/>
      <c r="BM102" s="304"/>
      <c r="BN102" s="304"/>
      <c r="BO102" s="304"/>
      <c r="BP102" s="411">
        <f t="shared" si="41"/>
        <v>0</v>
      </c>
      <c r="BQ102" s="463"/>
      <c r="BR102" s="304"/>
      <c r="BS102" s="304"/>
      <c r="BT102" s="304"/>
      <c r="BU102" s="304"/>
      <c r="BV102" s="304"/>
      <c r="BW102" s="304"/>
      <c r="BX102" s="411"/>
      <c r="BY102" s="410"/>
      <c r="BZ102" s="334"/>
      <c r="CA102" s="334"/>
      <c r="CB102" s="334"/>
      <c r="CC102" s="411">
        <f t="shared" si="42"/>
        <v>0</v>
      </c>
      <c r="CD102" s="463"/>
      <c r="CE102" s="304"/>
      <c r="CF102" s="304"/>
      <c r="CG102" s="304"/>
      <c r="CH102" s="411">
        <f t="shared" si="43"/>
        <v>0</v>
      </c>
      <c r="CI102" s="463"/>
      <c r="CJ102" s="304"/>
      <c r="CK102" s="304"/>
      <c r="CL102" s="304"/>
      <c r="CM102" s="304"/>
      <c r="CN102" s="304"/>
      <c r="CO102" s="304"/>
      <c r="CP102" s="411"/>
    </row>
    <row r="103" spans="1:94" s="53" customFormat="1" ht="14.25" customHeight="1">
      <c r="A103" s="491" t="s">
        <v>335</v>
      </c>
      <c r="B103" s="265"/>
      <c r="C103" s="186"/>
      <c r="D103" s="492"/>
      <c r="E103" s="410"/>
      <c r="F103" s="334"/>
      <c r="G103" s="334"/>
      <c r="H103" s="334"/>
      <c r="I103" s="411">
        <f t="shared" si="34"/>
        <v>0</v>
      </c>
      <c r="J103" s="463"/>
      <c r="K103" s="304"/>
      <c r="L103" s="304"/>
      <c r="M103" s="304"/>
      <c r="N103" s="411">
        <f t="shared" si="35"/>
        <v>0</v>
      </c>
      <c r="O103" s="463"/>
      <c r="P103" s="304"/>
      <c r="Q103" s="304"/>
      <c r="R103" s="304"/>
      <c r="S103" s="304"/>
      <c r="T103" s="304"/>
      <c r="U103" s="304"/>
      <c r="V103" s="411"/>
      <c r="W103" s="410"/>
      <c r="X103" s="334"/>
      <c r="Y103" s="334"/>
      <c r="Z103" s="334"/>
      <c r="AA103" s="411">
        <f t="shared" si="36"/>
        <v>0</v>
      </c>
      <c r="AB103" s="463"/>
      <c r="AC103" s="304"/>
      <c r="AD103" s="304"/>
      <c r="AE103" s="304"/>
      <c r="AF103" s="411">
        <f t="shared" si="37"/>
        <v>0</v>
      </c>
      <c r="AG103" s="463"/>
      <c r="AH103" s="304"/>
      <c r="AI103" s="304"/>
      <c r="AJ103" s="304"/>
      <c r="AK103" s="304"/>
      <c r="AL103" s="304"/>
      <c r="AM103" s="304"/>
      <c r="AN103" s="411"/>
      <c r="AO103" s="410"/>
      <c r="AP103" s="334"/>
      <c r="AQ103" s="334"/>
      <c r="AR103" s="334"/>
      <c r="AS103" s="411">
        <f t="shared" si="38"/>
        <v>0</v>
      </c>
      <c r="AT103" s="463"/>
      <c r="AU103" s="304"/>
      <c r="AV103" s="304"/>
      <c r="AW103" s="304"/>
      <c r="AX103" s="411">
        <f t="shared" si="39"/>
        <v>0</v>
      </c>
      <c r="AY103" s="463"/>
      <c r="AZ103" s="304"/>
      <c r="BA103" s="304"/>
      <c r="BB103" s="304"/>
      <c r="BC103" s="304"/>
      <c r="BD103" s="304"/>
      <c r="BE103" s="304"/>
      <c r="BF103" s="411"/>
      <c r="BG103" s="410"/>
      <c r="BH103" s="334"/>
      <c r="BI103" s="334"/>
      <c r="BJ103" s="334"/>
      <c r="BK103" s="411">
        <f t="shared" si="40"/>
        <v>0</v>
      </c>
      <c r="BL103" s="463"/>
      <c r="BM103" s="304"/>
      <c r="BN103" s="304"/>
      <c r="BO103" s="304"/>
      <c r="BP103" s="411">
        <f t="shared" si="41"/>
        <v>0</v>
      </c>
      <c r="BQ103" s="463"/>
      <c r="BR103" s="304"/>
      <c r="BS103" s="304"/>
      <c r="BT103" s="304"/>
      <c r="BU103" s="304"/>
      <c r="BV103" s="304"/>
      <c r="BW103" s="304"/>
      <c r="BX103" s="411"/>
      <c r="BY103" s="410"/>
      <c r="BZ103" s="334"/>
      <c r="CA103" s="334"/>
      <c r="CB103" s="334"/>
      <c r="CC103" s="411">
        <f t="shared" si="42"/>
        <v>0</v>
      </c>
      <c r="CD103" s="463"/>
      <c r="CE103" s="304"/>
      <c r="CF103" s="304"/>
      <c r="CG103" s="304"/>
      <c r="CH103" s="411">
        <f t="shared" si="43"/>
        <v>0</v>
      </c>
      <c r="CI103" s="463"/>
      <c r="CJ103" s="304"/>
      <c r="CK103" s="304"/>
      <c r="CL103" s="304"/>
      <c r="CM103" s="304"/>
      <c r="CN103" s="304"/>
      <c r="CO103" s="304"/>
      <c r="CP103" s="411"/>
    </row>
    <row r="104" spans="1:94" s="53" customFormat="1" ht="14.25" customHeight="1">
      <c r="A104" s="491" t="s">
        <v>336</v>
      </c>
      <c r="B104" s="265"/>
      <c r="C104" s="186"/>
      <c r="D104" s="492"/>
      <c r="E104" s="410"/>
      <c r="F104" s="334"/>
      <c r="G104" s="334"/>
      <c r="H104" s="334"/>
      <c r="I104" s="411">
        <f t="shared" si="34"/>
        <v>0</v>
      </c>
      <c r="J104" s="463"/>
      <c r="K104" s="304"/>
      <c r="L104" s="304"/>
      <c r="M104" s="304"/>
      <c r="N104" s="411">
        <f t="shared" si="35"/>
        <v>0</v>
      </c>
      <c r="O104" s="463"/>
      <c r="P104" s="304"/>
      <c r="Q104" s="304"/>
      <c r="R104" s="304"/>
      <c r="S104" s="304"/>
      <c r="T104" s="304"/>
      <c r="U104" s="304"/>
      <c r="V104" s="411"/>
      <c r="W104" s="410"/>
      <c r="X104" s="334"/>
      <c r="Y104" s="334"/>
      <c r="Z104" s="334"/>
      <c r="AA104" s="411">
        <f t="shared" si="36"/>
        <v>0</v>
      </c>
      <c r="AB104" s="463"/>
      <c r="AC104" s="304"/>
      <c r="AD104" s="304"/>
      <c r="AE104" s="304"/>
      <c r="AF104" s="411">
        <f t="shared" si="37"/>
        <v>0</v>
      </c>
      <c r="AG104" s="463"/>
      <c r="AH104" s="304"/>
      <c r="AI104" s="304"/>
      <c r="AJ104" s="304"/>
      <c r="AK104" s="304"/>
      <c r="AL104" s="304"/>
      <c r="AM104" s="304"/>
      <c r="AN104" s="411"/>
      <c r="AO104" s="410"/>
      <c r="AP104" s="334"/>
      <c r="AQ104" s="334"/>
      <c r="AR104" s="334"/>
      <c r="AS104" s="411">
        <f t="shared" si="38"/>
        <v>0</v>
      </c>
      <c r="AT104" s="463"/>
      <c r="AU104" s="304"/>
      <c r="AV104" s="304"/>
      <c r="AW104" s="304"/>
      <c r="AX104" s="411">
        <f t="shared" si="39"/>
        <v>0</v>
      </c>
      <c r="AY104" s="463"/>
      <c r="AZ104" s="304"/>
      <c r="BA104" s="304"/>
      <c r="BB104" s="304"/>
      <c r="BC104" s="304"/>
      <c r="BD104" s="304"/>
      <c r="BE104" s="304"/>
      <c r="BF104" s="411"/>
      <c r="BG104" s="410"/>
      <c r="BH104" s="334"/>
      <c r="BI104" s="334"/>
      <c r="BJ104" s="334"/>
      <c r="BK104" s="411">
        <f t="shared" si="40"/>
        <v>0</v>
      </c>
      <c r="BL104" s="463"/>
      <c r="BM104" s="304"/>
      <c r="BN104" s="304"/>
      <c r="BO104" s="304"/>
      <c r="BP104" s="411">
        <f t="shared" si="41"/>
        <v>0</v>
      </c>
      <c r="BQ104" s="463"/>
      <c r="BR104" s="304"/>
      <c r="BS104" s="304"/>
      <c r="BT104" s="304"/>
      <c r="BU104" s="304"/>
      <c r="BV104" s="304"/>
      <c r="BW104" s="304"/>
      <c r="BX104" s="411"/>
      <c r="BY104" s="410"/>
      <c r="BZ104" s="334"/>
      <c r="CA104" s="334"/>
      <c r="CB104" s="334"/>
      <c r="CC104" s="411">
        <f t="shared" si="42"/>
        <v>0</v>
      </c>
      <c r="CD104" s="463"/>
      <c r="CE104" s="304"/>
      <c r="CF104" s="304"/>
      <c r="CG104" s="304"/>
      <c r="CH104" s="411">
        <f t="shared" si="43"/>
        <v>0</v>
      </c>
      <c r="CI104" s="463"/>
      <c r="CJ104" s="304"/>
      <c r="CK104" s="304"/>
      <c r="CL104" s="304"/>
      <c r="CM104" s="304"/>
      <c r="CN104" s="304"/>
      <c r="CO104" s="304"/>
      <c r="CP104" s="411"/>
    </row>
    <row r="105" spans="1:94" s="53" customFormat="1" ht="14.25" customHeight="1">
      <c r="A105" s="491" t="s">
        <v>337</v>
      </c>
      <c r="B105" s="265"/>
      <c r="C105" s="186"/>
      <c r="D105" s="492"/>
      <c r="E105" s="410"/>
      <c r="F105" s="334"/>
      <c r="G105" s="334"/>
      <c r="H105" s="334"/>
      <c r="I105" s="411">
        <f t="shared" si="34"/>
        <v>0</v>
      </c>
      <c r="J105" s="463"/>
      <c r="K105" s="304"/>
      <c r="L105" s="304"/>
      <c r="M105" s="304"/>
      <c r="N105" s="411">
        <f t="shared" si="35"/>
        <v>0</v>
      </c>
      <c r="O105" s="463"/>
      <c r="P105" s="304"/>
      <c r="Q105" s="304"/>
      <c r="R105" s="304"/>
      <c r="S105" s="304"/>
      <c r="T105" s="304"/>
      <c r="U105" s="304"/>
      <c r="V105" s="411"/>
      <c r="W105" s="410"/>
      <c r="X105" s="334"/>
      <c r="Y105" s="334"/>
      <c r="Z105" s="334"/>
      <c r="AA105" s="411">
        <f t="shared" si="36"/>
        <v>0</v>
      </c>
      <c r="AB105" s="463"/>
      <c r="AC105" s="304"/>
      <c r="AD105" s="304"/>
      <c r="AE105" s="304"/>
      <c r="AF105" s="411">
        <f t="shared" si="37"/>
        <v>0</v>
      </c>
      <c r="AG105" s="463"/>
      <c r="AH105" s="304"/>
      <c r="AI105" s="304"/>
      <c r="AJ105" s="304"/>
      <c r="AK105" s="304"/>
      <c r="AL105" s="304"/>
      <c r="AM105" s="304"/>
      <c r="AN105" s="411"/>
      <c r="AO105" s="410"/>
      <c r="AP105" s="334"/>
      <c r="AQ105" s="334"/>
      <c r="AR105" s="334"/>
      <c r="AS105" s="411">
        <f t="shared" si="38"/>
        <v>0</v>
      </c>
      <c r="AT105" s="463"/>
      <c r="AU105" s="304"/>
      <c r="AV105" s="304"/>
      <c r="AW105" s="304"/>
      <c r="AX105" s="411">
        <f t="shared" si="39"/>
        <v>0</v>
      </c>
      <c r="AY105" s="463"/>
      <c r="AZ105" s="304"/>
      <c r="BA105" s="304"/>
      <c r="BB105" s="304"/>
      <c r="BC105" s="304"/>
      <c r="BD105" s="304"/>
      <c r="BE105" s="304"/>
      <c r="BF105" s="411"/>
      <c r="BG105" s="410"/>
      <c r="BH105" s="334"/>
      <c r="BI105" s="334"/>
      <c r="BJ105" s="334"/>
      <c r="BK105" s="411">
        <f t="shared" si="40"/>
        <v>0</v>
      </c>
      <c r="BL105" s="463"/>
      <c r="BM105" s="304"/>
      <c r="BN105" s="304"/>
      <c r="BO105" s="304"/>
      <c r="BP105" s="411">
        <f t="shared" si="41"/>
        <v>0</v>
      </c>
      <c r="BQ105" s="463"/>
      <c r="BR105" s="304"/>
      <c r="BS105" s="304"/>
      <c r="BT105" s="304"/>
      <c r="BU105" s="304"/>
      <c r="BV105" s="304"/>
      <c r="BW105" s="304"/>
      <c r="BX105" s="411"/>
      <c r="BY105" s="410"/>
      <c r="BZ105" s="334"/>
      <c r="CA105" s="334"/>
      <c r="CB105" s="334"/>
      <c r="CC105" s="411">
        <f t="shared" si="42"/>
        <v>0</v>
      </c>
      <c r="CD105" s="463"/>
      <c r="CE105" s="304"/>
      <c r="CF105" s="304"/>
      <c r="CG105" s="304"/>
      <c r="CH105" s="411">
        <f t="shared" si="43"/>
        <v>0</v>
      </c>
      <c r="CI105" s="463"/>
      <c r="CJ105" s="304"/>
      <c r="CK105" s="304"/>
      <c r="CL105" s="304"/>
      <c r="CM105" s="304"/>
      <c r="CN105" s="304"/>
      <c r="CO105" s="304"/>
      <c r="CP105" s="411"/>
    </row>
    <row r="106" spans="1:94" s="53" customFormat="1" ht="14.25" customHeight="1">
      <c r="A106" s="491" t="s">
        <v>338</v>
      </c>
      <c r="B106" s="265"/>
      <c r="C106" s="186"/>
      <c r="D106" s="492"/>
      <c r="E106" s="410"/>
      <c r="F106" s="334"/>
      <c r="G106" s="334"/>
      <c r="H106" s="334"/>
      <c r="I106" s="411">
        <f t="shared" si="34"/>
        <v>0</v>
      </c>
      <c r="J106" s="463"/>
      <c r="K106" s="304"/>
      <c r="L106" s="304"/>
      <c r="M106" s="304"/>
      <c r="N106" s="411">
        <f t="shared" si="35"/>
        <v>0</v>
      </c>
      <c r="O106" s="463"/>
      <c r="P106" s="304"/>
      <c r="Q106" s="304"/>
      <c r="R106" s="304"/>
      <c r="S106" s="304"/>
      <c r="T106" s="304"/>
      <c r="U106" s="304"/>
      <c r="V106" s="411"/>
      <c r="W106" s="410"/>
      <c r="X106" s="334"/>
      <c r="Y106" s="334"/>
      <c r="Z106" s="334"/>
      <c r="AA106" s="411">
        <f t="shared" si="36"/>
        <v>0</v>
      </c>
      <c r="AB106" s="463"/>
      <c r="AC106" s="304"/>
      <c r="AD106" s="304"/>
      <c r="AE106" s="304"/>
      <c r="AF106" s="411">
        <f t="shared" si="37"/>
        <v>0</v>
      </c>
      <c r="AG106" s="463"/>
      <c r="AH106" s="304"/>
      <c r="AI106" s="304"/>
      <c r="AJ106" s="304"/>
      <c r="AK106" s="304"/>
      <c r="AL106" s="304"/>
      <c r="AM106" s="304"/>
      <c r="AN106" s="411"/>
      <c r="AO106" s="410"/>
      <c r="AP106" s="334"/>
      <c r="AQ106" s="334"/>
      <c r="AR106" s="334"/>
      <c r="AS106" s="411">
        <f t="shared" si="38"/>
        <v>0</v>
      </c>
      <c r="AT106" s="463"/>
      <c r="AU106" s="304"/>
      <c r="AV106" s="304"/>
      <c r="AW106" s="304"/>
      <c r="AX106" s="411">
        <f t="shared" si="39"/>
        <v>0</v>
      </c>
      <c r="AY106" s="463"/>
      <c r="AZ106" s="304"/>
      <c r="BA106" s="304"/>
      <c r="BB106" s="304"/>
      <c r="BC106" s="304"/>
      <c r="BD106" s="304"/>
      <c r="BE106" s="304"/>
      <c r="BF106" s="411"/>
      <c r="BG106" s="410"/>
      <c r="BH106" s="334"/>
      <c r="BI106" s="334"/>
      <c r="BJ106" s="334"/>
      <c r="BK106" s="411">
        <f t="shared" si="40"/>
        <v>0</v>
      </c>
      <c r="BL106" s="463"/>
      <c r="BM106" s="304"/>
      <c r="BN106" s="304"/>
      <c r="BO106" s="304"/>
      <c r="BP106" s="411">
        <f t="shared" si="41"/>
        <v>0</v>
      </c>
      <c r="BQ106" s="463"/>
      <c r="BR106" s="304"/>
      <c r="BS106" s="304"/>
      <c r="BT106" s="304"/>
      <c r="BU106" s="304"/>
      <c r="BV106" s="304"/>
      <c r="BW106" s="304"/>
      <c r="BX106" s="411"/>
      <c r="BY106" s="410"/>
      <c r="BZ106" s="334"/>
      <c r="CA106" s="334"/>
      <c r="CB106" s="334"/>
      <c r="CC106" s="411">
        <f t="shared" si="42"/>
        <v>0</v>
      </c>
      <c r="CD106" s="463"/>
      <c r="CE106" s="304"/>
      <c r="CF106" s="304"/>
      <c r="CG106" s="304"/>
      <c r="CH106" s="411">
        <f t="shared" si="43"/>
        <v>0</v>
      </c>
      <c r="CI106" s="463"/>
      <c r="CJ106" s="304"/>
      <c r="CK106" s="304"/>
      <c r="CL106" s="304"/>
      <c r="CM106" s="304"/>
      <c r="CN106" s="304"/>
      <c r="CO106" s="304"/>
      <c r="CP106" s="411"/>
    </row>
    <row r="107" spans="1:94" s="53" customFormat="1" ht="14.25" customHeight="1">
      <c r="A107" s="491" t="s">
        <v>501</v>
      </c>
      <c r="B107" s="265"/>
      <c r="C107" s="186"/>
      <c r="D107" s="492"/>
      <c r="E107" s="410"/>
      <c r="F107" s="334"/>
      <c r="G107" s="334"/>
      <c r="H107" s="334"/>
      <c r="I107" s="411">
        <f t="shared" si="34"/>
        <v>0</v>
      </c>
      <c r="J107" s="463"/>
      <c r="K107" s="304"/>
      <c r="L107" s="304"/>
      <c r="M107" s="304"/>
      <c r="N107" s="411">
        <f t="shared" si="35"/>
        <v>0</v>
      </c>
      <c r="O107" s="463"/>
      <c r="P107" s="304"/>
      <c r="Q107" s="304"/>
      <c r="R107" s="304"/>
      <c r="S107" s="304"/>
      <c r="T107" s="304"/>
      <c r="U107" s="304"/>
      <c r="V107" s="411"/>
      <c r="W107" s="410"/>
      <c r="X107" s="334"/>
      <c r="Y107" s="334"/>
      <c r="Z107" s="334"/>
      <c r="AA107" s="411">
        <f t="shared" si="36"/>
        <v>0</v>
      </c>
      <c r="AB107" s="463"/>
      <c r="AC107" s="304"/>
      <c r="AD107" s="304"/>
      <c r="AE107" s="304"/>
      <c r="AF107" s="411">
        <f t="shared" si="37"/>
        <v>0</v>
      </c>
      <c r="AG107" s="463"/>
      <c r="AH107" s="304"/>
      <c r="AI107" s="304"/>
      <c r="AJ107" s="304"/>
      <c r="AK107" s="304"/>
      <c r="AL107" s="304"/>
      <c r="AM107" s="304"/>
      <c r="AN107" s="411"/>
      <c r="AO107" s="410"/>
      <c r="AP107" s="334"/>
      <c r="AQ107" s="334"/>
      <c r="AR107" s="334"/>
      <c r="AS107" s="411">
        <f t="shared" si="38"/>
        <v>0</v>
      </c>
      <c r="AT107" s="463"/>
      <c r="AU107" s="304"/>
      <c r="AV107" s="304"/>
      <c r="AW107" s="304"/>
      <c r="AX107" s="411">
        <f t="shared" si="39"/>
        <v>0</v>
      </c>
      <c r="AY107" s="463"/>
      <c r="AZ107" s="304"/>
      <c r="BA107" s="304"/>
      <c r="BB107" s="304"/>
      <c r="BC107" s="304"/>
      <c r="BD107" s="304"/>
      <c r="BE107" s="304"/>
      <c r="BF107" s="411"/>
      <c r="BG107" s="410"/>
      <c r="BH107" s="334"/>
      <c r="BI107" s="334"/>
      <c r="BJ107" s="334"/>
      <c r="BK107" s="411">
        <f t="shared" si="40"/>
        <v>0</v>
      </c>
      <c r="BL107" s="463"/>
      <c r="BM107" s="304"/>
      <c r="BN107" s="304"/>
      <c r="BO107" s="304"/>
      <c r="BP107" s="411">
        <f t="shared" si="41"/>
        <v>0</v>
      </c>
      <c r="BQ107" s="463"/>
      <c r="BR107" s="304"/>
      <c r="BS107" s="304"/>
      <c r="BT107" s="304"/>
      <c r="BU107" s="304"/>
      <c r="BV107" s="304"/>
      <c r="BW107" s="304"/>
      <c r="BX107" s="411"/>
      <c r="BY107" s="410"/>
      <c r="BZ107" s="334"/>
      <c r="CA107" s="334"/>
      <c r="CB107" s="334"/>
      <c r="CC107" s="411">
        <f t="shared" si="42"/>
        <v>0</v>
      </c>
      <c r="CD107" s="463"/>
      <c r="CE107" s="304"/>
      <c r="CF107" s="304"/>
      <c r="CG107" s="304"/>
      <c r="CH107" s="411">
        <f t="shared" si="43"/>
        <v>0</v>
      </c>
      <c r="CI107" s="463"/>
      <c r="CJ107" s="304"/>
      <c r="CK107" s="304"/>
      <c r="CL107" s="304"/>
      <c r="CM107" s="304"/>
      <c r="CN107" s="304"/>
      <c r="CO107" s="304"/>
      <c r="CP107" s="411"/>
    </row>
    <row r="108" spans="1:94" s="53" customFormat="1" ht="14.25" customHeight="1">
      <c r="A108" s="491" t="s">
        <v>502</v>
      </c>
      <c r="B108" s="265"/>
      <c r="C108" s="186"/>
      <c r="D108" s="492"/>
      <c r="E108" s="410"/>
      <c r="F108" s="334"/>
      <c r="G108" s="334"/>
      <c r="H108" s="334"/>
      <c r="I108" s="411">
        <f t="shared" si="34"/>
        <v>0</v>
      </c>
      <c r="J108" s="463"/>
      <c r="K108" s="304"/>
      <c r="L108" s="304"/>
      <c r="M108" s="304"/>
      <c r="N108" s="411">
        <f t="shared" si="35"/>
        <v>0</v>
      </c>
      <c r="O108" s="463"/>
      <c r="P108" s="304"/>
      <c r="Q108" s="304"/>
      <c r="R108" s="304"/>
      <c r="S108" s="304"/>
      <c r="T108" s="304"/>
      <c r="U108" s="304"/>
      <c r="V108" s="411"/>
      <c r="W108" s="410"/>
      <c r="X108" s="334"/>
      <c r="Y108" s="334"/>
      <c r="Z108" s="334"/>
      <c r="AA108" s="411">
        <f t="shared" si="36"/>
        <v>0</v>
      </c>
      <c r="AB108" s="463"/>
      <c r="AC108" s="304"/>
      <c r="AD108" s="304"/>
      <c r="AE108" s="304"/>
      <c r="AF108" s="411">
        <f t="shared" si="37"/>
        <v>0</v>
      </c>
      <c r="AG108" s="463"/>
      <c r="AH108" s="304"/>
      <c r="AI108" s="304"/>
      <c r="AJ108" s="304"/>
      <c r="AK108" s="304"/>
      <c r="AL108" s="304"/>
      <c r="AM108" s="304"/>
      <c r="AN108" s="411"/>
      <c r="AO108" s="410"/>
      <c r="AP108" s="334"/>
      <c r="AQ108" s="334"/>
      <c r="AR108" s="334"/>
      <c r="AS108" s="411">
        <f t="shared" si="38"/>
        <v>0</v>
      </c>
      <c r="AT108" s="463"/>
      <c r="AU108" s="304"/>
      <c r="AV108" s="304"/>
      <c r="AW108" s="304"/>
      <c r="AX108" s="411">
        <f t="shared" si="39"/>
        <v>0</v>
      </c>
      <c r="AY108" s="463"/>
      <c r="AZ108" s="304"/>
      <c r="BA108" s="304"/>
      <c r="BB108" s="304"/>
      <c r="BC108" s="304"/>
      <c r="BD108" s="304"/>
      <c r="BE108" s="304"/>
      <c r="BF108" s="411"/>
      <c r="BG108" s="410"/>
      <c r="BH108" s="334"/>
      <c r="BI108" s="334"/>
      <c r="BJ108" s="334"/>
      <c r="BK108" s="411">
        <f t="shared" si="40"/>
        <v>0</v>
      </c>
      <c r="BL108" s="463"/>
      <c r="BM108" s="304"/>
      <c r="BN108" s="304"/>
      <c r="BO108" s="304"/>
      <c r="BP108" s="411">
        <f t="shared" si="41"/>
        <v>0</v>
      </c>
      <c r="BQ108" s="463"/>
      <c r="BR108" s="304"/>
      <c r="BS108" s="304"/>
      <c r="BT108" s="304"/>
      <c r="BU108" s="304"/>
      <c r="BV108" s="304"/>
      <c r="BW108" s="304"/>
      <c r="BX108" s="411"/>
      <c r="BY108" s="410"/>
      <c r="BZ108" s="334"/>
      <c r="CA108" s="334"/>
      <c r="CB108" s="334"/>
      <c r="CC108" s="411">
        <f t="shared" si="42"/>
        <v>0</v>
      </c>
      <c r="CD108" s="463"/>
      <c r="CE108" s="304"/>
      <c r="CF108" s="304"/>
      <c r="CG108" s="304"/>
      <c r="CH108" s="411">
        <f t="shared" si="43"/>
        <v>0</v>
      </c>
      <c r="CI108" s="463"/>
      <c r="CJ108" s="304"/>
      <c r="CK108" s="304"/>
      <c r="CL108" s="304"/>
      <c r="CM108" s="304"/>
      <c r="CN108" s="304"/>
      <c r="CO108" s="304"/>
      <c r="CP108" s="411"/>
    </row>
    <row r="109" spans="1:94" s="53" customFormat="1" ht="14.25" customHeight="1">
      <c r="A109" s="491" t="s">
        <v>503</v>
      </c>
      <c r="B109" s="265"/>
      <c r="C109" s="186"/>
      <c r="D109" s="492"/>
      <c r="E109" s="410"/>
      <c r="F109" s="334"/>
      <c r="G109" s="334"/>
      <c r="H109" s="334"/>
      <c r="I109" s="411">
        <f t="shared" si="34"/>
        <v>0</v>
      </c>
      <c r="J109" s="463"/>
      <c r="K109" s="304"/>
      <c r="L109" s="304"/>
      <c r="M109" s="304"/>
      <c r="N109" s="411">
        <f t="shared" si="35"/>
        <v>0</v>
      </c>
      <c r="O109" s="463"/>
      <c r="P109" s="304"/>
      <c r="Q109" s="304"/>
      <c r="R109" s="304"/>
      <c r="S109" s="304"/>
      <c r="T109" s="304"/>
      <c r="U109" s="304"/>
      <c r="V109" s="411"/>
      <c r="W109" s="410"/>
      <c r="X109" s="334"/>
      <c r="Y109" s="334"/>
      <c r="Z109" s="334"/>
      <c r="AA109" s="411">
        <f t="shared" si="36"/>
        <v>0</v>
      </c>
      <c r="AB109" s="463"/>
      <c r="AC109" s="304"/>
      <c r="AD109" s="304"/>
      <c r="AE109" s="304"/>
      <c r="AF109" s="411">
        <f t="shared" si="37"/>
        <v>0</v>
      </c>
      <c r="AG109" s="463"/>
      <c r="AH109" s="304"/>
      <c r="AI109" s="304"/>
      <c r="AJ109" s="304"/>
      <c r="AK109" s="304"/>
      <c r="AL109" s="304"/>
      <c r="AM109" s="304"/>
      <c r="AN109" s="411"/>
      <c r="AO109" s="410"/>
      <c r="AP109" s="334"/>
      <c r="AQ109" s="334"/>
      <c r="AR109" s="334"/>
      <c r="AS109" s="411">
        <f t="shared" si="38"/>
        <v>0</v>
      </c>
      <c r="AT109" s="463"/>
      <c r="AU109" s="304"/>
      <c r="AV109" s="304"/>
      <c r="AW109" s="304"/>
      <c r="AX109" s="411">
        <f t="shared" si="39"/>
        <v>0</v>
      </c>
      <c r="AY109" s="463"/>
      <c r="AZ109" s="304"/>
      <c r="BA109" s="304"/>
      <c r="BB109" s="304"/>
      <c r="BC109" s="304"/>
      <c r="BD109" s="304"/>
      <c r="BE109" s="304"/>
      <c r="BF109" s="411"/>
      <c r="BG109" s="410"/>
      <c r="BH109" s="334"/>
      <c r="BI109" s="334"/>
      <c r="BJ109" s="334"/>
      <c r="BK109" s="411">
        <f t="shared" si="40"/>
        <v>0</v>
      </c>
      <c r="BL109" s="463"/>
      <c r="BM109" s="304"/>
      <c r="BN109" s="304"/>
      <c r="BO109" s="304"/>
      <c r="BP109" s="411">
        <f t="shared" si="41"/>
        <v>0</v>
      </c>
      <c r="BQ109" s="463"/>
      <c r="BR109" s="304"/>
      <c r="BS109" s="304"/>
      <c r="BT109" s="304"/>
      <c r="BU109" s="304"/>
      <c r="BV109" s="304"/>
      <c r="BW109" s="304"/>
      <c r="BX109" s="411"/>
      <c r="BY109" s="410"/>
      <c r="BZ109" s="334"/>
      <c r="CA109" s="334"/>
      <c r="CB109" s="334"/>
      <c r="CC109" s="411">
        <f t="shared" si="42"/>
        <v>0</v>
      </c>
      <c r="CD109" s="463"/>
      <c r="CE109" s="304"/>
      <c r="CF109" s="304"/>
      <c r="CG109" s="304"/>
      <c r="CH109" s="411">
        <f t="shared" si="43"/>
        <v>0</v>
      </c>
      <c r="CI109" s="463"/>
      <c r="CJ109" s="304"/>
      <c r="CK109" s="304"/>
      <c r="CL109" s="304"/>
      <c r="CM109" s="304"/>
      <c r="CN109" s="304"/>
      <c r="CO109" s="304"/>
      <c r="CP109" s="411"/>
    </row>
    <row r="110" spans="1:94" s="53" customFormat="1" ht="14.25" customHeight="1">
      <c r="A110" s="491" t="s">
        <v>504</v>
      </c>
      <c r="B110" s="265"/>
      <c r="C110" s="186"/>
      <c r="D110" s="492"/>
      <c r="E110" s="410"/>
      <c r="F110" s="334"/>
      <c r="G110" s="334"/>
      <c r="H110" s="334"/>
      <c r="I110" s="411">
        <f t="shared" si="34"/>
        <v>0</v>
      </c>
      <c r="J110" s="463"/>
      <c r="K110" s="304"/>
      <c r="L110" s="304"/>
      <c r="M110" s="304"/>
      <c r="N110" s="411">
        <f t="shared" si="35"/>
        <v>0</v>
      </c>
      <c r="O110" s="463"/>
      <c r="P110" s="304"/>
      <c r="Q110" s="304"/>
      <c r="R110" s="304"/>
      <c r="S110" s="304"/>
      <c r="T110" s="304"/>
      <c r="U110" s="304"/>
      <c r="V110" s="411"/>
      <c r="W110" s="410"/>
      <c r="X110" s="334"/>
      <c r="Y110" s="334"/>
      <c r="Z110" s="334"/>
      <c r="AA110" s="411">
        <f t="shared" si="36"/>
        <v>0</v>
      </c>
      <c r="AB110" s="463"/>
      <c r="AC110" s="304"/>
      <c r="AD110" s="304"/>
      <c r="AE110" s="304"/>
      <c r="AF110" s="411">
        <f t="shared" si="37"/>
        <v>0</v>
      </c>
      <c r="AG110" s="463"/>
      <c r="AH110" s="304"/>
      <c r="AI110" s="304"/>
      <c r="AJ110" s="304"/>
      <c r="AK110" s="304"/>
      <c r="AL110" s="304"/>
      <c r="AM110" s="304"/>
      <c r="AN110" s="411"/>
      <c r="AO110" s="410"/>
      <c r="AP110" s="334"/>
      <c r="AQ110" s="334"/>
      <c r="AR110" s="334"/>
      <c r="AS110" s="411">
        <f t="shared" si="38"/>
        <v>0</v>
      </c>
      <c r="AT110" s="463"/>
      <c r="AU110" s="304"/>
      <c r="AV110" s="304"/>
      <c r="AW110" s="304"/>
      <c r="AX110" s="411">
        <f t="shared" si="39"/>
        <v>0</v>
      </c>
      <c r="AY110" s="463"/>
      <c r="AZ110" s="304"/>
      <c r="BA110" s="304"/>
      <c r="BB110" s="304"/>
      <c r="BC110" s="304"/>
      <c r="BD110" s="304"/>
      <c r="BE110" s="304"/>
      <c r="BF110" s="411"/>
      <c r="BG110" s="410"/>
      <c r="BH110" s="334"/>
      <c r="BI110" s="334"/>
      <c r="BJ110" s="334"/>
      <c r="BK110" s="411">
        <f t="shared" si="40"/>
        <v>0</v>
      </c>
      <c r="BL110" s="463"/>
      <c r="BM110" s="304"/>
      <c r="BN110" s="304"/>
      <c r="BO110" s="304"/>
      <c r="BP110" s="411">
        <f t="shared" si="41"/>
        <v>0</v>
      </c>
      <c r="BQ110" s="463"/>
      <c r="BR110" s="304"/>
      <c r="BS110" s="304"/>
      <c r="BT110" s="304"/>
      <c r="BU110" s="304"/>
      <c r="BV110" s="304"/>
      <c r="BW110" s="304"/>
      <c r="BX110" s="411"/>
      <c r="BY110" s="410"/>
      <c r="BZ110" s="334"/>
      <c r="CA110" s="334"/>
      <c r="CB110" s="334"/>
      <c r="CC110" s="411">
        <f t="shared" si="42"/>
        <v>0</v>
      </c>
      <c r="CD110" s="463"/>
      <c r="CE110" s="304"/>
      <c r="CF110" s="304"/>
      <c r="CG110" s="304"/>
      <c r="CH110" s="411">
        <f t="shared" si="43"/>
        <v>0</v>
      </c>
      <c r="CI110" s="463"/>
      <c r="CJ110" s="304"/>
      <c r="CK110" s="304"/>
      <c r="CL110" s="304"/>
      <c r="CM110" s="304"/>
      <c r="CN110" s="304"/>
      <c r="CO110" s="304"/>
      <c r="CP110" s="411"/>
    </row>
    <row r="111" spans="1:94" s="53" customFormat="1" ht="14.25" customHeight="1">
      <c r="A111" s="491" t="s">
        <v>505</v>
      </c>
      <c r="B111" s="265"/>
      <c r="C111" s="186"/>
      <c r="D111" s="492"/>
      <c r="E111" s="410"/>
      <c r="F111" s="334"/>
      <c r="G111" s="334"/>
      <c r="H111" s="334"/>
      <c r="I111" s="411">
        <f t="shared" si="34"/>
        <v>0</v>
      </c>
      <c r="J111" s="463"/>
      <c r="K111" s="304"/>
      <c r="L111" s="304"/>
      <c r="M111" s="304"/>
      <c r="N111" s="411">
        <f t="shared" si="35"/>
        <v>0</v>
      </c>
      <c r="O111" s="463"/>
      <c r="P111" s="304"/>
      <c r="Q111" s="304"/>
      <c r="R111" s="304"/>
      <c r="S111" s="304"/>
      <c r="T111" s="304"/>
      <c r="U111" s="304"/>
      <c r="V111" s="411"/>
      <c r="W111" s="410"/>
      <c r="X111" s="334"/>
      <c r="Y111" s="334"/>
      <c r="Z111" s="334"/>
      <c r="AA111" s="411">
        <f t="shared" si="36"/>
        <v>0</v>
      </c>
      <c r="AB111" s="463"/>
      <c r="AC111" s="304"/>
      <c r="AD111" s="304"/>
      <c r="AE111" s="304"/>
      <c r="AF111" s="411">
        <f t="shared" si="37"/>
        <v>0</v>
      </c>
      <c r="AG111" s="463"/>
      <c r="AH111" s="304"/>
      <c r="AI111" s="304"/>
      <c r="AJ111" s="304"/>
      <c r="AK111" s="304"/>
      <c r="AL111" s="304"/>
      <c r="AM111" s="304"/>
      <c r="AN111" s="411"/>
      <c r="AO111" s="410"/>
      <c r="AP111" s="334"/>
      <c r="AQ111" s="334"/>
      <c r="AR111" s="334"/>
      <c r="AS111" s="411">
        <f t="shared" si="38"/>
        <v>0</v>
      </c>
      <c r="AT111" s="463"/>
      <c r="AU111" s="304"/>
      <c r="AV111" s="304"/>
      <c r="AW111" s="304"/>
      <c r="AX111" s="411">
        <f t="shared" si="39"/>
        <v>0</v>
      </c>
      <c r="AY111" s="463"/>
      <c r="AZ111" s="304"/>
      <c r="BA111" s="304"/>
      <c r="BB111" s="304"/>
      <c r="BC111" s="304"/>
      <c r="BD111" s="304"/>
      <c r="BE111" s="304"/>
      <c r="BF111" s="411"/>
      <c r="BG111" s="410"/>
      <c r="BH111" s="334"/>
      <c r="BI111" s="334"/>
      <c r="BJ111" s="334"/>
      <c r="BK111" s="411">
        <f t="shared" si="40"/>
        <v>0</v>
      </c>
      <c r="BL111" s="463"/>
      <c r="BM111" s="304"/>
      <c r="BN111" s="304"/>
      <c r="BO111" s="304"/>
      <c r="BP111" s="411">
        <f t="shared" si="41"/>
        <v>0</v>
      </c>
      <c r="BQ111" s="463"/>
      <c r="BR111" s="304"/>
      <c r="BS111" s="304"/>
      <c r="BT111" s="304"/>
      <c r="BU111" s="304"/>
      <c r="BV111" s="304"/>
      <c r="BW111" s="304"/>
      <c r="BX111" s="411"/>
      <c r="BY111" s="410"/>
      <c r="BZ111" s="334"/>
      <c r="CA111" s="334"/>
      <c r="CB111" s="334"/>
      <c r="CC111" s="411">
        <f t="shared" si="42"/>
        <v>0</v>
      </c>
      <c r="CD111" s="463"/>
      <c r="CE111" s="304"/>
      <c r="CF111" s="304"/>
      <c r="CG111" s="304"/>
      <c r="CH111" s="411">
        <f t="shared" si="43"/>
        <v>0</v>
      </c>
      <c r="CI111" s="463"/>
      <c r="CJ111" s="304"/>
      <c r="CK111" s="304"/>
      <c r="CL111" s="304"/>
      <c r="CM111" s="304"/>
      <c r="CN111" s="304"/>
      <c r="CO111" s="304"/>
      <c r="CP111" s="411"/>
    </row>
    <row r="112" spans="1:94" s="53" customFormat="1" ht="14.25" customHeight="1">
      <c r="A112" s="491" t="s">
        <v>506</v>
      </c>
      <c r="B112" s="265"/>
      <c r="C112" s="186"/>
      <c r="D112" s="492"/>
      <c r="E112" s="410"/>
      <c r="F112" s="334"/>
      <c r="G112" s="334"/>
      <c r="H112" s="334"/>
      <c r="I112" s="411">
        <f t="shared" si="34"/>
        <v>0</v>
      </c>
      <c r="J112" s="463"/>
      <c r="K112" s="304"/>
      <c r="L112" s="304"/>
      <c r="M112" s="304"/>
      <c r="N112" s="411">
        <f t="shared" si="35"/>
        <v>0</v>
      </c>
      <c r="O112" s="463"/>
      <c r="P112" s="304"/>
      <c r="Q112" s="304"/>
      <c r="R112" s="304"/>
      <c r="S112" s="304"/>
      <c r="T112" s="304"/>
      <c r="U112" s="304"/>
      <c r="V112" s="411"/>
      <c r="W112" s="410"/>
      <c r="X112" s="334"/>
      <c r="Y112" s="334"/>
      <c r="Z112" s="334"/>
      <c r="AA112" s="411">
        <f t="shared" si="36"/>
        <v>0</v>
      </c>
      <c r="AB112" s="463"/>
      <c r="AC112" s="304"/>
      <c r="AD112" s="304"/>
      <c r="AE112" s="304"/>
      <c r="AF112" s="411">
        <f t="shared" si="37"/>
        <v>0</v>
      </c>
      <c r="AG112" s="463"/>
      <c r="AH112" s="304"/>
      <c r="AI112" s="304"/>
      <c r="AJ112" s="304"/>
      <c r="AK112" s="304"/>
      <c r="AL112" s="304"/>
      <c r="AM112" s="304"/>
      <c r="AN112" s="411"/>
      <c r="AO112" s="410"/>
      <c r="AP112" s="334"/>
      <c r="AQ112" s="334"/>
      <c r="AR112" s="334"/>
      <c r="AS112" s="411">
        <f t="shared" si="38"/>
        <v>0</v>
      </c>
      <c r="AT112" s="463"/>
      <c r="AU112" s="304"/>
      <c r="AV112" s="304"/>
      <c r="AW112" s="304"/>
      <c r="AX112" s="411">
        <f t="shared" si="39"/>
        <v>0</v>
      </c>
      <c r="AY112" s="463"/>
      <c r="AZ112" s="304"/>
      <c r="BA112" s="304"/>
      <c r="BB112" s="304"/>
      <c r="BC112" s="304"/>
      <c r="BD112" s="304"/>
      <c r="BE112" s="304"/>
      <c r="BF112" s="411"/>
      <c r="BG112" s="410"/>
      <c r="BH112" s="334"/>
      <c r="BI112" s="334"/>
      <c r="BJ112" s="334"/>
      <c r="BK112" s="411">
        <f t="shared" si="40"/>
        <v>0</v>
      </c>
      <c r="BL112" s="463"/>
      <c r="BM112" s="304"/>
      <c r="BN112" s="304"/>
      <c r="BO112" s="304"/>
      <c r="BP112" s="411">
        <f t="shared" si="41"/>
        <v>0</v>
      </c>
      <c r="BQ112" s="463"/>
      <c r="BR112" s="304"/>
      <c r="BS112" s="304"/>
      <c r="BT112" s="304"/>
      <c r="BU112" s="304"/>
      <c r="BV112" s="304"/>
      <c r="BW112" s="304"/>
      <c r="BX112" s="411"/>
      <c r="BY112" s="410"/>
      <c r="BZ112" s="334"/>
      <c r="CA112" s="334"/>
      <c r="CB112" s="334"/>
      <c r="CC112" s="411">
        <f t="shared" si="42"/>
        <v>0</v>
      </c>
      <c r="CD112" s="463"/>
      <c r="CE112" s="304"/>
      <c r="CF112" s="304"/>
      <c r="CG112" s="304"/>
      <c r="CH112" s="411">
        <f t="shared" si="43"/>
        <v>0</v>
      </c>
      <c r="CI112" s="463"/>
      <c r="CJ112" s="304"/>
      <c r="CK112" s="304"/>
      <c r="CL112" s="304"/>
      <c r="CM112" s="304"/>
      <c r="CN112" s="304"/>
      <c r="CO112" s="304"/>
      <c r="CP112" s="411"/>
    </row>
    <row r="113" spans="1:94" s="53" customFormat="1" ht="14.25" customHeight="1">
      <c r="A113" s="491" t="s">
        <v>507</v>
      </c>
      <c r="B113" s="265"/>
      <c r="C113" s="186"/>
      <c r="D113" s="492"/>
      <c r="E113" s="410"/>
      <c r="F113" s="334"/>
      <c r="G113" s="334"/>
      <c r="H113" s="334"/>
      <c r="I113" s="411">
        <f t="shared" si="34"/>
        <v>0</v>
      </c>
      <c r="J113" s="463"/>
      <c r="K113" s="304"/>
      <c r="L113" s="304"/>
      <c r="M113" s="304"/>
      <c r="N113" s="411">
        <f t="shared" si="35"/>
        <v>0</v>
      </c>
      <c r="O113" s="463"/>
      <c r="P113" s="304"/>
      <c r="Q113" s="304"/>
      <c r="R113" s="304"/>
      <c r="S113" s="304"/>
      <c r="T113" s="304"/>
      <c r="U113" s="304"/>
      <c r="V113" s="411"/>
      <c r="W113" s="410"/>
      <c r="X113" s="334"/>
      <c r="Y113" s="334"/>
      <c r="Z113" s="334"/>
      <c r="AA113" s="411">
        <f t="shared" si="36"/>
        <v>0</v>
      </c>
      <c r="AB113" s="463"/>
      <c r="AC113" s="304"/>
      <c r="AD113" s="304"/>
      <c r="AE113" s="304"/>
      <c r="AF113" s="411">
        <f t="shared" si="37"/>
        <v>0</v>
      </c>
      <c r="AG113" s="463"/>
      <c r="AH113" s="304"/>
      <c r="AI113" s="304"/>
      <c r="AJ113" s="304"/>
      <c r="AK113" s="304"/>
      <c r="AL113" s="304"/>
      <c r="AM113" s="304"/>
      <c r="AN113" s="411"/>
      <c r="AO113" s="410"/>
      <c r="AP113" s="334"/>
      <c r="AQ113" s="334"/>
      <c r="AR113" s="334"/>
      <c r="AS113" s="411">
        <f t="shared" si="38"/>
        <v>0</v>
      </c>
      <c r="AT113" s="463"/>
      <c r="AU113" s="304"/>
      <c r="AV113" s="304"/>
      <c r="AW113" s="304"/>
      <c r="AX113" s="411">
        <f t="shared" si="39"/>
        <v>0</v>
      </c>
      <c r="AY113" s="463"/>
      <c r="AZ113" s="304"/>
      <c r="BA113" s="304"/>
      <c r="BB113" s="304"/>
      <c r="BC113" s="304"/>
      <c r="BD113" s="304"/>
      <c r="BE113" s="304"/>
      <c r="BF113" s="411"/>
      <c r="BG113" s="410"/>
      <c r="BH113" s="334"/>
      <c r="BI113" s="334"/>
      <c r="BJ113" s="334"/>
      <c r="BK113" s="411">
        <f t="shared" si="40"/>
        <v>0</v>
      </c>
      <c r="BL113" s="463"/>
      <c r="BM113" s="304"/>
      <c r="BN113" s="304"/>
      <c r="BO113" s="304"/>
      <c r="BP113" s="411">
        <f t="shared" si="41"/>
        <v>0</v>
      </c>
      <c r="BQ113" s="463"/>
      <c r="BR113" s="304"/>
      <c r="BS113" s="304"/>
      <c r="BT113" s="304"/>
      <c r="BU113" s="304"/>
      <c r="BV113" s="304"/>
      <c r="BW113" s="304"/>
      <c r="BX113" s="411"/>
      <c r="BY113" s="410"/>
      <c r="BZ113" s="334"/>
      <c r="CA113" s="334"/>
      <c r="CB113" s="334"/>
      <c r="CC113" s="411">
        <f t="shared" si="42"/>
        <v>0</v>
      </c>
      <c r="CD113" s="463"/>
      <c r="CE113" s="304"/>
      <c r="CF113" s="304"/>
      <c r="CG113" s="304"/>
      <c r="CH113" s="411">
        <f t="shared" si="43"/>
        <v>0</v>
      </c>
      <c r="CI113" s="463"/>
      <c r="CJ113" s="304"/>
      <c r="CK113" s="304"/>
      <c r="CL113" s="304"/>
      <c r="CM113" s="304"/>
      <c r="CN113" s="304"/>
      <c r="CO113" s="304"/>
      <c r="CP113" s="411"/>
    </row>
    <row r="114" spans="1:94" s="53" customFormat="1" ht="14.25" customHeight="1">
      <c r="A114" s="491" t="s">
        <v>508</v>
      </c>
      <c r="B114" s="265"/>
      <c r="C114" s="186"/>
      <c r="D114" s="492"/>
      <c r="E114" s="410"/>
      <c r="F114" s="334"/>
      <c r="G114" s="334"/>
      <c r="H114" s="334"/>
      <c r="I114" s="411">
        <f t="shared" si="34"/>
        <v>0</v>
      </c>
      <c r="J114" s="463"/>
      <c r="K114" s="304"/>
      <c r="L114" s="304"/>
      <c r="M114" s="304"/>
      <c r="N114" s="411">
        <f t="shared" si="35"/>
        <v>0</v>
      </c>
      <c r="O114" s="463"/>
      <c r="P114" s="304"/>
      <c r="Q114" s="304"/>
      <c r="R114" s="304"/>
      <c r="S114" s="304"/>
      <c r="T114" s="304"/>
      <c r="U114" s="304"/>
      <c r="V114" s="411"/>
      <c r="W114" s="410"/>
      <c r="X114" s="334"/>
      <c r="Y114" s="334"/>
      <c r="Z114" s="334"/>
      <c r="AA114" s="411">
        <f t="shared" si="36"/>
        <v>0</v>
      </c>
      <c r="AB114" s="463"/>
      <c r="AC114" s="304"/>
      <c r="AD114" s="304"/>
      <c r="AE114" s="304"/>
      <c r="AF114" s="411">
        <f t="shared" si="37"/>
        <v>0</v>
      </c>
      <c r="AG114" s="463"/>
      <c r="AH114" s="304"/>
      <c r="AI114" s="304"/>
      <c r="AJ114" s="304"/>
      <c r="AK114" s="304"/>
      <c r="AL114" s="304"/>
      <c r="AM114" s="304"/>
      <c r="AN114" s="411"/>
      <c r="AO114" s="410"/>
      <c r="AP114" s="334"/>
      <c r="AQ114" s="334"/>
      <c r="AR114" s="334"/>
      <c r="AS114" s="411">
        <f t="shared" si="38"/>
        <v>0</v>
      </c>
      <c r="AT114" s="463"/>
      <c r="AU114" s="304"/>
      <c r="AV114" s="304"/>
      <c r="AW114" s="304"/>
      <c r="AX114" s="411">
        <f t="shared" si="39"/>
        <v>0</v>
      </c>
      <c r="AY114" s="463"/>
      <c r="AZ114" s="304"/>
      <c r="BA114" s="304"/>
      <c r="BB114" s="304"/>
      <c r="BC114" s="304"/>
      <c r="BD114" s="304"/>
      <c r="BE114" s="304"/>
      <c r="BF114" s="411"/>
      <c r="BG114" s="410"/>
      <c r="BH114" s="334"/>
      <c r="BI114" s="334"/>
      <c r="BJ114" s="334"/>
      <c r="BK114" s="411">
        <f t="shared" si="40"/>
        <v>0</v>
      </c>
      <c r="BL114" s="463"/>
      <c r="BM114" s="304"/>
      <c r="BN114" s="304"/>
      <c r="BO114" s="304"/>
      <c r="BP114" s="411">
        <f t="shared" si="41"/>
        <v>0</v>
      </c>
      <c r="BQ114" s="463"/>
      <c r="BR114" s="304"/>
      <c r="BS114" s="304"/>
      <c r="BT114" s="304"/>
      <c r="BU114" s="304"/>
      <c r="BV114" s="304"/>
      <c r="BW114" s="304"/>
      <c r="BX114" s="411"/>
      <c r="BY114" s="410"/>
      <c r="BZ114" s="334"/>
      <c r="CA114" s="334"/>
      <c r="CB114" s="334"/>
      <c r="CC114" s="411">
        <f t="shared" si="42"/>
        <v>0</v>
      </c>
      <c r="CD114" s="463"/>
      <c r="CE114" s="304"/>
      <c r="CF114" s="304"/>
      <c r="CG114" s="304"/>
      <c r="CH114" s="411">
        <f t="shared" si="43"/>
        <v>0</v>
      </c>
      <c r="CI114" s="463"/>
      <c r="CJ114" s="304"/>
      <c r="CK114" s="304"/>
      <c r="CL114" s="304"/>
      <c r="CM114" s="304"/>
      <c r="CN114" s="304"/>
      <c r="CO114" s="304"/>
      <c r="CP114" s="411"/>
    </row>
    <row r="115" spans="1:94" s="53" customFormat="1" ht="14.25" customHeight="1">
      <c r="A115" s="491" t="s">
        <v>509</v>
      </c>
      <c r="B115" s="265"/>
      <c r="C115" s="186"/>
      <c r="D115" s="492"/>
      <c r="E115" s="410"/>
      <c r="F115" s="334"/>
      <c r="G115" s="334"/>
      <c r="H115" s="334"/>
      <c r="I115" s="411">
        <f t="shared" si="34"/>
        <v>0</v>
      </c>
      <c r="J115" s="463"/>
      <c r="K115" s="304"/>
      <c r="L115" s="304"/>
      <c r="M115" s="304"/>
      <c r="N115" s="411">
        <f t="shared" si="35"/>
        <v>0</v>
      </c>
      <c r="O115" s="463"/>
      <c r="P115" s="304"/>
      <c r="Q115" s="304"/>
      <c r="R115" s="304"/>
      <c r="S115" s="304"/>
      <c r="T115" s="304"/>
      <c r="U115" s="304"/>
      <c r="V115" s="411"/>
      <c r="W115" s="410"/>
      <c r="X115" s="334"/>
      <c r="Y115" s="334"/>
      <c r="Z115" s="334"/>
      <c r="AA115" s="411">
        <f t="shared" si="36"/>
        <v>0</v>
      </c>
      <c r="AB115" s="463"/>
      <c r="AC115" s="304"/>
      <c r="AD115" s="304"/>
      <c r="AE115" s="304"/>
      <c r="AF115" s="411">
        <f t="shared" si="37"/>
        <v>0</v>
      </c>
      <c r="AG115" s="463"/>
      <c r="AH115" s="304"/>
      <c r="AI115" s="304"/>
      <c r="AJ115" s="304"/>
      <c r="AK115" s="304"/>
      <c r="AL115" s="304"/>
      <c r="AM115" s="304"/>
      <c r="AN115" s="411"/>
      <c r="AO115" s="410"/>
      <c r="AP115" s="334"/>
      <c r="AQ115" s="334"/>
      <c r="AR115" s="334"/>
      <c r="AS115" s="411">
        <f t="shared" si="38"/>
        <v>0</v>
      </c>
      <c r="AT115" s="463"/>
      <c r="AU115" s="304"/>
      <c r="AV115" s="304"/>
      <c r="AW115" s="304"/>
      <c r="AX115" s="411">
        <f t="shared" si="39"/>
        <v>0</v>
      </c>
      <c r="AY115" s="463"/>
      <c r="AZ115" s="304"/>
      <c r="BA115" s="304"/>
      <c r="BB115" s="304"/>
      <c r="BC115" s="304"/>
      <c r="BD115" s="304"/>
      <c r="BE115" s="304"/>
      <c r="BF115" s="411"/>
      <c r="BG115" s="410"/>
      <c r="BH115" s="334"/>
      <c r="BI115" s="334"/>
      <c r="BJ115" s="334"/>
      <c r="BK115" s="411">
        <f t="shared" si="40"/>
        <v>0</v>
      </c>
      <c r="BL115" s="463"/>
      <c r="BM115" s="304"/>
      <c r="BN115" s="304"/>
      <c r="BO115" s="304"/>
      <c r="BP115" s="411">
        <f t="shared" si="41"/>
        <v>0</v>
      </c>
      <c r="BQ115" s="463"/>
      <c r="BR115" s="304"/>
      <c r="BS115" s="304"/>
      <c r="BT115" s="304"/>
      <c r="BU115" s="304"/>
      <c r="BV115" s="304"/>
      <c r="BW115" s="304"/>
      <c r="BX115" s="411"/>
      <c r="BY115" s="410"/>
      <c r="BZ115" s="334"/>
      <c r="CA115" s="334"/>
      <c r="CB115" s="334"/>
      <c r="CC115" s="411">
        <f t="shared" si="42"/>
        <v>0</v>
      </c>
      <c r="CD115" s="463"/>
      <c r="CE115" s="304"/>
      <c r="CF115" s="304"/>
      <c r="CG115" s="304"/>
      <c r="CH115" s="411">
        <f t="shared" si="43"/>
        <v>0</v>
      </c>
      <c r="CI115" s="463"/>
      <c r="CJ115" s="304"/>
      <c r="CK115" s="304"/>
      <c r="CL115" s="304"/>
      <c r="CM115" s="304"/>
      <c r="CN115" s="304"/>
      <c r="CO115" s="304"/>
      <c r="CP115" s="411"/>
    </row>
    <row r="116" spans="1:94" s="53" customFormat="1" ht="14.25" customHeight="1">
      <c r="A116" s="491" t="s">
        <v>510</v>
      </c>
      <c r="B116" s="265"/>
      <c r="C116" s="186"/>
      <c r="D116" s="492"/>
      <c r="E116" s="410"/>
      <c r="F116" s="334"/>
      <c r="G116" s="334"/>
      <c r="H116" s="334"/>
      <c r="I116" s="411">
        <f t="shared" si="34"/>
        <v>0</v>
      </c>
      <c r="J116" s="463"/>
      <c r="K116" s="304"/>
      <c r="L116" s="304"/>
      <c r="M116" s="304"/>
      <c r="N116" s="411">
        <f t="shared" si="35"/>
        <v>0</v>
      </c>
      <c r="O116" s="463"/>
      <c r="P116" s="304"/>
      <c r="Q116" s="304"/>
      <c r="R116" s="304"/>
      <c r="S116" s="304"/>
      <c r="T116" s="304"/>
      <c r="U116" s="304"/>
      <c r="V116" s="411"/>
      <c r="W116" s="410"/>
      <c r="X116" s="334"/>
      <c r="Y116" s="334"/>
      <c r="Z116" s="334"/>
      <c r="AA116" s="411">
        <f t="shared" si="36"/>
        <v>0</v>
      </c>
      <c r="AB116" s="463"/>
      <c r="AC116" s="304"/>
      <c r="AD116" s="304"/>
      <c r="AE116" s="304"/>
      <c r="AF116" s="411">
        <f t="shared" si="37"/>
        <v>0</v>
      </c>
      <c r="AG116" s="463"/>
      <c r="AH116" s="304"/>
      <c r="AI116" s="304"/>
      <c r="AJ116" s="304"/>
      <c r="AK116" s="304"/>
      <c r="AL116" s="304"/>
      <c r="AM116" s="304"/>
      <c r="AN116" s="411"/>
      <c r="AO116" s="410"/>
      <c r="AP116" s="334"/>
      <c r="AQ116" s="334"/>
      <c r="AR116" s="334"/>
      <c r="AS116" s="411">
        <f t="shared" si="38"/>
        <v>0</v>
      </c>
      <c r="AT116" s="463"/>
      <c r="AU116" s="304"/>
      <c r="AV116" s="304"/>
      <c r="AW116" s="304"/>
      <c r="AX116" s="411">
        <f t="shared" si="39"/>
        <v>0</v>
      </c>
      <c r="AY116" s="463"/>
      <c r="AZ116" s="304"/>
      <c r="BA116" s="304"/>
      <c r="BB116" s="304"/>
      <c r="BC116" s="304"/>
      <c r="BD116" s="304"/>
      <c r="BE116" s="304"/>
      <c r="BF116" s="411"/>
      <c r="BG116" s="410"/>
      <c r="BH116" s="334"/>
      <c r="BI116" s="334"/>
      <c r="BJ116" s="334"/>
      <c r="BK116" s="411">
        <f t="shared" si="40"/>
        <v>0</v>
      </c>
      <c r="BL116" s="463"/>
      <c r="BM116" s="304"/>
      <c r="BN116" s="304"/>
      <c r="BO116" s="304"/>
      <c r="BP116" s="411">
        <f t="shared" si="41"/>
        <v>0</v>
      </c>
      <c r="BQ116" s="463"/>
      <c r="BR116" s="304"/>
      <c r="BS116" s="304"/>
      <c r="BT116" s="304"/>
      <c r="BU116" s="304"/>
      <c r="BV116" s="304"/>
      <c r="BW116" s="304"/>
      <c r="BX116" s="411"/>
      <c r="BY116" s="410"/>
      <c r="BZ116" s="334"/>
      <c r="CA116" s="334"/>
      <c r="CB116" s="334"/>
      <c r="CC116" s="411">
        <f t="shared" si="42"/>
        <v>0</v>
      </c>
      <c r="CD116" s="463"/>
      <c r="CE116" s="304"/>
      <c r="CF116" s="304"/>
      <c r="CG116" s="304"/>
      <c r="CH116" s="411">
        <f t="shared" si="43"/>
        <v>0</v>
      </c>
      <c r="CI116" s="463"/>
      <c r="CJ116" s="304"/>
      <c r="CK116" s="304"/>
      <c r="CL116" s="304"/>
      <c r="CM116" s="304"/>
      <c r="CN116" s="304"/>
      <c r="CO116" s="304"/>
      <c r="CP116" s="411"/>
    </row>
    <row r="117" spans="1:94" s="53" customFormat="1" ht="14.25" customHeight="1">
      <c r="A117" s="491" t="s">
        <v>511</v>
      </c>
      <c r="B117" s="265"/>
      <c r="C117" s="186"/>
      <c r="D117" s="492"/>
      <c r="E117" s="410"/>
      <c r="F117" s="334"/>
      <c r="G117" s="334"/>
      <c r="H117" s="334"/>
      <c r="I117" s="411">
        <f t="shared" si="34"/>
        <v>0</v>
      </c>
      <c r="J117" s="463"/>
      <c r="K117" s="304"/>
      <c r="L117" s="304"/>
      <c r="M117" s="304"/>
      <c r="N117" s="411">
        <f t="shared" si="35"/>
        <v>0</v>
      </c>
      <c r="O117" s="463"/>
      <c r="P117" s="304"/>
      <c r="Q117" s="304"/>
      <c r="R117" s="304"/>
      <c r="S117" s="304"/>
      <c r="T117" s="304"/>
      <c r="U117" s="304"/>
      <c r="V117" s="411"/>
      <c r="W117" s="410"/>
      <c r="X117" s="334"/>
      <c r="Y117" s="334"/>
      <c r="Z117" s="334"/>
      <c r="AA117" s="411">
        <f t="shared" si="36"/>
        <v>0</v>
      </c>
      <c r="AB117" s="463"/>
      <c r="AC117" s="304"/>
      <c r="AD117" s="304"/>
      <c r="AE117" s="304"/>
      <c r="AF117" s="411">
        <f t="shared" si="37"/>
        <v>0</v>
      </c>
      <c r="AG117" s="463"/>
      <c r="AH117" s="304"/>
      <c r="AI117" s="304"/>
      <c r="AJ117" s="304"/>
      <c r="AK117" s="304"/>
      <c r="AL117" s="304"/>
      <c r="AM117" s="304"/>
      <c r="AN117" s="411"/>
      <c r="AO117" s="410"/>
      <c r="AP117" s="334"/>
      <c r="AQ117" s="334"/>
      <c r="AR117" s="334"/>
      <c r="AS117" s="411">
        <f t="shared" si="38"/>
        <v>0</v>
      </c>
      <c r="AT117" s="463"/>
      <c r="AU117" s="304"/>
      <c r="AV117" s="304"/>
      <c r="AW117" s="304"/>
      <c r="AX117" s="411">
        <f t="shared" si="39"/>
        <v>0</v>
      </c>
      <c r="AY117" s="463"/>
      <c r="AZ117" s="304"/>
      <c r="BA117" s="304"/>
      <c r="BB117" s="304"/>
      <c r="BC117" s="304"/>
      <c r="BD117" s="304"/>
      <c r="BE117" s="304"/>
      <c r="BF117" s="411"/>
      <c r="BG117" s="410"/>
      <c r="BH117" s="334"/>
      <c r="BI117" s="334"/>
      <c r="BJ117" s="334"/>
      <c r="BK117" s="411">
        <f t="shared" si="40"/>
        <v>0</v>
      </c>
      <c r="BL117" s="463"/>
      <c r="BM117" s="304"/>
      <c r="BN117" s="304"/>
      <c r="BO117" s="304"/>
      <c r="BP117" s="411">
        <f t="shared" si="41"/>
        <v>0</v>
      </c>
      <c r="BQ117" s="463"/>
      <c r="BR117" s="304"/>
      <c r="BS117" s="304"/>
      <c r="BT117" s="304"/>
      <c r="BU117" s="304"/>
      <c r="BV117" s="304"/>
      <c r="BW117" s="304"/>
      <c r="BX117" s="411"/>
      <c r="BY117" s="410"/>
      <c r="BZ117" s="334"/>
      <c r="CA117" s="334"/>
      <c r="CB117" s="334"/>
      <c r="CC117" s="411">
        <f t="shared" si="42"/>
        <v>0</v>
      </c>
      <c r="CD117" s="463"/>
      <c r="CE117" s="304"/>
      <c r="CF117" s="304"/>
      <c r="CG117" s="304"/>
      <c r="CH117" s="411">
        <f t="shared" si="43"/>
        <v>0</v>
      </c>
      <c r="CI117" s="463"/>
      <c r="CJ117" s="304"/>
      <c r="CK117" s="304"/>
      <c r="CL117" s="304"/>
      <c r="CM117" s="304"/>
      <c r="CN117" s="304"/>
      <c r="CO117" s="304"/>
      <c r="CP117" s="411"/>
    </row>
    <row r="118" spans="1:94" s="53" customFormat="1" ht="14.25" customHeight="1">
      <c r="A118" s="491" t="s">
        <v>512</v>
      </c>
      <c r="B118" s="265"/>
      <c r="C118" s="186"/>
      <c r="D118" s="492"/>
      <c r="E118" s="410"/>
      <c r="F118" s="334"/>
      <c r="G118" s="334"/>
      <c r="H118" s="334"/>
      <c r="I118" s="411">
        <f t="shared" si="34"/>
        <v>0</v>
      </c>
      <c r="J118" s="463"/>
      <c r="K118" s="304"/>
      <c r="L118" s="304"/>
      <c r="M118" s="304"/>
      <c r="N118" s="411">
        <f t="shared" si="35"/>
        <v>0</v>
      </c>
      <c r="O118" s="463"/>
      <c r="P118" s="304"/>
      <c r="Q118" s="304"/>
      <c r="R118" s="304"/>
      <c r="S118" s="304"/>
      <c r="T118" s="304"/>
      <c r="U118" s="304"/>
      <c r="V118" s="411"/>
      <c r="W118" s="410"/>
      <c r="X118" s="334"/>
      <c r="Y118" s="334"/>
      <c r="Z118" s="334"/>
      <c r="AA118" s="411">
        <f t="shared" si="36"/>
        <v>0</v>
      </c>
      <c r="AB118" s="463"/>
      <c r="AC118" s="304"/>
      <c r="AD118" s="304"/>
      <c r="AE118" s="304"/>
      <c r="AF118" s="411">
        <f t="shared" si="37"/>
        <v>0</v>
      </c>
      <c r="AG118" s="463"/>
      <c r="AH118" s="304"/>
      <c r="AI118" s="304"/>
      <c r="AJ118" s="304"/>
      <c r="AK118" s="304"/>
      <c r="AL118" s="304"/>
      <c r="AM118" s="304"/>
      <c r="AN118" s="411"/>
      <c r="AO118" s="410"/>
      <c r="AP118" s="334"/>
      <c r="AQ118" s="334"/>
      <c r="AR118" s="334"/>
      <c r="AS118" s="411">
        <f t="shared" si="38"/>
        <v>0</v>
      </c>
      <c r="AT118" s="463"/>
      <c r="AU118" s="304"/>
      <c r="AV118" s="304"/>
      <c r="AW118" s="304"/>
      <c r="AX118" s="411">
        <f t="shared" si="39"/>
        <v>0</v>
      </c>
      <c r="AY118" s="463"/>
      <c r="AZ118" s="304"/>
      <c r="BA118" s="304"/>
      <c r="BB118" s="304"/>
      <c r="BC118" s="304"/>
      <c r="BD118" s="304"/>
      <c r="BE118" s="304"/>
      <c r="BF118" s="411"/>
      <c r="BG118" s="410"/>
      <c r="BH118" s="334"/>
      <c r="BI118" s="334"/>
      <c r="BJ118" s="334"/>
      <c r="BK118" s="411">
        <f t="shared" si="40"/>
        <v>0</v>
      </c>
      <c r="BL118" s="463"/>
      <c r="BM118" s="304"/>
      <c r="BN118" s="304"/>
      <c r="BO118" s="304"/>
      <c r="BP118" s="411">
        <f t="shared" si="41"/>
        <v>0</v>
      </c>
      <c r="BQ118" s="463"/>
      <c r="BR118" s="304"/>
      <c r="BS118" s="304"/>
      <c r="BT118" s="304"/>
      <c r="BU118" s="304"/>
      <c r="BV118" s="304"/>
      <c r="BW118" s="304"/>
      <c r="BX118" s="411"/>
      <c r="BY118" s="410"/>
      <c r="BZ118" s="334"/>
      <c r="CA118" s="334"/>
      <c r="CB118" s="334"/>
      <c r="CC118" s="411">
        <f t="shared" si="42"/>
        <v>0</v>
      </c>
      <c r="CD118" s="463"/>
      <c r="CE118" s="304"/>
      <c r="CF118" s="304"/>
      <c r="CG118" s="304"/>
      <c r="CH118" s="411">
        <f t="shared" si="43"/>
        <v>0</v>
      </c>
      <c r="CI118" s="463"/>
      <c r="CJ118" s="304"/>
      <c r="CK118" s="304"/>
      <c r="CL118" s="304"/>
      <c r="CM118" s="304"/>
      <c r="CN118" s="304"/>
      <c r="CO118" s="304"/>
      <c r="CP118" s="411"/>
    </row>
    <row r="119" spans="1:94" s="53" customFormat="1" ht="14.25" customHeight="1">
      <c r="A119" s="491" t="s">
        <v>513</v>
      </c>
      <c r="B119" s="265"/>
      <c r="C119" s="186"/>
      <c r="D119" s="492"/>
      <c r="E119" s="410"/>
      <c r="F119" s="334"/>
      <c r="G119" s="334"/>
      <c r="H119" s="334"/>
      <c r="I119" s="411">
        <f t="shared" si="34"/>
        <v>0</v>
      </c>
      <c r="J119" s="463"/>
      <c r="K119" s="304"/>
      <c r="L119" s="304"/>
      <c r="M119" s="304"/>
      <c r="N119" s="411">
        <f t="shared" si="35"/>
        <v>0</v>
      </c>
      <c r="O119" s="463"/>
      <c r="P119" s="304"/>
      <c r="Q119" s="304"/>
      <c r="R119" s="304"/>
      <c r="S119" s="304"/>
      <c r="T119" s="304"/>
      <c r="U119" s="304"/>
      <c r="V119" s="411"/>
      <c r="W119" s="410"/>
      <c r="X119" s="334"/>
      <c r="Y119" s="334"/>
      <c r="Z119" s="334"/>
      <c r="AA119" s="411">
        <f t="shared" si="36"/>
        <v>0</v>
      </c>
      <c r="AB119" s="463"/>
      <c r="AC119" s="304"/>
      <c r="AD119" s="304"/>
      <c r="AE119" s="304"/>
      <c r="AF119" s="411">
        <f t="shared" si="37"/>
        <v>0</v>
      </c>
      <c r="AG119" s="463"/>
      <c r="AH119" s="304"/>
      <c r="AI119" s="304"/>
      <c r="AJ119" s="304"/>
      <c r="AK119" s="304"/>
      <c r="AL119" s="304"/>
      <c r="AM119" s="304"/>
      <c r="AN119" s="411"/>
      <c r="AO119" s="410"/>
      <c r="AP119" s="334"/>
      <c r="AQ119" s="334"/>
      <c r="AR119" s="334"/>
      <c r="AS119" s="411">
        <f t="shared" si="38"/>
        <v>0</v>
      </c>
      <c r="AT119" s="463"/>
      <c r="AU119" s="304"/>
      <c r="AV119" s="304"/>
      <c r="AW119" s="304"/>
      <c r="AX119" s="411">
        <f t="shared" si="39"/>
        <v>0</v>
      </c>
      <c r="AY119" s="463"/>
      <c r="AZ119" s="304"/>
      <c r="BA119" s="304"/>
      <c r="BB119" s="304"/>
      <c r="BC119" s="304"/>
      <c r="BD119" s="304"/>
      <c r="BE119" s="304"/>
      <c r="BF119" s="411"/>
      <c r="BG119" s="410"/>
      <c r="BH119" s="334"/>
      <c r="BI119" s="334"/>
      <c r="BJ119" s="334"/>
      <c r="BK119" s="411">
        <f t="shared" si="40"/>
        <v>0</v>
      </c>
      <c r="BL119" s="463"/>
      <c r="BM119" s="304"/>
      <c r="BN119" s="304"/>
      <c r="BO119" s="304"/>
      <c r="BP119" s="411">
        <f t="shared" si="41"/>
        <v>0</v>
      </c>
      <c r="BQ119" s="463"/>
      <c r="BR119" s="304"/>
      <c r="BS119" s="304"/>
      <c r="BT119" s="304"/>
      <c r="BU119" s="304"/>
      <c r="BV119" s="304"/>
      <c r="BW119" s="304"/>
      <c r="BX119" s="411"/>
      <c r="BY119" s="410"/>
      <c r="BZ119" s="334"/>
      <c r="CA119" s="334"/>
      <c r="CB119" s="334"/>
      <c r="CC119" s="411">
        <f t="shared" si="42"/>
        <v>0</v>
      </c>
      <c r="CD119" s="463"/>
      <c r="CE119" s="304"/>
      <c r="CF119" s="304"/>
      <c r="CG119" s="304"/>
      <c r="CH119" s="411">
        <f t="shared" si="43"/>
        <v>0</v>
      </c>
      <c r="CI119" s="463"/>
      <c r="CJ119" s="304"/>
      <c r="CK119" s="304"/>
      <c r="CL119" s="304"/>
      <c r="CM119" s="304"/>
      <c r="CN119" s="304"/>
      <c r="CO119" s="304"/>
      <c r="CP119" s="411"/>
    </row>
    <row r="120" spans="1:94" s="53" customFormat="1" ht="14.25" customHeight="1">
      <c r="A120" s="491" t="s">
        <v>514</v>
      </c>
      <c r="B120" s="265"/>
      <c r="C120" s="186"/>
      <c r="D120" s="492"/>
      <c r="E120" s="410"/>
      <c r="F120" s="334"/>
      <c r="G120" s="334"/>
      <c r="H120" s="334"/>
      <c r="I120" s="411">
        <f t="shared" si="34"/>
        <v>0</v>
      </c>
      <c r="J120" s="463"/>
      <c r="K120" s="304"/>
      <c r="L120" s="304"/>
      <c r="M120" s="304"/>
      <c r="N120" s="411">
        <f t="shared" si="35"/>
        <v>0</v>
      </c>
      <c r="O120" s="463"/>
      <c r="P120" s="304"/>
      <c r="Q120" s="304"/>
      <c r="R120" s="304"/>
      <c r="S120" s="304"/>
      <c r="T120" s="304"/>
      <c r="U120" s="304"/>
      <c r="V120" s="411"/>
      <c r="W120" s="410"/>
      <c r="X120" s="334"/>
      <c r="Y120" s="334"/>
      <c r="Z120" s="334"/>
      <c r="AA120" s="411">
        <f t="shared" si="36"/>
        <v>0</v>
      </c>
      <c r="AB120" s="463"/>
      <c r="AC120" s="304"/>
      <c r="AD120" s="304"/>
      <c r="AE120" s="304"/>
      <c r="AF120" s="411">
        <f t="shared" si="37"/>
        <v>0</v>
      </c>
      <c r="AG120" s="463"/>
      <c r="AH120" s="304"/>
      <c r="AI120" s="304"/>
      <c r="AJ120" s="304"/>
      <c r="AK120" s="304"/>
      <c r="AL120" s="304"/>
      <c r="AM120" s="304"/>
      <c r="AN120" s="411"/>
      <c r="AO120" s="410"/>
      <c r="AP120" s="334"/>
      <c r="AQ120" s="334"/>
      <c r="AR120" s="334"/>
      <c r="AS120" s="411">
        <f t="shared" si="38"/>
        <v>0</v>
      </c>
      <c r="AT120" s="463"/>
      <c r="AU120" s="304"/>
      <c r="AV120" s="304"/>
      <c r="AW120" s="304"/>
      <c r="AX120" s="411">
        <f t="shared" si="39"/>
        <v>0</v>
      </c>
      <c r="AY120" s="463"/>
      <c r="AZ120" s="304"/>
      <c r="BA120" s="304"/>
      <c r="BB120" s="304"/>
      <c r="BC120" s="304"/>
      <c r="BD120" s="304"/>
      <c r="BE120" s="304"/>
      <c r="BF120" s="411"/>
      <c r="BG120" s="410"/>
      <c r="BH120" s="334"/>
      <c r="BI120" s="334"/>
      <c r="BJ120" s="334"/>
      <c r="BK120" s="411">
        <f t="shared" si="40"/>
        <v>0</v>
      </c>
      <c r="BL120" s="463"/>
      <c r="BM120" s="304"/>
      <c r="BN120" s="304"/>
      <c r="BO120" s="304"/>
      <c r="BP120" s="411">
        <f t="shared" si="41"/>
        <v>0</v>
      </c>
      <c r="BQ120" s="463"/>
      <c r="BR120" s="304"/>
      <c r="BS120" s="304"/>
      <c r="BT120" s="304"/>
      <c r="BU120" s="304"/>
      <c r="BV120" s="304"/>
      <c r="BW120" s="304"/>
      <c r="BX120" s="411"/>
      <c r="BY120" s="410"/>
      <c r="BZ120" s="334"/>
      <c r="CA120" s="334"/>
      <c r="CB120" s="334"/>
      <c r="CC120" s="411">
        <f t="shared" si="42"/>
        <v>0</v>
      </c>
      <c r="CD120" s="463"/>
      <c r="CE120" s="304"/>
      <c r="CF120" s="304"/>
      <c r="CG120" s="304"/>
      <c r="CH120" s="411">
        <f t="shared" si="43"/>
        <v>0</v>
      </c>
      <c r="CI120" s="463"/>
      <c r="CJ120" s="304"/>
      <c r="CK120" s="304"/>
      <c r="CL120" s="304"/>
      <c r="CM120" s="304"/>
      <c r="CN120" s="304"/>
      <c r="CO120" s="304"/>
      <c r="CP120" s="411"/>
    </row>
    <row r="121" spans="1:94" s="53" customFormat="1" ht="14.25" customHeight="1">
      <c r="A121" s="491" t="s">
        <v>515</v>
      </c>
      <c r="B121" s="265"/>
      <c r="C121" s="186"/>
      <c r="D121" s="492"/>
      <c r="E121" s="410"/>
      <c r="F121" s="334"/>
      <c r="G121" s="334"/>
      <c r="H121" s="334"/>
      <c r="I121" s="411">
        <f t="shared" si="34"/>
        <v>0</v>
      </c>
      <c r="J121" s="463"/>
      <c r="K121" s="304"/>
      <c r="L121" s="304"/>
      <c r="M121" s="304"/>
      <c r="N121" s="411">
        <f t="shared" si="35"/>
        <v>0</v>
      </c>
      <c r="O121" s="463"/>
      <c r="P121" s="304"/>
      <c r="Q121" s="304"/>
      <c r="R121" s="304"/>
      <c r="S121" s="304"/>
      <c r="T121" s="304"/>
      <c r="U121" s="304"/>
      <c r="V121" s="411"/>
      <c r="W121" s="410"/>
      <c r="X121" s="334"/>
      <c r="Y121" s="334"/>
      <c r="Z121" s="334"/>
      <c r="AA121" s="411">
        <f t="shared" si="36"/>
        <v>0</v>
      </c>
      <c r="AB121" s="463"/>
      <c r="AC121" s="304"/>
      <c r="AD121" s="304"/>
      <c r="AE121" s="304"/>
      <c r="AF121" s="411">
        <f t="shared" si="37"/>
        <v>0</v>
      </c>
      <c r="AG121" s="463"/>
      <c r="AH121" s="304"/>
      <c r="AI121" s="304"/>
      <c r="AJ121" s="304"/>
      <c r="AK121" s="304"/>
      <c r="AL121" s="304"/>
      <c r="AM121" s="304"/>
      <c r="AN121" s="411"/>
      <c r="AO121" s="410"/>
      <c r="AP121" s="334"/>
      <c r="AQ121" s="334"/>
      <c r="AR121" s="334"/>
      <c r="AS121" s="411">
        <f t="shared" si="38"/>
        <v>0</v>
      </c>
      <c r="AT121" s="463"/>
      <c r="AU121" s="304"/>
      <c r="AV121" s="304"/>
      <c r="AW121" s="304"/>
      <c r="AX121" s="411">
        <f t="shared" si="39"/>
        <v>0</v>
      </c>
      <c r="AY121" s="463"/>
      <c r="AZ121" s="304"/>
      <c r="BA121" s="304"/>
      <c r="BB121" s="304"/>
      <c r="BC121" s="304"/>
      <c r="BD121" s="304"/>
      <c r="BE121" s="304"/>
      <c r="BF121" s="411"/>
      <c r="BG121" s="410"/>
      <c r="BH121" s="334"/>
      <c r="BI121" s="334"/>
      <c r="BJ121" s="334"/>
      <c r="BK121" s="411">
        <f t="shared" si="40"/>
        <v>0</v>
      </c>
      <c r="BL121" s="463"/>
      <c r="BM121" s="304"/>
      <c r="BN121" s="304"/>
      <c r="BO121" s="304"/>
      <c r="BP121" s="411">
        <f t="shared" si="41"/>
        <v>0</v>
      </c>
      <c r="BQ121" s="463"/>
      <c r="BR121" s="304"/>
      <c r="BS121" s="304"/>
      <c r="BT121" s="304"/>
      <c r="BU121" s="304"/>
      <c r="BV121" s="304"/>
      <c r="BW121" s="304"/>
      <c r="BX121" s="411"/>
      <c r="BY121" s="410"/>
      <c r="BZ121" s="334"/>
      <c r="CA121" s="334"/>
      <c r="CB121" s="334"/>
      <c r="CC121" s="411">
        <f t="shared" si="42"/>
        <v>0</v>
      </c>
      <c r="CD121" s="463"/>
      <c r="CE121" s="304"/>
      <c r="CF121" s="304"/>
      <c r="CG121" s="304"/>
      <c r="CH121" s="411">
        <f t="shared" si="43"/>
        <v>0</v>
      </c>
      <c r="CI121" s="463"/>
      <c r="CJ121" s="304"/>
      <c r="CK121" s="304"/>
      <c r="CL121" s="304"/>
      <c r="CM121" s="304"/>
      <c r="CN121" s="304"/>
      <c r="CO121" s="304"/>
      <c r="CP121" s="411"/>
    </row>
    <row r="122" spans="1:94" s="53" customFormat="1" ht="14.25" customHeight="1">
      <c r="A122" s="491" t="s">
        <v>516</v>
      </c>
      <c r="B122" s="265"/>
      <c r="C122" s="186"/>
      <c r="D122" s="492"/>
      <c r="E122" s="410"/>
      <c r="F122" s="334"/>
      <c r="G122" s="334"/>
      <c r="H122" s="334"/>
      <c r="I122" s="411">
        <f t="shared" si="34"/>
        <v>0</v>
      </c>
      <c r="J122" s="463"/>
      <c r="K122" s="304"/>
      <c r="L122" s="304"/>
      <c r="M122" s="304"/>
      <c r="N122" s="411">
        <f t="shared" si="35"/>
        <v>0</v>
      </c>
      <c r="O122" s="463"/>
      <c r="P122" s="304"/>
      <c r="Q122" s="304"/>
      <c r="R122" s="304"/>
      <c r="S122" s="304"/>
      <c r="T122" s="304"/>
      <c r="U122" s="304"/>
      <c r="V122" s="411"/>
      <c r="W122" s="410"/>
      <c r="X122" s="334"/>
      <c r="Y122" s="334"/>
      <c r="Z122" s="334"/>
      <c r="AA122" s="411">
        <f t="shared" si="36"/>
        <v>0</v>
      </c>
      <c r="AB122" s="463"/>
      <c r="AC122" s="304"/>
      <c r="AD122" s="304"/>
      <c r="AE122" s="304"/>
      <c r="AF122" s="411">
        <f t="shared" si="37"/>
        <v>0</v>
      </c>
      <c r="AG122" s="463"/>
      <c r="AH122" s="304"/>
      <c r="AI122" s="304"/>
      <c r="AJ122" s="304"/>
      <c r="AK122" s="304"/>
      <c r="AL122" s="304"/>
      <c r="AM122" s="304"/>
      <c r="AN122" s="411"/>
      <c r="AO122" s="410"/>
      <c r="AP122" s="334"/>
      <c r="AQ122" s="334"/>
      <c r="AR122" s="334"/>
      <c r="AS122" s="411">
        <f t="shared" si="38"/>
        <v>0</v>
      </c>
      <c r="AT122" s="463"/>
      <c r="AU122" s="304"/>
      <c r="AV122" s="304"/>
      <c r="AW122" s="304"/>
      <c r="AX122" s="411">
        <f t="shared" si="39"/>
        <v>0</v>
      </c>
      <c r="AY122" s="463"/>
      <c r="AZ122" s="304"/>
      <c r="BA122" s="304"/>
      <c r="BB122" s="304"/>
      <c r="BC122" s="304"/>
      <c r="BD122" s="304"/>
      <c r="BE122" s="304"/>
      <c r="BF122" s="411"/>
      <c r="BG122" s="410"/>
      <c r="BH122" s="334"/>
      <c r="BI122" s="334"/>
      <c r="BJ122" s="334"/>
      <c r="BK122" s="411">
        <f t="shared" si="40"/>
        <v>0</v>
      </c>
      <c r="BL122" s="463"/>
      <c r="BM122" s="304"/>
      <c r="BN122" s="304"/>
      <c r="BO122" s="304"/>
      <c r="BP122" s="411">
        <f t="shared" si="41"/>
        <v>0</v>
      </c>
      <c r="BQ122" s="463"/>
      <c r="BR122" s="304"/>
      <c r="BS122" s="304"/>
      <c r="BT122" s="304"/>
      <c r="BU122" s="304"/>
      <c r="BV122" s="304"/>
      <c r="BW122" s="304"/>
      <c r="BX122" s="411"/>
      <c r="BY122" s="410"/>
      <c r="BZ122" s="334"/>
      <c r="CA122" s="334"/>
      <c r="CB122" s="334"/>
      <c r="CC122" s="411">
        <f t="shared" si="42"/>
        <v>0</v>
      </c>
      <c r="CD122" s="463"/>
      <c r="CE122" s="304"/>
      <c r="CF122" s="304"/>
      <c r="CG122" s="304"/>
      <c r="CH122" s="411">
        <f t="shared" si="43"/>
        <v>0</v>
      </c>
      <c r="CI122" s="463"/>
      <c r="CJ122" s="304"/>
      <c r="CK122" s="304"/>
      <c r="CL122" s="304"/>
      <c r="CM122" s="304"/>
      <c r="CN122" s="304"/>
      <c r="CO122" s="304"/>
      <c r="CP122" s="411"/>
    </row>
    <row r="123" spans="1:94" s="53" customFormat="1" ht="14.25" customHeight="1">
      <c r="A123" s="491" t="s">
        <v>517</v>
      </c>
      <c r="B123" s="265"/>
      <c r="C123" s="186"/>
      <c r="D123" s="492"/>
      <c r="E123" s="410"/>
      <c r="F123" s="334"/>
      <c r="G123" s="334"/>
      <c r="H123" s="334"/>
      <c r="I123" s="411">
        <f t="shared" si="34"/>
        <v>0</v>
      </c>
      <c r="J123" s="463"/>
      <c r="K123" s="304"/>
      <c r="L123" s="304"/>
      <c r="M123" s="304"/>
      <c r="N123" s="411">
        <f t="shared" si="35"/>
        <v>0</v>
      </c>
      <c r="O123" s="463"/>
      <c r="P123" s="304"/>
      <c r="Q123" s="304"/>
      <c r="R123" s="304"/>
      <c r="S123" s="304"/>
      <c r="T123" s="304"/>
      <c r="U123" s="304"/>
      <c r="V123" s="411"/>
      <c r="W123" s="410"/>
      <c r="X123" s="334"/>
      <c r="Y123" s="334"/>
      <c r="Z123" s="334"/>
      <c r="AA123" s="411">
        <f t="shared" si="36"/>
        <v>0</v>
      </c>
      <c r="AB123" s="463"/>
      <c r="AC123" s="304"/>
      <c r="AD123" s="304"/>
      <c r="AE123" s="304"/>
      <c r="AF123" s="411">
        <f t="shared" si="37"/>
        <v>0</v>
      </c>
      <c r="AG123" s="463"/>
      <c r="AH123" s="304"/>
      <c r="AI123" s="304"/>
      <c r="AJ123" s="304"/>
      <c r="AK123" s="304"/>
      <c r="AL123" s="304"/>
      <c r="AM123" s="304"/>
      <c r="AN123" s="411"/>
      <c r="AO123" s="410"/>
      <c r="AP123" s="334"/>
      <c r="AQ123" s="334"/>
      <c r="AR123" s="334"/>
      <c r="AS123" s="411">
        <f t="shared" si="38"/>
        <v>0</v>
      </c>
      <c r="AT123" s="463"/>
      <c r="AU123" s="304"/>
      <c r="AV123" s="304"/>
      <c r="AW123" s="304"/>
      <c r="AX123" s="411">
        <f t="shared" si="39"/>
        <v>0</v>
      </c>
      <c r="AY123" s="463"/>
      <c r="AZ123" s="304"/>
      <c r="BA123" s="304"/>
      <c r="BB123" s="304"/>
      <c r="BC123" s="304"/>
      <c r="BD123" s="304"/>
      <c r="BE123" s="304"/>
      <c r="BF123" s="411"/>
      <c r="BG123" s="410"/>
      <c r="BH123" s="334"/>
      <c r="BI123" s="334"/>
      <c r="BJ123" s="334"/>
      <c r="BK123" s="411">
        <f t="shared" si="40"/>
        <v>0</v>
      </c>
      <c r="BL123" s="463"/>
      <c r="BM123" s="304"/>
      <c r="BN123" s="304"/>
      <c r="BO123" s="304"/>
      <c r="BP123" s="411">
        <f t="shared" si="41"/>
        <v>0</v>
      </c>
      <c r="BQ123" s="463"/>
      <c r="BR123" s="304"/>
      <c r="BS123" s="304"/>
      <c r="BT123" s="304"/>
      <c r="BU123" s="304"/>
      <c r="BV123" s="304"/>
      <c r="BW123" s="304"/>
      <c r="BX123" s="411"/>
      <c r="BY123" s="410"/>
      <c r="BZ123" s="334"/>
      <c r="CA123" s="334"/>
      <c r="CB123" s="334"/>
      <c r="CC123" s="411">
        <f t="shared" si="42"/>
        <v>0</v>
      </c>
      <c r="CD123" s="463"/>
      <c r="CE123" s="304"/>
      <c r="CF123" s="304"/>
      <c r="CG123" s="304"/>
      <c r="CH123" s="411">
        <f t="shared" si="43"/>
        <v>0</v>
      </c>
      <c r="CI123" s="463"/>
      <c r="CJ123" s="304"/>
      <c r="CK123" s="304"/>
      <c r="CL123" s="304"/>
      <c r="CM123" s="304"/>
      <c r="CN123" s="304"/>
      <c r="CO123" s="304"/>
      <c r="CP123" s="411"/>
    </row>
    <row r="124" spans="1:94" s="53" customFormat="1" ht="14.25" customHeight="1">
      <c r="A124" s="491" t="s">
        <v>518</v>
      </c>
      <c r="B124" s="265"/>
      <c r="C124" s="186"/>
      <c r="D124" s="492"/>
      <c r="E124" s="410"/>
      <c r="F124" s="334"/>
      <c r="G124" s="334"/>
      <c r="H124" s="334"/>
      <c r="I124" s="411">
        <f t="shared" si="34"/>
        <v>0</v>
      </c>
      <c r="J124" s="463"/>
      <c r="K124" s="304"/>
      <c r="L124" s="304"/>
      <c r="M124" s="304"/>
      <c r="N124" s="411">
        <f t="shared" si="35"/>
        <v>0</v>
      </c>
      <c r="O124" s="463"/>
      <c r="P124" s="304"/>
      <c r="Q124" s="304"/>
      <c r="R124" s="304"/>
      <c r="S124" s="304"/>
      <c r="T124" s="304"/>
      <c r="U124" s="304"/>
      <c r="V124" s="411"/>
      <c r="W124" s="410"/>
      <c r="X124" s="334"/>
      <c r="Y124" s="334"/>
      <c r="Z124" s="334"/>
      <c r="AA124" s="411">
        <f t="shared" si="36"/>
        <v>0</v>
      </c>
      <c r="AB124" s="463"/>
      <c r="AC124" s="304"/>
      <c r="AD124" s="304"/>
      <c r="AE124" s="304"/>
      <c r="AF124" s="411">
        <f t="shared" si="37"/>
        <v>0</v>
      </c>
      <c r="AG124" s="463"/>
      <c r="AH124" s="304"/>
      <c r="AI124" s="304"/>
      <c r="AJ124" s="304"/>
      <c r="AK124" s="304"/>
      <c r="AL124" s="304"/>
      <c r="AM124" s="304"/>
      <c r="AN124" s="411"/>
      <c r="AO124" s="410"/>
      <c r="AP124" s="334"/>
      <c r="AQ124" s="334"/>
      <c r="AR124" s="334"/>
      <c r="AS124" s="411">
        <f t="shared" si="38"/>
        <v>0</v>
      </c>
      <c r="AT124" s="463"/>
      <c r="AU124" s="304"/>
      <c r="AV124" s="304"/>
      <c r="AW124" s="304"/>
      <c r="AX124" s="411">
        <f t="shared" si="39"/>
        <v>0</v>
      </c>
      <c r="AY124" s="463"/>
      <c r="AZ124" s="304"/>
      <c r="BA124" s="304"/>
      <c r="BB124" s="304"/>
      <c r="BC124" s="304"/>
      <c r="BD124" s="304"/>
      <c r="BE124" s="304"/>
      <c r="BF124" s="411"/>
      <c r="BG124" s="410"/>
      <c r="BH124" s="334"/>
      <c r="BI124" s="334"/>
      <c r="BJ124" s="334"/>
      <c r="BK124" s="411">
        <f t="shared" si="40"/>
        <v>0</v>
      </c>
      <c r="BL124" s="463"/>
      <c r="BM124" s="304"/>
      <c r="BN124" s="304"/>
      <c r="BO124" s="304"/>
      <c r="BP124" s="411">
        <f t="shared" si="41"/>
        <v>0</v>
      </c>
      <c r="BQ124" s="463"/>
      <c r="BR124" s="304"/>
      <c r="BS124" s="304"/>
      <c r="BT124" s="304"/>
      <c r="BU124" s="304"/>
      <c r="BV124" s="304"/>
      <c r="BW124" s="304"/>
      <c r="BX124" s="411"/>
      <c r="BY124" s="410"/>
      <c r="BZ124" s="334"/>
      <c r="CA124" s="334"/>
      <c r="CB124" s="334"/>
      <c r="CC124" s="411">
        <f t="shared" si="42"/>
        <v>0</v>
      </c>
      <c r="CD124" s="463"/>
      <c r="CE124" s="304"/>
      <c r="CF124" s="304"/>
      <c r="CG124" s="304"/>
      <c r="CH124" s="411">
        <f t="shared" si="43"/>
        <v>0</v>
      </c>
      <c r="CI124" s="463"/>
      <c r="CJ124" s="304"/>
      <c r="CK124" s="304"/>
      <c r="CL124" s="304"/>
      <c r="CM124" s="304"/>
      <c r="CN124" s="304"/>
      <c r="CO124" s="304"/>
      <c r="CP124" s="411"/>
    </row>
    <row r="125" spans="1:94" s="53" customFormat="1" ht="14.25" customHeight="1">
      <c r="A125" s="491" t="s">
        <v>519</v>
      </c>
      <c r="B125" s="265"/>
      <c r="C125" s="186"/>
      <c r="D125" s="492"/>
      <c r="E125" s="410"/>
      <c r="F125" s="334"/>
      <c r="G125" s="334"/>
      <c r="H125" s="334"/>
      <c r="I125" s="411">
        <f t="shared" si="34"/>
        <v>0</v>
      </c>
      <c r="J125" s="463"/>
      <c r="K125" s="304"/>
      <c r="L125" s="304"/>
      <c r="M125" s="304"/>
      <c r="N125" s="411">
        <f t="shared" si="35"/>
        <v>0</v>
      </c>
      <c r="O125" s="463"/>
      <c r="P125" s="304"/>
      <c r="Q125" s="304"/>
      <c r="R125" s="304"/>
      <c r="S125" s="304"/>
      <c r="T125" s="304"/>
      <c r="U125" s="304"/>
      <c r="V125" s="411"/>
      <c r="W125" s="410"/>
      <c r="X125" s="334"/>
      <c r="Y125" s="334"/>
      <c r="Z125" s="334"/>
      <c r="AA125" s="411">
        <f t="shared" si="36"/>
        <v>0</v>
      </c>
      <c r="AB125" s="463"/>
      <c r="AC125" s="304"/>
      <c r="AD125" s="304"/>
      <c r="AE125" s="304"/>
      <c r="AF125" s="411">
        <f t="shared" si="37"/>
        <v>0</v>
      </c>
      <c r="AG125" s="463"/>
      <c r="AH125" s="304"/>
      <c r="AI125" s="304"/>
      <c r="AJ125" s="304"/>
      <c r="AK125" s="304"/>
      <c r="AL125" s="304"/>
      <c r="AM125" s="304"/>
      <c r="AN125" s="411"/>
      <c r="AO125" s="410"/>
      <c r="AP125" s="334"/>
      <c r="AQ125" s="334"/>
      <c r="AR125" s="334"/>
      <c r="AS125" s="411">
        <f t="shared" si="38"/>
        <v>0</v>
      </c>
      <c r="AT125" s="463"/>
      <c r="AU125" s="304"/>
      <c r="AV125" s="304"/>
      <c r="AW125" s="304"/>
      <c r="AX125" s="411">
        <f t="shared" si="39"/>
        <v>0</v>
      </c>
      <c r="AY125" s="463"/>
      <c r="AZ125" s="304"/>
      <c r="BA125" s="304"/>
      <c r="BB125" s="304"/>
      <c r="BC125" s="304"/>
      <c r="BD125" s="304"/>
      <c r="BE125" s="304"/>
      <c r="BF125" s="411"/>
      <c r="BG125" s="410"/>
      <c r="BH125" s="334"/>
      <c r="BI125" s="334"/>
      <c r="BJ125" s="334"/>
      <c r="BK125" s="411">
        <f t="shared" si="40"/>
        <v>0</v>
      </c>
      <c r="BL125" s="463"/>
      <c r="BM125" s="304"/>
      <c r="BN125" s="304"/>
      <c r="BO125" s="304"/>
      <c r="BP125" s="411">
        <f t="shared" si="41"/>
        <v>0</v>
      </c>
      <c r="BQ125" s="463"/>
      <c r="BR125" s="304"/>
      <c r="BS125" s="304"/>
      <c r="BT125" s="304"/>
      <c r="BU125" s="304"/>
      <c r="BV125" s="304"/>
      <c r="BW125" s="304"/>
      <c r="BX125" s="411"/>
      <c r="BY125" s="410"/>
      <c r="BZ125" s="334"/>
      <c r="CA125" s="334"/>
      <c r="CB125" s="334"/>
      <c r="CC125" s="411">
        <f t="shared" si="42"/>
        <v>0</v>
      </c>
      <c r="CD125" s="463"/>
      <c r="CE125" s="304"/>
      <c r="CF125" s="304"/>
      <c r="CG125" s="304"/>
      <c r="CH125" s="411">
        <f t="shared" si="43"/>
        <v>0</v>
      </c>
      <c r="CI125" s="463"/>
      <c r="CJ125" s="304"/>
      <c r="CK125" s="304"/>
      <c r="CL125" s="304"/>
      <c r="CM125" s="304"/>
      <c r="CN125" s="304"/>
      <c r="CO125" s="304"/>
      <c r="CP125" s="411"/>
    </row>
    <row r="126" spans="1:94" s="53" customFormat="1" ht="14.25" customHeight="1">
      <c r="A126" s="491" t="s">
        <v>520</v>
      </c>
      <c r="B126" s="265"/>
      <c r="C126" s="186"/>
      <c r="D126" s="492"/>
      <c r="E126" s="410"/>
      <c r="F126" s="334"/>
      <c r="G126" s="334"/>
      <c r="H126" s="334"/>
      <c r="I126" s="411">
        <f t="shared" si="34"/>
        <v>0</v>
      </c>
      <c r="J126" s="463"/>
      <c r="K126" s="304"/>
      <c r="L126" s="304"/>
      <c r="M126" s="304"/>
      <c r="N126" s="411">
        <f t="shared" si="35"/>
        <v>0</v>
      </c>
      <c r="O126" s="463"/>
      <c r="P126" s="304"/>
      <c r="Q126" s="304"/>
      <c r="R126" s="304"/>
      <c r="S126" s="304"/>
      <c r="T126" s="304"/>
      <c r="U126" s="304"/>
      <c r="V126" s="411"/>
      <c r="W126" s="410"/>
      <c r="X126" s="334"/>
      <c r="Y126" s="334"/>
      <c r="Z126" s="334"/>
      <c r="AA126" s="411">
        <f t="shared" si="36"/>
        <v>0</v>
      </c>
      <c r="AB126" s="463"/>
      <c r="AC126" s="304"/>
      <c r="AD126" s="304"/>
      <c r="AE126" s="304"/>
      <c r="AF126" s="411">
        <f t="shared" si="37"/>
        <v>0</v>
      </c>
      <c r="AG126" s="463"/>
      <c r="AH126" s="304"/>
      <c r="AI126" s="304"/>
      <c r="AJ126" s="304"/>
      <c r="AK126" s="304"/>
      <c r="AL126" s="304"/>
      <c r="AM126" s="304"/>
      <c r="AN126" s="411"/>
      <c r="AO126" s="410"/>
      <c r="AP126" s="334"/>
      <c r="AQ126" s="334"/>
      <c r="AR126" s="334"/>
      <c r="AS126" s="411">
        <f t="shared" si="38"/>
        <v>0</v>
      </c>
      <c r="AT126" s="463"/>
      <c r="AU126" s="304"/>
      <c r="AV126" s="304"/>
      <c r="AW126" s="304"/>
      <c r="AX126" s="411">
        <f t="shared" si="39"/>
        <v>0</v>
      </c>
      <c r="AY126" s="463"/>
      <c r="AZ126" s="304"/>
      <c r="BA126" s="304"/>
      <c r="BB126" s="304"/>
      <c r="BC126" s="304"/>
      <c r="BD126" s="304"/>
      <c r="BE126" s="304"/>
      <c r="BF126" s="411"/>
      <c r="BG126" s="410"/>
      <c r="BH126" s="334"/>
      <c r="BI126" s="334"/>
      <c r="BJ126" s="334"/>
      <c r="BK126" s="411">
        <f t="shared" si="40"/>
        <v>0</v>
      </c>
      <c r="BL126" s="463"/>
      <c r="BM126" s="304"/>
      <c r="BN126" s="304"/>
      <c r="BO126" s="304"/>
      <c r="BP126" s="411">
        <f t="shared" si="41"/>
        <v>0</v>
      </c>
      <c r="BQ126" s="463"/>
      <c r="BR126" s="304"/>
      <c r="BS126" s="304"/>
      <c r="BT126" s="304"/>
      <c r="BU126" s="304"/>
      <c r="BV126" s="304"/>
      <c r="BW126" s="304"/>
      <c r="BX126" s="411"/>
      <c r="BY126" s="410"/>
      <c r="BZ126" s="334"/>
      <c r="CA126" s="334"/>
      <c r="CB126" s="334"/>
      <c r="CC126" s="411">
        <f t="shared" si="42"/>
        <v>0</v>
      </c>
      <c r="CD126" s="463"/>
      <c r="CE126" s="304"/>
      <c r="CF126" s="304"/>
      <c r="CG126" s="304"/>
      <c r="CH126" s="411">
        <f t="shared" si="43"/>
        <v>0</v>
      </c>
      <c r="CI126" s="463"/>
      <c r="CJ126" s="304"/>
      <c r="CK126" s="304"/>
      <c r="CL126" s="304"/>
      <c r="CM126" s="304"/>
      <c r="CN126" s="304"/>
      <c r="CO126" s="304"/>
      <c r="CP126" s="411"/>
    </row>
    <row r="127" spans="1:94" s="53" customFormat="1" ht="14.25" customHeight="1">
      <c r="A127" s="491" t="s">
        <v>521</v>
      </c>
      <c r="B127" s="265"/>
      <c r="C127" s="186"/>
      <c r="D127" s="492"/>
      <c r="E127" s="410"/>
      <c r="F127" s="334"/>
      <c r="G127" s="334"/>
      <c r="H127" s="334"/>
      <c r="I127" s="411">
        <f t="shared" si="34"/>
        <v>0</v>
      </c>
      <c r="J127" s="463"/>
      <c r="K127" s="304"/>
      <c r="L127" s="304"/>
      <c r="M127" s="304"/>
      <c r="N127" s="411">
        <f t="shared" si="35"/>
        <v>0</v>
      </c>
      <c r="O127" s="463"/>
      <c r="P127" s="304"/>
      <c r="Q127" s="304"/>
      <c r="R127" s="304"/>
      <c r="S127" s="304"/>
      <c r="T127" s="304"/>
      <c r="U127" s="304"/>
      <c r="V127" s="411"/>
      <c r="W127" s="410"/>
      <c r="X127" s="334"/>
      <c r="Y127" s="334"/>
      <c r="Z127" s="334"/>
      <c r="AA127" s="411">
        <f t="shared" si="36"/>
        <v>0</v>
      </c>
      <c r="AB127" s="463"/>
      <c r="AC127" s="304"/>
      <c r="AD127" s="304"/>
      <c r="AE127" s="304"/>
      <c r="AF127" s="411">
        <f t="shared" si="37"/>
        <v>0</v>
      </c>
      <c r="AG127" s="463"/>
      <c r="AH127" s="304"/>
      <c r="AI127" s="304"/>
      <c r="AJ127" s="304"/>
      <c r="AK127" s="304"/>
      <c r="AL127" s="304"/>
      <c r="AM127" s="304"/>
      <c r="AN127" s="411"/>
      <c r="AO127" s="410"/>
      <c r="AP127" s="334"/>
      <c r="AQ127" s="334"/>
      <c r="AR127" s="334"/>
      <c r="AS127" s="411">
        <f t="shared" si="38"/>
        <v>0</v>
      </c>
      <c r="AT127" s="463"/>
      <c r="AU127" s="304"/>
      <c r="AV127" s="304"/>
      <c r="AW127" s="304"/>
      <c r="AX127" s="411">
        <f t="shared" si="39"/>
        <v>0</v>
      </c>
      <c r="AY127" s="463"/>
      <c r="AZ127" s="304"/>
      <c r="BA127" s="304"/>
      <c r="BB127" s="304"/>
      <c r="BC127" s="304"/>
      <c r="BD127" s="304"/>
      <c r="BE127" s="304"/>
      <c r="BF127" s="411"/>
      <c r="BG127" s="410"/>
      <c r="BH127" s="334"/>
      <c r="BI127" s="334"/>
      <c r="BJ127" s="334"/>
      <c r="BK127" s="411">
        <f t="shared" si="40"/>
        <v>0</v>
      </c>
      <c r="BL127" s="463"/>
      <c r="BM127" s="304"/>
      <c r="BN127" s="304"/>
      <c r="BO127" s="304"/>
      <c r="BP127" s="411">
        <f t="shared" si="41"/>
        <v>0</v>
      </c>
      <c r="BQ127" s="463"/>
      <c r="BR127" s="304"/>
      <c r="BS127" s="304"/>
      <c r="BT127" s="304"/>
      <c r="BU127" s="304"/>
      <c r="BV127" s="304"/>
      <c r="BW127" s="304"/>
      <c r="BX127" s="411"/>
      <c r="BY127" s="410"/>
      <c r="BZ127" s="334"/>
      <c r="CA127" s="334"/>
      <c r="CB127" s="334"/>
      <c r="CC127" s="411">
        <f t="shared" si="42"/>
        <v>0</v>
      </c>
      <c r="CD127" s="463"/>
      <c r="CE127" s="304"/>
      <c r="CF127" s="304"/>
      <c r="CG127" s="304"/>
      <c r="CH127" s="411">
        <f t="shared" si="43"/>
        <v>0</v>
      </c>
      <c r="CI127" s="463"/>
      <c r="CJ127" s="304"/>
      <c r="CK127" s="304"/>
      <c r="CL127" s="304"/>
      <c r="CM127" s="304"/>
      <c r="CN127" s="304"/>
      <c r="CO127" s="304"/>
      <c r="CP127" s="411"/>
    </row>
    <row r="128" spans="1:94" s="53" customFormat="1" ht="14.25" customHeight="1">
      <c r="A128" s="491" t="s">
        <v>522</v>
      </c>
      <c r="B128" s="265"/>
      <c r="C128" s="186"/>
      <c r="D128" s="492"/>
      <c r="E128" s="410"/>
      <c r="F128" s="334"/>
      <c r="G128" s="334"/>
      <c r="H128" s="334"/>
      <c r="I128" s="411">
        <f t="shared" si="34"/>
        <v>0</v>
      </c>
      <c r="J128" s="463"/>
      <c r="K128" s="304"/>
      <c r="L128" s="304"/>
      <c r="M128" s="304"/>
      <c r="N128" s="411">
        <f t="shared" si="35"/>
        <v>0</v>
      </c>
      <c r="O128" s="463"/>
      <c r="P128" s="304"/>
      <c r="Q128" s="304"/>
      <c r="R128" s="304"/>
      <c r="S128" s="304"/>
      <c r="T128" s="304"/>
      <c r="U128" s="304"/>
      <c r="V128" s="411"/>
      <c r="W128" s="410"/>
      <c r="X128" s="334"/>
      <c r="Y128" s="334"/>
      <c r="Z128" s="334"/>
      <c r="AA128" s="411">
        <f t="shared" si="36"/>
        <v>0</v>
      </c>
      <c r="AB128" s="463"/>
      <c r="AC128" s="304"/>
      <c r="AD128" s="304"/>
      <c r="AE128" s="304"/>
      <c r="AF128" s="411">
        <f t="shared" si="37"/>
        <v>0</v>
      </c>
      <c r="AG128" s="463"/>
      <c r="AH128" s="304"/>
      <c r="AI128" s="304"/>
      <c r="AJ128" s="304"/>
      <c r="AK128" s="304"/>
      <c r="AL128" s="304"/>
      <c r="AM128" s="304"/>
      <c r="AN128" s="411"/>
      <c r="AO128" s="410"/>
      <c r="AP128" s="334"/>
      <c r="AQ128" s="334"/>
      <c r="AR128" s="334"/>
      <c r="AS128" s="411">
        <f t="shared" si="38"/>
        <v>0</v>
      </c>
      <c r="AT128" s="463"/>
      <c r="AU128" s="304"/>
      <c r="AV128" s="304"/>
      <c r="AW128" s="304"/>
      <c r="AX128" s="411">
        <f t="shared" si="39"/>
        <v>0</v>
      </c>
      <c r="AY128" s="463"/>
      <c r="AZ128" s="304"/>
      <c r="BA128" s="304"/>
      <c r="BB128" s="304"/>
      <c r="BC128" s="304"/>
      <c r="BD128" s="304"/>
      <c r="BE128" s="304"/>
      <c r="BF128" s="411"/>
      <c r="BG128" s="410"/>
      <c r="BH128" s="334"/>
      <c r="BI128" s="334"/>
      <c r="BJ128" s="334"/>
      <c r="BK128" s="411">
        <f t="shared" si="40"/>
        <v>0</v>
      </c>
      <c r="BL128" s="463"/>
      <c r="BM128" s="304"/>
      <c r="BN128" s="304"/>
      <c r="BO128" s="304"/>
      <c r="BP128" s="411">
        <f t="shared" si="41"/>
        <v>0</v>
      </c>
      <c r="BQ128" s="463"/>
      <c r="BR128" s="304"/>
      <c r="BS128" s="304"/>
      <c r="BT128" s="304"/>
      <c r="BU128" s="304"/>
      <c r="BV128" s="304"/>
      <c r="BW128" s="304"/>
      <c r="BX128" s="411"/>
      <c r="BY128" s="410"/>
      <c r="BZ128" s="334"/>
      <c r="CA128" s="334"/>
      <c r="CB128" s="334"/>
      <c r="CC128" s="411">
        <f t="shared" si="42"/>
        <v>0</v>
      </c>
      <c r="CD128" s="463"/>
      <c r="CE128" s="304"/>
      <c r="CF128" s="304"/>
      <c r="CG128" s="304"/>
      <c r="CH128" s="411">
        <f t="shared" si="43"/>
        <v>0</v>
      </c>
      <c r="CI128" s="463"/>
      <c r="CJ128" s="304"/>
      <c r="CK128" s="304"/>
      <c r="CL128" s="304"/>
      <c r="CM128" s="304"/>
      <c r="CN128" s="304"/>
      <c r="CO128" s="304"/>
      <c r="CP128" s="411"/>
    </row>
    <row r="129" spans="1:94" s="53" customFormat="1" ht="14.25" customHeight="1">
      <c r="A129" s="491" t="s">
        <v>523</v>
      </c>
      <c r="B129" s="265"/>
      <c r="C129" s="186"/>
      <c r="D129" s="492"/>
      <c r="E129" s="410"/>
      <c r="F129" s="334"/>
      <c r="G129" s="334"/>
      <c r="H129" s="334"/>
      <c r="I129" s="411">
        <f t="shared" si="34"/>
        <v>0</v>
      </c>
      <c r="J129" s="463"/>
      <c r="K129" s="304"/>
      <c r="L129" s="304"/>
      <c r="M129" s="304"/>
      <c r="N129" s="411">
        <f t="shared" si="35"/>
        <v>0</v>
      </c>
      <c r="O129" s="463"/>
      <c r="P129" s="304"/>
      <c r="Q129" s="304"/>
      <c r="R129" s="304"/>
      <c r="S129" s="304"/>
      <c r="T129" s="304"/>
      <c r="U129" s="304"/>
      <c r="V129" s="411"/>
      <c r="W129" s="410"/>
      <c r="X129" s="334"/>
      <c r="Y129" s="334"/>
      <c r="Z129" s="334"/>
      <c r="AA129" s="411">
        <f t="shared" si="36"/>
        <v>0</v>
      </c>
      <c r="AB129" s="463"/>
      <c r="AC129" s="304"/>
      <c r="AD129" s="304"/>
      <c r="AE129" s="304"/>
      <c r="AF129" s="411">
        <f t="shared" si="37"/>
        <v>0</v>
      </c>
      <c r="AG129" s="463"/>
      <c r="AH129" s="304"/>
      <c r="AI129" s="304"/>
      <c r="AJ129" s="304"/>
      <c r="AK129" s="304"/>
      <c r="AL129" s="304"/>
      <c r="AM129" s="304"/>
      <c r="AN129" s="411"/>
      <c r="AO129" s="410"/>
      <c r="AP129" s="334"/>
      <c r="AQ129" s="334"/>
      <c r="AR129" s="334"/>
      <c r="AS129" s="411">
        <f t="shared" si="38"/>
        <v>0</v>
      </c>
      <c r="AT129" s="463"/>
      <c r="AU129" s="304"/>
      <c r="AV129" s="304"/>
      <c r="AW129" s="304"/>
      <c r="AX129" s="411">
        <f t="shared" si="39"/>
        <v>0</v>
      </c>
      <c r="AY129" s="463"/>
      <c r="AZ129" s="304"/>
      <c r="BA129" s="304"/>
      <c r="BB129" s="304"/>
      <c r="BC129" s="304"/>
      <c r="BD129" s="304"/>
      <c r="BE129" s="304"/>
      <c r="BF129" s="411"/>
      <c r="BG129" s="410"/>
      <c r="BH129" s="334"/>
      <c r="BI129" s="334"/>
      <c r="BJ129" s="334"/>
      <c r="BK129" s="411">
        <f t="shared" si="40"/>
        <v>0</v>
      </c>
      <c r="BL129" s="463"/>
      <c r="BM129" s="304"/>
      <c r="BN129" s="304"/>
      <c r="BO129" s="304"/>
      <c r="BP129" s="411">
        <f t="shared" si="41"/>
        <v>0</v>
      </c>
      <c r="BQ129" s="463"/>
      <c r="BR129" s="304"/>
      <c r="BS129" s="304"/>
      <c r="BT129" s="304"/>
      <c r="BU129" s="304"/>
      <c r="BV129" s="304"/>
      <c r="BW129" s="304"/>
      <c r="BX129" s="411"/>
      <c r="BY129" s="410"/>
      <c r="BZ129" s="334"/>
      <c r="CA129" s="334"/>
      <c r="CB129" s="334"/>
      <c r="CC129" s="411">
        <f t="shared" si="42"/>
        <v>0</v>
      </c>
      <c r="CD129" s="463"/>
      <c r="CE129" s="304"/>
      <c r="CF129" s="304"/>
      <c r="CG129" s="304"/>
      <c r="CH129" s="411">
        <f t="shared" si="43"/>
        <v>0</v>
      </c>
      <c r="CI129" s="463"/>
      <c r="CJ129" s="304"/>
      <c r="CK129" s="304"/>
      <c r="CL129" s="304"/>
      <c r="CM129" s="304"/>
      <c r="CN129" s="304"/>
      <c r="CO129" s="304"/>
      <c r="CP129" s="411"/>
    </row>
    <row r="130" spans="1:94" s="53" customFormat="1" ht="14.25" customHeight="1">
      <c r="A130" s="491" t="s">
        <v>524</v>
      </c>
      <c r="B130" s="265"/>
      <c r="C130" s="186"/>
      <c r="D130" s="492"/>
      <c r="E130" s="410"/>
      <c r="F130" s="334"/>
      <c r="G130" s="334"/>
      <c r="H130" s="334"/>
      <c r="I130" s="411">
        <f t="shared" si="34"/>
        <v>0</v>
      </c>
      <c r="J130" s="463"/>
      <c r="K130" s="304"/>
      <c r="L130" s="304"/>
      <c r="M130" s="304"/>
      <c r="N130" s="411">
        <f t="shared" si="35"/>
        <v>0</v>
      </c>
      <c r="O130" s="463"/>
      <c r="P130" s="304"/>
      <c r="Q130" s="304"/>
      <c r="R130" s="304"/>
      <c r="S130" s="304"/>
      <c r="T130" s="304"/>
      <c r="U130" s="304"/>
      <c r="V130" s="411"/>
      <c r="W130" s="410"/>
      <c r="X130" s="334"/>
      <c r="Y130" s="334"/>
      <c r="Z130" s="334"/>
      <c r="AA130" s="411">
        <f t="shared" si="36"/>
        <v>0</v>
      </c>
      <c r="AB130" s="463"/>
      <c r="AC130" s="304"/>
      <c r="AD130" s="304"/>
      <c r="AE130" s="304"/>
      <c r="AF130" s="411">
        <f t="shared" si="37"/>
        <v>0</v>
      </c>
      <c r="AG130" s="463"/>
      <c r="AH130" s="304"/>
      <c r="AI130" s="304"/>
      <c r="AJ130" s="304"/>
      <c r="AK130" s="304"/>
      <c r="AL130" s="304"/>
      <c r="AM130" s="304"/>
      <c r="AN130" s="411"/>
      <c r="AO130" s="410"/>
      <c r="AP130" s="334"/>
      <c r="AQ130" s="334"/>
      <c r="AR130" s="334"/>
      <c r="AS130" s="411">
        <f t="shared" si="38"/>
        <v>0</v>
      </c>
      <c r="AT130" s="463"/>
      <c r="AU130" s="304"/>
      <c r="AV130" s="304"/>
      <c r="AW130" s="304"/>
      <c r="AX130" s="411">
        <f t="shared" si="39"/>
        <v>0</v>
      </c>
      <c r="AY130" s="463"/>
      <c r="AZ130" s="304"/>
      <c r="BA130" s="304"/>
      <c r="BB130" s="304"/>
      <c r="BC130" s="304"/>
      <c r="BD130" s="304"/>
      <c r="BE130" s="304"/>
      <c r="BF130" s="411"/>
      <c r="BG130" s="410"/>
      <c r="BH130" s="334"/>
      <c r="BI130" s="334"/>
      <c r="BJ130" s="334"/>
      <c r="BK130" s="411">
        <f t="shared" si="40"/>
        <v>0</v>
      </c>
      <c r="BL130" s="463"/>
      <c r="BM130" s="304"/>
      <c r="BN130" s="304"/>
      <c r="BO130" s="304"/>
      <c r="BP130" s="411">
        <f t="shared" si="41"/>
        <v>0</v>
      </c>
      <c r="BQ130" s="463"/>
      <c r="BR130" s="304"/>
      <c r="BS130" s="304"/>
      <c r="BT130" s="304"/>
      <c r="BU130" s="304"/>
      <c r="BV130" s="304"/>
      <c r="BW130" s="304"/>
      <c r="BX130" s="411"/>
      <c r="BY130" s="410"/>
      <c r="BZ130" s="334"/>
      <c r="CA130" s="334"/>
      <c r="CB130" s="334"/>
      <c r="CC130" s="411">
        <f t="shared" si="42"/>
        <v>0</v>
      </c>
      <c r="CD130" s="463"/>
      <c r="CE130" s="304"/>
      <c r="CF130" s="304"/>
      <c r="CG130" s="304"/>
      <c r="CH130" s="411">
        <f t="shared" si="43"/>
        <v>0</v>
      </c>
      <c r="CI130" s="463"/>
      <c r="CJ130" s="304"/>
      <c r="CK130" s="304"/>
      <c r="CL130" s="304"/>
      <c r="CM130" s="304"/>
      <c r="CN130" s="304"/>
      <c r="CO130" s="304"/>
      <c r="CP130" s="411"/>
    </row>
    <row r="131" spans="1:94" s="53" customFormat="1" ht="14.25" customHeight="1">
      <c r="A131" s="491" t="s">
        <v>525</v>
      </c>
      <c r="B131" s="265"/>
      <c r="C131" s="186"/>
      <c r="D131" s="492"/>
      <c r="E131" s="410"/>
      <c r="F131" s="334"/>
      <c r="G131" s="334"/>
      <c r="H131" s="334"/>
      <c r="I131" s="411">
        <f t="shared" si="34"/>
        <v>0</v>
      </c>
      <c r="J131" s="463"/>
      <c r="K131" s="304"/>
      <c r="L131" s="304"/>
      <c r="M131" s="304"/>
      <c r="N131" s="411">
        <f t="shared" si="35"/>
        <v>0</v>
      </c>
      <c r="O131" s="463"/>
      <c r="P131" s="304"/>
      <c r="Q131" s="304"/>
      <c r="R131" s="304"/>
      <c r="S131" s="304"/>
      <c r="T131" s="304"/>
      <c r="U131" s="304"/>
      <c r="V131" s="411"/>
      <c r="W131" s="410"/>
      <c r="X131" s="334"/>
      <c r="Y131" s="334"/>
      <c r="Z131" s="334"/>
      <c r="AA131" s="411">
        <f t="shared" si="36"/>
        <v>0</v>
      </c>
      <c r="AB131" s="463"/>
      <c r="AC131" s="304"/>
      <c r="AD131" s="304"/>
      <c r="AE131" s="304"/>
      <c r="AF131" s="411">
        <f t="shared" si="37"/>
        <v>0</v>
      </c>
      <c r="AG131" s="463"/>
      <c r="AH131" s="304"/>
      <c r="AI131" s="304"/>
      <c r="AJ131" s="304"/>
      <c r="AK131" s="304"/>
      <c r="AL131" s="304"/>
      <c r="AM131" s="304"/>
      <c r="AN131" s="411"/>
      <c r="AO131" s="410"/>
      <c r="AP131" s="334"/>
      <c r="AQ131" s="334"/>
      <c r="AR131" s="334"/>
      <c r="AS131" s="411">
        <f t="shared" si="38"/>
        <v>0</v>
      </c>
      <c r="AT131" s="463"/>
      <c r="AU131" s="304"/>
      <c r="AV131" s="304"/>
      <c r="AW131" s="304"/>
      <c r="AX131" s="411">
        <f t="shared" si="39"/>
        <v>0</v>
      </c>
      <c r="AY131" s="463"/>
      <c r="AZ131" s="304"/>
      <c r="BA131" s="304"/>
      <c r="BB131" s="304"/>
      <c r="BC131" s="304"/>
      <c r="BD131" s="304"/>
      <c r="BE131" s="304"/>
      <c r="BF131" s="411"/>
      <c r="BG131" s="410"/>
      <c r="BH131" s="334"/>
      <c r="BI131" s="334"/>
      <c r="BJ131" s="334"/>
      <c r="BK131" s="411">
        <f t="shared" si="40"/>
        <v>0</v>
      </c>
      <c r="BL131" s="463"/>
      <c r="BM131" s="304"/>
      <c r="BN131" s="304"/>
      <c r="BO131" s="304"/>
      <c r="BP131" s="411">
        <f t="shared" si="41"/>
        <v>0</v>
      </c>
      <c r="BQ131" s="463"/>
      <c r="BR131" s="304"/>
      <c r="BS131" s="304"/>
      <c r="BT131" s="304"/>
      <c r="BU131" s="304"/>
      <c r="BV131" s="304"/>
      <c r="BW131" s="304"/>
      <c r="BX131" s="411"/>
      <c r="BY131" s="410"/>
      <c r="BZ131" s="334"/>
      <c r="CA131" s="334"/>
      <c r="CB131" s="334"/>
      <c r="CC131" s="411">
        <f t="shared" si="42"/>
        <v>0</v>
      </c>
      <c r="CD131" s="463"/>
      <c r="CE131" s="304"/>
      <c r="CF131" s="304"/>
      <c r="CG131" s="304"/>
      <c r="CH131" s="411">
        <f t="shared" si="43"/>
        <v>0</v>
      </c>
      <c r="CI131" s="463"/>
      <c r="CJ131" s="304"/>
      <c r="CK131" s="304"/>
      <c r="CL131" s="304"/>
      <c r="CM131" s="304"/>
      <c r="CN131" s="304"/>
      <c r="CO131" s="304"/>
      <c r="CP131" s="411"/>
    </row>
    <row r="132" spans="1:94" s="53" customFormat="1" ht="14.25" customHeight="1">
      <c r="A132" s="491" t="s">
        <v>526</v>
      </c>
      <c r="B132" s="265"/>
      <c r="C132" s="186"/>
      <c r="D132" s="492"/>
      <c r="E132" s="410"/>
      <c r="F132" s="334"/>
      <c r="G132" s="334"/>
      <c r="H132" s="334"/>
      <c r="I132" s="411">
        <f t="shared" si="34"/>
        <v>0</v>
      </c>
      <c r="J132" s="463"/>
      <c r="K132" s="304"/>
      <c r="L132" s="304"/>
      <c r="M132" s="304"/>
      <c r="N132" s="411">
        <f t="shared" si="35"/>
        <v>0</v>
      </c>
      <c r="O132" s="463"/>
      <c r="P132" s="304"/>
      <c r="Q132" s="304"/>
      <c r="R132" s="304"/>
      <c r="S132" s="304"/>
      <c r="T132" s="304"/>
      <c r="U132" s="304"/>
      <c r="V132" s="411"/>
      <c r="W132" s="410"/>
      <c r="X132" s="334"/>
      <c r="Y132" s="334"/>
      <c r="Z132" s="334"/>
      <c r="AA132" s="411">
        <f t="shared" si="36"/>
        <v>0</v>
      </c>
      <c r="AB132" s="463"/>
      <c r="AC132" s="304"/>
      <c r="AD132" s="304"/>
      <c r="AE132" s="304"/>
      <c r="AF132" s="411">
        <f t="shared" si="37"/>
        <v>0</v>
      </c>
      <c r="AG132" s="463"/>
      <c r="AH132" s="304"/>
      <c r="AI132" s="304"/>
      <c r="AJ132" s="304"/>
      <c r="AK132" s="304"/>
      <c r="AL132" s="304"/>
      <c r="AM132" s="304"/>
      <c r="AN132" s="411"/>
      <c r="AO132" s="410"/>
      <c r="AP132" s="334"/>
      <c r="AQ132" s="334"/>
      <c r="AR132" s="334"/>
      <c r="AS132" s="411">
        <f t="shared" si="38"/>
        <v>0</v>
      </c>
      <c r="AT132" s="463"/>
      <c r="AU132" s="304"/>
      <c r="AV132" s="304"/>
      <c r="AW132" s="304"/>
      <c r="AX132" s="411">
        <f t="shared" si="39"/>
        <v>0</v>
      </c>
      <c r="AY132" s="463"/>
      <c r="AZ132" s="304"/>
      <c r="BA132" s="304"/>
      <c r="BB132" s="304"/>
      <c r="BC132" s="304"/>
      <c r="BD132" s="304"/>
      <c r="BE132" s="304"/>
      <c r="BF132" s="411"/>
      <c r="BG132" s="410"/>
      <c r="BH132" s="334"/>
      <c r="BI132" s="334"/>
      <c r="BJ132" s="334"/>
      <c r="BK132" s="411">
        <f t="shared" si="40"/>
        <v>0</v>
      </c>
      <c r="BL132" s="463"/>
      <c r="BM132" s="304"/>
      <c r="BN132" s="304"/>
      <c r="BO132" s="304"/>
      <c r="BP132" s="411">
        <f t="shared" si="41"/>
        <v>0</v>
      </c>
      <c r="BQ132" s="463"/>
      <c r="BR132" s="304"/>
      <c r="BS132" s="304"/>
      <c r="BT132" s="304"/>
      <c r="BU132" s="304"/>
      <c r="BV132" s="304"/>
      <c r="BW132" s="304"/>
      <c r="BX132" s="411"/>
      <c r="BY132" s="410"/>
      <c r="BZ132" s="334"/>
      <c r="CA132" s="334"/>
      <c r="CB132" s="334"/>
      <c r="CC132" s="411">
        <f t="shared" si="42"/>
        <v>0</v>
      </c>
      <c r="CD132" s="463"/>
      <c r="CE132" s="304"/>
      <c r="CF132" s="304"/>
      <c r="CG132" s="304"/>
      <c r="CH132" s="411">
        <f t="shared" si="43"/>
        <v>0</v>
      </c>
      <c r="CI132" s="463"/>
      <c r="CJ132" s="304"/>
      <c r="CK132" s="304"/>
      <c r="CL132" s="304"/>
      <c r="CM132" s="304"/>
      <c r="CN132" s="304"/>
      <c r="CO132" s="304"/>
      <c r="CP132" s="411"/>
    </row>
    <row r="133" spans="1:94" s="53" customFormat="1" ht="14.25" customHeight="1">
      <c r="A133" s="491" t="s">
        <v>527</v>
      </c>
      <c r="B133" s="265"/>
      <c r="C133" s="186"/>
      <c r="D133" s="492"/>
      <c r="E133" s="410"/>
      <c r="F133" s="334"/>
      <c r="G133" s="334"/>
      <c r="H133" s="334"/>
      <c r="I133" s="411">
        <f t="shared" si="34"/>
        <v>0</v>
      </c>
      <c r="J133" s="463"/>
      <c r="K133" s="304"/>
      <c r="L133" s="304"/>
      <c r="M133" s="304"/>
      <c r="N133" s="411">
        <f t="shared" si="35"/>
        <v>0</v>
      </c>
      <c r="O133" s="463"/>
      <c r="P133" s="304"/>
      <c r="Q133" s="304"/>
      <c r="R133" s="304"/>
      <c r="S133" s="304"/>
      <c r="T133" s="304"/>
      <c r="U133" s="304"/>
      <c r="V133" s="411"/>
      <c r="W133" s="410"/>
      <c r="X133" s="334"/>
      <c r="Y133" s="334"/>
      <c r="Z133" s="334"/>
      <c r="AA133" s="411">
        <f t="shared" si="36"/>
        <v>0</v>
      </c>
      <c r="AB133" s="463"/>
      <c r="AC133" s="304"/>
      <c r="AD133" s="304"/>
      <c r="AE133" s="304"/>
      <c r="AF133" s="411">
        <f t="shared" si="37"/>
        <v>0</v>
      </c>
      <c r="AG133" s="463"/>
      <c r="AH133" s="304"/>
      <c r="AI133" s="304"/>
      <c r="AJ133" s="304"/>
      <c r="AK133" s="304"/>
      <c r="AL133" s="304"/>
      <c r="AM133" s="304"/>
      <c r="AN133" s="411"/>
      <c r="AO133" s="410"/>
      <c r="AP133" s="334"/>
      <c r="AQ133" s="334"/>
      <c r="AR133" s="334"/>
      <c r="AS133" s="411">
        <f t="shared" si="38"/>
        <v>0</v>
      </c>
      <c r="AT133" s="463"/>
      <c r="AU133" s="304"/>
      <c r="AV133" s="304"/>
      <c r="AW133" s="304"/>
      <c r="AX133" s="411">
        <f t="shared" si="39"/>
        <v>0</v>
      </c>
      <c r="AY133" s="463"/>
      <c r="AZ133" s="304"/>
      <c r="BA133" s="304"/>
      <c r="BB133" s="304"/>
      <c r="BC133" s="304"/>
      <c r="BD133" s="304"/>
      <c r="BE133" s="304"/>
      <c r="BF133" s="411"/>
      <c r="BG133" s="410"/>
      <c r="BH133" s="334"/>
      <c r="BI133" s="334"/>
      <c r="BJ133" s="334"/>
      <c r="BK133" s="411">
        <f t="shared" si="40"/>
        <v>0</v>
      </c>
      <c r="BL133" s="463"/>
      <c r="BM133" s="304"/>
      <c r="BN133" s="304"/>
      <c r="BO133" s="304"/>
      <c r="BP133" s="411">
        <f t="shared" si="41"/>
        <v>0</v>
      </c>
      <c r="BQ133" s="463"/>
      <c r="BR133" s="304"/>
      <c r="BS133" s="304"/>
      <c r="BT133" s="304"/>
      <c r="BU133" s="304"/>
      <c r="BV133" s="304"/>
      <c r="BW133" s="304"/>
      <c r="BX133" s="411"/>
      <c r="BY133" s="410"/>
      <c r="BZ133" s="334"/>
      <c r="CA133" s="334"/>
      <c r="CB133" s="334"/>
      <c r="CC133" s="411">
        <f t="shared" si="42"/>
        <v>0</v>
      </c>
      <c r="CD133" s="463"/>
      <c r="CE133" s="304"/>
      <c r="CF133" s="304"/>
      <c r="CG133" s="304"/>
      <c r="CH133" s="411">
        <f t="shared" si="43"/>
        <v>0</v>
      </c>
      <c r="CI133" s="463"/>
      <c r="CJ133" s="304"/>
      <c r="CK133" s="304"/>
      <c r="CL133" s="304"/>
      <c r="CM133" s="304"/>
      <c r="CN133" s="304"/>
      <c r="CO133" s="304"/>
      <c r="CP133" s="411"/>
    </row>
    <row r="134" spans="1:94" s="53" customFormat="1" ht="14.25" customHeight="1">
      <c r="A134" s="491" t="s">
        <v>528</v>
      </c>
      <c r="B134" s="265"/>
      <c r="C134" s="186"/>
      <c r="D134" s="492"/>
      <c r="E134" s="410"/>
      <c r="F134" s="334"/>
      <c r="G134" s="334"/>
      <c r="H134" s="334"/>
      <c r="I134" s="411">
        <f t="shared" si="34"/>
        <v>0</v>
      </c>
      <c r="J134" s="463"/>
      <c r="K134" s="304"/>
      <c r="L134" s="304"/>
      <c r="M134" s="304"/>
      <c r="N134" s="411">
        <f t="shared" si="35"/>
        <v>0</v>
      </c>
      <c r="O134" s="463"/>
      <c r="P134" s="304"/>
      <c r="Q134" s="304"/>
      <c r="R134" s="304"/>
      <c r="S134" s="304"/>
      <c r="T134" s="304"/>
      <c r="U134" s="304"/>
      <c r="V134" s="411"/>
      <c r="W134" s="410"/>
      <c r="X134" s="334"/>
      <c r="Y134" s="334"/>
      <c r="Z134" s="334"/>
      <c r="AA134" s="411">
        <f t="shared" si="36"/>
        <v>0</v>
      </c>
      <c r="AB134" s="463"/>
      <c r="AC134" s="304"/>
      <c r="AD134" s="304"/>
      <c r="AE134" s="304"/>
      <c r="AF134" s="411">
        <f t="shared" si="37"/>
        <v>0</v>
      </c>
      <c r="AG134" s="463"/>
      <c r="AH134" s="304"/>
      <c r="AI134" s="304"/>
      <c r="AJ134" s="304"/>
      <c r="AK134" s="304"/>
      <c r="AL134" s="304"/>
      <c r="AM134" s="304"/>
      <c r="AN134" s="411"/>
      <c r="AO134" s="410"/>
      <c r="AP134" s="334"/>
      <c r="AQ134" s="334"/>
      <c r="AR134" s="334"/>
      <c r="AS134" s="411">
        <f t="shared" si="38"/>
        <v>0</v>
      </c>
      <c r="AT134" s="463"/>
      <c r="AU134" s="304"/>
      <c r="AV134" s="304"/>
      <c r="AW134" s="304"/>
      <c r="AX134" s="411">
        <f t="shared" si="39"/>
        <v>0</v>
      </c>
      <c r="AY134" s="463"/>
      <c r="AZ134" s="304"/>
      <c r="BA134" s="304"/>
      <c r="BB134" s="304"/>
      <c r="BC134" s="304"/>
      <c r="BD134" s="304"/>
      <c r="BE134" s="304"/>
      <c r="BF134" s="411"/>
      <c r="BG134" s="410"/>
      <c r="BH134" s="334"/>
      <c r="BI134" s="334"/>
      <c r="BJ134" s="334"/>
      <c r="BK134" s="411">
        <f t="shared" si="40"/>
        <v>0</v>
      </c>
      <c r="BL134" s="463"/>
      <c r="BM134" s="304"/>
      <c r="BN134" s="304"/>
      <c r="BO134" s="304"/>
      <c r="BP134" s="411">
        <f t="shared" si="41"/>
        <v>0</v>
      </c>
      <c r="BQ134" s="463"/>
      <c r="BR134" s="304"/>
      <c r="BS134" s="304"/>
      <c r="BT134" s="304"/>
      <c r="BU134" s="304"/>
      <c r="BV134" s="304"/>
      <c r="BW134" s="304"/>
      <c r="BX134" s="411"/>
      <c r="BY134" s="410"/>
      <c r="BZ134" s="334"/>
      <c r="CA134" s="334"/>
      <c r="CB134" s="334"/>
      <c r="CC134" s="411">
        <f t="shared" si="42"/>
        <v>0</v>
      </c>
      <c r="CD134" s="463"/>
      <c r="CE134" s="304"/>
      <c r="CF134" s="304"/>
      <c r="CG134" s="304"/>
      <c r="CH134" s="411">
        <f t="shared" si="43"/>
        <v>0</v>
      </c>
      <c r="CI134" s="463"/>
      <c r="CJ134" s="304"/>
      <c r="CK134" s="304"/>
      <c r="CL134" s="304"/>
      <c r="CM134" s="304"/>
      <c r="CN134" s="304"/>
      <c r="CO134" s="304"/>
      <c r="CP134" s="411"/>
    </row>
    <row r="135" spans="1:94" s="53" customFormat="1" ht="14.25" customHeight="1">
      <c r="A135" s="491" t="s">
        <v>529</v>
      </c>
      <c r="B135" s="265"/>
      <c r="C135" s="186"/>
      <c r="D135" s="492"/>
      <c r="E135" s="410"/>
      <c r="F135" s="334"/>
      <c r="G135" s="334"/>
      <c r="H135" s="334"/>
      <c r="I135" s="411">
        <f t="shared" si="34"/>
        <v>0</v>
      </c>
      <c r="J135" s="463"/>
      <c r="K135" s="304"/>
      <c r="L135" s="304"/>
      <c r="M135" s="304"/>
      <c r="N135" s="411">
        <f t="shared" si="35"/>
        <v>0</v>
      </c>
      <c r="O135" s="463"/>
      <c r="P135" s="304"/>
      <c r="Q135" s="304"/>
      <c r="R135" s="304"/>
      <c r="S135" s="304"/>
      <c r="T135" s="304"/>
      <c r="U135" s="304"/>
      <c r="V135" s="411"/>
      <c r="W135" s="410"/>
      <c r="X135" s="334"/>
      <c r="Y135" s="334"/>
      <c r="Z135" s="334"/>
      <c r="AA135" s="411">
        <f t="shared" si="36"/>
        <v>0</v>
      </c>
      <c r="AB135" s="463"/>
      <c r="AC135" s="304"/>
      <c r="AD135" s="304"/>
      <c r="AE135" s="304"/>
      <c r="AF135" s="411">
        <f t="shared" si="37"/>
        <v>0</v>
      </c>
      <c r="AG135" s="463"/>
      <c r="AH135" s="304"/>
      <c r="AI135" s="304"/>
      <c r="AJ135" s="304"/>
      <c r="AK135" s="304"/>
      <c r="AL135" s="304"/>
      <c r="AM135" s="304"/>
      <c r="AN135" s="411"/>
      <c r="AO135" s="410"/>
      <c r="AP135" s="334"/>
      <c r="AQ135" s="334"/>
      <c r="AR135" s="334"/>
      <c r="AS135" s="411">
        <f t="shared" si="38"/>
        <v>0</v>
      </c>
      <c r="AT135" s="463"/>
      <c r="AU135" s="304"/>
      <c r="AV135" s="304"/>
      <c r="AW135" s="304"/>
      <c r="AX135" s="411">
        <f t="shared" si="39"/>
        <v>0</v>
      </c>
      <c r="AY135" s="463"/>
      <c r="AZ135" s="304"/>
      <c r="BA135" s="304"/>
      <c r="BB135" s="304"/>
      <c r="BC135" s="304"/>
      <c r="BD135" s="304"/>
      <c r="BE135" s="304"/>
      <c r="BF135" s="411"/>
      <c r="BG135" s="410"/>
      <c r="BH135" s="334"/>
      <c r="BI135" s="334"/>
      <c r="BJ135" s="334"/>
      <c r="BK135" s="411">
        <f t="shared" si="40"/>
        <v>0</v>
      </c>
      <c r="BL135" s="463"/>
      <c r="BM135" s="304"/>
      <c r="BN135" s="304"/>
      <c r="BO135" s="304"/>
      <c r="BP135" s="411">
        <f t="shared" si="41"/>
        <v>0</v>
      </c>
      <c r="BQ135" s="463"/>
      <c r="BR135" s="304"/>
      <c r="BS135" s="304"/>
      <c r="BT135" s="304"/>
      <c r="BU135" s="304"/>
      <c r="BV135" s="304"/>
      <c r="BW135" s="304"/>
      <c r="BX135" s="411"/>
      <c r="BY135" s="410"/>
      <c r="BZ135" s="334"/>
      <c r="CA135" s="334"/>
      <c r="CB135" s="334"/>
      <c r="CC135" s="411">
        <f t="shared" si="42"/>
        <v>0</v>
      </c>
      <c r="CD135" s="463"/>
      <c r="CE135" s="304"/>
      <c r="CF135" s="304"/>
      <c r="CG135" s="304"/>
      <c r="CH135" s="411">
        <f t="shared" si="43"/>
        <v>0</v>
      </c>
      <c r="CI135" s="463"/>
      <c r="CJ135" s="304"/>
      <c r="CK135" s="304"/>
      <c r="CL135" s="304"/>
      <c r="CM135" s="304"/>
      <c r="CN135" s="304"/>
      <c r="CO135" s="304"/>
      <c r="CP135" s="411"/>
    </row>
    <row r="136" spans="1:94" s="53" customFormat="1" ht="14.25" customHeight="1">
      <c r="A136" s="491" t="s">
        <v>530</v>
      </c>
      <c r="B136" s="265"/>
      <c r="C136" s="186"/>
      <c r="D136" s="492"/>
      <c r="E136" s="410"/>
      <c r="F136" s="334"/>
      <c r="G136" s="334"/>
      <c r="H136" s="334"/>
      <c r="I136" s="411">
        <f t="shared" ref="I136:I199" si="44">+E136-F136-G136+H136</f>
        <v>0</v>
      </c>
      <c r="J136" s="463"/>
      <c r="K136" s="304"/>
      <c r="L136" s="304"/>
      <c r="M136" s="304"/>
      <c r="N136" s="411">
        <f t="shared" ref="N136:N199" si="45">+J136-K136-L136+M136</f>
        <v>0</v>
      </c>
      <c r="O136" s="463"/>
      <c r="P136" s="304"/>
      <c r="Q136" s="304"/>
      <c r="R136" s="304"/>
      <c r="S136" s="304"/>
      <c r="T136" s="304"/>
      <c r="U136" s="304"/>
      <c r="V136" s="411"/>
      <c r="W136" s="410"/>
      <c r="X136" s="334"/>
      <c r="Y136" s="334"/>
      <c r="Z136" s="334"/>
      <c r="AA136" s="411">
        <f t="shared" ref="AA136:AA199" si="46">+W136-X136-Y136+Z136</f>
        <v>0</v>
      </c>
      <c r="AB136" s="463"/>
      <c r="AC136" s="304"/>
      <c r="AD136" s="304"/>
      <c r="AE136" s="304"/>
      <c r="AF136" s="411">
        <f t="shared" ref="AF136:AF199" si="47">+AB136-AC136-AD136+AE136</f>
        <v>0</v>
      </c>
      <c r="AG136" s="463"/>
      <c r="AH136" s="304"/>
      <c r="AI136" s="304"/>
      <c r="AJ136" s="304"/>
      <c r="AK136" s="304"/>
      <c r="AL136" s="304"/>
      <c r="AM136" s="304"/>
      <c r="AN136" s="411"/>
      <c r="AO136" s="410"/>
      <c r="AP136" s="334"/>
      <c r="AQ136" s="334"/>
      <c r="AR136" s="334"/>
      <c r="AS136" s="411">
        <f t="shared" ref="AS136:AS199" si="48">+AO136-AP136-AQ136+AR136</f>
        <v>0</v>
      </c>
      <c r="AT136" s="463"/>
      <c r="AU136" s="304"/>
      <c r="AV136" s="304"/>
      <c r="AW136" s="304"/>
      <c r="AX136" s="411">
        <f t="shared" ref="AX136:AX199" si="49">+AT136-AU136-AV136+AW136</f>
        <v>0</v>
      </c>
      <c r="AY136" s="463"/>
      <c r="AZ136" s="304"/>
      <c r="BA136" s="304"/>
      <c r="BB136" s="304"/>
      <c r="BC136" s="304"/>
      <c r="BD136" s="304"/>
      <c r="BE136" s="304"/>
      <c r="BF136" s="411"/>
      <c r="BG136" s="410"/>
      <c r="BH136" s="334"/>
      <c r="BI136" s="334"/>
      <c r="BJ136" s="334"/>
      <c r="BK136" s="411">
        <f t="shared" ref="BK136:BK199" si="50">+BG136-BH136-BI136+BJ136</f>
        <v>0</v>
      </c>
      <c r="BL136" s="463"/>
      <c r="BM136" s="304"/>
      <c r="BN136" s="304"/>
      <c r="BO136" s="304"/>
      <c r="BP136" s="411">
        <f t="shared" ref="BP136:BP199" si="51">+BL136-BM136-BN136+BO136</f>
        <v>0</v>
      </c>
      <c r="BQ136" s="463"/>
      <c r="BR136" s="304"/>
      <c r="BS136" s="304"/>
      <c r="BT136" s="304"/>
      <c r="BU136" s="304"/>
      <c r="BV136" s="304"/>
      <c r="BW136" s="304"/>
      <c r="BX136" s="411"/>
      <c r="BY136" s="410"/>
      <c r="BZ136" s="334"/>
      <c r="CA136" s="334"/>
      <c r="CB136" s="334"/>
      <c r="CC136" s="411">
        <f t="shared" ref="CC136:CC199" si="52">+BY136-BZ136-CA136+CB136</f>
        <v>0</v>
      </c>
      <c r="CD136" s="463"/>
      <c r="CE136" s="304"/>
      <c r="CF136" s="304"/>
      <c r="CG136" s="304"/>
      <c r="CH136" s="411">
        <f t="shared" ref="CH136:CH199" si="53">+CD136-CE136-CF136+CG136</f>
        <v>0</v>
      </c>
      <c r="CI136" s="463"/>
      <c r="CJ136" s="304"/>
      <c r="CK136" s="304"/>
      <c r="CL136" s="304"/>
      <c r="CM136" s="304"/>
      <c r="CN136" s="304"/>
      <c r="CO136" s="304"/>
      <c r="CP136" s="411"/>
    </row>
    <row r="137" spans="1:94" s="53" customFormat="1" ht="14.25" customHeight="1">
      <c r="A137" s="491" t="s">
        <v>531</v>
      </c>
      <c r="B137" s="265"/>
      <c r="C137" s="186"/>
      <c r="D137" s="492"/>
      <c r="E137" s="410"/>
      <c r="F137" s="334"/>
      <c r="G137" s="334"/>
      <c r="H137" s="334"/>
      <c r="I137" s="411">
        <f t="shared" si="44"/>
        <v>0</v>
      </c>
      <c r="J137" s="463"/>
      <c r="K137" s="304"/>
      <c r="L137" s="304"/>
      <c r="M137" s="304"/>
      <c r="N137" s="411">
        <f t="shared" si="45"/>
        <v>0</v>
      </c>
      <c r="O137" s="463"/>
      <c r="P137" s="304"/>
      <c r="Q137" s="304"/>
      <c r="R137" s="304"/>
      <c r="S137" s="304"/>
      <c r="T137" s="304"/>
      <c r="U137" s="304"/>
      <c r="V137" s="411"/>
      <c r="W137" s="410"/>
      <c r="X137" s="334"/>
      <c r="Y137" s="334"/>
      <c r="Z137" s="334"/>
      <c r="AA137" s="411">
        <f t="shared" si="46"/>
        <v>0</v>
      </c>
      <c r="AB137" s="463"/>
      <c r="AC137" s="304"/>
      <c r="AD137" s="304"/>
      <c r="AE137" s="304"/>
      <c r="AF137" s="411">
        <f t="shared" si="47"/>
        <v>0</v>
      </c>
      <c r="AG137" s="463"/>
      <c r="AH137" s="304"/>
      <c r="AI137" s="304"/>
      <c r="AJ137" s="304"/>
      <c r="AK137" s="304"/>
      <c r="AL137" s="304"/>
      <c r="AM137" s="304"/>
      <c r="AN137" s="411"/>
      <c r="AO137" s="410"/>
      <c r="AP137" s="334"/>
      <c r="AQ137" s="334"/>
      <c r="AR137" s="334"/>
      <c r="AS137" s="411">
        <f t="shared" si="48"/>
        <v>0</v>
      </c>
      <c r="AT137" s="463"/>
      <c r="AU137" s="304"/>
      <c r="AV137" s="304"/>
      <c r="AW137" s="304"/>
      <c r="AX137" s="411">
        <f t="shared" si="49"/>
        <v>0</v>
      </c>
      <c r="AY137" s="463"/>
      <c r="AZ137" s="304"/>
      <c r="BA137" s="304"/>
      <c r="BB137" s="304"/>
      <c r="BC137" s="304"/>
      <c r="BD137" s="304"/>
      <c r="BE137" s="304"/>
      <c r="BF137" s="411"/>
      <c r="BG137" s="410"/>
      <c r="BH137" s="334"/>
      <c r="BI137" s="334"/>
      <c r="BJ137" s="334"/>
      <c r="BK137" s="411">
        <f t="shared" si="50"/>
        <v>0</v>
      </c>
      <c r="BL137" s="463"/>
      <c r="BM137" s="304"/>
      <c r="BN137" s="304"/>
      <c r="BO137" s="304"/>
      <c r="BP137" s="411">
        <f t="shared" si="51"/>
        <v>0</v>
      </c>
      <c r="BQ137" s="463"/>
      <c r="BR137" s="304"/>
      <c r="BS137" s="304"/>
      <c r="BT137" s="304"/>
      <c r="BU137" s="304"/>
      <c r="BV137" s="304"/>
      <c r="BW137" s="304"/>
      <c r="BX137" s="411"/>
      <c r="BY137" s="410"/>
      <c r="BZ137" s="334"/>
      <c r="CA137" s="334"/>
      <c r="CB137" s="334"/>
      <c r="CC137" s="411">
        <f t="shared" si="52"/>
        <v>0</v>
      </c>
      <c r="CD137" s="463"/>
      <c r="CE137" s="304"/>
      <c r="CF137" s="304"/>
      <c r="CG137" s="304"/>
      <c r="CH137" s="411">
        <f t="shared" si="53"/>
        <v>0</v>
      </c>
      <c r="CI137" s="463"/>
      <c r="CJ137" s="304"/>
      <c r="CK137" s="304"/>
      <c r="CL137" s="304"/>
      <c r="CM137" s="304"/>
      <c r="CN137" s="304"/>
      <c r="CO137" s="304"/>
      <c r="CP137" s="411"/>
    </row>
    <row r="138" spans="1:94" s="53" customFormat="1" ht="14.25" customHeight="1">
      <c r="A138" s="491" t="s">
        <v>532</v>
      </c>
      <c r="B138" s="265"/>
      <c r="C138" s="186"/>
      <c r="D138" s="492"/>
      <c r="E138" s="410"/>
      <c r="F138" s="334"/>
      <c r="G138" s="334"/>
      <c r="H138" s="334"/>
      <c r="I138" s="411">
        <f t="shared" si="44"/>
        <v>0</v>
      </c>
      <c r="J138" s="463"/>
      <c r="K138" s="304"/>
      <c r="L138" s="304"/>
      <c r="M138" s="304"/>
      <c r="N138" s="411">
        <f t="shared" si="45"/>
        <v>0</v>
      </c>
      <c r="O138" s="463"/>
      <c r="P138" s="304"/>
      <c r="Q138" s="304"/>
      <c r="R138" s="304"/>
      <c r="S138" s="304"/>
      <c r="T138" s="304"/>
      <c r="U138" s="304"/>
      <c r="V138" s="411"/>
      <c r="W138" s="410"/>
      <c r="X138" s="334"/>
      <c r="Y138" s="334"/>
      <c r="Z138" s="334"/>
      <c r="AA138" s="411">
        <f t="shared" si="46"/>
        <v>0</v>
      </c>
      <c r="AB138" s="463"/>
      <c r="AC138" s="304"/>
      <c r="AD138" s="304"/>
      <c r="AE138" s="304"/>
      <c r="AF138" s="411">
        <f t="shared" si="47"/>
        <v>0</v>
      </c>
      <c r="AG138" s="463"/>
      <c r="AH138" s="304"/>
      <c r="AI138" s="304"/>
      <c r="AJ138" s="304"/>
      <c r="AK138" s="304"/>
      <c r="AL138" s="304"/>
      <c r="AM138" s="304"/>
      <c r="AN138" s="411"/>
      <c r="AO138" s="410"/>
      <c r="AP138" s="334"/>
      <c r="AQ138" s="334"/>
      <c r="AR138" s="334"/>
      <c r="AS138" s="411">
        <f t="shared" si="48"/>
        <v>0</v>
      </c>
      <c r="AT138" s="463"/>
      <c r="AU138" s="304"/>
      <c r="AV138" s="304"/>
      <c r="AW138" s="304"/>
      <c r="AX138" s="411">
        <f t="shared" si="49"/>
        <v>0</v>
      </c>
      <c r="AY138" s="463"/>
      <c r="AZ138" s="304"/>
      <c r="BA138" s="304"/>
      <c r="BB138" s="304"/>
      <c r="BC138" s="304"/>
      <c r="BD138" s="304"/>
      <c r="BE138" s="304"/>
      <c r="BF138" s="411"/>
      <c r="BG138" s="410"/>
      <c r="BH138" s="334"/>
      <c r="BI138" s="334"/>
      <c r="BJ138" s="334"/>
      <c r="BK138" s="411">
        <f t="shared" si="50"/>
        <v>0</v>
      </c>
      <c r="BL138" s="463"/>
      <c r="BM138" s="304"/>
      <c r="BN138" s="304"/>
      <c r="BO138" s="304"/>
      <c r="BP138" s="411">
        <f t="shared" si="51"/>
        <v>0</v>
      </c>
      <c r="BQ138" s="463"/>
      <c r="BR138" s="304"/>
      <c r="BS138" s="304"/>
      <c r="BT138" s="304"/>
      <c r="BU138" s="304"/>
      <c r="BV138" s="304"/>
      <c r="BW138" s="304"/>
      <c r="BX138" s="411"/>
      <c r="BY138" s="410"/>
      <c r="BZ138" s="334"/>
      <c r="CA138" s="334"/>
      <c r="CB138" s="334"/>
      <c r="CC138" s="411">
        <f t="shared" si="52"/>
        <v>0</v>
      </c>
      <c r="CD138" s="463"/>
      <c r="CE138" s="304"/>
      <c r="CF138" s="304"/>
      <c r="CG138" s="304"/>
      <c r="CH138" s="411">
        <f t="shared" si="53"/>
        <v>0</v>
      </c>
      <c r="CI138" s="463"/>
      <c r="CJ138" s="304"/>
      <c r="CK138" s="304"/>
      <c r="CL138" s="304"/>
      <c r="CM138" s="304"/>
      <c r="CN138" s="304"/>
      <c r="CO138" s="304"/>
      <c r="CP138" s="411"/>
    </row>
    <row r="139" spans="1:94" s="53" customFormat="1" ht="14.25" customHeight="1">
      <c r="A139" s="491" t="s">
        <v>533</v>
      </c>
      <c r="B139" s="265"/>
      <c r="C139" s="186"/>
      <c r="D139" s="492"/>
      <c r="E139" s="410"/>
      <c r="F139" s="334"/>
      <c r="G139" s="334"/>
      <c r="H139" s="334"/>
      <c r="I139" s="411">
        <f t="shared" si="44"/>
        <v>0</v>
      </c>
      <c r="J139" s="463"/>
      <c r="K139" s="304"/>
      <c r="L139" s="304"/>
      <c r="M139" s="304"/>
      <c r="N139" s="411">
        <f t="shared" si="45"/>
        <v>0</v>
      </c>
      <c r="O139" s="463"/>
      <c r="P139" s="304"/>
      <c r="Q139" s="304"/>
      <c r="R139" s="304"/>
      <c r="S139" s="304"/>
      <c r="T139" s="304"/>
      <c r="U139" s="304"/>
      <c r="V139" s="411"/>
      <c r="W139" s="410"/>
      <c r="X139" s="334"/>
      <c r="Y139" s="334"/>
      <c r="Z139" s="334"/>
      <c r="AA139" s="411">
        <f t="shared" si="46"/>
        <v>0</v>
      </c>
      <c r="AB139" s="463"/>
      <c r="AC139" s="304"/>
      <c r="AD139" s="304"/>
      <c r="AE139" s="304"/>
      <c r="AF139" s="411">
        <f t="shared" si="47"/>
        <v>0</v>
      </c>
      <c r="AG139" s="463"/>
      <c r="AH139" s="304"/>
      <c r="AI139" s="304"/>
      <c r="AJ139" s="304"/>
      <c r="AK139" s="304"/>
      <c r="AL139" s="304"/>
      <c r="AM139" s="304"/>
      <c r="AN139" s="411"/>
      <c r="AO139" s="410"/>
      <c r="AP139" s="334"/>
      <c r="AQ139" s="334"/>
      <c r="AR139" s="334"/>
      <c r="AS139" s="411">
        <f t="shared" si="48"/>
        <v>0</v>
      </c>
      <c r="AT139" s="463"/>
      <c r="AU139" s="304"/>
      <c r="AV139" s="304"/>
      <c r="AW139" s="304"/>
      <c r="AX139" s="411">
        <f t="shared" si="49"/>
        <v>0</v>
      </c>
      <c r="AY139" s="463"/>
      <c r="AZ139" s="304"/>
      <c r="BA139" s="304"/>
      <c r="BB139" s="304"/>
      <c r="BC139" s="304"/>
      <c r="BD139" s="304"/>
      <c r="BE139" s="304"/>
      <c r="BF139" s="411"/>
      <c r="BG139" s="410"/>
      <c r="BH139" s="334"/>
      <c r="BI139" s="334"/>
      <c r="BJ139" s="334"/>
      <c r="BK139" s="411">
        <f t="shared" si="50"/>
        <v>0</v>
      </c>
      <c r="BL139" s="463"/>
      <c r="BM139" s="304"/>
      <c r="BN139" s="304"/>
      <c r="BO139" s="304"/>
      <c r="BP139" s="411">
        <f t="shared" si="51"/>
        <v>0</v>
      </c>
      <c r="BQ139" s="463"/>
      <c r="BR139" s="304"/>
      <c r="BS139" s="304"/>
      <c r="BT139" s="304"/>
      <c r="BU139" s="304"/>
      <c r="BV139" s="304"/>
      <c r="BW139" s="304"/>
      <c r="BX139" s="411"/>
      <c r="BY139" s="410"/>
      <c r="BZ139" s="334"/>
      <c r="CA139" s="334"/>
      <c r="CB139" s="334"/>
      <c r="CC139" s="411">
        <f t="shared" si="52"/>
        <v>0</v>
      </c>
      <c r="CD139" s="463"/>
      <c r="CE139" s="304"/>
      <c r="CF139" s="304"/>
      <c r="CG139" s="304"/>
      <c r="CH139" s="411">
        <f t="shared" si="53"/>
        <v>0</v>
      </c>
      <c r="CI139" s="463"/>
      <c r="CJ139" s="304"/>
      <c r="CK139" s="304"/>
      <c r="CL139" s="304"/>
      <c r="CM139" s="304"/>
      <c r="CN139" s="304"/>
      <c r="CO139" s="304"/>
      <c r="CP139" s="411"/>
    </row>
    <row r="140" spans="1:94" s="53" customFormat="1" ht="14.25" customHeight="1">
      <c r="A140" s="491" t="s">
        <v>534</v>
      </c>
      <c r="B140" s="265"/>
      <c r="C140" s="186"/>
      <c r="D140" s="492"/>
      <c r="E140" s="410"/>
      <c r="F140" s="334"/>
      <c r="G140" s="334"/>
      <c r="H140" s="334"/>
      <c r="I140" s="411">
        <f t="shared" si="44"/>
        <v>0</v>
      </c>
      <c r="J140" s="463"/>
      <c r="K140" s="304"/>
      <c r="L140" s="304"/>
      <c r="M140" s="304"/>
      <c r="N140" s="411">
        <f t="shared" si="45"/>
        <v>0</v>
      </c>
      <c r="O140" s="463"/>
      <c r="P140" s="304"/>
      <c r="Q140" s="304"/>
      <c r="R140" s="304"/>
      <c r="S140" s="304"/>
      <c r="T140" s="304"/>
      <c r="U140" s="304"/>
      <c r="V140" s="411"/>
      <c r="W140" s="410"/>
      <c r="X140" s="334"/>
      <c r="Y140" s="334"/>
      <c r="Z140" s="334"/>
      <c r="AA140" s="411">
        <f t="shared" si="46"/>
        <v>0</v>
      </c>
      <c r="AB140" s="463"/>
      <c r="AC140" s="304"/>
      <c r="AD140" s="304"/>
      <c r="AE140" s="304"/>
      <c r="AF140" s="411">
        <f t="shared" si="47"/>
        <v>0</v>
      </c>
      <c r="AG140" s="463"/>
      <c r="AH140" s="304"/>
      <c r="AI140" s="304"/>
      <c r="AJ140" s="304"/>
      <c r="AK140" s="304"/>
      <c r="AL140" s="304"/>
      <c r="AM140" s="304"/>
      <c r="AN140" s="411"/>
      <c r="AO140" s="410"/>
      <c r="AP140" s="334"/>
      <c r="AQ140" s="334"/>
      <c r="AR140" s="334"/>
      <c r="AS140" s="411">
        <f t="shared" si="48"/>
        <v>0</v>
      </c>
      <c r="AT140" s="463"/>
      <c r="AU140" s="304"/>
      <c r="AV140" s="304"/>
      <c r="AW140" s="304"/>
      <c r="AX140" s="411">
        <f t="shared" si="49"/>
        <v>0</v>
      </c>
      <c r="AY140" s="463"/>
      <c r="AZ140" s="304"/>
      <c r="BA140" s="304"/>
      <c r="BB140" s="304"/>
      <c r="BC140" s="304"/>
      <c r="BD140" s="304"/>
      <c r="BE140" s="304"/>
      <c r="BF140" s="411"/>
      <c r="BG140" s="410"/>
      <c r="BH140" s="334"/>
      <c r="BI140" s="334"/>
      <c r="BJ140" s="334"/>
      <c r="BK140" s="411">
        <f t="shared" si="50"/>
        <v>0</v>
      </c>
      <c r="BL140" s="463"/>
      <c r="BM140" s="304"/>
      <c r="BN140" s="304"/>
      <c r="BO140" s="304"/>
      <c r="BP140" s="411">
        <f t="shared" si="51"/>
        <v>0</v>
      </c>
      <c r="BQ140" s="463"/>
      <c r="BR140" s="304"/>
      <c r="BS140" s="304"/>
      <c r="BT140" s="304"/>
      <c r="BU140" s="304"/>
      <c r="BV140" s="304"/>
      <c r="BW140" s="304"/>
      <c r="BX140" s="411"/>
      <c r="BY140" s="410"/>
      <c r="BZ140" s="334"/>
      <c r="CA140" s="334"/>
      <c r="CB140" s="334"/>
      <c r="CC140" s="411">
        <f t="shared" si="52"/>
        <v>0</v>
      </c>
      <c r="CD140" s="463"/>
      <c r="CE140" s="304"/>
      <c r="CF140" s="304"/>
      <c r="CG140" s="304"/>
      <c r="CH140" s="411">
        <f t="shared" si="53"/>
        <v>0</v>
      </c>
      <c r="CI140" s="463"/>
      <c r="CJ140" s="304"/>
      <c r="CK140" s="304"/>
      <c r="CL140" s="304"/>
      <c r="CM140" s="304"/>
      <c r="CN140" s="304"/>
      <c r="CO140" s="304"/>
      <c r="CP140" s="411"/>
    </row>
    <row r="141" spans="1:94" s="53" customFormat="1" ht="14.25" customHeight="1">
      <c r="A141" s="491" t="s">
        <v>535</v>
      </c>
      <c r="B141" s="265"/>
      <c r="C141" s="186"/>
      <c r="D141" s="492"/>
      <c r="E141" s="410"/>
      <c r="F141" s="334"/>
      <c r="G141" s="334"/>
      <c r="H141" s="334"/>
      <c r="I141" s="411">
        <f t="shared" si="44"/>
        <v>0</v>
      </c>
      <c r="J141" s="463"/>
      <c r="K141" s="304"/>
      <c r="L141" s="304"/>
      <c r="M141" s="304"/>
      <c r="N141" s="411">
        <f t="shared" si="45"/>
        <v>0</v>
      </c>
      <c r="O141" s="463"/>
      <c r="P141" s="304"/>
      <c r="Q141" s="304"/>
      <c r="R141" s="304"/>
      <c r="S141" s="304"/>
      <c r="T141" s="304"/>
      <c r="U141" s="304"/>
      <c r="V141" s="411"/>
      <c r="W141" s="410"/>
      <c r="X141" s="334"/>
      <c r="Y141" s="334"/>
      <c r="Z141" s="334"/>
      <c r="AA141" s="411">
        <f t="shared" si="46"/>
        <v>0</v>
      </c>
      <c r="AB141" s="463"/>
      <c r="AC141" s="304"/>
      <c r="AD141" s="304"/>
      <c r="AE141" s="304"/>
      <c r="AF141" s="411">
        <f t="shared" si="47"/>
        <v>0</v>
      </c>
      <c r="AG141" s="463"/>
      <c r="AH141" s="304"/>
      <c r="AI141" s="304"/>
      <c r="AJ141" s="304"/>
      <c r="AK141" s="304"/>
      <c r="AL141" s="304"/>
      <c r="AM141" s="304"/>
      <c r="AN141" s="411"/>
      <c r="AO141" s="410"/>
      <c r="AP141" s="334"/>
      <c r="AQ141" s="334"/>
      <c r="AR141" s="334"/>
      <c r="AS141" s="411">
        <f t="shared" si="48"/>
        <v>0</v>
      </c>
      <c r="AT141" s="463"/>
      <c r="AU141" s="304"/>
      <c r="AV141" s="304"/>
      <c r="AW141" s="304"/>
      <c r="AX141" s="411">
        <f t="shared" si="49"/>
        <v>0</v>
      </c>
      <c r="AY141" s="463"/>
      <c r="AZ141" s="304"/>
      <c r="BA141" s="304"/>
      <c r="BB141" s="304"/>
      <c r="BC141" s="304"/>
      <c r="BD141" s="304"/>
      <c r="BE141" s="304"/>
      <c r="BF141" s="411"/>
      <c r="BG141" s="410"/>
      <c r="BH141" s="334"/>
      <c r="BI141" s="334"/>
      <c r="BJ141" s="334"/>
      <c r="BK141" s="411">
        <f t="shared" si="50"/>
        <v>0</v>
      </c>
      <c r="BL141" s="463"/>
      <c r="BM141" s="304"/>
      <c r="BN141" s="304"/>
      <c r="BO141" s="304"/>
      <c r="BP141" s="411">
        <f t="shared" si="51"/>
        <v>0</v>
      </c>
      <c r="BQ141" s="463"/>
      <c r="BR141" s="304"/>
      <c r="BS141" s="304"/>
      <c r="BT141" s="304"/>
      <c r="BU141" s="304"/>
      <c r="BV141" s="304"/>
      <c r="BW141" s="304"/>
      <c r="BX141" s="411"/>
      <c r="BY141" s="410"/>
      <c r="BZ141" s="334"/>
      <c r="CA141" s="334"/>
      <c r="CB141" s="334"/>
      <c r="CC141" s="411">
        <f t="shared" si="52"/>
        <v>0</v>
      </c>
      <c r="CD141" s="463"/>
      <c r="CE141" s="304"/>
      <c r="CF141" s="304"/>
      <c r="CG141" s="304"/>
      <c r="CH141" s="411">
        <f t="shared" si="53"/>
        <v>0</v>
      </c>
      <c r="CI141" s="463"/>
      <c r="CJ141" s="304"/>
      <c r="CK141" s="304"/>
      <c r="CL141" s="304"/>
      <c r="CM141" s="304"/>
      <c r="CN141" s="304"/>
      <c r="CO141" s="304"/>
      <c r="CP141" s="411"/>
    </row>
    <row r="142" spans="1:94" s="53" customFormat="1" ht="14.25" customHeight="1">
      <c r="A142" s="491" t="s">
        <v>536</v>
      </c>
      <c r="B142" s="265"/>
      <c r="C142" s="186"/>
      <c r="D142" s="492"/>
      <c r="E142" s="410"/>
      <c r="F142" s="334"/>
      <c r="G142" s="334"/>
      <c r="H142" s="334"/>
      <c r="I142" s="411">
        <f t="shared" si="44"/>
        <v>0</v>
      </c>
      <c r="J142" s="463"/>
      <c r="K142" s="304"/>
      <c r="L142" s="304"/>
      <c r="M142" s="304"/>
      <c r="N142" s="411">
        <f t="shared" si="45"/>
        <v>0</v>
      </c>
      <c r="O142" s="463"/>
      <c r="P142" s="304"/>
      <c r="Q142" s="304"/>
      <c r="R142" s="304"/>
      <c r="S142" s="304"/>
      <c r="T142" s="304"/>
      <c r="U142" s="304"/>
      <c r="V142" s="411"/>
      <c r="W142" s="410"/>
      <c r="X142" s="334"/>
      <c r="Y142" s="334"/>
      <c r="Z142" s="334"/>
      <c r="AA142" s="411">
        <f t="shared" si="46"/>
        <v>0</v>
      </c>
      <c r="AB142" s="463"/>
      <c r="AC142" s="304"/>
      <c r="AD142" s="304"/>
      <c r="AE142" s="304"/>
      <c r="AF142" s="411">
        <f t="shared" si="47"/>
        <v>0</v>
      </c>
      <c r="AG142" s="463"/>
      <c r="AH142" s="304"/>
      <c r="AI142" s="304"/>
      <c r="AJ142" s="304"/>
      <c r="AK142" s="304"/>
      <c r="AL142" s="304"/>
      <c r="AM142" s="304"/>
      <c r="AN142" s="411"/>
      <c r="AO142" s="410"/>
      <c r="AP142" s="334"/>
      <c r="AQ142" s="334"/>
      <c r="AR142" s="334"/>
      <c r="AS142" s="411">
        <f t="shared" si="48"/>
        <v>0</v>
      </c>
      <c r="AT142" s="463"/>
      <c r="AU142" s="304"/>
      <c r="AV142" s="304"/>
      <c r="AW142" s="304"/>
      <c r="AX142" s="411">
        <f t="shared" si="49"/>
        <v>0</v>
      </c>
      <c r="AY142" s="463"/>
      <c r="AZ142" s="304"/>
      <c r="BA142" s="304"/>
      <c r="BB142" s="304"/>
      <c r="BC142" s="304"/>
      <c r="BD142" s="304"/>
      <c r="BE142" s="304"/>
      <c r="BF142" s="411"/>
      <c r="BG142" s="410"/>
      <c r="BH142" s="334"/>
      <c r="BI142" s="334"/>
      <c r="BJ142" s="334"/>
      <c r="BK142" s="411">
        <f t="shared" si="50"/>
        <v>0</v>
      </c>
      <c r="BL142" s="463"/>
      <c r="BM142" s="304"/>
      <c r="BN142" s="304"/>
      <c r="BO142" s="304"/>
      <c r="BP142" s="411">
        <f t="shared" si="51"/>
        <v>0</v>
      </c>
      <c r="BQ142" s="463"/>
      <c r="BR142" s="304"/>
      <c r="BS142" s="304"/>
      <c r="BT142" s="304"/>
      <c r="BU142" s="304"/>
      <c r="BV142" s="304"/>
      <c r="BW142" s="304"/>
      <c r="BX142" s="411"/>
      <c r="BY142" s="410"/>
      <c r="BZ142" s="334"/>
      <c r="CA142" s="334"/>
      <c r="CB142" s="334"/>
      <c r="CC142" s="411">
        <f t="shared" si="52"/>
        <v>0</v>
      </c>
      <c r="CD142" s="463"/>
      <c r="CE142" s="304"/>
      <c r="CF142" s="304"/>
      <c r="CG142" s="304"/>
      <c r="CH142" s="411">
        <f t="shared" si="53"/>
        <v>0</v>
      </c>
      <c r="CI142" s="463"/>
      <c r="CJ142" s="304"/>
      <c r="CK142" s="304"/>
      <c r="CL142" s="304"/>
      <c r="CM142" s="304"/>
      <c r="CN142" s="304"/>
      <c r="CO142" s="304"/>
      <c r="CP142" s="411"/>
    </row>
    <row r="143" spans="1:94" s="53" customFormat="1" ht="14.25" customHeight="1">
      <c r="A143" s="491" t="s">
        <v>537</v>
      </c>
      <c r="B143" s="265"/>
      <c r="C143" s="186"/>
      <c r="D143" s="492"/>
      <c r="E143" s="410"/>
      <c r="F143" s="334"/>
      <c r="G143" s="334"/>
      <c r="H143" s="334"/>
      <c r="I143" s="411">
        <f t="shared" si="44"/>
        <v>0</v>
      </c>
      <c r="J143" s="463"/>
      <c r="K143" s="304"/>
      <c r="L143" s="304"/>
      <c r="M143" s="304"/>
      <c r="N143" s="411">
        <f t="shared" si="45"/>
        <v>0</v>
      </c>
      <c r="O143" s="463"/>
      <c r="P143" s="304"/>
      <c r="Q143" s="304"/>
      <c r="R143" s="304"/>
      <c r="S143" s="304"/>
      <c r="T143" s="304"/>
      <c r="U143" s="304"/>
      <c r="V143" s="411"/>
      <c r="W143" s="410"/>
      <c r="X143" s="334"/>
      <c r="Y143" s="334"/>
      <c r="Z143" s="334"/>
      <c r="AA143" s="411">
        <f t="shared" si="46"/>
        <v>0</v>
      </c>
      <c r="AB143" s="463"/>
      <c r="AC143" s="304"/>
      <c r="AD143" s="304"/>
      <c r="AE143" s="304"/>
      <c r="AF143" s="411">
        <f t="shared" si="47"/>
        <v>0</v>
      </c>
      <c r="AG143" s="463"/>
      <c r="AH143" s="304"/>
      <c r="AI143" s="304"/>
      <c r="AJ143" s="304"/>
      <c r="AK143" s="304"/>
      <c r="AL143" s="304"/>
      <c r="AM143" s="304"/>
      <c r="AN143" s="411"/>
      <c r="AO143" s="410"/>
      <c r="AP143" s="334"/>
      <c r="AQ143" s="334"/>
      <c r="AR143" s="334"/>
      <c r="AS143" s="411">
        <f t="shared" si="48"/>
        <v>0</v>
      </c>
      <c r="AT143" s="463"/>
      <c r="AU143" s="304"/>
      <c r="AV143" s="304"/>
      <c r="AW143" s="304"/>
      <c r="AX143" s="411">
        <f t="shared" si="49"/>
        <v>0</v>
      </c>
      <c r="AY143" s="463"/>
      <c r="AZ143" s="304"/>
      <c r="BA143" s="304"/>
      <c r="BB143" s="304"/>
      <c r="BC143" s="304"/>
      <c r="BD143" s="304"/>
      <c r="BE143" s="304"/>
      <c r="BF143" s="411"/>
      <c r="BG143" s="410"/>
      <c r="BH143" s="334"/>
      <c r="BI143" s="334"/>
      <c r="BJ143" s="334"/>
      <c r="BK143" s="411">
        <f t="shared" si="50"/>
        <v>0</v>
      </c>
      <c r="BL143" s="463"/>
      <c r="BM143" s="304"/>
      <c r="BN143" s="304"/>
      <c r="BO143" s="304"/>
      <c r="BP143" s="411">
        <f t="shared" si="51"/>
        <v>0</v>
      </c>
      <c r="BQ143" s="463"/>
      <c r="BR143" s="304"/>
      <c r="BS143" s="304"/>
      <c r="BT143" s="304"/>
      <c r="BU143" s="304"/>
      <c r="BV143" s="304"/>
      <c r="BW143" s="304"/>
      <c r="BX143" s="411"/>
      <c r="BY143" s="410"/>
      <c r="BZ143" s="334"/>
      <c r="CA143" s="334"/>
      <c r="CB143" s="334"/>
      <c r="CC143" s="411">
        <f t="shared" si="52"/>
        <v>0</v>
      </c>
      <c r="CD143" s="463"/>
      <c r="CE143" s="304"/>
      <c r="CF143" s="304"/>
      <c r="CG143" s="304"/>
      <c r="CH143" s="411">
        <f t="shared" si="53"/>
        <v>0</v>
      </c>
      <c r="CI143" s="463"/>
      <c r="CJ143" s="304"/>
      <c r="CK143" s="304"/>
      <c r="CL143" s="304"/>
      <c r="CM143" s="304"/>
      <c r="CN143" s="304"/>
      <c r="CO143" s="304"/>
      <c r="CP143" s="411"/>
    </row>
    <row r="144" spans="1:94" s="53" customFormat="1" ht="14.25" customHeight="1">
      <c r="A144" s="491" t="s">
        <v>538</v>
      </c>
      <c r="B144" s="265"/>
      <c r="C144" s="186"/>
      <c r="D144" s="492"/>
      <c r="E144" s="410"/>
      <c r="F144" s="334"/>
      <c r="G144" s="334"/>
      <c r="H144" s="334"/>
      <c r="I144" s="411">
        <f t="shared" si="44"/>
        <v>0</v>
      </c>
      <c r="J144" s="463"/>
      <c r="K144" s="304"/>
      <c r="L144" s="304"/>
      <c r="M144" s="304"/>
      <c r="N144" s="411">
        <f t="shared" si="45"/>
        <v>0</v>
      </c>
      <c r="O144" s="463"/>
      <c r="P144" s="304"/>
      <c r="Q144" s="304"/>
      <c r="R144" s="304"/>
      <c r="S144" s="304"/>
      <c r="T144" s="304"/>
      <c r="U144" s="304"/>
      <c r="V144" s="411"/>
      <c r="W144" s="410"/>
      <c r="X144" s="334"/>
      <c r="Y144" s="334"/>
      <c r="Z144" s="334"/>
      <c r="AA144" s="411">
        <f t="shared" si="46"/>
        <v>0</v>
      </c>
      <c r="AB144" s="463"/>
      <c r="AC144" s="304"/>
      <c r="AD144" s="304"/>
      <c r="AE144" s="304"/>
      <c r="AF144" s="411">
        <f t="shared" si="47"/>
        <v>0</v>
      </c>
      <c r="AG144" s="463"/>
      <c r="AH144" s="304"/>
      <c r="AI144" s="304"/>
      <c r="AJ144" s="304"/>
      <c r="AK144" s="304"/>
      <c r="AL144" s="304"/>
      <c r="AM144" s="304"/>
      <c r="AN144" s="411"/>
      <c r="AO144" s="410"/>
      <c r="AP144" s="334"/>
      <c r="AQ144" s="334"/>
      <c r="AR144" s="334"/>
      <c r="AS144" s="411">
        <f t="shared" si="48"/>
        <v>0</v>
      </c>
      <c r="AT144" s="463"/>
      <c r="AU144" s="304"/>
      <c r="AV144" s="304"/>
      <c r="AW144" s="304"/>
      <c r="AX144" s="411">
        <f t="shared" si="49"/>
        <v>0</v>
      </c>
      <c r="AY144" s="463"/>
      <c r="AZ144" s="304"/>
      <c r="BA144" s="304"/>
      <c r="BB144" s="304"/>
      <c r="BC144" s="304"/>
      <c r="BD144" s="304"/>
      <c r="BE144" s="304"/>
      <c r="BF144" s="411"/>
      <c r="BG144" s="410"/>
      <c r="BH144" s="334"/>
      <c r="BI144" s="334"/>
      <c r="BJ144" s="334"/>
      <c r="BK144" s="411">
        <f t="shared" si="50"/>
        <v>0</v>
      </c>
      <c r="BL144" s="463"/>
      <c r="BM144" s="304"/>
      <c r="BN144" s="304"/>
      <c r="BO144" s="304"/>
      <c r="BP144" s="411">
        <f t="shared" si="51"/>
        <v>0</v>
      </c>
      <c r="BQ144" s="463"/>
      <c r="BR144" s="304"/>
      <c r="BS144" s="304"/>
      <c r="BT144" s="304"/>
      <c r="BU144" s="304"/>
      <c r="BV144" s="304"/>
      <c r="BW144" s="304"/>
      <c r="BX144" s="411"/>
      <c r="BY144" s="410"/>
      <c r="BZ144" s="334"/>
      <c r="CA144" s="334"/>
      <c r="CB144" s="334"/>
      <c r="CC144" s="411">
        <f t="shared" si="52"/>
        <v>0</v>
      </c>
      <c r="CD144" s="463"/>
      <c r="CE144" s="304"/>
      <c r="CF144" s="304"/>
      <c r="CG144" s="304"/>
      <c r="CH144" s="411">
        <f t="shared" si="53"/>
        <v>0</v>
      </c>
      <c r="CI144" s="463"/>
      <c r="CJ144" s="304"/>
      <c r="CK144" s="304"/>
      <c r="CL144" s="304"/>
      <c r="CM144" s="304"/>
      <c r="CN144" s="304"/>
      <c r="CO144" s="304"/>
      <c r="CP144" s="411"/>
    </row>
    <row r="145" spans="1:94" s="53" customFormat="1" ht="14.25" customHeight="1">
      <c r="A145" s="491" t="s">
        <v>539</v>
      </c>
      <c r="B145" s="265"/>
      <c r="C145" s="186"/>
      <c r="D145" s="492"/>
      <c r="E145" s="410"/>
      <c r="F145" s="334"/>
      <c r="G145" s="334"/>
      <c r="H145" s="334"/>
      <c r="I145" s="411">
        <f t="shared" si="44"/>
        <v>0</v>
      </c>
      <c r="J145" s="463"/>
      <c r="K145" s="304"/>
      <c r="L145" s="304"/>
      <c r="M145" s="304"/>
      <c r="N145" s="411">
        <f t="shared" si="45"/>
        <v>0</v>
      </c>
      <c r="O145" s="463"/>
      <c r="P145" s="304"/>
      <c r="Q145" s="304"/>
      <c r="R145" s="304"/>
      <c r="S145" s="304"/>
      <c r="T145" s="304"/>
      <c r="U145" s="304"/>
      <c r="V145" s="411"/>
      <c r="W145" s="410"/>
      <c r="X145" s="334"/>
      <c r="Y145" s="334"/>
      <c r="Z145" s="334"/>
      <c r="AA145" s="411">
        <f t="shared" si="46"/>
        <v>0</v>
      </c>
      <c r="AB145" s="463"/>
      <c r="AC145" s="304"/>
      <c r="AD145" s="304"/>
      <c r="AE145" s="304"/>
      <c r="AF145" s="411">
        <f t="shared" si="47"/>
        <v>0</v>
      </c>
      <c r="AG145" s="463"/>
      <c r="AH145" s="304"/>
      <c r="AI145" s="304"/>
      <c r="AJ145" s="304"/>
      <c r="AK145" s="304"/>
      <c r="AL145" s="304"/>
      <c r="AM145" s="304"/>
      <c r="AN145" s="411"/>
      <c r="AO145" s="410"/>
      <c r="AP145" s="334"/>
      <c r="AQ145" s="334"/>
      <c r="AR145" s="334"/>
      <c r="AS145" s="411">
        <f t="shared" si="48"/>
        <v>0</v>
      </c>
      <c r="AT145" s="463"/>
      <c r="AU145" s="304"/>
      <c r="AV145" s="304"/>
      <c r="AW145" s="304"/>
      <c r="AX145" s="411">
        <f t="shared" si="49"/>
        <v>0</v>
      </c>
      <c r="AY145" s="463"/>
      <c r="AZ145" s="304"/>
      <c r="BA145" s="304"/>
      <c r="BB145" s="304"/>
      <c r="BC145" s="304"/>
      <c r="BD145" s="304"/>
      <c r="BE145" s="304"/>
      <c r="BF145" s="411"/>
      <c r="BG145" s="410"/>
      <c r="BH145" s="334"/>
      <c r="BI145" s="334"/>
      <c r="BJ145" s="334"/>
      <c r="BK145" s="411">
        <f t="shared" si="50"/>
        <v>0</v>
      </c>
      <c r="BL145" s="463"/>
      <c r="BM145" s="304"/>
      <c r="BN145" s="304"/>
      <c r="BO145" s="304"/>
      <c r="BP145" s="411">
        <f t="shared" si="51"/>
        <v>0</v>
      </c>
      <c r="BQ145" s="463"/>
      <c r="BR145" s="304"/>
      <c r="BS145" s="304"/>
      <c r="BT145" s="304"/>
      <c r="BU145" s="304"/>
      <c r="BV145" s="304"/>
      <c r="BW145" s="304"/>
      <c r="BX145" s="411"/>
      <c r="BY145" s="410"/>
      <c r="BZ145" s="334"/>
      <c r="CA145" s="334"/>
      <c r="CB145" s="334"/>
      <c r="CC145" s="411">
        <f t="shared" si="52"/>
        <v>0</v>
      </c>
      <c r="CD145" s="463"/>
      <c r="CE145" s="304"/>
      <c r="CF145" s="304"/>
      <c r="CG145" s="304"/>
      <c r="CH145" s="411">
        <f t="shared" si="53"/>
        <v>0</v>
      </c>
      <c r="CI145" s="463"/>
      <c r="CJ145" s="304"/>
      <c r="CK145" s="304"/>
      <c r="CL145" s="304"/>
      <c r="CM145" s="304"/>
      <c r="CN145" s="304"/>
      <c r="CO145" s="304"/>
      <c r="CP145" s="411"/>
    </row>
    <row r="146" spans="1:94" s="53" customFormat="1" ht="14.25" customHeight="1">
      <c r="A146" s="491" t="s">
        <v>540</v>
      </c>
      <c r="B146" s="265"/>
      <c r="C146" s="186"/>
      <c r="D146" s="492"/>
      <c r="E146" s="410"/>
      <c r="F146" s="334"/>
      <c r="G146" s="334"/>
      <c r="H146" s="334"/>
      <c r="I146" s="411">
        <f t="shared" si="44"/>
        <v>0</v>
      </c>
      <c r="J146" s="463"/>
      <c r="K146" s="304"/>
      <c r="L146" s="304"/>
      <c r="M146" s="304"/>
      <c r="N146" s="411">
        <f t="shared" si="45"/>
        <v>0</v>
      </c>
      <c r="O146" s="463"/>
      <c r="P146" s="304"/>
      <c r="Q146" s="304"/>
      <c r="R146" s="304"/>
      <c r="S146" s="304"/>
      <c r="T146" s="304"/>
      <c r="U146" s="304"/>
      <c r="V146" s="411"/>
      <c r="W146" s="410"/>
      <c r="X146" s="334"/>
      <c r="Y146" s="334"/>
      <c r="Z146" s="334"/>
      <c r="AA146" s="411">
        <f t="shared" si="46"/>
        <v>0</v>
      </c>
      <c r="AB146" s="463"/>
      <c r="AC146" s="304"/>
      <c r="AD146" s="304"/>
      <c r="AE146" s="304"/>
      <c r="AF146" s="411">
        <f t="shared" si="47"/>
        <v>0</v>
      </c>
      <c r="AG146" s="463"/>
      <c r="AH146" s="304"/>
      <c r="AI146" s="304"/>
      <c r="AJ146" s="304"/>
      <c r="AK146" s="304"/>
      <c r="AL146" s="304"/>
      <c r="AM146" s="304"/>
      <c r="AN146" s="411"/>
      <c r="AO146" s="410"/>
      <c r="AP146" s="334"/>
      <c r="AQ146" s="334"/>
      <c r="AR146" s="334"/>
      <c r="AS146" s="411">
        <f t="shared" si="48"/>
        <v>0</v>
      </c>
      <c r="AT146" s="463"/>
      <c r="AU146" s="304"/>
      <c r="AV146" s="304"/>
      <c r="AW146" s="304"/>
      <c r="AX146" s="411">
        <f t="shared" si="49"/>
        <v>0</v>
      </c>
      <c r="AY146" s="463"/>
      <c r="AZ146" s="304"/>
      <c r="BA146" s="304"/>
      <c r="BB146" s="304"/>
      <c r="BC146" s="304"/>
      <c r="BD146" s="304"/>
      <c r="BE146" s="304"/>
      <c r="BF146" s="411"/>
      <c r="BG146" s="410"/>
      <c r="BH146" s="334"/>
      <c r="BI146" s="334"/>
      <c r="BJ146" s="334"/>
      <c r="BK146" s="411">
        <f t="shared" si="50"/>
        <v>0</v>
      </c>
      <c r="BL146" s="463"/>
      <c r="BM146" s="304"/>
      <c r="BN146" s="304"/>
      <c r="BO146" s="304"/>
      <c r="BP146" s="411">
        <f t="shared" si="51"/>
        <v>0</v>
      </c>
      <c r="BQ146" s="463"/>
      <c r="BR146" s="304"/>
      <c r="BS146" s="304"/>
      <c r="BT146" s="304"/>
      <c r="BU146" s="304"/>
      <c r="BV146" s="304"/>
      <c r="BW146" s="304"/>
      <c r="BX146" s="411"/>
      <c r="BY146" s="410"/>
      <c r="BZ146" s="334"/>
      <c r="CA146" s="334"/>
      <c r="CB146" s="334"/>
      <c r="CC146" s="411">
        <f t="shared" si="52"/>
        <v>0</v>
      </c>
      <c r="CD146" s="463"/>
      <c r="CE146" s="304"/>
      <c r="CF146" s="304"/>
      <c r="CG146" s="304"/>
      <c r="CH146" s="411">
        <f t="shared" si="53"/>
        <v>0</v>
      </c>
      <c r="CI146" s="463"/>
      <c r="CJ146" s="304"/>
      <c r="CK146" s="304"/>
      <c r="CL146" s="304"/>
      <c r="CM146" s="304"/>
      <c r="CN146" s="304"/>
      <c r="CO146" s="304"/>
      <c r="CP146" s="411"/>
    </row>
    <row r="147" spans="1:94" s="53" customFormat="1" ht="14.25" customHeight="1">
      <c r="A147" s="491" t="s">
        <v>541</v>
      </c>
      <c r="B147" s="265"/>
      <c r="C147" s="186"/>
      <c r="D147" s="492"/>
      <c r="E147" s="410"/>
      <c r="F147" s="334"/>
      <c r="G147" s="334"/>
      <c r="H147" s="334"/>
      <c r="I147" s="411">
        <f t="shared" si="44"/>
        <v>0</v>
      </c>
      <c r="J147" s="463"/>
      <c r="K147" s="304"/>
      <c r="L147" s="304"/>
      <c r="M147" s="304"/>
      <c r="N147" s="411">
        <f t="shared" si="45"/>
        <v>0</v>
      </c>
      <c r="O147" s="463"/>
      <c r="P147" s="304"/>
      <c r="Q147" s="304"/>
      <c r="R147" s="304"/>
      <c r="S147" s="304"/>
      <c r="T147" s="304"/>
      <c r="U147" s="304"/>
      <c r="V147" s="411"/>
      <c r="W147" s="410"/>
      <c r="X147" s="334"/>
      <c r="Y147" s="334"/>
      <c r="Z147" s="334"/>
      <c r="AA147" s="411">
        <f t="shared" si="46"/>
        <v>0</v>
      </c>
      <c r="AB147" s="463"/>
      <c r="AC147" s="304"/>
      <c r="AD147" s="304"/>
      <c r="AE147" s="304"/>
      <c r="AF147" s="411">
        <f t="shared" si="47"/>
        <v>0</v>
      </c>
      <c r="AG147" s="463"/>
      <c r="AH147" s="304"/>
      <c r="AI147" s="304"/>
      <c r="AJ147" s="304"/>
      <c r="AK147" s="304"/>
      <c r="AL147" s="304"/>
      <c r="AM147" s="304"/>
      <c r="AN147" s="411"/>
      <c r="AO147" s="410"/>
      <c r="AP147" s="334"/>
      <c r="AQ147" s="334"/>
      <c r="AR147" s="334"/>
      <c r="AS147" s="411">
        <f t="shared" si="48"/>
        <v>0</v>
      </c>
      <c r="AT147" s="463"/>
      <c r="AU147" s="304"/>
      <c r="AV147" s="304"/>
      <c r="AW147" s="304"/>
      <c r="AX147" s="411">
        <f t="shared" si="49"/>
        <v>0</v>
      </c>
      <c r="AY147" s="463"/>
      <c r="AZ147" s="304"/>
      <c r="BA147" s="304"/>
      <c r="BB147" s="304"/>
      <c r="BC147" s="304"/>
      <c r="BD147" s="304"/>
      <c r="BE147" s="304"/>
      <c r="BF147" s="411"/>
      <c r="BG147" s="410"/>
      <c r="BH147" s="334"/>
      <c r="BI147" s="334"/>
      <c r="BJ147" s="334"/>
      <c r="BK147" s="411">
        <f t="shared" si="50"/>
        <v>0</v>
      </c>
      <c r="BL147" s="463"/>
      <c r="BM147" s="304"/>
      <c r="BN147" s="304"/>
      <c r="BO147" s="304"/>
      <c r="BP147" s="411">
        <f t="shared" si="51"/>
        <v>0</v>
      </c>
      <c r="BQ147" s="463"/>
      <c r="BR147" s="304"/>
      <c r="BS147" s="304"/>
      <c r="BT147" s="304"/>
      <c r="BU147" s="304"/>
      <c r="BV147" s="304"/>
      <c r="BW147" s="304"/>
      <c r="BX147" s="411"/>
      <c r="BY147" s="410"/>
      <c r="BZ147" s="334"/>
      <c r="CA147" s="334"/>
      <c r="CB147" s="334"/>
      <c r="CC147" s="411">
        <f t="shared" si="52"/>
        <v>0</v>
      </c>
      <c r="CD147" s="463"/>
      <c r="CE147" s="304"/>
      <c r="CF147" s="304"/>
      <c r="CG147" s="304"/>
      <c r="CH147" s="411">
        <f t="shared" si="53"/>
        <v>0</v>
      </c>
      <c r="CI147" s="463"/>
      <c r="CJ147" s="304"/>
      <c r="CK147" s="304"/>
      <c r="CL147" s="304"/>
      <c r="CM147" s="304"/>
      <c r="CN147" s="304"/>
      <c r="CO147" s="304"/>
      <c r="CP147" s="411"/>
    </row>
    <row r="148" spans="1:94" s="53" customFormat="1" ht="14.25" customHeight="1">
      <c r="A148" s="491" t="s">
        <v>542</v>
      </c>
      <c r="B148" s="265"/>
      <c r="C148" s="186"/>
      <c r="D148" s="492"/>
      <c r="E148" s="410"/>
      <c r="F148" s="334"/>
      <c r="G148" s="334"/>
      <c r="H148" s="334"/>
      <c r="I148" s="411">
        <f t="shared" si="44"/>
        <v>0</v>
      </c>
      <c r="J148" s="463"/>
      <c r="K148" s="304"/>
      <c r="L148" s="304"/>
      <c r="M148" s="304"/>
      <c r="N148" s="411">
        <f t="shared" si="45"/>
        <v>0</v>
      </c>
      <c r="O148" s="463"/>
      <c r="P148" s="304"/>
      <c r="Q148" s="304"/>
      <c r="R148" s="304"/>
      <c r="S148" s="304"/>
      <c r="T148" s="304"/>
      <c r="U148" s="304"/>
      <c r="V148" s="411"/>
      <c r="W148" s="410"/>
      <c r="X148" s="334"/>
      <c r="Y148" s="334"/>
      <c r="Z148" s="334"/>
      <c r="AA148" s="411">
        <f t="shared" si="46"/>
        <v>0</v>
      </c>
      <c r="AB148" s="463"/>
      <c r="AC148" s="304"/>
      <c r="AD148" s="304"/>
      <c r="AE148" s="304"/>
      <c r="AF148" s="411">
        <f t="shared" si="47"/>
        <v>0</v>
      </c>
      <c r="AG148" s="463"/>
      <c r="AH148" s="304"/>
      <c r="AI148" s="304"/>
      <c r="AJ148" s="304"/>
      <c r="AK148" s="304"/>
      <c r="AL148" s="304"/>
      <c r="AM148" s="304"/>
      <c r="AN148" s="411"/>
      <c r="AO148" s="410"/>
      <c r="AP148" s="334"/>
      <c r="AQ148" s="334"/>
      <c r="AR148" s="334"/>
      <c r="AS148" s="411">
        <f t="shared" si="48"/>
        <v>0</v>
      </c>
      <c r="AT148" s="463"/>
      <c r="AU148" s="304"/>
      <c r="AV148" s="304"/>
      <c r="AW148" s="304"/>
      <c r="AX148" s="411">
        <f t="shared" si="49"/>
        <v>0</v>
      </c>
      <c r="AY148" s="463"/>
      <c r="AZ148" s="304"/>
      <c r="BA148" s="304"/>
      <c r="BB148" s="304"/>
      <c r="BC148" s="304"/>
      <c r="BD148" s="304"/>
      <c r="BE148" s="304"/>
      <c r="BF148" s="411"/>
      <c r="BG148" s="410"/>
      <c r="BH148" s="334"/>
      <c r="BI148" s="334"/>
      <c r="BJ148" s="334"/>
      <c r="BK148" s="411">
        <f t="shared" si="50"/>
        <v>0</v>
      </c>
      <c r="BL148" s="463"/>
      <c r="BM148" s="304"/>
      <c r="BN148" s="304"/>
      <c r="BO148" s="304"/>
      <c r="BP148" s="411">
        <f t="shared" si="51"/>
        <v>0</v>
      </c>
      <c r="BQ148" s="463"/>
      <c r="BR148" s="304"/>
      <c r="BS148" s="304"/>
      <c r="BT148" s="304"/>
      <c r="BU148" s="304"/>
      <c r="BV148" s="304"/>
      <c r="BW148" s="304"/>
      <c r="BX148" s="411"/>
      <c r="BY148" s="410"/>
      <c r="BZ148" s="334"/>
      <c r="CA148" s="334"/>
      <c r="CB148" s="334"/>
      <c r="CC148" s="411">
        <f t="shared" si="52"/>
        <v>0</v>
      </c>
      <c r="CD148" s="463"/>
      <c r="CE148" s="304"/>
      <c r="CF148" s="304"/>
      <c r="CG148" s="304"/>
      <c r="CH148" s="411">
        <f t="shared" si="53"/>
        <v>0</v>
      </c>
      <c r="CI148" s="463"/>
      <c r="CJ148" s="304"/>
      <c r="CK148" s="304"/>
      <c r="CL148" s="304"/>
      <c r="CM148" s="304"/>
      <c r="CN148" s="304"/>
      <c r="CO148" s="304"/>
      <c r="CP148" s="411"/>
    </row>
    <row r="149" spans="1:94" s="53" customFormat="1" ht="14.25" customHeight="1">
      <c r="A149" s="491" t="s">
        <v>543</v>
      </c>
      <c r="B149" s="265"/>
      <c r="C149" s="186"/>
      <c r="D149" s="492"/>
      <c r="E149" s="410"/>
      <c r="F149" s="334"/>
      <c r="G149" s="334"/>
      <c r="H149" s="334"/>
      <c r="I149" s="411">
        <f t="shared" si="44"/>
        <v>0</v>
      </c>
      <c r="J149" s="463"/>
      <c r="K149" s="304"/>
      <c r="L149" s="304"/>
      <c r="M149" s="304"/>
      <c r="N149" s="411">
        <f t="shared" si="45"/>
        <v>0</v>
      </c>
      <c r="O149" s="463"/>
      <c r="P149" s="304"/>
      <c r="Q149" s="304"/>
      <c r="R149" s="304"/>
      <c r="S149" s="304"/>
      <c r="T149" s="304"/>
      <c r="U149" s="304"/>
      <c r="V149" s="411"/>
      <c r="W149" s="410"/>
      <c r="X149" s="334"/>
      <c r="Y149" s="334"/>
      <c r="Z149" s="334"/>
      <c r="AA149" s="411">
        <f t="shared" si="46"/>
        <v>0</v>
      </c>
      <c r="AB149" s="463"/>
      <c r="AC149" s="304"/>
      <c r="AD149" s="304"/>
      <c r="AE149" s="304"/>
      <c r="AF149" s="411">
        <f t="shared" si="47"/>
        <v>0</v>
      </c>
      <c r="AG149" s="463"/>
      <c r="AH149" s="304"/>
      <c r="AI149" s="304"/>
      <c r="AJ149" s="304"/>
      <c r="AK149" s="304"/>
      <c r="AL149" s="304"/>
      <c r="AM149" s="304"/>
      <c r="AN149" s="411"/>
      <c r="AO149" s="410"/>
      <c r="AP149" s="334"/>
      <c r="AQ149" s="334"/>
      <c r="AR149" s="334"/>
      <c r="AS149" s="411">
        <f t="shared" si="48"/>
        <v>0</v>
      </c>
      <c r="AT149" s="463"/>
      <c r="AU149" s="304"/>
      <c r="AV149" s="304"/>
      <c r="AW149" s="304"/>
      <c r="AX149" s="411">
        <f t="shared" si="49"/>
        <v>0</v>
      </c>
      <c r="AY149" s="463"/>
      <c r="AZ149" s="304"/>
      <c r="BA149" s="304"/>
      <c r="BB149" s="304"/>
      <c r="BC149" s="304"/>
      <c r="BD149" s="304"/>
      <c r="BE149" s="304"/>
      <c r="BF149" s="411"/>
      <c r="BG149" s="410"/>
      <c r="BH149" s="334"/>
      <c r="BI149" s="334"/>
      <c r="BJ149" s="334"/>
      <c r="BK149" s="411">
        <f t="shared" si="50"/>
        <v>0</v>
      </c>
      <c r="BL149" s="463"/>
      <c r="BM149" s="304"/>
      <c r="BN149" s="304"/>
      <c r="BO149" s="304"/>
      <c r="BP149" s="411">
        <f t="shared" si="51"/>
        <v>0</v>
      </c>
      <c r="BQ149" s="463"/>
      <c r="BR149" s="304"/>
      <c r="BS149" s="304"/>
      <c r="BT149" s="304"/>
      <c r="BU149" s="304"/>
      <c r="BV149" s="304"/>
      <c r="BW149" s="304"/>
      <c r="BX149" s="411"/>
      <c r="BY149" s="410"/>
      <c r="BZ149" s="334"/>
      <c r="CA149" s="334"/>
      <c r="CB149" s="334"/>
      <c r="CC149" s="411">
        <f t="shared" si="52"/>
        <v>0</v>
      </c>
      <c r="CD149" s="463"/>
      <c r="CE149" s="304"/>
      <c r="CF149" s="304"/>
      <c r="CG149" s="304"/>
      <c r="CH149" s="411">
        <f t="shared" si="53"/>
        <v>0</v>
      </c>
      <c r="CI149" s="463"/>
      <c r="CJ149" s="304"/>
      <c r="CK149" s="304"/>
      <c r="CL149" s="304"/>
      <c r="CM149" s="304"/>
      <c r="CN149" s="304"/>
      <c r="CO149" s="304"/>
      <c r="CP149" s="411"/>
    </row>
    <row r="150" spans="1:94" s="53" customFormat="1" ht="14.25" customHeight="1">
      <c r="A150" s="491" t="s">
        <v>544</v>
      </c>
      <c r="B150" s="265"/>
      <c r="C150" s="186"/>
      <c r="D150" s="492"/>
      <c r="E150" s="410"/>
      <c r="F150" s="334"/>
      <c r="G150" s="334"/>
      <c r="H150" s="334"/>
      <c r="I150" s="411">
        <f t="shared" si="44"/>
        <v>0</v>
      </c>
      <c r="J150" s="463"/>
      <c r="K150" s="304"/>
      <c r="L150" s="304"/>
      <c r="M150" s="304"/>
      <c r="N150" s="411">
        <f t="shared" si="45"/>
        <v>0</v>
      </c>
      <c r="O150" s="463"/>
      <c r="P150" s="304"/>
      <c r="Q150" s="304"/>
      <c r="R150" s="304"/>
      <c r="S150" s="304"/>
      <c r="T150" s="304"/>
      <c r="U150" s="304"/>
      <c r="V150" s="411"/>
      <c r="W150" s="410"/>
      <c r="X150" s="334"/>
      <c r="Y150" s="334"/>
      <c r="Z150" s="334"/>
      <c r="AA150" s="411">
        <f t="shared" si="46"/>
        <v>0</v>
      </c>
      <c r="AB150" s="463"/>
      <c r="AC150" s="304"/>
      <c r="AD150" s="304"/>
      <c r="AE150" s="304"/>
      <c r="AF150" s="411">
        <f t="shared" si="47"/>
        <v>0</v>
      </c>
      <c r="AG150" s="463"/>
      <c r="AH150" s="304"/>
      <c r="AI150" s="304"/>
      <c r="AJ150" s="304"/>
      <c r="AK150" s="304"/>
      <c r="AL150" s="304"/>
      <c r="AM150" s="304"/>
      <c r="AN150" s="411"/>
      <c r="AO150" s="410"/>
      <c r="AP150" s="334"/>
      <c r="AQ150" s="334"/>
      <c r="AR150" s="334"/>
      <c r="AS150" s="411">
        <f t="shared" si="48"/>
        <v>0</v>
      </c>
      <c r="AT150" s="463"/>
      <c r="AU150" s="304"/>
      <c r="AV150" s="304"/>
      <c r="AW150" s="304"/>
      <c r="AX150" s="411">
        <f t="shared" si="49"/>
        <v>0</v>
      </c>
      <c r="AY150" s="463"/>
      <c r="AZ150" s="304"/>
      <c r="BA150" s="304"/>
      <c r="BB150" s="304"/>
      <c r="BC150" s="304"/>
      <c r="BD150" s="304"/>
      <c r="BE150" s="304"/>
      <c r="BF150" s="411"/>
      <c r="BG150" s="410"/>
      <c r="BH150" s="334"/>
      <c r="BI150" s="334"/>
      <c r="BJ150" s="334"/>
      <c r="BK150" s="411">
        <f t="shared" si="50"/>
        <v>0</v>
      </c>
      <c r="BL150" s="463"/>
      <c r="BM150" s="304"/>
      <c r="BN150" s="304"/>
      <c r="BO150" s="304"/>
      <c r="BP150" s="411">
        <f t="shared" si="51"/>
        <v>0</v>
      </c>
      <c r="BQ150" s="463"/>
      <c r="BR150" s="304"/>
      <c r="BS150" s="304"/>
      <c r="BT150" s="304"/>
      <c r="BU150" s="304"/>
      <c r="BV150" s="304"/>
      <c r="BW150" s="304"/>
      <c r="BX150" s="411"/>
      <c r="BY150" s="410"/>
      <c r="BZ150" s="334"/>
      <c r="CA150" s="334"/>
      <c r="CB150" s="334"/>
      <c r="CC150" s="411">
        <f t="shared" si="52"/>
        <v>0</v>
      </c>
      <c r="CD150" s="463"/>
      <c r="CE150" s="304"/>
      <c r="CF150" s="304"/>
      <c r="CG150" s="304"/>
      <c r="CH150" s="411">
        <f t="shared" si="53"/>
        <v>0</v>
      </c>
      <c r="CI150" s="463"/>
      <c r="CJ150" s="304"/>
      <c r="CK150" s="304"/>
      <c r="CL150" s="304"/>
      <c r="CM150" s="304"/>
      <c r="CN150" s="304"/>
      <c r="CO150" s="304"/>
      <c r="CP150" s="411"/>
    </row>
    <row r="151" spans="1:94" s="53" customFormat="1" ht="14.25" customHeight="1">
      <c r="A151" s="491" t="s">
        <v>545</v>
      </c>
      <c r="B151" s="265"/>
      <c r="C151" s="186"/>
      <c r="D151" s="492"/>
      <c r="E151" s="410"/>
      <c r="F151" s="334"/>
      <c r="G151" s="334"/>
      <c r="H151" s="334"/>
      <c r="I151" s="411">
        <f t="shared" si="44"/>
        <v>0</v>
      </c>
      <c r="J151" s="463"/>
      <c r="K151" s="304"/>
      <c r="L151" s="304"/>
      <c r="M151" s="304"/>
      <c r="N151" s="411">
        <f t="shared" si="45"/>
        <v>0</v>
      </c>
      <c r="O151" s="463"/>
      <c r="P151" s="304"/>
      <c r="Q151" s="304"/>
      <c r="R151" s="304"/>
      <c r="S151" s="304"/>
      <c r="T151" s="304"/>
      <c r="U151" s="304"/>
      <c r="V151" s="411"/>
      <c r="W151" s="410"/>
      <c r="X151" s="334"/>
      <c r="Y151" s="334"/>
      <c r="Z151" s="334"/>
      <c r="AA151" s="411">
        <f t="shared" si="46"/>
        <v>0</v>
      </c>
      <c r="AB151" s="463"/>
      <c r="AC151" s="304"/>
      <c r="AD151" s="304"/>
      <c r="AE151" s="304"/>
      <c r="AF151" s="411">
        <f t="shared" si="47"/>
        <v>0</v>
      </c>
      <c r="AG151" s="463"/>
      <c r="AH151" s="304"/>
      <c r="AI151" s="304"/>
      <c r="AJ151" s="304"/>
      <c r="AK151" s="304"/>
      <c r="AL151" s="304"/>
      <c r="AM151" s="304"/>
      <c r="AN151" s="411"/>
      <c r="AO151" s="410"/>
      <c r="AP151" s="334"/>
      <c r="AQ151" s="334"/>
      <c r="AR151" s="334"/>
      <c r="AS151" s="411">
        <f t="shared" si="48"/>
        <v>0</v>
      </c>
      <c r="AT151" s="463"/>
      <c r="AU151" s="304"/>
      <c r="AV151" s="304"/>
      <c r="AW151" s="304"/>
      <c r="AX151" s="411">
        <f t="shared" si="49"/>
        <v>0</v>
      </c>
      <c r="AY151" s="463"/>
      <c r="AZ151" s="304"/>
      <c r="BA151" s="304"/>
      <c r="BB151" s="304"/>
      <c r="BC151" s="304"/>
      <c r="BD151" s="304"/>
      <c r="BE151" s="304"/>
      <c r="BF151" s="411"/>
      <c r="BG151" s="410"/>
      <c r="BH151" s="334"/>
      <c r="BI151" s="334"/>
      <c r="BJ151" s="334"/>
      <c r="BK151" s="411">
        <f t="shared" si="50"/>
        <v>0</v>
      </c>
      <c r="BL151" s="463"/>
      <c r="BM151" s="304"/>
      <c r="BN151" s="304"/>
      <c r="BO151" s="304"/>
      <c r="BP151" s="411">
        <f t="shared" si="51"/>
        <v>0</v>
      </c>
      <c r="BQ151" s="463"/>
      <c r="BR151" s="304"/>
      <c r="BS151" s="304"/>
      <c r="BT151" s="304"/>
      <c r="BU151" s="304"/>
      <c r="BV151" s="304"/>
      <c r="BW151" s="304"/>
      <c r="BX151" s="411"/>
      <c r="BY151" s="410"/>
      <c r="BZ151" s="334"/>
      <c r="CA151" s="334"/>
      <c r="CB151" s="334"/>
      <c r="CC151" s="411">
        <f t="shared" si="52"/>
        <v>0</v>
      </c>
      <c r="CD151" s="463"/>
      <c r="CE151" s="304"/>
      <c r="CF151" s="304"/>
      <c r="CG151" s="304"/>
      <c r="CH151" s="411">
        <f t="shared" si="53"/>
        <v>0</v>
      </c>
      <c r="CI151" s="463"/>
      <c r="CJ151" s="304"/>
      <c r="CK151" s="304"/>
      <c r="CL151" s="304"/>
      <c r="CM151" s="304"/>
      <c r="CN151" s="304"/>
      <c r="CO151" s="304"/>
      <c r="CP151" s="411"/>
    </row>
    <row r="152" spans="1:94" s="53" customFormat="1" ht="14.25" customHeight="1">
      <c r="A152" s="491" t="s">
        <v>546</v>
      </c>
      <c r="B152" s="265"/>
      <c r="C152" s="186"/>
      <c r="D152" s="492"/>
      <c r="E152" s="410"/>
      <c r="F152" s="334"/>
      <c r="G152" s="334"/>
      <c r="H152" s="334"/>
      <c r="I152" s="411">
        <f t="shared" si="44"/>
        <v>0</v>
      </c>
      <c r="J152" s="463"/>
      <c r="K152" s="304"/>
      <c r="L152" s="304"/>
      <c r="M152" s="304"/>
      <c r="N152" s="411">
        <f t="shared" si="45"/>
        <v>0</v>
      </c>
      <c r="O152" s="463"/>
      <c r="P152" s="304"/>
      <c r="Q152" s="304"/>
      <c r="R152" s="304"/>
      <c r="S152" s="304"/>
      <c r="T152" s="304"/>
      <c r="U152" s="304"/>
      <c r="V152" s="411"/>
      <c r="W152" s="410"/>
      <c r="X152" s="334"/>
      <c r="Y152" s="334"/>
      <c r="Z152" s="334"/>
      <c r="AA152" s="411">
        <f t="shared" si="46"/>
        <v>0</v>
      </c>
      <c r="AB152" s="463"/>
      <c r="AC152" s="304"/>
      <c r="AD152" s="304"/>
      <c r="AE152" s="304"/>
      <c r="AF152" s="411">
        <f t="shared" si="47"/>
        <v>0</v>
      </c>
      <c r="AG152" s="463"/>
      <c r="AH152" s="304"/>
      <c r="AI152" s="304"/>
      <c r="AJ152" s="304"/>
      <c r="AK152" s="304"/>
      <c r="AL152" s="304"/>
      <c r="AM152" s="304"/>
      <c r="AN152" s="411"/>
      <c r="AO152" s="410"/>
      <c r="AP152" s="334"/>
      <c r="AQ152" s="334"/>
      <c r="AR152" s="334"/>
      <c r="AS152" s="411">
        <f t="shared" si="48"/>
        <v>0</v>
      </c>
      <c r="AT152" s="463"/>
      <c r="AU152" s="304"/>
      <c r="AV152" s="304"/>
      <c r="AW152" s="304"/>
      <c r="AX152" s="411">
        <f t="shared" si="49"/>
        <v>0</v>
      </c>
      <c r="AY152" s="463"/>
      <c r="AZ152" s="304"/>
      <c r="BA152" s="304"/>
      <c r="BB152" s="304"/>
      <c r="BC152" s="304"/>
      <c r="BD152" s="304"/>
      <c r="BE152" s="304"/>
      <c r="BF152" s="411"/>
      <c r="BG152" s="410"/>
      <c r="BH152" s="334"/>
      <c r="BI152" s="334"/>
      <c r="BJ152" s="334"/>
      <c r="BK152" s="411">
        <f t="shared" si="50"/>
        <v>0</v>
      </c>
      <c r="BL152" s="463"/>
      <c r="BM152" s="304"/>
      <c r="BN152" s="304"/>
      <c r="BO152" s="304"/>
      <c r="BP152" s="411">
        <f t="shared" si="51"/>
        <v>0</v>
      </c>
      <c r="BQ152" s="463"/>
      <c r="BR152" s="304"/>
      <c r="BS152" s="304"/>
      <c r="BT152" s="304"/>
      <c r="BU152" s="304"/>
      <c r="BV152" s="304"/>
      <c r="BW152" s="304"/>
      <c r="BX152" s="411"/>
      <c r="BY152" s="410"/>
      <c r="BZ152" s="334"/>
      <c r="CA152" s="334"/>
      <c r="CB152" s="334"/>
      <c r="CC152" s="411">
        <f t="shared" si="52"/>
        <v>0</v>
      </c>
      <c r="CD152" s="463"/>
      <c r="CE152" s="304"/>
      <c r="CF152" s="304"/>
      <c r="CG152" s="304"/>
      <c r="CH152" s="411">
        <f t="shared" si="53"/>
        <v>0</v>
      </c>
      <c r="CI152" s="463"/>
      <c r="CJ152" s="304"/>
      <c r="CK152" s="304"/>
      <c r="CL152" s="304"/>
      <c r="CM152" s="304"/>
      <c r="CN152" s="304"/>
      <c r="CO152" s="304"/>
      <c r="CP152" s="411"/>
    </row>
    <row r="153" spans="1:94" s="53" customFormat="1" ht="14.25" customHeight="1">
      <c r="A153" s="491" t="s">
        <v>547</v>
      </c>
      <c r="B153" s="265"/>
      <c r="C153" s="186"/>
      <c r="D153" s="492"/>
      <c r="E153" s="410"/>
      <c r="F153" s="334"/>
      <c r="G153" s="334"/>
      <c r="H153" s="334"/>
      <c r="I153" s="411">
        <f t="shared" si="44"/>
        <v>0</v>
      </c>
      <c r="J153" s="463"/>
      <c r="K153" s="304"/>
      <c r="L153" s="304"/>
      <c r="M153" s="304"/>
      <c r="N153" s="411">
        <f t="shared" si="45"/>
        <v>0</v>
      </c>
      <c r="O153" s="463"/>
      <c r="P153" s="304"/>
      <c r="Q153" s="304"/>
      <c r="R153" s="304"/>
      <c r="S153" s="304"/>
      <c r="T153" s="304"/>
      <c r="U153" s="304"/>
      <c r="V153" s="411"/>
      <c r="W153" s="410"/>
      <c r="X153" s="334"/>
      <c r="Y153" s="334"/>
      <c r="Z153" s="334"/>
      <c r="AA153" s="411">
        <f t="shared" si="46"/>
        <v>0</v>
      </c>
      <c r="AB153" s="463"/>
      <c r="AC153" s="304"/>
      <c r="AD153" s="304"/>
      <c r="AE153" s="304"/>
      <c r="AF153" s="411">
        <f t="shared" si="47"/>
        <v>0</v>
      </c>
      <c r="AG153" s="463"/>
      <c r="AH153" s="304"/>
      <c r="AI153" s="304"/>
      <c r="AJ153" s="304"/>
      <c r="AK153" s="304"/>
      <c r="AL153" s="304"/>
      <c r="AM153" s="304"/>
      <c r="AN153" s="411"/>
      <c r="AO153" s="410"/>
      <c r="AP153" s="334"/>
      <c r="AQ153" s="334"/>
      <c r="AR153" s="334"/>
      <c r="AS153" s="411">
        <f t="shared" si="48"/>
        <v>0</v>
      </c>
      <c r="AT153" s="463"/>
      <c r="AU153" s="304"/>
      <c r="AV153" s="304"/>
      <c r="AW153" s="304"/>
      <c r="AX153" s="411">
        <f t="shared" si="49"/>
        <v>0</v>
      </c>
      <c r="AY153" s="463"/>
      <c r="AZ153" s="304"/>
      <c r="BA153" s="304"/>
      <c r="BB153" s="304"/>
      <c r="BC153" s="304"/>
      <c r="BD153" s="304"/>
      <c r="BE153" s="304"/>
      <c r="BF153" s="411"/>
      <c r="BG153" s="410"/>
      <c r="BH153" s="334"/>
      <c r="BI153" s="334"/>
      <c r="BJ153" s="334"/>
      <c r="BK153" s="411">
        <f t="shared" si="50"/>
        <v>0</v>
      </c>
      <c r="BL153" s="463"/>
      <c r="BM153" s="304"/>
      <c r="BN153" s="304"/>
      <c r="BO153" s="304"/>
      <c r="BP153" s="411">
        <f t="shared" si="51"/>
        <v>0</v>
      </c>
      <c r="BQ153" s="463"/>
      <c r="BR153" s="304"/>
      <c r="BS153" s="304"/>
      <c r="BT153" s="304"/>
      <c r="BU153" s="304"/>
      <c r="BV153" s="304"/>
      <c r="BW153" s="304"/>
      <c r="BX153" s="411"/>
      <c r="BY153" s="410"/>
      <c r="BZ153" s="334"/>
      <c r="CA153" s="334"/>
      <c r="CB153" s="334"/>
      <c r="CC153" s="411">
        <f t="shared" si="52"/>
        <v>0</v>
      </c>
      <c r="CD153" s="463"/>
      <c r="CE153" s="304"/>
      <c r="CF153" s="304"/>
      <c r="CG153" s="304"/>
      <c r="CH153" s="411">
        <f t="shared" si="53"/>
        <v>0</v>
      </c>
      <c r="CI153" s="463"/>
      <c r="CJ153" s="304"/>
      <c r="CK153" s="304"/>
      <c r="CL153" s="304"/>
      <c r="CM153" s="304"/>
      <c r="CN153" s="304"/>
      <c r="CO153" s="304"/>
      <c r="CP153" s="411"/>
    </row>
    <row r="154" spans="1:94" s="53" customFormat="1" ht="14.25" customHeight="1">
      <c r="A154" s="491" t="s">
        <v>548</v>
      </c>
      <c r="B154" s="265"/>
      <c r="C154" s="186"/>
      <c r="D154" s="492"/>
      <c r="E154" s="410"/>
      <c r="F154" s="334"/>
      <c r="G154" s="334"/>
      <c r="H154" s="334"/>
      <c r="I154" s="411">
        <f t="shared" si="44"/>
        <v>0</v>
      </c>
      <c r="J154" s="463"/>
      <c r="K154" s="304"/>
      <c r="L154" s="304"/>
      <c r="M154" s="304"/>
      <c r="N154" s="411">
        <f t="shared" si="45"/>
        <v>0</v>
      </c>
      <c r="O154" s="463"/>
      <c r="P154" s="304"/>
      <c r="Q154" s="304"/>
      <c r="R154" s="304"/>
      <c r="S154" s="304"/>
      <c r="T154" s="304"/>
      <c r="U154" s="304"/>
      <c r="V154" s="411"/>
      <c r="W154" s="410"/>
      <c r="X154" s="334"/>
      <c r="Y154" s="334"/>
      <c r="Z154" s="334"/>
      <c r="AA154" s="411">
        <f t="shared" si="46"/>
        <v>0</v>
      </c>
      <c r="AB154" s="463"/>
      <c r="AC154" s="304"/>
      <c r="AD154" s="304"/>
      <c r="AE154" s="304"/>
      <c r="AF154" s="411">
        <f t="shared" si="47"/>
        <v>0</v>
      </c>
      <c r="AG154" s="463"/>
      <c r="AH154" s="304"/>
      <c r="AI154" s="304"/>
      <c r="AJ154" s="304"/>
      <c r="AK154" s="304"/>
      <c r="AL154" s="304"/>
      <c r="AM154" s="304"/>
      <c r="AN154" s="411"/>
      <c r="AO154" s="410"/>
      <c r="AP154" s="334"/>
      <c r="AQ154" s="334"/>
      <c r="AR154" s="334"/>
      <c r="AS154" s="411">
        <f t="shared" si="48"/>
        <v>0</v>
      </c>
      <c r="AT154" s="463"/>
      <c r="AU154" s="304"/>
      <c r="AV154" s="304"/>
      <c r="AW154" s="304"/>
      <c r="AX154" s="411">
        <f t="shared" si="49"/>
        <v>0</v>
      </c>
      <c r="AY154" s="463"/>
      <c r="AZ154" s="304"/>
      <c r="BA154" s="304"/>
      <c r="BB154" s="304"/>
      <c r="BC154" s="304"/>
      <c r="BD154" s="304"/>
      <c r="BE154" s="304"/>
      <c r="BF154" s="411"/>
      <c r="BG154" s="410"/>
      <c r="BH154" s="334"/>
      <c r="BI154" s="334"/>
      <c r="BJ154" s="334"/>
      <c r="BK154" s="411">
        <f t="shared" si="50"/>
        <v>0</v>
      </c>
      <c r="BL154" s="463"/>
      <c r="BM154" s="304"/>
      <c r="BN154" s="304"/>
      <c r="BO154" s="304"/>
      <c r="BP154" s="411">
        <f t="shared" si="51"/>
        <v>0</v>
      </c>
      <c r="BQ154" s="463"/>
      <c r="BR154" s="304"/>
      <c r="BS154" s="304"/>
      <c r="BT154" s="304"/>
      <c r="BU154" s="304"/>
      <c r="BV154" s="304"/>
      <c r="BW154" s="304"/>
      <c r="BX154" s="411"/>
      <c r="BY154" s="410"/>
      <c r="BZ154" s="334"/>
      <c r="CA154" s="334"/>
      <c r="CB154" s="334"/>
      <c r="CC154" s="411">
        <f t="shared" si="52"/>
        <v>0</v>
      </c>
      <c r="CD154" s="463"/>
      <c r="CE154" s="304"/>
      <c r="CF154" s="304"/>
      <c r="CG154" s="304"/>
      <c r="CH154" s="411">
        <f t="shared" si="53"/>
        <v>0</v>
      </c>
      <c r="CI154" s="463"/>
      <c r="CJ154" s="304"/>
      <c r="CK154" s="304"/>
      <c r="CL154" s="304"/>
      <c r="CM154" s="304"/>
      <c r="CN154" s="304"/>
      <c r="CO154" s="304"/>
      <c r="CP154" s="411"/>
    </row>
    <row r="155" spans="1:94" s="53" customFormat="1" ht="14.25" customHeight="1">
      <c r="A155" s="491" t="s">
        <v>549</v>
      </c>
      <c r="B155" s="265"/>
      <c r="C155" s="186"/>
      <c r="D155" s="492"/>
      <c r="E155" s="410"/>
      <c r="F155" s="334"/>
      <c r="G155" s="334"/>
      <c r="H155" s="334"/>
      <c r="I155" s="411">
        <f t="shared" si="44"/>
        <v>0</v>
      </c>
      <c r="J155" s="463"/>
      <c r="K155" s="304"/>
      <c r="L155" s="304"/>
      <c r="M155" s="304"/>
      <c r="N155" s="411">
        <f t="shared" si="45"/>
        <v>0</v>
      </c>
      <c r="O155" s="463"/>
      <c r="P155" s="304"/>
      <c r="Q155" s="304"/>
      <c r="R155" s="304"/>
      <c r="S155" s="304"/>
      <c r="T155" s="304"/>
      <c r="U155" s="304"/>
      <c r="V155" s="411"/>
      <c r="W155" s="410"/>
      <c r="X155" s="334"/>
      <c r="Y155" s="334"/>
      <c r="Z155" s="334"/>
      <c r="AA155" s="411">
        <f t="shared" si="46"/>
        <v>0</v>
      </c>
      <c r="AB155" s="463"/>
      <c r="AC155" s="304"/>
      <c r="AD155" s="304"/>
      <c r="AE155" s="304"/>
      <c r="AF155" s="411">
        <f t="shared" si="47"/>
        <v>0</v>
      </c>
      <c r="AG155" s="463"/>
      <c r="AH155" s="304"/>
      <c r="AI155" s="304"/>
      <c r="AJ155" s="304"/>
      <c r="AK155" s="304"/>
      <c r="AL155" s="304"/>
      <c r="AM155" s="304"/>
      <c r="AN155" s="411"/>
      <c r="AO155" s="410"/>
      <c r="AP155" s="334"/>
      <c r="AQ155" s="334"/>
      <c r="AR155" s="334"/>
      <c r="AS155" s="411">
        <f t="shared" si="48"/>
        <v>0</v>
      </c>
      <c r="AT155" s="463"/>
      <c r="AU155" s="304"/>
      <c r="AV155" s="304"/>
      <c r="AW155" s="304"/>
      <c r="AX155" s="411">
        <f t="shared" si="49"/>
        <v>0</v>
      </c>
      <c r="AY155" s="463"/>
      <c r="AZ155" s="304"/>
      <c r="BA155" s="304"/>
      <c r="BB155" s="304"/>
      <c r="BC155" s="304"/>
      <c r="BD155" s="304"/>
      <c r="BE155" s="304"/>
      <c r="BF155" s="411"/>
      <c r="BG155" s="410"/>
      <c r="BH155" s="334"/>
      <c r="BI155" s="334"/>
      <c r="BJ155" s="334"/>
      <c r="BK155" s="411">
        <f t="shared" si="50"/>
        <v>0</v>
      </c>
      <c r="BL155" s="463"/>
      <c r="BM155" s="304"/>
      <c r="BN155" s="304"/>
      <c r="BO155" s="304"/>
      <c r="BP155" s="411">
        <f t="shared" si="51"/>
        <v>0</v>
      </c>
      <c r="BQ155" s="463"/>
      <c r="BR155" s="304"/>
      <c r="BS155" s="304"/>
      <c r="BT155" s="304"/>
      <c r="BU155" s="304"/>
      <c r="BV155" s="304"/>
      <c r="BW155" s="304"/>
      <c r="BX155" s="411"/>
      <c r="BY155" s="410"/>
      <c r="BZ155" s="334"/>
      <c r="CA155" s="334"/>
      <c r="CB155" s="334"/>
      <c r="CC155" s="411">
        <f t="shared" si="52"/>
        <v>0</v>
      </c>
      <c r="CD155" s="463"/>
      <c r="CE155" s="304"/>
      <c r="CF155" s="304"/>
      <c r="CG155" s="304"/>
      <c r="CH155" s="411">
        <f t="shared" si="53"/>
        <v>0</v>
      </c>
      <c r="CI155" s="463"/>
      <c r="CJ155" s="304"/>
      <c r="CK155" s="304"/>
      <c r="CL155" s="304"/>
      <c r="CM155" s="304"/>
      <c r="CN155" s="304"/>
      <c r="CO155" s="304"/>
      <c r="CP155" s="411"/>
    </row>
    <row r="156" spans="1:94" s="53" customFormat="1" ht="14.25" customHeight="1">
      <c r="A156" s="491" t="s">
        <v>550</v>
      </c>
      <c r="B156" s="265"/>
      <c r="C156" s="186"/>
      <c r="D156" s="492"/>
      <c r="E156" s="410"/>
      <c r="F156" s="334"/>
      <c r="G156" s="334"/>
      <c r="H156" s="334"/>
      <c r="I156" s="411">
        <f t="shared" si="44"/>
        <v>0</v>
      </c>
      <c r="J156" s="463"/>
      <c r="K156" s="304"/>
      <c r="L156" s="304"/>
      <c r="M156" s="304"/>
      <c r="N156" s="411">
        <f t="shared" si="45"/>
        <v>0</v>
      </c>
      <c r="O156" s="463"/>
      <c r="P156" s="304"/>
      <c r="Q156" s="304"/>
      <c r="R156" s="304"/>
      <c r="S156" s="304"/>
      <c r="T156" s="304"/>
      <c r="U156" s="304"/>
      <c r="V156" s="411"/>
      <c r="W156" s="410"/>
      <c r="X156" s="334"/>
      <c r="Y156" s="334"/>
      <c r="Z156" s="334"/>
      <c r="AA156" s="411">
        <f t="shared" si="46"/>
        <v>0</v>
      </c>
      <c r="AB156" s="463"/>
      <c r="AC156" s="304"/>
      <c r="AD156" s="304"/>
      <c r="AE156" s="304"/>
      <c r="AF156" s="411">
        <f t="shared" si="47"/>
        <v>0</v>
      </c>
      <c r="AG156" s="463"/>
      <c r="AH156" s="304"/>
      <c r="AI156" s="304"/>
      <c r="AJ156" s="304"/>
      <c r="AK156" s="304"/>
      <c r="AL156" s="304"/>
      <c r="AM156" s="304"/>
      <c r="AN156" s="411"/>
      <c r="AO156" s="410"/>
      <c r="AP156" s="334"/>
      <c r="AQ156" s="334"/>
      <c r="AR156" s="334"/>
      <c r="AS156" s="411">
        <f t="shared" si="48"/>
        <v>0</v>
      </c>
      <c r="AT156" s="463"/>
      <c r="AU156" s="304"/>
      <c r="AV156" s="304"/>
      <c r="AW156" s="304"/>
      <c r="AX156" s="411">
        <f t="shared" si="49"/>
        <v>0</v>
      </c>
      <c r="AY156" s="463"/>
      <c r="AZ156" s="304"/>
      <c r="BA156" s="304"/>
      <c r="BB156" s="304"/>
      <c r="BC156" s="304"/>
      <c r="BD156" s="304"/>
      <c r="BE156" s="304"/>
      <c r="BF156" s="411"/>
      <c r="BG156" s="410"/>
      <c r="BH156" s="334"/>
      <c r="BI156" s="334"/>
      <c r="BJ156" s="334"/>
      <c r="BK156" s="411">
        <f t="shared" si="50"/>
        <v>0</v>
      </c>
      <c r="BL156" s="463"/>
      <c r="BM156" s="304"/>
      <c r="BN156" s="304"/>
      <c r="BO156" s="304"/>
      <c r="BP156" s="411">
        <f t="shared" si="51"/>
        <v>0</v>
      </c>
      <c r="BQ156" s="463"/>
      <c r="BR156" s="304"/>
      <c r="BS156" s="304"/>
      <c r="BT156" s="304"/>
      <c r="BU156" s="304"/>
      <c r="BV156" s="304"/>
      <c r="BW156" s="304"/>
      <c r="BX156" s="411"/>
      <c r="BY156" s="410"/>
      <c r="BZ156" s="334"/>
      <c r="CA156" s="334"/>
      <c r="CB156" s="334"/>
      <c r="CC156" s="411">
        <f t="shared" si="52"/>
        <v>0</v>
      </c>
      <c r="CD156" s="463"/>
      <c r="CE156" s="304"/>
      <c r="CF156" s="304"/>
      <c r="CG156" s="304"/>
      <c r="CH156" s="411">
        <f t="shared" si="53"/>
        <v>0</v>
      </c>
      <c r="CI156" s="463"/>
      <c r="CJ156" s="304"/>
      <c r="CK156" s="304"/>
      <c r="CL156" s="304"/>
      <c r="CM156" s="304"/>
      <c r="CN156" s="304"/>
      <c r="CO156" s="304"/>
      <c r="CP156" s="411"/>
    </row>
    <row r="157" spans="1:94" s="53" customFormat="1" ht="14.25" customHeight="1">
      <c r="A157" s="491" t="s">
        <v>1093</v>
      </c>
      <c r="B157" s="265"/>
      <c r="C157" s="186"/>
      <c r="D157" s="492"/>
      <c r="E157" s="410"/>
      <c r="F157" s="334"/>
      <c r="G157" s="334"/>
      <c r="H157" s="334"/>
      <c r="I157" s="411">
        <f t="shared" si="44"/>
        <v>0</v>
      </c>
      <c r="J157" s="463"/>
      <c r="K157" s="304"/>
      <c r="L157" s="304"/>
      <c r="M157" s="304"/>
      <c r="N157" s="411">
        <f t="shared" si="45"/>
        <v>0</v>
      </c>
      <c r="O157" s="463"/>
      <c r="P157" s="304"/>
      <c r="Q157" s="304"/>
      <c r="R157" s="304"/>
      <c r="S157" s="304"/>
      <c r="T157" s="304"/>
      <c r="U157" s="304"/>
      <c r="V157" s="411"/>
      <c r="W157" s="410"/>
      <c r="X157" s="334"/>
      <c r="Y157" s="334"/>
      <c r="Z157" s="334"/>
      <c r="AA157" s="411">
        <f t="shared" si="46"/>
        <v>0</v>
      </c>
      <c r="AB157" s="463"/>
      <c r="AC157" s="304"/>
      <c r="AD157" s="304"/>
      <c r="AE157" s="304"/>
      <c r="AF157" s="411">
        <f t="shared" si="47"/>
        <v>0</v>
      </c>
      <c r="AG157" s="463"/>
      <c r="AH157" s="304"/>
      <c r="AI157" s="304"/>
      <c r="AJ157" s="304"/>
      <c r="AK157" s="304"/>
      <c r="AL157" s="304"/>
      <c r="AM157" s="304"/>
      <c r="AN157" s="411"/>
      <c r="AO157" s="410"/>
      <c r="AP157" s="334"/>
      <c r="AQ157" s="334"/>
      <c r="AR157" s="334"/>
      <c r="AS157" s="411">
        <f t="shared" si="48"/>
        <v>0</v>
      </c>
      <c r="AT157" s="463"/>
      <c r="AU157" s="304"/>
      <c r="AV157" s="304"/>
      <c r="AW157" s="304"/>
      <c r="AX157" s="411">
        <f t="shared" si="49"/>
        <v>0</v>
      </c>
      <c r="AY157" s="463"/>
      <c r="AZ157" s="304"/>
      <c r="BA157" s="304"/>
      <c r="BB157" s="304"/>
      <c r="BC157" s="304"/>
      <c r="BD157" s="304"/>
      <c r="BE157" s="304"/>
      <c r="BF157" s="411"/>
      <c r="BG157" s="410"/>
      <c r="BH157" s="334"/>
      <c r="BI157" s="334"/>
      <c r="BJ157" s="334"/>
      <c r="BK157" s="411">
        <f t="shared" si="50"/>
        <v>0</v>
      </c>
      <c r="BL157" s="463"/>
      <c r="BM157" s="304"/>
      <c r="BN157" s="304"/>
      <c r="BO157" s="304"/>
      <c r="BP157" s="411">
        <f t="shared" si="51"/>
        <v>0</v>
      </c>
      <c r="BQ157" s="463"/>
      <c r="BR157" s="304"/>
      <c r="BS157" s="304"/>
      <c r="BT157" s="304"/>
      <c r="BU157" s="304"/>
      <c r="BV157" s="304"/>
      <c r="BW157" s="304"/>
      <c r="BX157" s="411"/>
      <c r="BY157" s="410"/>
      <c r="BZ157" s="334"/>
      <c r="CA157" s="334"/>
      <c r="CB157" s="334"/>
      <c r="CC157" s="411">
        <f t="shared" si="52"/>
        <v>0</v>
      </c>
      <c r="CD157" s="463"/>
      <c r="CE157" s="304"/>
      <c r="CF157" s="304"/>
      <c r="CG157" s="304"/>
      <c r="CH157" s="411">
        <f t="shared" si="53"/>
        <v>0</v>
      </c>
      <c r="CI157" s="463"/>
      <c r="CJ157" s="304"/>
      <c r="CK157" s="304"/>
      <c r="CL157" s="304"/>
      <c r="CM157" s="304"/>
      <c r="CN157" s="304"/>
      <c r="CO157" s="304"/>
      <c r="CP157" s="411"/>
    </row>
    <row r="158" spans="1:94" s="53" customFormat="1" ht="14.25" customHeight="1">
      <c r="A158" s="491" t="s">
        <v>1094</v>
      </c>
      <c r="B158" s="265"/>
      <c r="C158" s="186"/>
      <c r="D158" s="492"/>
      <c r="E158" s="410"/>
      <c r="F158" s="334"/>
      <c r="G158" s="334"/>
      <c r="H158" s="334"/>
      <c r="I158" s="411">
        <f t="shared" si="44"/>
        <v>0</v>
      </c>
      <c r="J158" s="463"/>
      <c r="K158" s="304"/>
      <c r="L158" s="304"/>
      <c r="M158" s="304"/>
      <c r="N158" s="411">
        <f t="shared" si="45"/>
        <v>0</v>
      </c>
      <c r="O158" s="463"/>
      <c r="P158" s="304"/>
      <c r="Q158" s="304"/>
      <c r="R158" s="304"/>
      <c r="S158" s="304"/>
      <c r="T158" s="304"/>
      <c r="U158" s="304"/>
      <c r="V158" s="411"/>
      <c r="W158" s="410"/>
      <c r="X158" s="334"/>
      <c r="Y158" s="334"/>
      <c r="Z158" s="334"/>
      <c r="AA158" s="411">
        <f t="shared" si="46"/>
        <v>0</v>
      </c>
      <c r="AB158" s="463"/>
      <c r="AC158" s="304"/>
      <c r="AD158" s="304"/>
      <c r="AE158" s="304"/>
      <c r="AF158" s="411">
        <f t="shared" si="47"/>
        <v>0</v>
      </c>
      <c r="AG158" s="463"/>
      <c r="AH158" s="304"/>
      <c r="AI158" s="304"/>
      <c r="AJ158" s="304"/>
      <c r="AK158" s="304"/>
      <c r="AL158" s="304"/>
      <c r="AM158" s="304"/>
      <c r="AN158" s="411"/>
      <c r="AO158" s="410"/>
      <c r="AP158" s="334"/>
      <c r="AQ158" s="334"/>
      <c r="AR158" s="334"/>
      <c r="AS158" s="411">
        <f t="shared" si="48"/>
        <v>0</v>
      </c>
      <c r="AT158" s="463"/>
      <c r="AU158" s="304"/>
      <c r="AV158" s="304"/>
      <c r="AW158" s="304"/>
      <c r="AX158" s="411">
        <f t="shared" si="49"/>
        <v>0</v>
      </c>
      <c r="AY158" s="463"/>
      <c r="AZ158" s="304"/>
      <c r="BA158" s="304"/>
      <c r="BB158" s="304"/>
      <c r="BC158" s="304"/>
      <c r="BD158" s="304"/>
      <c r="BE158" s="304"/>
      <c r="BF158" s="411"/>
      <c r="BG158" s="410"/>
      <c r="BH158" s="334"/>
      <c r="BI158" s="334"/>
      <c r="BJ158" s="334"/>
      <c r="BK158" s="411">
        <f t="shared" si="50"/>
        <v>0</v>
      </c>
      <c r="BL158" s="463"/>
      <c r="BM158" s="304"/>
      <c r="BN158" s="304"/>
      <c r="BO158" s="304"/>
      <c r="BP158" s="411">
        <f t="shared" si="51"/>
        <v>0</v>
      </c>
      <c r="BQ158" s="463"/>
      <c r="BR158" s="304"/>
      <c r="BS158" s="304"/>
      <c r="BT158" s="304"/>
      <c r="BU158" s="304"/>
      <c r="BV158" s="304"/>
      <c r="BW158" s="304"/>
      <c r="BX158" s="411"/>
      <c r="BY158" s="410"/>
      <c r="BZ158" s="334"/>
      <c r="CA158" s="334"/>
      <c r="CB158" s="334"/>
      <c r="CC158" s="411">
        <f t="shared" si="52"/>
        <v>0</v>
      </c>
      <c r="CD158" s="463"/>
      <c r="CE158" s="304"/>
      <c r="CF158" s="304"/>
      <c r="CG158" s="304"/>
      <c r="CH158" s="411">
        <f t="shared" si="53"/>
        <v>0</v>
      </c>
      <c r="CI158" s="463"/>
      <c r="CJ158" s="304"/>
      <c r="CK158" s="304"/>
      <c r="CL158" s="304"/>
      <c r="CM158" s="304"/>
      <c r="CN158" s="304"/>
      <c r="CO158" s="304"/>
      <c r="CP158" s="411"/>
    </row>
    <row r="159" spans="1:94" s="53" customFormat="1" ht="14.25" customHeight="1">
      <c r="A159" s="491" t="s">
        <v>1095</v>
      </c>
      <c r="B159" s="265"/>
      <c r="C159" s="186"/>
      <c r="D159" s="492"/>
      <c r="E159" s="410"/>
      <c r="F159" s="334"/>
      <c r="G159" s="334"/>
      <c r="H159" s="334"/>
      <c r="I159" s="411">
        <f t="shared" si="44"/>
        <v>0</v>
      </c>
      <c r="J159" s="463"/>
      <c r="K159" s="304"/>
      <c r="L159" s="304"/>
      <c r="M159" s="304"/>
      <c r="N159" s="411">
        <f t="shared" si="45"/>
        <v>0</v>
      </c>
      <c r="O159" s="463"/>
      <c r="P159" s="304"/>
      <c r="Q159" s="304"/>
      <c r="R159" s="304"/>
      <c r="S159" s="304"/>
      <c r="T159" s="304"/>
      <c r="U159" s="304"/>
      <c r="V159" s="411"/>
      <c r="W159" s="410"/>
      <c r="X159" s="334"/>
      <c r="Y159" s="334"/>
      <c r="Z159" s="334"/>
      <c r="AA159" s="411">
        <f t="shared" si="46"/>
        <v>0</v>
      </c>
      <c r="AB159" s="463"/>
      <c r="AC159" s="304"/>
      <c r="AD159" s="304"/>
      <c r="AE159" s="304"/>
      <c r="AF159" s="411">
        <f t="shared" si="47"/>
        <v>0</v>
      </c>
      <c r="AG159" s="463"/>
      <c r="AH159" s="304"/>
      <c r="AI159" s="304"/>
      <c r="AJ159" s="304"/>
      <c r="AK159" s="304"/>
      <c r="AL159" s="304"/>
      <c r="AM159" s="304"/>
      <c r="AN159" s="411"/>
      <c r="AO159" s="410"/>
      <c r="AP159" s="334"/>
      <c r="AQ159" s="334"/>
      <c r="AR159" s="334"/>
      <c r="AS159" s="411">
        <f t="shared" si="48"/>
        <v>0</v>
      </c>
      <c r="AT159" s="463"/>
      <c r="AU159" s="304"/>
      <c r="AV159" s="304"/>
      <c r="AW159" s="304"/>
      <c r="AX159" s="411">
        <f t="shared" si="49"/>
        <v>0</v>
      </c>
      <c r="AY159" s="463"/>
      <c r="AZ159" s="304"/>
      <c r="BA159" s="304"/>
      <c r="BB159" s="304"/>
      <c r="BC159" s="304"/>
      <c r="BD159" s="304"/>
      <c r="BE159" s="304"/>
      <c r="BF159" s="411"/>
      <c r="BG159" s="410"/>
      <c r="BH159" s="334"/>
      <c r="BI159" s="334"/>
      <c r="BJ159" s="334"/>
      <c r="BK159" s="411">
        <f t="shared" si="50"/>
        <v>0</v>
      </c>
      <c r="BL159" s="463"/>
      <c r="BM159" s="304"/>
      <c r="BN159" s="304"/>
      <c r="BO159" s="304"/>
      <c r="BP159" s="411">
        <f t="shared" si="51"/>
        <v>0</v>
      </c>
      <c r="BQ159" s="463"/>
      <c r="BR159" s="304"/>
      <c r="BS159" s="304"/>
      <c r="BT159" s="304"/>
      <c r="BU159" s="304"/>
      <c r="BV159" s="304"/>
      <c r="BW159" s="304"/>
      <c r="BX159" s="411"/>
      <c r="BY159" s="410"/>
      <c r="BZ159" s="334"/>
      <c r="CA159" s="334"/>
      <c r="CB159" s="334"/>
      <c r="CC159" s="411">
        <f t="shared" si="52"/>
        <v>0</v>
      </c>
      <c r="CD159" s="463"/>
      <c r="CE159" s="304"/>
      <c r="CF159" s="304"/>
      <c r="CG159" s="304"/>
      <c r="CH159" s="411">
        <f t="shared" si="53"/>
        <v>0</v>
      </c>
      <c r="CI159" s="463"/>
      <c r="CJ159" s="304"/>
      <c r="CK159" s="304"/>
      <c r="CL159" s="304"/>
      <c r="CM159" s="304"/>
      <c r="CN159" s="304"/>
      <c r="CO159" s="304"/>
      <c r="CP159" s="411"/>
    </row>
    <row r="160" spans="1:94" s="53" customFormat="1" ht="14.25" customHeight="1">
      <c r="A160" s="491" t="s">
        <v>1096</v>
      </c>
      <c r="B160" s="265"/>
      <c r="C160" s="186"/>
      <c r="D160" s="492"/>
      <c r="E160" s="410"/>
      <c r="F160" s="334"/>
      <c r="G160" s="334"/>
      <c r="H160" s="334"/>
      <c r="I160" s="411">
        <f t="shared" si="44"/>
        <v>0</v>
      </c>
      <c r="J160" s="463"/>
      <c r="K160" s="304"/>
      <c r="L160" s="304"/>
      <c r="M160" s="304"/>
      <c r="N160" s="411">
        <f t="shared" si="45"/>
        <v>0</v>
      </c>
      <c r="O160" s="463"/>
      <c r="P160" s="304"/>
      <c r="Q160" s="304"/>
      <c r="R160" s="304"/>
      <c r="S160" s="304"/>
      <c r="T160" s="304"/>
      <c r="U160" s="304"/>
      <c r="V160" s="411"/>
      <c r="W160" s="410"/>
      <c r="X160" s="334"/>
      <c r="Y160" s="334"/>
      <c r="Z160" s="334"/>
      <c r="AA160" s="411">
        <f t="shared" si="46"/>
        <v>0</v>
      </c>
      <c r="AB160" s="463"/>
      <c r="AC160" s="304"/>
      <c r="AD160" s="304"/>
      <c r="AE160" s="304"/>
      <c r="AF160" s="411">
        <f t="shared" si="47"/>
        <v>0</v>
      </c>
      <c r="AG160" s="463"/>
      <c r="AH160" s="304"/>
      <c r="AI160" s="304"/>
      <c r="AJ160" s="304"/>
      <c r="AK160" s="304"/>
      <c r="AL160" s="304"/>
      <c r="AM160" s="304"/>
      <c r="AN160" s="411"/>
      <c r="AO160" s="410"/>
      <c r="AP160" s="334"/>
      <c r="AQ160" s="334"/>
      <c r="AR160" s="334"/>
      <c r="AS160" s="411">
        <f t="shared" si="48"/>
        <v>0</v>
      </c>
      <c r="AT160" s="463"/>
      <c r="AU160" s="304"/>
      <c r="AV160" s="304"/>
      <c r="AW160" s="304"/>
      <c r="AX160" s="411">
        <f t="shared" si="49"/>
        <v>0</v>
      </c>
      <c r="AY160" s="463"/>
      <c r="AZ160" s="304"/>
      <c r="BA160" s="304"/>
      <c r="BB160" s="304"/>
      <c r="BC160" s="304"/>
      <c r="BD160" s="304"/>
      <c r="BE160" s="304"/>
      <c r="BF160" s="411"/>
      <c r="BG160" s="410"/>
      <c r="BH160" s="334"/>
      <c r="BI160" s="334"/>
      <c r="BJ160" s="334"/>
      <c r="BK160" s="411">
        <f t="shared" si="50"/>
        <v>0</v>
      </c>
      <c r="BL160" s="463"/>
      <c r="BM160" s="304"/>
      <c r="BN160" s="304"/>
      <c r="BO160" s="304"/>
      <c r="BP160" s="411">
        <f t="shared" si="51"/>
        <v>0</v>
      </c>
      <c r="BQ160" s="463"/>
      <c r="BR160" s="304"/>
      <c r="BS160" s="304"/>
      <c r="BT160" s="304"/>
      <c r="BU160" s="304"/>
      <c r="BV160" s="304"/>
      <c r="BW160" s="304"/>
      <c r="BX160" s="411"/>
      <c r="BY160" s="410"/>
      <c r="BZ160" s="334"/>
      <c r="CA160" s="334"/>
      <c r="CB160" s="334"/>
      <c r="CC160" s="411">
        <f t="shared" si="52"/>
        <v>0</v>
      </c>
      <c r="CD160" s="463"/>
      <c r="CE160" s="304"/>
      <c r="CF160" s="304"/>
      <c r="CG160" s="304"/>
      <c r="CH160" s="411">
        <f t="shared" si="53"/>
        <v>0</v>
      </c>
      <c r="CI160" s="463"/>
      <c r="CJ160" s="304"/>
      <c r="CK160" s="304"/>
      <c r="CL160" s="304"/>
      <c r="CM160" s="304"/>
      <c r="CN160" s="304"/>
      <c r="CO160" s="304"/>
      <c r="CP160" s="411"/>
    </row>
    <row r="161" spans="1:94" s="53" customFormat="1" ht="14.25" customHeight="1">
      <c r="A161" s="491" t="s">
        <v>1097</v>
      </c>
      <c r="B161" s="265"/>
      <c r="C161" s="186"/>
      <c r="D161" s="492"/>
      <c r="E161" s="410"/>
      <c r="F161" s="334"/>
      <c r="G161" s="334"/>
      <c r="H161" s="334"/>
      <c r="I161" s="411">
        <f t="shared" si="44"/>
        <v>0</v>
      </c>
      <c r="J161" s="463"/>
      <c r="K161" s="304"/>
      <c r="L161" s="304"/>
      <c r="M161" s="304"/>
      <c r="N161" s="411">
        <f t="shared" si="45"/>
        <v>0</v>
      </c>
      <c r="O161" s="463"/>
      <c r="P161" s="304"/>
      <c r="Q161" s="304"/>
      <c r="R161" s="304"/>
      <c r="S161" s="304"/>
      <c r="T161" s="304"/>
      <c r="U161" s="304"/>
      <c r="V161" s="411"/>
      <c r="W161" s="410"/>
      <c r="X161" s="334"/>
      <c r="Y161" s="334"/>
      <c r="Z161" s="334"/>
      <c r="AA161" s="411">
        <f t="shared" si="46"/>
        <v>0</v>
      </c>
      <c r="AB161" s="463"/>
      <c r="AC161" s="304"/>
      <c r="AD161" s="304"/>
      <c r="AE161" s="304"/>
      <c r="AF161" s="411">
        <f t="shared" si="47"/>
        <v>0</v>
      </c>
      <c r="AG161" s="463"/>
      <c r="AH161" s="304"/>
      <c r="AI161" s="304"/>
      <c r="AJ161" s="304"/>
      <c r="AK161" s="304"/>
      <c r="AL161" s="304"/>
      <c r="AM161" s="304"/>
      <c r="AN161" s="411"/>
      <c r="AO161" s="410"/>
      <c r="AP161" s="334"/>
      <c r="AQ161" s="334"/>
      <c r="AR161" s="334"/>
      <c r="AS161" s="411">
        <f t="shared" si="48"/>
        <v>0</v>
      </c>
      <c r="AT161" s="463"/>
      <c r="AU161" s="304"/>
      <c r="AV161" s="304"/>
      <c r="AW161" s="304"/>
      <c r="AX161" s="411">
        <f t="shared" si="49"/>
        <v>0</v>
      </c>
      <c r="AY161" s="463"/>
      <c r="AZ161" s="304"/>
      <c r="BA161" s="304"/>
      <c r="BB161" s="304"/>
      <c r="BC161" s="304"/>
      <c r="BD161" s="304"/>
      <c r="BE161" s="304"/>
      <c r="BF161" s="411"/>
      <c r="BG161" s="410"/>
      <c r="BH161" s="334"/>
      <c r="BI161" s="334"/>
      <c r="BJ161" s="334"/>
      <c r="BK161" s="411">
        <f t="shared" si="50"/>
        <v>0</v>
      </c>
      <c r="BL161" s="463"/>
      <c r="BM161" s="304"/>
      <c r="BN161" s="304"/>
      <c r="BO161" s="304"/>
      <c r="BP161" s="411">
        <f t="shared" si="51"/>
        <v>0</v>
      </c>
      <c r="BQ161" s="463"/>
      <c r="BR161" s="304"/>
      <c r="BS161" s="304"/>
      <c r="BT161" s="304"/>
      <c r="BU161" s="304"/>
      <c r="BV161" s="304"/>
      <c r="BW161" s="304"/>
      <c r="BX161" s="411"/>
      <c r="BY161" s="410"/>
      <c r="BZ161" s="334"/>
      <c r="CA161" s="334"/>
      <c r="CB161" s="334"/>
      <c r="CC161" s="411">
        <f t="shared" si="52"/>
        <v>0</v>
      </c>
      <c r="CD161" s="463"/>
      <c r="CE161" s="304"/>
      <c r="CF161" s="304"/>
      <c r="CG161" s="304"/>
      <c r="CH161" s="411">
        <f t="shared" si="53"/>
        <v>0</v>
      </c>
      <c r="CI161" s="463"/>
      <c r="CJ161" s="304"/>
      <c r="CK161" s="304"/>
      <c r="CL161" s="304"/>
      <c r="CM161" s="304"/>
      <c r="CN161" s="304"/>
      <c r="CO161" s="304"/>
      <c r="CP161" s="411"/>
    </row>
    <row r="162" spans="1:94" s="53" customFormat="1" ht="14.25" customHeight="1">
      <c r="A162" s="491" t="s">
        <v>1098</v>
      </c>
      <c r="B162" s="265"/>
      <c r="C162" s="186"/>
      <c r="D162" s="492"/>
      <c r="E162" s="410"/>
      <c r="F162" s="334"/>
      <c r="G162" s="334"/>
      <c r="H162" s="334"/>
      <c r="I162" s="411">
        <f t="shared" si="44"/>
        <v>0</v>
      </c>
      <c r="J162" s="463"/>
      <c r="K162" s="304"/>
      <c r="L162" s="304"/>
      <c r="M162" s="304"/>
      <c r="N162" s="411">
        <f t="shared" si="45"/>
        <v>0</v>
      </c>
      <c r="O162" s="463"/>
      <c r="P162" s="304"/>
      <c r="Q162" s="304"/>
      <c r="R162" s="304"/>
      <c r="S162" s="304"/>
      <c r="T162" s="304"/>
      <c r="U162" s="304"/>
      <c r="V162" s="411"/>
      <c r="W162" s="410"/>
      <c r="X162" s="334"/>
      <c r="Y162" s="334"/>
      <c r="Z162" s="334"/>
      <c r="AA162" s="411">
        <f t="shared" si="46"/>
        <v>0</v>
      </c>
      <c r="AB162" s="463"/>
      <c r="AC162" s="304"/>
      <c r="AD162" s="304"/>
      <c r="AE162" s="304"/>
      <c r="AF162" s="411">
        <f t="shared" si="47"/>
        <v>0</v>
      </c>
      <c r="AG162" s="463"/>
      <c r="AH162" s="304"/>
      <c r="AI162" s="304"/>
      <c r="AJ162" s="304"/>
      <c r="AK162" s="304"/>
      <c r="AL162" s="304"/>
      <c r="AM162" s="304"/>
      <c r="AN162" s="411"/>
      <c r="AO162" s="410"/>
      <c r="AP162" s="334"/>
      <c r="AQ162" s="334"/>
      <c r="AR162" s="334"/>
      <c r="AS162" s="411">
        <f t="shared" si="48"/>
        <v>0</v>
      </c>
      <c r="AT162" s="463"/>
      <c r="AU162" s="304"/>
      <c r="AV162" s="304"/>
      <c r="AW162" s="304"/>
      <c r="AX162" s="411">
        <f t="shared" si="49"/>
        <v>0</v>
      </c>
      <c r="AY162" s="463"/>
      <c r="AZ162" s="304"/>
      <c r="BA162" s="304"/>
      <c r="BB162" s="304"/>
      <c r="BC162" s="304"/>
      <c r="BD162" s="304"/>
      <c r="BE162" s="304"/>
      <c r="BF162" s="411"/>
      <c r="BG162" s="410"/>
      <c r="BH162" s="334"/>
      <c r="BI162" s="334"/>
      <c r="BJ162" s="334"/>
      <c r="BK162" s="411">
        <f t="shared" si="50"/>
        <v>0</v>
      </c>
      <c r="BL162" s="463"/>
      <c r="BM162" s="304"/>
      <c r="BN162" s="304"/>
      <c r="BO162" s="304"/>
      <c r="BP162" s="411">
        <f t="shared" si="51"/>
        <v>0</v>
      </c>
      <c r="BQ162" s="463"/>
      <c r="BR162" s="304"/>
      <c r="BS162" s="304"/>
      <c r="BT162" s="304"/>
      <c r="BU162" s="304"/>
      <c r="BV162" s="304"/>
      <c r="BW162" s="304"/>
      <c r="BX162" s="411"/>
      <c r="BY162" s="410"/>
      <c r="BZ162" s="334"/>
      <c r="CA162" s="334"/>
      <c r="CB162" s="334"/>
      <c r="CC162" s="411">
        <f t="shared" si="52"/>
        <v>0</v>
      </c>
      <c r="CD162" s="463"/>
      <c r="CE162" s="304"/>
      <c r="CF162" s="304"/>
      <c r="CG162" s="304"/>
      <c r="CH162" s="411">
        <f t="shared" si="53"/>
        <v>0</v>
      </c>
      <c r="CI162" s="463"/>
      <c r="CJ162" s="304"/>
      <c r="CK162" s="304"/>
      <c r="CL162" s="304"/>
      <c r="CM162" s="304"/>
      <c r="CN162" s="304"/>
      <c r="CO162" s="304"/>
      <c r="CP162" s="411"/>
    </row>
    <row r="163" spans="1:94" s="53" customFormat="1" ht="14.25" customHeight="1">
      <c r="A163" s="491" t="s">
        <v>1099</v>
      </c>
      <c r="B163" s="265"/>
      <c r="C163" s="186"/>
      <c r="D163" s="492"/>
      <c r="E163" s="410"/>
      <c r="F163" s="334"/>
      <c r="G163" s="334"/>
      <c r="H163" s="334"/>
      <c r="I163" s="411">
        <f t="shared" si="44"/>
        <v>0</v>
      </c>
      <c r="J163" s="463"/>
      <c r="K163" s="304"/>
      <c r="L163" s="304"/>
      <c r="M163" s="304"/>
      <c r="N163" s="411">
        <f t="shared" si="45"/>
        <v>0</v>
      </c>
      <c r="O163" s="463"/>
      <c r="P163" s="304"/>
      <c r="Q163" s="304"/>
      <c r="R163" s="304"/>
      <c r="S163" s="304"/>
      <c r="T163" s="304"/>
      <c r="U163" s="304"/>
      <c r="V163" s="411"/>
      <c r="W163" s="410"/>
      <c r="X163" s="334"/>
      <c r="Y163" s="334"/>
      <c r="Z163" s="334"/>
      <c r="AA163" s="411">
        <f t="shared" si="46"/>
        <v>0</v>
      </c>
      <c r="AB163" s="463"/>
      <c r="AC163" s="304"/>
      <c r="AD163" s="304"/>
      <c r="AE163" s="304"/>
      <c r="AF163" s="411">
        <f t="shared" si="47"/>
        <v>0</v>
      </c>
      <c r="AG163" s="463"/>
      <c r="AH163" s="304"/>
      <c r="AI163" s="304"/>
      <c r="AJ163" s="304"/>
      <c r="AK163" s="304"/>
      <c r="AL163" s="304"/>
      <c r="AM163" s="304"/>
      <c r="AN163" s="411"/>
      <c r="AO163" s="410"/>
      <c r="AP163" s="334"/>
      <c r="AQ163" s="334"/>
      <c r="AR163" s="334"/>
      <c r="AS163" s="411">
        <f t="shared" si="48"/>
        <v>0</v>
      </c>
      <c r="AT163" s="463"/>
      <c r="AU163" s="304"/>
      <c r="AV163" s="304"/>
      <c r="AW163" s="304"/>
      <c r="AX163" s="411">
        <f t="shared" si="49"/>
        <v>0</v>
      </c>
      <c r="AY163" s="463"/>
      <c r="AZ163" s="304"/>
      <c r="BA163" s="304"/>
      <c r="BB163" s="304"/>
      <c r="BC163" s="304"/>
      <c r="BD163" s="304"/>
      <c r="BE163" s="304"/>
      <c r="BF163" s="411"/>
      <c r="BG163" s="410"/>
      <c r="BH163" s="334"/>
      <c r="BI163" s="334"/>
      <c r="BJ163" s="334"/>
      <c r="BK163" s="411">
        <f t="shared" si="50"/>
        <v>0</v>
      </c>
      <c r="BL163" s="463"/>
      <c r="BM163" s="304"/>
      <c r="BN163" s="304"/>
      <c r="BO163" s="304"/>
      <c r="BP163" s="411">
        <f t="shared" si="51"/>
        <v>0</v>
      </c>
      <c r="BQ163" s="463"/>
      <c r="BR163" s="304"/>
      <c r="BS163" s="304"/>
      <c r="BT163" s="304"/>
      <c r="BU163" s="304"/>
      <c r="BV163" s="304"/>
      <c r="BW163" s="304"/>
      <c r="BX163" s="411"/>
      <c r="BY163" s="410"/>
      <c r="BZ163" s="334"/>
      <c r="CA163" s="334"/>
      <c r="CB163" s="334"/>
      <c r="CC163" s="411">
        <f t="shared" si="52"/>
        <v>0</v>
      </c>
      <c r="CD163" s="463"/>
      <c r="CE163" s="304"/>
      <c r="CF163" s="304"/>
      <c r="CG163" s="304"/>
      <c r="CH163" s="411">
        <f t="shared" si="53"/>
        <v>0</v>
      </c>
      <c r="CI163" s="463"/>
      <c r="CJ163" s="304"/>
      <c r="CK163" s="304"/>
      <c r="CL163" s="304"/>
      <c r="CM163" s="304"/>
      <c r="CN163" s="304"/>
      <c r="CO163" s="304"/>
      <c r="CP163" s="411"/>
    </row>
    <row r="164" spans="1:94" s="53" customFormat="1" ht="14.25" customHeight="1">
      <c r="A164" s="491" t="s">
        <v>1100</v>
      </c>
      <c r="B164" s="265"/>
      <c r="C164" s="186"/>
      <c r="D164" s="492"/>
      <c r="E164" s="410"/>
      <c r="F164" s="334"/>
      <c r="G164" s="334"/>
      <c r="H164" s="334"/>
      <c r="I164" s="411">
        <f t="shared" si="44"/>
        <v>0</v>
      </c>
      <c r="J164" s="463"/>
      <c r="K164" s="304"/>
      <c r="L164" s="304"/>
      <c r="M164" s="304"/>
      <c r="N164" s="411">
        <f t="shared" si="45"/>
        <v>0</v>
      </c>
      <c r="O164" s="463"/>
      <c r="P164" s="304"/>
      <c r="Q164" s="304"/>
      <c r="R164" s="304"/>
      <c r="S164" s="304"/>
      <c r="T164" s="304"/>
      <c r="U164" s="304"/>
      <c r="V164" s="411"/>
      <c r="W164" s="410"/>
      <c r="X164" s="334"/>
      <c r="Y164" s="334"/>
      <c r="Z164" s="334"/>
      <c r="AA164" s="411">
        <f t="shared" si="46"/>
        <v>0</v>
      </c>
      <c r="AB164" s="463"/>
      <c r="AC164" s="304"/>
      <c r="AD164" s="304"/>
      <c r="AE164" s="304"/>
      <c r="AF164" s="411">
        <f t="shared" si="47"/>
        <v>0</v>
      </c>
      <c r="AG164" s="463"/>
      <c r="AH164" s="304"/>
      <c r="AI164" s="304"/>
      <c r="AJ164" s="304"/>
      <c r="AK164" s="304"/>
      <c r="AL164" s="304"/>
      <c r="AM164" s="304"/>
      <c r="AN164" s="411"/>
      <c r="AO164" s="410"/>
      <c r="AP164" s="334"/>
      <c r="AQ164" s="334"/>
      <c r="AR164" s="334"/>
      <c r="AS164" s="411">
        <f t="shared" si="48"/>
        <v>0</v>
      </c>
      <c r="AT164" s="463"/>
      <c r="AU164" s="304"/>
      <c r="AV164" s="304"/>
      <c r="AW164" s="304"/>
      <c r="AX164" s="411">
        <f t="shared" si="49"/>
        <v>0</v>
      </c>
      <c r="AY164" s="463"/>
      <c r="AZ164" s="304"/>
      <c r="BA164" s="304"/>
      <c r="BB164" s="304"/>
      <c r="BC164" s="304"/>
      <c r="BD164" s="304"/>
      <c r="BE164" s="304"/>
      <c r="BF164" s="411"/>
      <c r="BG164" s="410"/>
      <c r="BH164" s="334"/>
      <c r="BI164" s="334"/>
      <c r="BJ164" s="334"/>
      <c r="BK164" s="411">
        <f t="shared" si="50"/>
        <v>0</v>
      </c>
      <c r="BL164" s="463"/>
      <c r="BM164" s="304"/>
      <c r="BN164" s="304"/>
      <c r="BO164" s="304"/>
      <c r="BP164" s="411">
        <f t="shared" si="51"/>
        <v>0</v>
      </c>
      <c r="BQ164" s="463"/>
      <c r="BR164" s="304"/>
      <c r="BS164" s="304"/>
      <c r="BT164" s="304"/>
      <c r="BU164" s="304"/>
      <c r="BV164" s="304"/>
      <c r="BW164" s="304"/>
      <c r="BX164" s="411"/>
      <c r="BY164" s="410"/>
      <c r="BZ164" s="334"/>
      <c r="CA164" s="334"/>
      <c r="CB164" s="334"/>
      <c r="CC164" s="411">
        <f t="shared" si="52"/>
        <v>0</v>
      </c>
      <c r="CD164" s="463"/>
      <c r="CE164" s="304"/>
      <c r="CF164" s="304"/>
      <c r="CG164" s="304"/>
      <c r="CH164" s="411">
        <f t="shared" si="53"/>
        <v>0</v>
      </c>
      <c r="CI164" s="463"/>
      <c r="CJ164" s="304"/>
      <c r="CK164" s="304"/>
      <c r="CL164" s="304"/>
      <c r="CM164" s="304"/>
      <c r="CN164" s="304"/>
      <c r="CO164" s="304"/>
      <c r="CP164" s="411"/>
    </row>
    <row r="165" spans="1:94" s="53" customFormat="1" ht="14.25" customHeight="1">
      <c r="A165" s="491" t="s">
        <v>1101</v>
      </c>
      <c r="B165" s="265"/>
      <c r="C165" s="186"/>
      <c r="D165" s="492"/>
      <c r="E165" s="410"/>
      <c r="F165" s="334"/>
      <c r="G165" s="334"/>
      <c r="H165" s="334"/>
      <c r="I165" s="411">
        <f t="shared" si="44"/>
        <v>0</v>
      </c>
      <c r="J165" s="463"/>
      <c r="K165" s="304"/>
      <c r="L165" s="304"/>
      <c r="M165" s="304"/>
      <c r="N165" s="411">
        <f t="shared" si="45"/>
        <v>0</v>
      </c>
      <c r="O165" s="463"/>
      <c r="P165" s="304"/>
      <c r="Q165" s="304"/>
      <c r="R165" s="304"/>
      <c r="S165" s="304"/>
      <c r="T165" s="304"/>
      <c r="U165" s="304"/>
      <c r="V165" s="411"/>
      <c r="W165" s="410"/>
      <c r="X165" s="334"/>
      <c r="Y165" s="334"/>
      <c r="Z165" s="334"/>
      <c r="AA165" s="411">
        <f t="shared" si="46"/>
        <v>0</v>
      </c>
      <c r="AB165" s="463"/>
      <c r="AC165" s="304"/>
      <c r="AD165" s="304"/>
      <c r="AE165" s="304"/>
      <c r="AF165" s="411">
        <f t="shared" si="47"/>
        <v>0</v>
      </c>
      <c r="AG165" s="463"/>
      <c r="AH165" s="304"/>
      <c r="AI165" s="304"/>
      <c r="AJ165" s="304"/>
      <c r="AK165" s="304"/>
      <c r="AL165" s="304"/>
      <c r="AM165" s="304"/>
      <c r="AN165" s="411"/>
      <c r="AO165" s="410"/>
      <c r="AP165" s="334"/>
      <c r="AQ165" s="334"/>
      <c r="AR165" s="334"/>
      <c r="AS165" s="411">
        <f t="shared" si="48"/>
        <v>0</v>
      </c>
      <c r="AT165" s="463"/>
      <c r="AU165" s="304"/>
      <c r="AV165" s="304"/>
      <c r="AW165" s="304"/>
      <c r="AX165" s="411">
        <f t="shared" si="49"/>
        <v>0</v>
      </c>
      <c r="AY165" s="463"/>
      <c r="AZ165" s="304"/>
      <c r="BA165" s="304"/>
      <c r="BB165" s="304"/>
      <c r="BC165" s="304"/>
      <c r="BD165" s="304"/>
      <c r="BE165" s="304"/>
      <c r="BF165" s="411"/>
      <c r="BG165" s="410"/>
      <c r="BH165" s="334"/>
      <c r="BI165" s="334"/>
      <c r="BJ165" s="334"/>
      <c r="BK165" s="411">
        <f t="shared" si="50"/>
        <v>0</v>
      </c>
      <c r="BL165" s="463"/>
      <c r="BM165" s="304"/>
      <c r="BN165" s="304"/>
      <c r="BO165" s="304"/>
      <c r="BP165" s="411">
        <f t="shared" si="51"/>
        <v>0</v>
      </c>
      <c r="BQ165" s="463"/>
      <c r="BR165" s="304"/>
      <c r="BS165" s="304"/>
      <c r="BT165" s="304"/>
      <c r="BU165" s="304"/>
      <c r="BV165" s="304"/>
      <c r="BW165" s="304"/>
      <c r="BX165" s="411"/>
      <c r="BY165" s="410"/>
      <c r="BZ165" s="334"/>
      <c r="CA165" s="334"/>
      <c r="CB165" s="334"/>
      <c r="CC165" s="411">
        <f t="shared" si="52"/>
        <v>0</v>
      </c>
      <c r="CD165" s="463"/>
      <c r="CE165" s="304"/>
      <c r="CF165" s="304"/>
      <c r="CG165" s="304"/>
      <c r="CH165" s="411">
        <f t="shared" si="53"/>
        <v>0</v>
      </c>
      <c r="CI165" s="463"/>
      <c r="CJ165" s="304"/>
      <c r="CK165" s="304"/>
      <c r="CL165" s="304"/>
      <c r="CM165" s="304"/>
      <c r="CN165" s="304"/>
      <c r="CO165" s="304"/>
      <c r="CP165" s="411"/>
    </row>
    <row r="166" spans="1:94" s="53" customFormat="1" ht="14.25" customHeight="1">
      <c r="A166" s="491" t="s">
        <v>1102</v>
      </c>
      <c r="B166" s="265"/>
      <c r="C166" s="186"/>
      <c r="D166" s="492"/>
      <c r="E166" s="410"/>
      <c r="F166" s="334"/>
      <c r="G166" s="334"/>
      <c r="H166" s="334"/>
      <c r="I166" s="411">
        <f t="shared" si="44"/>
        <v>0</v>
      </c>
      <c r="J166" s="463"/>
      <c r="K166" s="304"/>
      <c r="L166" s="304"/>
      <c r="M166" s="304"/>
      <c r="N166" s="411">
        <f t="shared" si="45"/>
        <v>0</v>
      </c>
      <c r="O166" s="463"/>
      <c r="P166" s="304"/>
      <c r="Q166" s="304"/>
      <c r="R166" s="304"/>
      <c r="S166" s="304"/>
      <c r="T166" s="304"/>
      <c r="U166" s="304"/>
      <c r="V166" s="411"/>
      <c r="W166" s="410"/>
      <c r="X166" s="334"/>
      <c r="Y166" s="334"/>
      <c r="Z166" s="334"/>
      <c r="AA166" s="411">
        <f t="shared" si="46"/>
        <v>0</v>
      </c>
      <c r="AB166" s="463"/>
      <c r="AC166" s="304"/>
      <c r="AD166" s="304"/>
      <c r="AE166" s="304"/>
      <c r="AF166" s="411">
        <f t="shared" si="47"/>
        <v>0</v>
      </c>
      <c r="AG166" s="463"/>
      <c r="AH166" s="304"/>
      <c r="AI166" s="304"/>
      <c r="AJ166" s="304"/>
      <c r="AK166" s="304"/>
      <c r="AL166" s="304"/>
      <c r="AM166" s="304"/>
      <c r="AN166" s="411"/>
      <c r="AO166" s="410"/>
      <c r="AP166" s="334"/>
      <c r="AQ166" s="334"/>
      <c r="AR166" s="334"/>
      <c r="AS166" s="411">
        <f t="shared" si="48"/>
        <v>0</v>
      </c>
      <c r="AT166" s="463"/>
      <c r="AU166" s="304"/>
      <c r="AV166" s="304"/>
      <c r="AW166" s="304"/>
      <c r="AX166" s="411">
        <f t="shared" si="49"/>
        <v>0</v>
      </c>
      <c r="AY166" s="463"/>
      <c r="AZ166" s="304"/>
      <c r="BA166" s="304"/>
      <c r="BB166" s="304"/>
      <c r="BC166" s="304"/>
      <c r="BD166" s="304"/>
      <c r="BE166" s="304"/>
      <c r="BF166" s="411"/>
      <c r="BG166" s="410"/>
      <c r="BH166" s="334"/>
      <c r="BI166" s="334"/>
      <c r="BJ166" s="334"/>
      <c r="BK166" s="411">
        <f t="shared" si="50"/>
        <v>0</v>
      </c>
      <c r="BL166" s="463"/>
      <c r="BM166" s="304"/>
      <c r="BN166" s="304"/>
      <c r="BO166" s="304"/>
      <c r="BP166" s="411">
        <f t="shared" si="51"/>
        <v>0</v>
      </c>
      <c r="BQ166" s="463"/>
      <c r="BR166" s="304"/>
      <c r="BS166" s="304"/>
      <c r="BT166" s="304"/>
      <c r="BU166" s="304"/>
      <c r="BV166" s="304"/>
      <c r="BW166" s="304"/>
      <c r="BX166" s="411"/>
      <c r="BY166" s="410"/>
      <c r="BZ166" s="334"/>
      <c r="CA166" s="334"/>
      <c r="CB166" s="334"/>
      <c r="CC166" s="411">
        <f t="shared" si="52"/>
        <v>0</v>
      </c>
      <c r="CD166" s="463"/>
      <c r="CE166" s="304"/>
      <c r="CF166" s="304"/>
      <c r="CG166" s="304"/>
      <c r="CH166" s="411">
        <f t="shared" si="53"/>
        <v>0</v>
      </c>
      <c r="CI166" s="463"/>
      <c r="CJ166" s="304"/>
      <c r="CK166" s="304"/>
      <c r="CL166" s="304"/>
      <c r="CM166" s="304"/>
      <c r="CN166" s="304"/>
      <c r="CO166" s="304"/>
      <c r="CP166" s="411"/>
    </row>
    <row r="167" spans="1:94" s="53" customFormat="1" ht="14.25" customHeight="1">
      <c r="A167" s="491" t="s">
        <v>1103</v>
      </c>
      <c r="B167" s="265"/>
      <c r="C167" s="186"/>
      <c r="D167" s="492"/>
      <c r="E167" s="410"/>
      <c r="F167" s="334"/>
      <c r="G167" s="334"/>
      <c r="H167" s="334"/>
      <c r="I167" s="411">
        <f t="shared" si="44"/>
        <v>0</v>
      </c>
      <c r="J167" s="463"/>
      <c r="K167" s="304"/>
      <c r="L167" s="304"/>
      <c r="M167" s="304"/>
      <c r="N167" s="411">
        <f t="shared" si="45"/>
        <v>0</v>
      </c>
      <c r="O167" s="463"/>
      <c r="P167" s="304"/>
      <c r="Q167" s="304"/>
      <c r="R167" s="304"/>
      <c r="S167" s="304"/>
      <c r="T167" s="304"/>
      <c r="U167" s="304"/>
      <c r="V167" s="411"/>
      <c r="W167" s="410"/>
      <c r="X167" s="334"/>
      <c r="Y167" s="334"/>
      <c r="Z167" s="334"/>
      <c r="AA167" s="411">
        <f t="shared" si="46"/>
        <v>0</v>
      </c>
      <c r="AB167" s="463"/>
      <c r="AC167" s="304"/>
      <c r="AD167" s="304"/>
      <c r="AE167" s="304"/>
      <c r="AF167" s="411">
        <f t="shared" si="47"/>
        <v>0</v>
      </c>
      <c r="AG167" s="463"/>
      <c r="AH167" s="304"/>
      <c r="AI167" s="304"/>
      <c r="AJ167" s="304"/>
      <c r="AK167" s="304"/>
      <c r="AL167" s="304"/>
      <c r="AM167" s="304"/>
      <c r="AN167" s="411"/>
      <c r="AO167" s="410"/>
      <c r="AP167" s="334"/>
      <c r="AQ167" s="334"/>
      <c r="AR167" s="334"/>
      <c r="AS167" s="411">
        <f t="shared" si="48"/>
        <v>0</v>
      </c>
      <c r="AT167" s="463"/>
      <c r="AU167" s="304"/>
      <c r="AV167" s="304"/>
      <c r="AW167" s="304"/>
      <c r="AX167" s="411">
        <f t="shared" si="49"/>
        <v>0</v>
      </c>
      <c r="AY167" s="463"/>
      <c r="AZ167" s="304"/>
      <c r="BA167" s="304"/>
      <c r="BB167" s="304"/>
      <c r="BC167" s="304"/>
      <c r="BD167" s="304"/>
      <c r="BE167" s="304"/>
      <c r="BF167" s="411"/>
      <c r="BG167" s="410"/>
      <c r="BH167" s="334"/>
      <c r="BI167" s="334"/>
      <c r="BJ167" s="334"/>
      <c r="BK167" s="411">
        <f t="shared" si="50"/>
        <v>0</v>
      </c>
      <c r="BL167" s="463"/>
      <c r="BM167" s="304"/>
      <c r="BN167" s="304"/>
      <c r="BO167" s="304"/>
      <c r="BP167" s="411">
        <f t="shared" si="51"/>
        <v>0</v>
      </c>
      <c r="BQ167" s="463"/>
      <c r="BR167" s="304"/>
      <c r="BS167" s="304"/>
      <c r="BT167" s="304"/>
      <c r="BU167" s="304"/>
      <c r="BV167" s="304"/>
      <c r="BW167" s="304"/>
      <c r="BX167" s="411"/>
      <c r="BY167" s="410"/>
      <c r="BZ167" s="334"/>
      <c r="CA167" s="334"/>
      <c r="CB167" s="334"/>
      <c r="CC167" s="411">
        <f t="shared" si="52"/>
        <v>0</v>
      </c>
      <c r="CD167" s="463"/>
      <c r="CE167" s="304"/>
      <c r="CF167" s="304"/>
      <c r="CG167" s="304"/>
      <c r="CH167" s="411">
        <f t="shared" si="53"/>
        <v>0</v>
      </c>
      <c r="CI167" s="463"/>
      <c r="CJ167" s="304"/>
      <c r="CK167" s="304"/>
      <c r="CL167" s="304"/>
      <c r="CM167" s="304"/>
      <c r="CN167" s="304"/>
      <c r="CO167" s="304"/>
      <c r="CP167" s="411"/>
    </row>
    <row r="168" spans="1:94" s="53" customFormat="1" ht="14.25" customHeight="1">
      <c r="A168" s="491" t="s">
        <v>1104</v>
      </c>
      <c r="B168" s="265"/>
      <c r="C168" s="186"/>
      <c r="D168" s="492"/>
      <c r="E168" s="410"/>
      <c r="F168" s="334"/>
      <c r="G168" s="334"/>
      <c r="H168" s="334"/>
      <c r="I168" s="411">
        <f t="shared" si="44"/>
        <v>0</v>
      </c>
      <c r="J168" s="463"/>
      <c r="K168" s="304"/>
      <c r="L168" s="304"/>
      <c r="M168" s="304"/>
      <c r="N168" s="411">
        <f t="shared" si="45"/>
        <v>0</v>
      </c>
      <c r="O168" s="463"/>
      <c r="P168" s="304"/>
      <c r="Q168" s="304"/>
      <c r="R168" s="304"/>
      <c r="S168" s="304"/>
      <c r="T168" s="304"/>
      <c r="U168" s="304"/>
      <c r="V168" s="411"/>
      <c r="W168" s="410"/>
      <c r="X168" s="334"/>
      <c r="Y168" s="334"/>
      <c r="Z168" s="334"/>
      <c r="AA168" s="411">
        <f t="shared" si="46"/>
        <v>0</v>
      </c>
      <c r="AB168" s="463"/>
      <c r="AC168" s="304"/>
      <c r="AD168" s="304"/>
      <c r="AE168" s="304"/>
      <c r="AF168" s="411">
        <f t="shared" si="47"/>
        <v>0</v>
      </c>
      <c r="AG168" s="463"/>
      <c r="AH168" s="304"/>
      <c r="AI168" s="304"/>
      <c r="AJ168" s="304"/>
      <c r="AK168" s="304"/>
      <c r="AL168" s="304"/>
      <c r="AM168" s="304"/>
      <c r="AN168" s="411"/>
      <c r="AO168" s="410"/>
      <c r="AP168" s="334"/>
      <c r="AQ168" s="334"/>
      <c r="AR168" s="334"/>
      <c r="AS168" s="411">
        <f t="shared" si="48"/>
        <v>0</v>
      </c>
      <c r="AT168" s="463"/>
      <c r="AU168" s="304"/>
      <c r="AV168" s="304"/>
      <c r="AW168" s="304"/>
      <c r="AX168" s="411">
        <f t="shared" si="49"/>
        <v>0</v>
      </c>
      <c r="AY168" s="463"/>
      <c r="AZ168" s="304"/>
      <c r="BA168" s="304"/>
      <c r="BB168" s="304"/>
      <c r="BC168" s="304"/>
      <c r="BD168" s="304"/>
      <c r="BE168" s="304"/>
      <c r="BF168" s="411"/>
      <c r="BG168" s="410"/>
      <c r="BH168" s="334"/>
      <c r="BI168" s="334"/>
      <c r="BJ168" s="334"/>
      <c r="BK168" s="411">
        <f t="shared" si="50"/>
        <v>0</v>
      </c>
      <c r="BL168" s="463"/>
      <c r="BM168" s="304"/>
      <c r="BN168" s="304"/>
      <c r="BO168" s="304"/>
      <c r="BP168" s="411">
        <f t="shared" si="51"/>
        <v>0</v>
      </c>
      <c r="BQ168" s="463"/>
      <c r="BR168" s="304"/>
      <c r="BS168" s="304"/>
      <c r="BT168" s="304"/>
      <c r="BU168" s="304"/>
      <c r="BV168" s="304"/>
      <c r="BW168" s="304"/>
      <c r="BX168" s="411"/>
      <c r="BY168" s="410"/>
      <c r="BZ168" s="334"/>
      <c r="CA168" s="334"/>
      <c r="CB168" s="334"/>
      <c r="CC168" s="411">
        <f t="shared" si="52"/>
        <v>0</v>
      </c>
      <c r="CD168" s="463"/>
      <c r="CE168" s="304"/>
      <c r="CF168" s="304"/>
      <c r="CG168" s="304"/>
      <c r="CH168" s="411">
        <f t="shared" si="53"/>
        <v>0</v>
      </c>
      <c r="CI168" s="463"/>
      <c r="CJ168" s="304"/>
      <c r="CK168" s="304"/>
      <c r="CL168" s="304"/>
      <c r="CM168" s="304"/>
      <c r="CN168" s="304"/>
      <c r="CO168" s="304"/>
      <c r="CP168" s="411"/>
    </row>
    <row r="169" spans="1:94" s="53" customFormat="1" ht="14.25" customHeight="1">
      <c r="A169" s="491" t="s">
        <v>1105</v>
      </c>
      <c r="B169" s="265"/>
      <c r="C169" s="186"/>
      <c r="D169" s="492"/>
      <c r="E169" s="410"/>
      <c r="F169" s="334"/>
      <c r="G169" s="334"/>
      <c r="H169" s="334"/>
      <c r="I169" s="411">
        <f t="shared" si="44"/>
        <v>0</v>
      </c>
      <c r="J169" s="463"/>
      <c r="K169" s="304"/>
      <c r="L169" s="304"/>
      <c r="M169" s="304"/>
      <c r="N169" s="411">
        <f t="shared" si="45"/>
        <v>0</v>
      </c>
      <c r="O169" s="463"/>
      <c r="P169" s="304"/>
      <c r="Q169" s="304"/>
      <c r="R169" s="304"/>
      <c r="S169" s="304"/>
      <c r="T169" s="304"/>
      <c r="U169" s="304"/>
      <c r="V169" s="411"/>
      <c r="W169" s="410"/>
      <c r="X169" s="334"/>
      <c r="Y169" s="334"/>
      <c r="Z169" s="334"/>
      <c r="AA169" s="411">
        <f t="shared" si="46"/>
        <v>0</v>
      </c>
      <c r="AB169" s="463"/>
      <c r="AC169" s="304"/>
      <c r="AD169" s="304"/>
      <c r="AE169" s="304"/>
      <c r="AF169" s="411">
        <f t="shared" si="47"/>
        <v>0</v>
      </c>
      <c r="AG169" s="463"/>
      <c r="AH169" s="304"/>
      <c r="AI169" s="304"/>
      <c r="AJ169" s="304"/>
      <c r="AK169" s="304"/>
      <c r="AL169" s="304"/>
      <c r="AM169" s="304"/>
      <c r="AN169" s="411"/>
      <c r="AO169" s="410"/>
      <c r="AP169" s="334"/>
      <c r="AQ169" s="334"/>
      <c r="AR169" s="334"/>
      <c r="AS169" s="411">
        <f t="shared" si="48"/>
        <v>0</v>
      </c>
      <c r="AT169" s="463"/>
      <c r="AU169" s="304"/>
      <c r="AV169" s="304"/>
      <c r="AW169" s="304"/>
      <c r="AX169" s="411">
        <f t="shared" si="49"/>
        <v>0</v>
      </c>
      <c r="AY169" s="463"/>
      <c r="AZ169" s="304"/>
      <c r="BA169" s="304"/>
      <c r="BB169" s="304"/>
      <c r="BC169" s="304"/>
      <c r="BD169" s="304"/>
      <c r="BE169" s="304"/>
      <c r="BF169" s="411"/>
      <c r="BG169" s="410"/>
      <c r="BH169" s="334"/>
      <c r="BI169" s="334"/>
      <c r="BJ169" s="334"/>
      <c r="BK169" s="411">
        <f t="shared" si="50"/>
        <v>0</v>
      </c>
      <c r="BL169" s="463"/>
      <c r="BM169" s="304"/>
      <c r="BN169" s="304"/>
      <c r="BO169" s="304"/>
      <c r="BP169" s="411">
        <f t="shared" si="51"/>
        <v>0</v>
      </c>
      <c r="BQ169" s="463"/>
      <c r="BR169" s="304"/>
      <c r="BS169" s="304"/>
      <c r="BT169" s="304"/>
      <c r="BU169" s="304"/>
      <c r="BV169" s="304"/>
      <c r="BW169" s="304"/>
      <c r="BX169" s="411"/>
      <c r="BY169" s="410"/>
      <c r="BZ169" s="334"/>
      <c r="CA169" s="334"/>
      <c r="CB169" s="334"/>
      <c r="CC169" s="411">
        <f t="shared" si="52"/>
        <v>0</v>
      </c>
      <c r="CD169" s="463"/>
      <c r="CE169" s="304"/>
      <c r="CF169" s="304"/>
      <c r="CG169" s="304"/>
      <c r="CH169" s="411">
        <f t="shared" si="53"/>
        <v>0</v>
      </c>
      <c r="CI169" s="463"/>
      <c r="CJ169" s="304"/>
      <c r="CK169" s="304"/>
      <c r="CL169" s="304"/>
      <c r="CM169" s="304"/>
      <c r="CN169" s="304"/>
      <c r="CO169" s="304"/>
      <c r="CP169" s="411"/>
    </row>
    <row r="170" spans="1:94" s="53" customFormat="1" ht="14.25" customHeight="1">
      <c r="A170" s="491" t="s">
        <v>1106</v>
      </c>
      <c r="B170" s="265"/>
      <c r="C170" s="186"/>
      <c r="D170" s="492"/>
      <c r="E170" s="410"/>
      <c r="F170" s="334"/>
      <c r="G170" s="334"/>
      <c r="H170" s="334"/>
      <c r="I170" s="411">
        <f t="shared" si="44"/>
        <v>0</v>
      </c>
      <c r="J170" s="463"/>
      <c r="K170" s="304"/>
      <c r="L170" s="304"/>
      <c r="M170" s="304"/>
      <c r="N170" s="411">
        <f t="shared" si="45"/>
        <v>0</v>
      </c>
      <c r="O170" s="463"/>
      <c r="P170" s="304"/>
      <c r="Q170" s="304"/>
      <c r="R170" s="304"/>
      <c r="S170" s="304"/>
      <c r="T170" s="304"/>
      <c r="U170" s="304"/>
      <c r="V170" s="411"/>
      <c r="W170" s="410"/>
      <c r="X170" s="334"/>
      <c r="Y170" s="334"/>
      <c r="Z170" s="334"/>
      <c r="AA170" s="411">
        <f t="shared" si="46"/>
        <v>0</v>
      </c>
      <c r="AB170" s="463"/>
      <c r="AC170" s="304"/>
      <c r="AD170" s="304"/>
      <c r="AE170" s="304"/>
      <c r="AF170" s="411">
        <f t="shared" si="47"/>
        <v>0</v>
      </c>
      <c r="AG170" s="463"/>
      <c r="AH170" s="304"/>
      <c r="AI170" s="304"/>
      <c r="AJ170" s="304"/>
      <c r="AK170" s="304"/>
      <c r="AL170" s="304"/>
      <c r="AM170" s="304"/>
      <c r="AN170" s="411"/>
      <c r="AO170" s="410"/>
      <c r="AP170" s="334"/>
      <c r="AQ170" s="334"/>
      <c r="AR170" s="334"/>
      <c r="AS170" s="411">
        <f t="shared" si="48"/>
        <v>0</v>
      </c>
      <c r="AT170" s="463"/>
      <c r="AU170" s="304"/>
      <c r="AV170" s="304"/>
      <c r="AW170" s="304"/>
      <c r="AX170" s="411">
        <f t="shared" si="49"/>
        <v>0</v>
      </c>
      <c r="AY170" s="463"/>
      <c r="AZ170" s="304"/>
      <c r="BA170" s="304"/>
      <c r="BB170" s="304"/>
      <c r="BC170" s="304"/>
      <c r="BD170" s="304"/>
      <c r="BE170" s="304"/>
      <c r="BF170" s="411"/>
      <c r="BG170" s="410"/>
      <c r="BH170" s="334"/>
      <c r="BI170" s="334"/>
      <c r="BJ170" s="334"/>
      <c r="BK170" s="411">
        <f t="shared" si="50"/>
        <v>0</v>
      </c>
      <c r="BL170" s="463"/>
      <c r="BM170" s="304"/>
      <c r="BN170" s="304"/>
      <c r="BO170" s="304"/>
      <c r="BP170" s="411">
        <f t="shared" si="51"/>
        <v>0</v>
      </c>
      <c r="BQ170" s="463"/>
      <c r="BR170" s="304"/>
      <c r="BS170" s="304"/>
      <c r="BT170" s="304"/>
      <c r="BU170" s="304"/>
      <c r="BV170" s="304"/>
      <c r="BW170" s="304"/>
      <c r="BX170" s="411"/>
      <c r="BY170" s="410"/>
      <c r="BZ170" s="334"/>
      <c r="CA170" s="334"/>
      <c r="CB170" s="334"/>
      <c r="CC170" s="411">
        <f t="shared" si="52"/>
        <v>0</v>
      </c>
      <c r="CD170" s="463"/>
      <c r="CE170" s="304"/>
      <c r="CF170" s="304"/>
      <c r="CG170" s="304"/>
      <c r="CH170" s="411">
        <f t="shared" si="53"/>
        <v>0</v>
      </c>
      <c r="CI170" s="463"/>
      <c r="CJ170" s="304"/>
      <c r="CK170" s="304"/>
      <c r="CL170" s="304"/>
      <c r="CM170" s="304"/>
      <c r="CN170" s="304"/>
      <c r="CO170" s="304"/>
      <c r="CP170" s="411"/>
    </row>
    <row r="171" spans="1:94" s="53" customFormat="1" ht="14.25" customHeight="1">
      <c r="A171" s="491" t="s">
        <v>1107</v>
      </c>
      <c r="B171" s="265"/>
      <c r="C171" s="186"/>
      <c r="D171" s="492"/>
      <c r="E171" s="410"/>
      <c r="F171" s="334"/>
      <c r="G171" s="334"/>
      <c r="H171" s="334"/>
      <c r="I171" s="411">
        <f t="shared" si="44"/>
        <v>0</v>
      </c>
      <c r="J171" s="463"/>
      <c r="K171" s="304"/>
      <c r="L171" s="304"/>
      <c r="M171" s="304"/>
      <c r="N171" s="411">
        <f t="shared" si="45"/>
        <v>0</v>
      </c>
      <c r="O171" s="463"/>
      <c r="P171" s="304"/>
      <c r="Q171" s="304"/>
      <c r="R171" s="304"/>
      <c r="S171" s="304"/>
      <c r="T171" s="304"/>
      <c r="U171" s="304"/>
      <c r="V171" s="411"/>
      <c r="W171" s="410"/>
      <c r="X171" s="334"/>
      <c r="Y171" s="334"/>
      <c r="Z171" s="334"/>
      <c r="AA171" s="411">
        <f t="shared" si="46"/>
        <v>0</v>
      </c>
      <c r="AB171" s="463"/>
      <c r="AC171" s="304"/>
      <c r="AD171" s="304"/>
      <c r="AE171" s="304"/>
      <c r="AF171" s="411">
        <f t="shared" si="47"/>
        <v>0</v>
      </c>
      <c r="AG171" s="463"/>
      <c r="AH171" s="304"/>
      <c r="AI171" s="304"/>
      <c r="AJ171" s="304"/>
      <c r="AK171" s="304"/>
      <c r="AL171" s="304"/>
      <c r="AM171" s="304"/>
      <c r="AN171" s="411"/>
      <c r="AO171" s="410"/>
      <c r="AP171" s="334"/>
      <c r="AQ171" s="334"/>
      <c r="AR171" s="334"/>
      <c r="AS171" s="411">
        <f t="shared" si="48"/>
        <v>0</v>
      </c>
      <c r="AT171" s="463"/>
      <c r="AU171" s="304"/>
      <c r="AV171" s="304"/>
      <c r="AW171" s="304"/>
      <c r="AX171" s="411">
        <f t="shared" si="49"/>
        <v>0</v>
      </c>
      <c r="AY171" s="463"/>
      <c r="AZ171" s="304"/>
      <c r="BA171" s="304"/>
      <c r="BB171" s="304"/>
      <c r="BC171" s="304"/>
      <c r="BD171" s="304"/>
      <c r="BE171" s="304"/>
      <c r="BF171" s="411"/>
      <c r="BG171" s="410"/>
      <c r="BH171" s="334"/>
      <c r="BI171" s="334"/>
      <c r="BJ171" s="334"/>
      <c r="BK171" s="411">
        <f t="shared" si="50"/>
        <v>0</v>
      </c>
      <c r="BL171" s="463"/>
      <c r="BM171" s="304"/>
      <c r="BN171" s="304"/>
      <c r="BO171" s="304"/>
      <c r="BP171" s="411">
        <f t="shared" si="51"/>
        <v>0</v>
      </c>
      <c r="BQ171" s="463"/>
      <c r="BR171" s="304"/>
      <c r="BS171" s="304"/>
      <c r="BT171" s="304"/>
      <c r="BU171" s="304"/>
      <c r="BV171" s="304"/>
      <c r="BW171" s="304"/>
      <c r="BX171" s="411"/>
      <c r="BY171" s="410"/>
      <c r="BZ171" s="334"/>
      <c r="CA171" s="334"/>
      <c r="CB171" s="334"/>
      <c r="CC171" s="411">
        <f t="shared" si="52"/>
        <v>0</v>
      </c>
      <c r="CD171" s="463"/>
      <c r="CE171" s="304"/>
      <c r="CF171" s="304"/>
      <c r="CG171" s="304"/>
      <c r="CH171" s="411">
        <f t="shared" si="53"/>
        <v>0</v>
      </c>
      <c r="CI171" s="463"/>
      <c r="CJ171" s="304"/>
      <c r="CK171" s="304"/>
      <c r="CL171" s="304"/>
      <c r="CM171" s="304"/>
      <c r="CN171" s="304"/>
      <c r="CO171" s="304"/>
      <c r="CP171" s="411"/>
    </row>
    <row r="172" spans="1:94" s="53" customFormat="1" ht="14.25" customHeight="1">
      <c r="A172" s="491" t="s">
        <v>1108</v>
      </c>
      <c r="B172" s="265"/>
      <c r="C172" s="186"/>
      <c r="D172" s="492"/>
      <c r="E172" s="410"/>
      <c r="F172" s="334"/>
      <c r="G172" s="334"/>
      <c r="H172" s="334"/>
      <c r="I172" s="411">
        <f t="shared" si="44"/>
        <v>0</v>
      </c>
      <c r="J172" s="463"/>
      <c r="K172" s="304"/>
      <c r="L172" s="304"/>
      <c r="M172" s="304"/>
      <c r="N172" s="411">
        <f t="shared" si="45"/>
        <v>0</v>
      </c>
      <c r="O172" s="463"/>
      <c r="P172" s="304"/>
      <c r="Q172" s="304"/>
      <c r="R172" s="304"/>
      <c r="S172" s="304"/>
      <c r="T172" s="304"/>
      <c r="U172" s="304"/>
      <c r="V172" s="411"/>
      <c r="W172" s="410"/>
      <c r="X172" s="334"/>
      <c r="Y172" s="334"/>
      <c r="Z172" s="334"/>
      <c r="AA172" s="411">
        <f t="shared" si="46"/>
        <v>0</v>
      </c>
      <c r="AB172" s="463"/>
      <c r="AC172" s="304"/>
      <c r="AD172" s="304"/>
      <c r="AE172" s="304"/>
      <c r="AF172" s="411">
        <f t="shared" si="47"/>
        <v>0</v>
      </c>
      <c r="AG172" s="463"/>
      <c r="AH172" s="304"/>
      <c r="AI172" s="304"/>
      <c r="AJ172" s="304"/>
      <c r="AK172" s="304"/>
      <c r="AL172" s="304"/>
      <c r="AM172" s="304"/>
      <c r="AN172" s="411"/>
      <c r="AO172" s="410"/>
      <c r="AP172" s="334"/>
      <c r="AQ172" s="334"/>
      <c r="AR172" s="334"/>
      <c r="AS172" s="411">
        <f t="shared" si="48"/>
        <v>0</v>
      </c>
      <c r="AT172" s="463"/>
      <c r="AU172" s="304"/>
      <c r="AV172" s="304"/>
      <c r="AW172" s="304"/>
      <c r="AX172" s="411">
        <f t="shared" si="49"/>
        <v>0</v>
      </c>
      <c r="AY172" s="463"/>
      <c r="AZ172" s="304"/>
      <c r="BA172" s="304"/>
      <c r="BB172" s="304"/>
      <c r="BC172" s="304"/>
      <c r="BD172" s="304"/>
      <c r="BE172" s="304"/>
      <c r="BF172" s="411"/>
      <c r="BG172" s="410"/>
      <c r="BH172" s="334"/>
      <c r="BI172" s="334"/>
      <c r="BJ172" s="334"/>
      <c r="BK172" s="411">
        <f t="shared" si="50"/>
        <v>0</v>
      </c>
      <c r="BL172" s="463"/>
      <c r="BM172" s="304"/>
      <c r="BN172" s="304"/>
      <c r="BO172" s="304"/>
      <c r="BP172" s="411">
        <f t="shared" si="51"/>
        <v>0</v>
      </c>
      <c r="BQ172" s="463"/>
      <c r="BR172" s="304"/>
      <c r="BS172" s="304"/>
      <c r="BT172" s="304"/>
      <c r="BU172" s="304"/>
      <c r="BV172" s="304"/>
      <c r="BW172" s="304"/>
      <c r="BX172" s="411"/>
      <c r="BY172" s="410"/>
      <c r="BZ172" s="334"/>
      <c r="CA172" s="334"/>
      <c r="CB172" s="334"/>
      <c r="CC172" s="411">
        <f t="shared" si="52"/>
        <v>0</v>
      </c>
      <c r="CD172" s="463"/>
      <c r="CE172" s="304"/>
      <c r="CF172" s="304"/>
      <c r="CG172" s="304"/>
      <c r="CH172" s="411">
        <f t="shared" si="53"/>
        <v>0</v>
      </c>
      <c r="CI172" s="463"/>
      <c r="CJ172" s="304"/>
      <c r="CK172" s="304"/>
      <c r="CL172" s="304"/>
      <c r="CM172" s="304"/>
      <c r="CN172" s="304"/>
      <c r="CO172" s="304"/>
      <c r="CP172" s="411"/>
    </row>
    <row r="173" spans="1:94" s="53" customFormat="1" ht="14.25" customHeight="1">
      <c r="A173" s="491" t="s">
        <v>1109</v>
      </c>
      <c r="B173" s="265"/>
      <c r="C173" s="186"/>
      <c r="D173" s="492"/>
      <c r="E173" s="410"/>
      <c r="F173" s="334"/>
      <c r="G173" s="334"/>
      <c r="H173" s="334"/>
      <c r="I173" s="411">
        <f t="shared" si="44"/>
        <v>0</v>
      </c>
      <c r="J173" s="463"/>
      <c r="K173" s="304"/>
      <c r="L173" s="304"/>
      <c r="M173" s="304"/>
      <c r="N173" s="411">
        <f t="shared" si="45"/>
        <v>0</v>
      </c>
      <c r="O173" s="463"/>
      <c r="P173" s="304"/>
      <c r="Q173" s="304"/>
      <c r="R173" s="304"/>
      <c r="S173" s="304"/>
      <c r="T173" s="304"/>
      <c r="U173" s="304"/>
      <c r="V173" s="411"/>
      <c r="W173" s="410"/>
      <c r="X173" s="334"/>
      <c r="Y173" s="334"/>
      <c r="Z173" s="334"/>
      <c r="AA173" s="411">
        <f t="shared" si="46"/>
        <v>0</v>
      </c>
      <c r="AB173" s="463"/>
      <c r="AC173" s="304"/>
      <c r="AD173" s="304"/>
      <c r="AE173" s="304"/>
      <c r="AF173" s="411">
        <f t="shared" si="47"/>
        <v>0</v>
      </c>
      <c r="AG173" s="463"/>
      <c r="AH173" s="304"/>
      <c r="AI173" s="304"/>
      <c r="AJ173" s="304"/>
      <c r="AK173" s="304"/>
      <c r="AL173" s="304"/>
      <c r="AM173" s="304"/>
      <c r="AN173" s="411"/>
      <c r="AO173" s="410"/>
      <c r="AP173" s="334"/>
      <c r="AQ173" s="334"/>
      <c r="AR173" s="334"/>
      <c r="AS173" s="411">
        <f t="shared" si="48"/>
        <v>0</v>
      </c>
      <c r="AT173" s="463"/>
      <c r="AU173" s="304"/>
      <c r="AV173" s="304"/>
      <c r="AW173" s="304"/>
      <c r="AX173" s="411">
        <f t="shared" si="49"/>
        <v>0</v>
      </c>
      <c r="AY173" s="463"/>
      <c r="AZ173" s="304"/>
      <c r="BA173" s="304"/>
      <c r="BB173" s="304"/>
      <c r="BC173" s="304"/>
      <c r="BD173" s="304"/>
      <c r="BE173" s="304"/>
      <c r="BF173" s="411"/>
      <c r="BG173" s="410"/>
      <c r="BH173" s="334"/>
      <c r="BI173" s="334"/>
      <c r="BJ173" s="334"/>
      <c r="BK173" s="411">
        <f t="shared" si="50"/>
        <v>0</v>
      </c>
      <c r="BL173" s="463"/>
      <c r="BM173" s="304"/>
      <c r="BN173" s="304"/>
      <c r="BO173" s="304"/>
      <c r="BP173" s="411">
        <f t="shared" si="51"/>
        <v>0</v>
      </c>
      <c r="BQ173" s="463"/>
      <c r="BR173" s="304"/>
      <c r="BS173" s="304"/>
      <c r="BT173" s="304"/>
      <c r="BU173" s="304"/>
      <c r="BV173" s="304"/>
      <c r="BW173" s="304"/>
      <c r="BX173" s="411"/>
      <c r="BY173" s="410"/>
      <c r="BZ173" s="334"/>
      <c r="CA173" s="334"/>
      <c r="CB173" s="334"/>
      <c r="CC173" s="411">
        <f t="shared" si="52"/>
        <v>0</v>
      </c>
      <c r="CD173" s="463"/>
      <c r="CE173" s="304"/>
      <c r="CF173" s="304"/>
      <c r="CG173" s="304"/>
      <c r="CH173" s="411">
        <f t="shared" si="53"/>
        <v>0</v>
      </c>
      <c r="CI173" s="463"/>
      <c r="CJ173" s="304"/>
      <c r="CK173" s="304"/>
      <c r="CL173" s="304"/>
      <c r="CM173" s="304"/>
      <c r="CN173" s="304"/>
      <c r="CO173" s="304"/>
      <c r="CP173" s="411"/>
    </row>
    <row r="174" spans="1:94" s="53" customFormat="1" ht="14.25" customHeight="1">
      <c r="A174" s="491" t="s">
        <v>1110</v>
      </c>
      <c r="B174" s="265"/>
      <c r="C174" s="186"/>
      <c r="D174" s="492"/>
      <c r="E174" s="410"/>
      <c r="F174" s="334"/>
      <c r="G174" s="334"/>
      <c r="H174" s="334"/>
      <c r="I174" s="411">
        <f t="shared" si="44"/>
        <v>0</v>
      </c>
      <c r="J174" s="463"/>
      <c r="K174" s="304"/>
      <c r="L174" s="304"/>
      <c r="M174" s="304"/>
      <c r="N174" s="411">
        <f t="shared" si="45"/>
        <v>0</v>
      </c>
      <c r="O174" s="463"/>
      <c r="P174" s="304"/>
      <c r="Q174" s="304"/>
      <c r="R174" s="304"/>
      <c r="S174" s="304"/>
      <c r="T174" s="304"/>
      <c r="U174" s="304"/>
      <c r="V174" s="411"/>
      <c r="W174" s="410"/>
      <c r="X174" s="334"/>
      <c r="Y174" s="334"/>
      <c r="Z174" s="334"/>
      <c r="AA174" s="411">
        <f t="shared" si="46"/>
        <v>0</v>
      </c>
      <c r="AB174" s="463"/>
      <c r="AC174" s="304"/>
      <c r="AD174" s="304"/>
      <c r="AE174" s="304"/>
      <c r="AF174" s="411">
        <f t="shared" si="47"/>
        <v>0</v>
      </c>
      <c r="AG174" s="463"/>
      <c r="AH174" s="304"/>
      <c r="AI174" s="304"/>
      <c r="AJ174" s="304"/>
      <c r="AK174" s="304"/>
      <c r="AL174" s="304"/>
      <c r="AM174" s="304"/>
      <c r="AN174" s="411"/>
      <c r="AO174" s="410"/>
      <c r="AP174" s="334"/>
      <c r="AQ174" s="334"/>
      <c r="AR174" s="334"/>
      <c r="AS174" s="411">
        <f t="shared" si="48"/>
        <v>0</v>
      </c>
      <c r="AT174" s="463"/>
      <c r="AU174" s="304"/>
      <c r="AV174" s="304"/>
      <c r="AW174" s="304"/>
      <c r="AX174" s="411">
        <f t="shared" si="49"/>
        <v>0</v>
      </c>
      <c r="AY174" s="463"/>
      <c r="AZ174" s="304"/>
      <c r="BA174" s="304"/>
      <c r="BB174" s="304"/>
      <c r="BC174" s="304"/>
      <c r="BD174" s="304"/>
      <c r="BE174" s="304"/>
      <c r="BF174" s="411"/>
      <c r="BG174" s="410"/>
      <c r="BH174" s="334"/>
      <c r="BI174" s="334"/>
      <c r="BJ174" s="334"/>
      <c r="BK174" s="411">
        <f t="shared" si="50"/>
        <v>0</v>
      </c>
      <c r="BL174" s="463"/>
      <c r="BM174" s="304"/>
      <c r="BN174" s="304"/>
      <c r="BO174" s="304"/>
      <c r="BP174" s="411">
        <f t="shared" si="51"/>
        <v>0</v>
      </c>
      <c r="BQ174" s="463"/>
      <c r="BR174" s="304"/>
      <c r="BS174" s="304"/>
      <c r="BT174" s="304"/>
      <c r="BU174" s="304"/>
      <c r="BV174" s="304"/>
      <c r="BW174" s="304"/>
      <c r="BX174" s="411"/>
      <c r="BY174" s="410"/>
      <c r="BZ174" s="334"/>
      <c r="CA174" s="334"/>
      <c r="CB174" s="334"/>
      <c r="CC174" s="411">
        <f t="shared" si="52"/>
        <v>0</v>
      </c>
      <c r="CD174" s="463"/>
      <c r="CE174" s="304"/>
      <c r="CF174" s="304"/>
      <c r="CG174" s="304"/>
      <c r="CH174" s="411">
        <f t="shared" si="53"/>
        <v>0</v>
      </c>
      <c r="CI174" s="463"/>
      <c r="CJ174" s="304"/>
      <c r="CK174" s="304"/>
      <c r="CL174" s="304"/>
      <c r="CM174" s="304"/>
      <c r="CN174" s="304"/>
      <c r="CO174" s="304"/>
      <c r="CP174" s="411"/>
    </row>
    <row r="175" spans="1:94" s="53" customFormat="1" ht="14.25" customHeight="1">
      <c r="A175" s="491" t="s">
        <v>1111</v>
      </c>
      <c r="B175" s="265"/>
      <c r="C175" s="186"/>
      <c r="D175" s="492"/>
      <c r="E175" s="410"/>
      <c r="F175" s="334"/>
      <c r="G175" s="334"/>
      <c r="H175" s="334"/>
      <c r="I175" s="411">
        <f t="shared" si="44"/>
        <v>0</v>
      </c>
      <c r="J175" s="463"/>
      <c r="K175" s="304"/>
      <c r="L175" s="304"/>
      <c r="M175" s="304"/>
      <c r="N175" s="411">
        <f t="shared" si="45"/>
        <v>0</v>
      </c>
      <c r="O175" s="463"/>
      <c r="P175" s="304"/>
      <c r="Q175" s="304"/>
      <c r="R175" s="304"/>
      <c r="S175" s="304"/>
      <c r="T175" s="304"/>
      <c r="U175" s="304"/>
      <c r="V175" s="411"/>
      <c r="W175" s="410"/>
      <c r="X175" s="334"/>
      <c r="Y175" s="334"/>
      <c r="Z175" s="334"/>
      <c r="AA175" s="411">
        <f t="shared" si="46"/>
        <v>0</v>
      </c>
      <c r="AB175" s="463"/>
      <c r="AC175" s="304"/>
      <c r="AD175" s="304"/>
      <c r="AE175" s="304"/>
      <c r="AF175" s="411">
        <f t="shared" si="47"/>
        <v>0</v>
      </c>
      <c r="AG175" s="463"/>
      <c r="AH175" s="304"/>
      <c r="AI175" s="304"/>
      <c r="AJ175" s="304"/>
      <c r="AK175" s="304"/>
      <c r="AL175" s="304"/>
      <c r="AM175" s="304"/>
      <c r="AN175" s="411"/>
      <c r="AO175" s="410"/>
      <c r="AP175" s="334"/>
      <c r="AQ175" s="334"/>
      <c r="AR175" s="334"/>
      <c r="AS175" s="411">
        <f t="shared" si="48"/>
        <v>0</v>
      </c>
      <c r="AT175" s="463"/>
      <c r="AU175" s="304"/>
      <c r="AV175" s="304"/>
      <c r="AW175" s="304"/>
      <c r="AX175" s="411">
        <f t="shared" si="49"/>
        <v>0</v>
      </c>
      <c r="AY175" s="463"/>
      <c r="AZ175" s="304"/>
      <c r="BA175" s="304"/>
      <c r="BB175" s="304"/>
      <c r="BC175" s="304"/>
      <c r="BD175" s="304"/>
      <c r="BE175" s="304"/>
      <c r="BF175" s="411"/>
      <c r="BG175" s="410"/>
      <c r="BH175" s="334"/>
      <c r="BI175" s="334"/>
      <c r="BJ175" s="334"/>
      <c r="BK175" s="411">
        <f t="shared" si="50"/>
        <v>0</v>
      </c>
      <c r="BL175" s="463"/>
      <c r="BM175" s="304"/>
      <c r="BN175" s="304"/>
      <c r="BO175" s="304"/>
      <c r="BP175" s="411">
        <f t="shared" si="51"/>
        <v>0</v>
      </c>
      <c r="BQ175" s="463"/>
      <c r="BR175" s="304"/>
      <c r="BS175" s="304"/>
      <c r="BT175" s="304"/>
      <c r="BU175" s="304"/>
      <c r="BV175" s="304"/>
      <c r="BW175" s="304"/>
      <c r="BX175" s="411"/>
      <c r="BY175" s="410"/>
      <c r="BZ175" s="334"/>
      <c r="CA175" s="334"/>
      <c r="CB175" s="334"/>
      <c r="CC175" s="411">
        <f t="shared" si="52"/>
        <v>0</v>
      </c>
      <c r="CD175" s="463"/>
      <c r="CE175" s="304"/>
      <c r="CF175" s="304"/>
      <c r="CG175" s="304"/>
      <c r="CH175" s="411">
        <f t="shared" si="53"/>
        <v>0</v>
      </c>
      <c r="CI175" s="463"/>
      <c r="CJ175" s="304"/>
      <c r="CK175" s="304"/>
      <c r="CL175" s="304"/>
      <c r="CM175" s="304"/>
      <c r="CN175" s="304"/>
      <c r="CO175" s="304"/>
      <c r="CP175" s="411"/>
    </row>
    <row r="176" spans="1:94" s="53" customFormat="1" ht="14.25" customHeight="1">
      <c r="A176" s="491" t="s">
        <v>1112</v>
      </c>
      <c r="B176" s="265"/>
      <c r="C176" s="186"/>
      <c r="D176" s="492"/>
      <c r="E176" s="410"/>
      <c r="F176" s="334"/>
      <c r="G176" s="334"/>
      <c r="H176" s="334"/>
      <c r="I176" s="411">
        <f t="shared" si="44"/>
        <v>0</v>
      </c>
      <c r="J176" s="463"/>
      <c r="K176" s="304"/>
      <c r="L176" s="304"/>
      <c r="M176" s="304"/>
      <c r="N176" s="411">
        <f t="shared" si="45"/>
        <v>0</v>
      </c>
      <c r="O176" s="463"/>
      <c r="P176" s="304"/>
      <c r="Q176" s="304"/>
      <c r="R176" s="304"/>
      <c r="S176" s="304"/>
      <c r="T176" s="304"/>
      <c r="U176" s="304"/>
      <c r="V176" s="411"/>
      <c r="W176" s="410"/>
      <c r="X176" s="334"/>
      <c r="Y176" s="334"/>
      <c r="Z176" s="334"/>
      <c r="AA176" s="411">
        <f t="shared" si="46"/>
        <v>0</v>
      </c>
      <c r="AB176" s="463"/>
      <c r="AC176" s="304"/>
      <c r="AD176" s="304"/>
      <c r="AE176" s="304"/>
      <c r="AF176" s="411">
        <f t="shared" si="47"/>
        <v>0</v>
      </c>
      <c r="AG176" s="463"/>
      <c r="AH176" s="304"/>
      <c r="AI176" s="304"/>
      <c r="AJ176" s="304"/>
      <c r="AK176" s="304"/>
      <c r="AL176" s="304"/>
      <c r="AM176" s="304"/>
      <c r="AN176" s="411"/>
      <c r="AO176" s="410"/>
      <c r="AP176" s="334"/>
      <c r="AQ176" s="334"/>
      <c r="AR176" s="334"/>
      <c r="AS176" s="411">
        <f t="shared" si="48"/>
        <v>0</v>
      </c>
      <c r="AT176" s="463"/>
      <c r="AU176" s="304"/>
      <c r="AV176" s="304"/>
      <c r="AW176" s="304"/>
      <c r="AX176" s="411">
        <f t="shared" si="49"/>
        <v>0</v>
      </c>
      <c r="AY176" s="463"/>
      <c r="AZ176" s="304"/>
      <c r="BA176" s="304"/>
      <c r="BB176" s="304"/>
      <c r="BC176" s="304"/>
      <c r="BD176" s="304"/>
      <c r="BE176" s="304"/>
      <c r="BF176" s="411"/>
      <c r="BG176" s="410"/>
      <c r="BH176" s="334"/>
      <c r="BI176" s="334"/>
      <c r="BJ176" s="334"/>
      <c r="BK176" s="411">
        <f t="shared" si="50"/>
        <v>0</v>
      </c>
      <c r="BL176" s="463"/>
      <c r="BM176" s="304"/>
      <c r="BN176" s="304"/>
      <c r="BO176" s="304"/>
      <c r="BP176" s="411">
        <f t="shared" si="51"/>
        <v>0</v>
      </c>
      <c r="BQ176" s="463"/>
      <c r="BR176" s="304"/>
      <c r="BS176" s="304"/>
      <c r="BT176" s="304"/>
      <c r="BU176" s="304"/>
      <c r="BV176" s="304"/>
      <c r="BW176" s="304"/>
      <c r="BX176" s="411"/>
      <c r="BY176" s="410"/>
      <c r="BZ176" s="334"/>
      <c r="CA176" s="334"/>
      <c r="CB176" s="334"/>
      <c r="CC176" s="411">
        <f t="shared" si="52"/>
        <v>0</v>
      </c>
      <c r="CD176" s="463"/>
      <c r="CE176" s="304"/>
      <c r="CF176" s="304"/>
      <c r="CG176" s="304"/>
      <c r="CH176" s="411">
        <f t="shared" si="53"/>
        <v>0</v>
      </c>
      <c r="CI176" s="463"/>
      <c r="CJ176" s="304"/>
      <c r="CK176" s="304"/>
      <c r="CL176" s="304"/>
      <c r="CM176" s="304"/>
      <c r="CN176" s="304"/>
      <c r="CO176" s="304"/>
      <c r="CP176" s="411"/>
    </row>
    <row r="177" spans="1:94" s="53" customFormat="1" ht="14.25" customHeight="1">
      <c r="A177" s="491" t="s">
        <v>1113</v>
      </c>
      <c r="B177" s="265"/>
      <c r="C177" s="186"/>
      <c r="D177" s="492"/>
      <c r="E177" s="410"/>
      <c r="F177" s="334"/>
      <c r="G177" s="334"/>
      <c r="H177" s="334"/>
      <c r="I177" s="411">
        <f t="shared" si="44"/>
        <v>0</v>
      </c>
      <c r="J177" s="463"/>
      <c r="K177" s="304"/>
      <c r="L177" s="304"/>
      <c r="M177" s="304"/>
      <c r="N177" s="411">
        <f t="shared" si="45"/>
        <v>0</v>
      </c>
      <c r="O177" s="463"/>
      <c r="P177" s="304"/>
      <c r="Q177" s="304"/>
      <c r="R177" s="304"/>
      <c r="S177" s="304"/>
      <c r="T177" s="304"/>
      <c r="U177" s="304"/>
      <c r="V177" s="411"/>
      <c r="W177" s="410"/>
      <c r="X177" s="334"/>
      <c r="Y177" s="334"/>
      <c r="Z177" s="334"/>
      <c r="AA177" s="411">
        <f t="shared" si="46"/>
        <v>0</v>
      </c>
      <c r="AB177" s="463"/>
      <c r="AC177" s="304"/>
      <c r="AD177" s="304"/>
      <c r="AE177" s="304"/>
      <c r="AF177" s="411">
        <f t="shared" si="47"/>
        <v>0</v>
      </c>
      <c r="AG177" s="463"/>
      <c r="AH177" s="304"/>
      <c r="AI177" s="304"/>
      <c r="AJ177" s="304"/>
      <c r="AK177" s="304"/>
      <c r="AL177" s="304"/>
      <c r="AM177" s="304"/>
      <c r="AN177" s="411"/>
      <c r="AO177" s="410"/>
      <c r="AP177" s="334"/>
      <c r="AQ177" s="334"/>
      <c r="AR177" s="334"/>
      <c r="AS177" s="411">
        <f t="shared" si="48"/>
        <v>0</v>
      </c>
      <c r="AT177" s="463"/>
      <c r="AU177" s="304"/>
      <c r="AV177" s="304"/>
      <c r="AW177" s="304"/>
      <c r="AX177" s="411">
        <f t="shared" si="49"/>
        <v>0</v>
      </c>
      <c r="AY177" s="463"/>
      <c r="AZ177" s="304"/>
      <c r="BA177" s="304"/>
      <c r="BB177" s="304"/>
      <c r="BC177" s="304"/>
      <c r="BD177" s="304"/>
      <c r="BE177" s="304"/>
      <c r="BF177" s="411"/>
      <c r="BG177" s="410"/>
      <c r="BH177" s="334"/>
      <c r="BI177" s="334"/>
      <c r="BJ177" s="334"/>
      <c r="BK177" s="411">
        <f t="shared" si="50"/>
        <v>0</v>
      </c>
      <c r="BL177" s="463"/>
      <c r="BM177" s="304"/>
      <c r="BN177" s="304"/>
      <c r="BO177" s="304"/>
      <c r="BP177" s="411">
        <f t="shared" si="51"/>
        <v>0</v>
      </c>
      <c r="BQ177" s="463"/>
      <c r="BR177" s="304"/>
      <c r="BS177" s="304"/>
      <c r="BT177" s="304"/>
      <c r="BU177" s="304"/>
      <c r="BV177" s="304"/>
      <c r="BW177" s="304"/>
      <c r="BX177" s="411"/>
      <c r="BY177" s="410"/>
      <c r="BZ177" s="334"/>
      <c r="CA177" s="334"/>
      <c r="CB177" s="334"/>
      <c r="CC177" s="411">
        <f t="shared" si="52"/>
        <v>0</v>
      </c>
      <c r="CD177" s="463"/>
      <c r="CE177" s="304"/>
      <c r="CF177" s="304"/>
      <c r="CG177" s="304"/>
      <c r="CH177" s="411">
        <f t="shared" si="53"/>
        <v>0</v>
      </c>
      <c r="CI177" s="463"/>
      <c r="CJ177" s="304"/>
      <c r="CK177" s="304"/>
      <c r="CL177" s="304"/>
      <c r="CM177" s="304"/>
      <c r="CN177" s="304"/>
      <c r="CO177" s="304"/>
      <c r="CP177" s="411"/>
    </row>
    <row r="178" spans="1:94" s="53" customFormat="1" ht="14.25" customHeight="1">
      <c r="A178" s="491" t="s">
        <v>1114</v>
      </c>
      <c r="B178" s="265"/>
      <c r="C178" s="186"/>
      <c r="D178" s="492"/>
      <c r="E178" s="410"/>
      <c r="F178" s="334"/>
      <c r="G178" s="334"/>
      <c r="H178" s="334"/>
      <c r="I178" s="411">
        <f t="shared" si="44"/>
        <v>0</v>
      </c>
      <c r="J178" s="463"/>
      <c r="K178" s="304"/>
      <c r="L178" s="304"/>
      <c r="M178" s="304"/>
      <c r="N178" s="411">
        <f t="shared" si="45"/>
        <v>0</v>
      </c>
      <c r="O178" s="463"/>
      <c r="P178" s="304"/>
      <c r="Q178" s="304"/>
      <c r="R178" s="304"/>
      <c r="S178" s="304"/>
      <c r="T178" s="304"/>
      <c r="U178" s="304"/>
      <c r="V178" s="411"/>
      <c r="W178" s="410"/>
      <c r="X178" s="334"/>
      <c r="Y178" s="334"/>
      <c r="Z178" s="334"/>
      <c r="AA178" s="411">
        <f t="shared" si="46"/>
        <v>0</v>
      </c>
      <c r="AB178" s="463"/>
      <c r="AC178" s="304"/>
      <c r="AD178" s="304"/>
      <c r="AE178" s="304"/>
      <c r="AF178" s="411">
        <f t="shared" si="47"/>
        <v>0</v>
      </c>
      <c r="AG178" s="463"/>
      <c r="AH178" s="304"/>
      <c r="AI178" s="304"/>
      <c r="AJ178" s="304"/>
      <c r="AK178" s="304"/>
      <c r="AL178" s="304"/>
      <c r="AM178" s="304"/>
      <c r="AN178" s="411"/>
      <c r="AO178" s="410"/>
      <c r="AP178" s="334"/>
      <c r="AQ178" s="334"/>
      <c r="AR178" s="334"/>
      <c r="AS178" s="411">
        <f t="shared" si="48"/>
        <v>0</v>
      </c>
      <c r="AT178" s="463"/>
      <c r="AU178" s="304"/>
      <c r="AV178" s="304"/>
      <c r="AW178" s="304"/>
      <c r="AX178" s="411">
        <f t="shared" si="49"/>
        <v>0</v>
      </c>
      <c r="AY178" s="463"/>
      <c r="AZ178" s="304"/>
      <c r="BA178" s="304"/>
      <c r="BB178" s="304"/>
      <c r="BC178" s="304"/>
      <c r="BD178" s="304"/>
      <c r="BE178" s="304"/>
      <c r="BF178" s="411"/>
      <c r="BG178" s="410"/>
      <c r="BH178" s="334"/>
      <c r="BI178" s="334"/>
      <c r="BJ178" s="334"/>
      <c r="BK178" s="411">
        <f t="shared" si="50"/>
        <v>0</v>
      </c>
      <c r="BL178" s="463"/>
      <c r="BM178" s="304"/>
      <c r="BN178" s="304"/>
      <c r="BO178" s="304"/>
      <c r="BP178" s="411">
        <f t="shared" si="51"/>
        <v>0</v>
      </c>
      <c r="BQ178" s="463"/>
      <c r="BR178" s="304"/>
      <c r="BS178" s="304"/>
      <c r="BT178" s="304"/>
      <c r="BU178" s="304"/>
      <c r="BV178" s="304"/>
      <c r="BW178" s="304"/>
      <c r="BX178" s="411"/>
      <c r="BY178" s="410"/>
      <c r="BZ178" s="334"/>
      <c r="CA178" s="334"/>
      <c r="CB178" s="334"/>
      <c r="CC178" s="411">
        <f t="shared" si="52"/>
        <v>0</v>
      </c>
      <c r="CD178" s="463"/>
      <c r="CE178" s="304"/>
      <c r="CF178" s="304"/>
      <c r="CG178" s="304"/>
      <c r="CH178" s="411">
        <f t="shared" si="53"/>
        <v>0</v>
      </c>
      <c r="CI178" s="463"/>
      <c r="CJ178" s="304"/>
      <c r="CK178" s="304"/>
      <c r="CL178" s="304"/>
      <c r="CM178" s="304"/>
      <c r="CN178" s="304"/>
      <c r="CO178" s="304"/>
      <c r="CP178" s="411"/>
    </row>
    <row r="179" spans="1:94" s="53" customFormat="1" ht="14.25" customHeight="1">
      <c r="A179" s="491" t="s">
        <v>1115</v>
      </c>
      <c r="B179" s="265"/>
      <c r="C179" s="186"/>
      <c r="D179" s="492"/>
      <c r="E179" s="410"/>
      <c r="F179" s="334"/>
      <c r="G179" s="334"/>
      <c r="H179" s="334"/>
      <c r="I179" s="411">
        <f t="shared" si="44"/>
        <v>0</v>
      </c>
      <c r="J179" s="463"/>
      <c r="K179" s="304"/>
      <c r="L179" s="304"/>
      <c r="M179" s="304"/>
      <c r="N179" s="411">
        <f t="shared" si="45"/>
        <v>0</v>
      </c>
      <c r="O179" s="463"/>
      <c r="P179" s="304"/>
      <c r="Q179" s="304"/>
      <c r="R179" s="304"/>
      <c r="S179" s="304"/>
      <c r="T179" s="304"/>
      <c r="U179" s="304"/>
      <c r="V179" s="411"/>
      <c r="W179" s="410"/>
      <c r="X179" s="334"/>
      <c r="Y179" s="334"/>
      <c r="Z179" s="334"/>
      <c r="AA179" s="411">
        <f t="shared" si="46"/>
        <v>0</v>
      </c>
      <c r="AB179" s="463"/>
      <c r="AC179" s="304"/>
      <c r="AD179" s="304"/>
      <c r="AE179" s="304"/>
      <c r="AF179" s="411">
        <f t="shared" si="47"/>
        <v>0</v>
      </c>
      <c r="AG179" s="463"/>
      <c r="AH179" s="304"/>
      <c r="AI179" s="304"/>
      <c r="AJ179" s="304"/>
      <c r="AK179" s="304"/>
      <c r="AL179" s="304"/>
      <c r="AM179" s="304"/>
      <c r="AN179" s="411"/>
      <c r="AO179" s="410"/>
      <c r="AP179" s="334"/>
      <c r="AQ179" s="334"/>
      <c r="AR179" s="334"/>
      <c r="AS179" s="411">
        <f t="shared" si="48"/>
        <v>0</v>
      </c>
      <c r="AT179" s="463"/>
      <c r="AU179" s="304"/>
      <c r="AV179" s="304"/>
      <c r="AW179" s="304"/>
      <c r="AX179" s="411">
        <f t="shared" si="49"/>
        <v>0</v>
      </c>
      <c r="AY179" s="463"/>
      <c r="AZ179" s="304"/>
      <c r="BA179" s="304"/>
      <c r="BB179" s="304"/>
      <c r="BC179" s="304"/>
      <c r="BD179" s="304"/>
      <c r="BE179" s="304"/>
      <c r="BF179" s="411"/>
      <c r="BG179" s="410"/>
      <c r="BH179" s="334"/>
      <c r="BI179" s="334"/>
      <c r="BJ179" s="334"/>
      <c r="BK179" s="411">
        <f t="shared" si="50"/>
        <v>0</v>
      </c>
      <c r="BL179" s="463"/>
      <c r="BM179" s="304"/>
      <c r="BN179" s="304"/>
      <c r="BO179" s="304"/>
      <c r="BP179" s="411">
        <f t="shared" si="51"/>
        <v>0</v>
      </c>
      <c r="BQ179" s="463"/>
      <c r="BR179" s="304"/>
      <c r="BS179" s="304"/>
      <c r="BT179" s="304"/>
      <c r="BU179" s="304"/>
      <c r="BV179" s="304"/>
      <c r="BW179" s="304"/>
      <c r="BX179" s="411"/>
      <c r="BY179" s="410"/>
      <c r="BZ179" s="334"/>
      <c r="CA179" s="334"/>
      <c r="CB179" s="334"/>
      <c r="CC179" s="411">
        <f t="shared" si="52"/>
        <v>0</v>
      </c>
      <c r="CD179" s="463"/>
      <c r="CE179" s="304"/>
      <c r="CF179" s="304"/>
      <c r="CG179" s="304"/>
      <c r="CH179" s="411">
        <f t="shared" si="53"/>
        <v>0</v>
      </c>
      <c r="CI179" s="463"/>
      <c r="CJ179" s="304"/>
      <c r="CK179" s="304"/>
      <c r="CL179" s="304"/>
      <c r="CM179" s="304"/>
      <c r="CN179" s="304"/>
      <c r="CO179" s="304"/>
      <c r="CP179" s="411"/>
    </row>
    <row r="180" spans="1:94" s="53" customFormat="1" ht="14.25" customHeight="1">
      <c r="A180" s="491" t="s">
        <v>1116</v>
      </c>
      <c r="B180" s="265"/>
      <c r="C180" s="186"/>
      <c r="D180" s="492"/>
      <c r="E180" s="410"/>
      <c r="F180" s="334"/>
      <c r="G180" s="334"/>
      <c r="H180" s="334"/>
      <c r="I180" s="411">
        <f t="shared" si="44"/>
        <v>0</v>
      </c>
      <c r="J180" s="463"/>
      <c r="K180" s="304"/>
      <c r="L180" s="304"/>
      <c r="M180" s="304"/>
      <c r="N180" s="411">
        <f t="shared" si="45"/>
        <v>0</v>
      </c>
      <c r="O180" s="463"/>
      <c r="P180" s="304"/>
      <c r="Q180" s="304"/>
      <c r="R180" s="304"/>
      <c r="S180" s="304"/>
      <c r="T180" s="304"/>
      <c r="U180" s="304"/>
      <c r="V180" s="411"/>
      <c r="W180" s="410"/>
      <c r="X180" s="334"/>
      <c r="Y180" s="334"/>
      <c r="Z180" s="334"/>
      <c r="AA180" s="411">
        <f t="shared" si="46"/>
        <v>0</v>
      </c>
      <c r="AB180" s="463"/>
      <c r="AC180" s="304"/>
      <c r="AD180" s="304"/>
      <c r="AE180" s="304"/>
      <c r="AF180" s="411">
        <f t="shared" si="47"/>
        <v>0</v>
      </c>
      <c r="AG180" s="463"/>
      <c r="AH180" s="304"/>
      <c r="AI180" s="304"/>
      <c r="AJ180" s="304"/>
      <c r="AK180" s="304"/>
      <c r="AL180" s="304"/>
      <c r="AM180" s="304"/>
      <c r="AN180" s="411"/>
      <c r="AO180" s="410"/>
      <c r="AP180" s="334"/>
      <c r="AQ180" s="334"/>
      <c r="AR180" s="334"/>
      <c r="AS180" s="411">
        <f t="shared" si="48"/>
        <v>0</v>
      </c>
      <c r="AT180" s="463"/>
      <c r="AU180" s="304"/>
      <c r="AV180" s="304"/>
      <c r="AW180" s="304"/>
      <c r="AX180" s="411">
        <f t="shared" si="49"/>
        <v>0</v>
      </c>
      <c r="AY180" s="463"/>
      <c r="AZ180" s="304"/>
      <c r="BA180" s="304"/>
      <c r="BB180" s="304"/>
      <c r="BC180" s="304"/>
      <c r="BD180" s="304"/>
      <c r="BE180" s="304"/>
      <c r="BF180" s="411"/>
      <c r="BG180" s="410"/>
      <c r="BH180" s="334"/>
      <c r="BI180" s="334"/>
      <c r="BJ180" s="334"/>
      <c r="BK180" s="411">
        <f t="shared" si="50"/>
        <v>0</v>
      </c>
      <c r="BL180" s="463"/>
      <c r="BM180" s="304"/>
      <c r="BN180" s="304"/>
      <c r="BO180" s="304"/>
      <c r="BP180" s="411">
        <f t="shared" si="51"/>
        <v>0</v>
      </c>
      <c r="BQ180" s="463"/>
      <c r="BR180" s="304"/>
      <c r="BS180" s="304"/>
      <c r="BT180" s="304"/>
      <c r="BU180" s="304"/>
      <c r="BV180" s="304"/>
      <c r="BW180" s="304"/>
      <c r="BX180" s="411"/>
      <c r="BY180" s="410"/>
      <c r="BZ180" s="334"/>
      <c r="CA180" s="334"/>
      <c r="CB180" s="334"/>
      <c r="CC180" s="411">
        <f t="shared" si="52"/>
        <v>0</v>
      </c>
      <c r="CD180" s="463"/>
      <c r="CE180" s="304"/>
      <c r="CF180" s="304"/>
      <c r="CG180" s="304"/>
      <c r="CH180" s="411">
        <f t="shared" si="53"/>
        <v>0</v>
      </c>
      <c r="CI180" s="463"/>
      <c r="CJ180" s="304"/>
      <c r="CK180" s="304"/>
      <c r="CL180" s="304"/>
      <c r="CM180" s="304"/>
      <c r="CN180" s="304"/>
      <c r="CO180" s="304"/>
      <c r="CP180" s="411"/>
    </row>
    <row r="181" spans="1:94" s="53" customFormat="1" ht="14.25" customHeight="1">
      <c r="A181" s="491" t="s">
        <v>1117</v>
      </c>
      <c r="B181" s="265"/>
      <c r="C181" s="186"/>
      <c r="D181" s="492"/>
      <c r="E181" s="410"/>
      <c r="F181" s="334"/>
      <c r="G181" s="334"/>
      <c r="H181" s="334"/>
      <c r="I181" s="411">
        <f t="shared" si="44"/>
        <v>0</v>
      </c>
      <c r="J181" s="463"/>
      <c r="K181" s="304"/>
      <c r="L181" s="304"/>
      <c r="M181" s="304"/>
      <c r="N181" s="411">
        <f t="shared" si="45"/>
        <v>0</v>
      </c>
      <c r="O181" s="463"/>
      <c r="P181" s="304"/>
      <c r="Q181" s="304"/>
      <c r="R181" s="304"/>
      <c r="S181" s="304"/>
      <c r="T181" s="304"/>
      <c r="U181" s="304"/>
      <c r="V181" s="411"/>
      <c r="W181" s="410"/>
      <c r="X181" s="334"/>
      <c r="Y181" s="334"/>
      <c r="Z181" s="334"/>
      <c r="AA181" s="411">
        <f t="shared" si="46"/>
        <v>0</v>
      </c>
      <c r="AB181" s="463"/>
      <c r="AC181" s="304"/>
      <c r="AD181" s="304"/>
      <c r="AE181" s="304"/>
      <c r="AF181" s="411">
        <f t="shared" si="47"/>
        <v>0</v>
      </c>
      <c r="AG181" s="463"/>
      <c r="AH181" s="304"/>
      <c r="AI181" s="304"/>
      <c r="AJ181" s="304"/>
      <c r="AK181" s="304"/>
      <c r="AL181" s="304"/>
      <c r="AM181" s="304"/>
      <c r="AN181" s="411"/>
      <c r="AO181" s="410"/>
      <c r="AP181" s="334"/>
      <c r="AQ181" s="334"/>
      <c r="AR181" s="334"/>
      <c r="AS181" s="411">
        <f t="shared" si="48"/>
        <v>0</v>
      </c>
      <c r="AT181" s="463"/>
      <c r="AU181" s="304"/>
      <c r="AV181" s="304"/>
      <c r="AW181" s="304"/>
      <c r="AX181" s="411">
        <f t="shared" si="49"/>
        <v>0</v>
      </c>
      <c r="AY181" s="463"/>
      <c r="AZ181" s="304"/>
      <c r="BA181" s="304"/>
      <c r="BB181" s="304"/>
      <c r="BC181" s="304"/>
      <c r="BD181" s="304"/>
      <c r="BE181" s="304"/>
      <c r="BF181" s="411"/>
      <c r="BG181" s="410"/>
      <c r="BH181" s="334"/>
      <c r="BI181" s="334"/>
      <c r="BJ181" s="334"/>
      <c r="BK181" s="411">
        <f t="shared" si="50"/>
        <v>0</v>
      </c>
      <c r="BL181" s="463"/>
      <c r="BM181" s="304"/>
      <c r="BN181" s="304"/>
      <c r="BO181" s="304"/>
      <c r="BP181" s="411">
        <f t="shared" si="51"/>
        <v>0</v>
      </c>
      <c r="BQ181" s="463"/>
      <c r="BR181" s="304"/>
      <c r="BS181" s="304"/>
      <c r="BT181" s="304"/>
      <c r="BU181" s="304"/>
      <c r="BV181" s="304"/>
      <c r="BW181" s="304"/>
      <c r="BX181" s="411"/>
      <c r="BY181" s="410"/>
      <c r="BZ181" s="334"/>
      <c r="CA181" s="334"/>
      <c r="CB181" s="334"/>
      <c r="CC181" s="411">
        <f t="shared" si="52"/>
        <v>0</v>
      </c>
      <c r="CD181" s="463"/>
      <c r="CE181" s="304"/>
      <c r="CF181" s="304"/>
      <c r="CG181" s="304"/>
      <c r="CH181" s="411">
        <f t="shared" si="53"/>
        <v>0</v>
      </c>
      <c r="CI181" s="463"/>
      <c r="CJ181" s="304"/>
      <c r="CK181" s="304"/>
      <c r="CL181" s="304"/>
      <c r="CM181" s="304"/>
      <c r="CN181" s="304"/>
      <c r="CO181" s="304"/>
      <c r="CP181" s="411"/>
    </row>
    <row r="182" spans="1:94" s="53" customFormat="1" ht="14.25" customHeight="1">
      <c r="A182" s="491" t="s">
        <v>1118</v>
      </c>
      <c r="B182" s="265"/>
      <c r="C182" s="186"/>
      <c r="D182" s="492"/>
      <c r="E182" s="410"/>
      <c r="F182" s="334"/>
      <c r="G182" s="334"/>
      <c r="H182" s="334"/>
      <c r="I182" s="411">
        <f t="shared" si="44"/>
        <v>0</v>
      </c>
      <c r="J182" s="463"/>
      <c r="K182" s="304"/>
      <c r="L182" s="304"/>
      <c r="M182" s="304"/>
      <c r="N182" s="411">
        <f t="shared" si="45"/>
        <v>0</v>
      </c>
      <c r="O182" s="463"/>
      <c r="P182" s="304"/>
      <c r="Q182" s="304"/>
      <c r="R182" s="304"/>
      <c r="S182" s="304"/>
      <c r="T182" s="304"/>
      <c r="U182" s="304"/>
      <c r="V182" s="411"/>
      <c r="W182" s="410"/>
      <c r="X182" s="334"/>
      <c r="Y182" s="334"/>
      <c r="Z182" s="334"/>
      <c r="AA182" s="411">
        <f t="shared" si="46"/>
        <v>0</v>
      </c>
      <c r="AB182" s="463"/>
      <c r="AC182" s="304"/>
      <c r="AD182" s="304"/>
      <c r="AE182" s="304"/>
      <c r="AF182" s="411">
        <f t="shared" si="47"/>
        <v>0</v>
      </c>
      <c r="AG182" s="463"/>
      <c r="AH182" s="304"/>
      <c r="AI182" s="304"/>
      <c r="AJ182" s="304"/>
      <c r="AK182" s="304"/>
      <c r="AL182" s="304"/>
      <c r="AM182" s="304"/>
      <c r="AN182" s="411"/>
      <c r="AO182" s="410"/>
      <c r="AP182" s="334"/>
      <c r="AQ182" s="334"/>
      <c r="AR182" s="334"/>
      <c r="AS182" s="411">
        <f t="shared" si="48"/>
        <v>0</v>
      </c>
      <c r="AT182" s="463"/>
      <c r="AU182" s="304"/>
      <c r="AV182" s="304"/>
      <c r="AW182" s="304"/>
      <c r="AX182" s="411">
        <f t="shared" si="49"/>
        <v>0</v>
      </c>
      <c r="AY182" s="463"/>
      <c r="AZ182" s="304"/>
      <c r="BA182" s="304"/>
      <c r="BB182" s="304"/>
      <c r="BC182" s="304"/>
      <c r="BD182" s="304"/>
      <c r="BE182" s="304"/>
      <c r="BF182" s="411"/>
      <c r="BG182" s="410"/>
      <c r="BH182" s="334"/>
      <c r="BI182" s="334"/>
      <c r="BJ182" s="334"/>
      <c r="BK182" s="411">
        <f t="shared" si="50"/>
        <v>0</v>
      </c>
      <c r="BL182" s="463"/>
      <c r="BM182" s="304"/>
      <c r="BN182" s="304"/>
      <c r="BO182" s="304"/>
      <c r="BP182" s="411">
        <f t="shared" si="51"/>
        <v>0</v>
      </c>
      <c r="BQ182" s="463"/>
      <c r="BR182" s="304"/>
      <c r="BS182" s="304"/>
      <c r="BT182" s="304"/>
      <c r="BU182" s="304"/>
      <c r="BV182" s="304"/>
      <c r="BW182" s="304"/>
      <c r="BX182" s="411"/>
      <c r="BY182" s="410"/>
      <c r="BZ182" s="334"/>
      <c r="CA182" s="334"/>
      <c r="CB182" s="334"/>
      <c r="CC182" s="411">
        <f t="shared" si="52"/>
        <v>0</v>
      </c>
      <c r="CD182" s="463"/>
      <c r="CE182" s="304"/>
      <c r="CF182" s="304"/>
      <c r="CG182" s="304"/>
      <c r="CH182" s="411">
        <f t="shared" si="53"/>
        <v>0</v>
      </c>
      <c r="CI182" s="463"/>
      <c r="CJ182" s="304"/>
      <c r="CK182" s="304"/>
      <c r="CL182" s="304"/>
      <c r="CM182" s="304"/>
      <c r="CN182" s="304"/>
      <c r="CO182" s="304"/>
      <c r="CP182" s="411"/>
    </row>
    <row r="183" spans="1:94" s="53" customFormat="1" ht="14.25" customHeight="1">
      <c r="A183" s="491" t="s">
        <v>1119</v>
      </c>
      <c r="B183" s="265"/>
      <c r="C183" s="186"/>
      <c r="D183" s="492"/>
      <c r="E183" s="410"/>
      <c r="F183" s="334"/>
      <c r="G183" s="334"/>
      <c r="H183" s="334"/>
      <c r="I183" s="411">
        <f t="shared" si="44"/>
        <v>0</v>
      </c>
      <c r="J183" s="463"/>
      <c r="K183" s="304"/>
      <c r="L183" s="304"/>
      <c r="M183" s="304"/>
      <c r="N183" s="411">
        <f t="shared" si="45"/>
        <v>0</v>
      </c>
      <c r="O183" s="463"/>
      <c r="P183" s="304"/>
      <c r="Q183" s="304"/>
      <c r="R183" s="304"/>
      <c r="S183" s="304"/>
      <c r="T183" s="304"/>
      <c r="U183" s="304"/>
      <c r="V183" s="411"/>
      <c r="W183" s="410"/>
      <c r="X183" s="334"/>
      <c r="Y183" s="334"/>
      <c r="Z183" s="334"/>
      <c r="AA183" s="411">
        <f t="shared" si="46"/>
        <v>0</v>
      </c>
      <c r="AB183" s="463"/>
      <c r="AC183" s="304"/>
      <c r="AD183" s="304"/>
      <c r="AE183" s="304"/>
      <c r="AF183" s="411">
        <f t="shared" si="47"/>
        <v>0</v>
      </c>
      <c r="AG183" s="463"/>
      <c r="AH183" s="304"/>
      <c r="AI183" s="304"/>
      <c r="AJ183" s="304"/>
      <c r="AK183" s="304"/>
      <c r="AL183" s="304"/>
      <c r="AM183" s="304"/>
      <c r="AN183" s="411"/>
      <c r="AO183" s="410"/>
      <c r="AP183" s="334"/>
      <c r="AQ183" s="334"/>
      <c r="AR183" s="334"/>
      <c r="AS183" s="411">
        <f t="shared" si="48"/>
        <v>0</v>
      </c>
      <c r="AT183" s="463"/>
      <c r="AU183" s="304"/>
      <c r="AV183" s="304"/>
      <c r="AW183" s="304"/>
      <c r="AX183" s="411">
        <f t="shared" si="49"/>
        <v>0</v>
      </c>
      <c r="AY183" s="463"/>
      <c r="AZ183" s="304"/>
      <c r="BA183" s="304"/>
      <c r="BB183" s="304"/>
      <c r="BC183" s="304"/>
      <c r="BD183" s="304"/>
      <c r="BE183" s="304"/>
      <c r="BF183" s="411"/>
      <c r="BG183" s="410"/>
      <c r="BH183" s="334"/>
      <c r="BI183" s="334"/>
      <c r="BJ183" s="334"/>
      <c r="BK183" s="411">
        <f t="shared" si="50"/>
        <v>0</v>
      </c>
      <c r="BL183" s="463"/>
      <c r="BM183" s="304"/>
      <c r="BN183" s="304"/>
      <c r="BO183" s="304"/>
      <c r="BP183" s="411">
        <f t="shared" si="51"/>
        <v>0</v>
      </c>
      <c r="BQ183" s="463"/>
      <c r="BR183" s="304"/>
      <c r="BS183" s="304"/>
      <c r="BT183" s="304"/>
      <c r="BU183" s="304"/>
      <c r="BV183" s="304"/>
      <c r="BW183" s="304"/>
      <c r="BX183" s="411"/>
      <c r="BY183" s="410"/>
      <c r="BZ183" s="334"/>
      <c r="CA183" s="334"/>
      <c r="CB183" s="334"/>
      <c r="CC183" s="411">
        <f t="shared" si="52"/>
        <v>0</v>
      </c>
      <c r="CD183" s="463"/>
      <c r="CE183" s="304"/>
      <c r="CF183" s="304"/>
      <c r="CG183" s="304"/>
      <c r="CH183" s="411">
        <f t="shared" si="53"/>
        <v>0</v>
      </c>
      <c r="CI183" s="463"/>
      <c r="CJ183" s="304"/>
      <c r="CK183" s="304"/>
      <c r="CL183" s="304"/>
      <c r="CM183" s="304"/>
      <c r="CN183" s="304"/>
      <c r="CO183" s="304"/>
      <c r="CP183" s="411"/>
    </row>
    <row r="184" spans="1:94" s="53" customFormat="1" ht="14.25" customHeight="1">
      <c r="A184" s="491" t="s">
        <v>1120</v>
      </c>
      <c r="B184" s="265"/>
      <c r="C184" s="186"/>
      <c r="D184" s="492"/>
      <c r="E184" s="410"/>
      <c r="F184" s="334"/>
      <c r="G184" s="334"/>
      <c r="H184" s="334"/>
      <c r="I184" s="411">
        <f t="shared" si="44"/>
        <v>0</v>
      </c>
      <c r="J184" s="463"/>
      <c r="K184" s="304"/>
      <c r="L184" s="304"/>
      <c r="M184" s="304"/>
      <c r="N184" s="411">
        <f t="shared" si="45"/>
        <v>0</v>
      </c>
      <c r="O184" s="463"/>
      <c r="P184" s="304"/>
      <c r="Q184" s="304"/>
      <c r="R184" s="304"/>
      <c r="S184" s="304"/>
      <c r="T184" s="304"/>
      <c r="U184" s="304"/>
      <c r="V184" s="411"/>
      <c r="W184" s="410"/>
      <c r="X184" s="334"/>
      <c r="Y184" s="334"/>
      <c r="Z184" s="334"/>
      <c r="AA184" s="411">
        <f t="shared" si="46"/>
        <v>0</v>
      </c>
      <c r="AB184" s="463"/>
      <c r="AC184" s="304"/>
      <c r="AD184" s="304"/>
      <c r="AE184" s="304"/>
      <c r="AF184" s="411">
        <f t="shared" si="47"/>
        <v>0</v>
      </c>
      <c r="AG184" s="463"/>
      <c r="AH184" s="304"/>
      <c r="AI184" s="304"/>
      <c r="AJ184" s="304"/>
      <c r="AK184" s="304"/>
      <c r="AL184" s="304"/>
      <c r="AM184" s="304"/>
      <c r="AN184" s="411"/>
      <c r="AO184" s="410"/>
      <c r="AP184" s="334"/>
      <c r="AQ184" s="334"/>
      <c r="AR184" s="334"/>
      <c r="AS184" s="411">
        <f t="shared" si="48"/>
        <v>0</v>
      </c>
      <c r="AT184" s="463"/>
      <c r="AU184" s="304"/>
      <c r="AV184" s="304"/>
      <c r="AW184" s="304"/>
      <c r="AX184" s="411">
        <f t="shared" si="49"/>
        <v>0</v>
      </c>
      <c r="AY184" s="463"/>
      <c r="AZ184" s="304"/>
      <c r="BA184" s="304"/>
      <c r="BB184" s="304"/>
      <c r="BC184" s="304"/>
      <c r="BD184" s="304"/>
      <c r="BE184" s="304"/>
      <c r="BF184" s="411"/>
      <c r="BG184" s="410"/>
      <c r="BH184" s="334"/>
      <c r="BI184" s="334"/>
      <c r="BJ184" s="334"/>
      <c r="BK184" s="411">
        <f t="shared" si="50"/>
        <v>0</v>
      </c>
      <c r="BL184" s="463"/>
      <c r="BM184" s="304"/>
      <c r="BN184" s="304"/>
      <c r="BO184" s="304"/>
      <c r="BP184" s="411">
        <f t="shared" si="51"/>
        <v>0</v>
      </c>
      <c r="BQ184" s="463"/>
      <c r="BR184" s="304"/>
      <c r="BS184" s="304"/>
      <c r="BT184" s="304"/>
      <c r="BU184" s="304"/>
      <c r="BV184" s="304"/>
      <c r="BW184" s="304"/>
      <c r="BX184" s="411"/>
      <c r="BY184" s="410"/>
      <c r="BZ184" s="334"/>
      <c r="CA184" s="334"/>
      <c r="CB184" s="334"/>
      <c r="CC184" s="411">
        <f t="shared" si="52"/>
        <v>0</v>
      </c>
      <c r="CD184" s="463"/>
      <c r="CE184" s="304"/>
      <c r="CF184" s="304"/>
      <c r="CG184" s="304"/>
      <c r="CH184" s="411">
        <f t="shared" si="53"/>
        <v>0</v>
      </c>
      <c r="CI184" s="463"/>
      <c r="CJ184" s="304"/>
      <c r="CK184" s="304"/>
      <c r="CL184" s="304"/>
      <c r="CM184" s="304"/>
      <c r="CN184" s="304"/>
      <c r="CO184" s="304"/>
      <c r="CP184" s="411"/>
    </row>
    <row r="185" spans="1:94" s="53" customFormat="1" ht="14.25" customHeight="1">
      <c r="A185" s="491" t="s">
        <v>1121</v>
      </c>
      <c r="B185" s="265"/>
      <c r="C185" s="186"/>
      <c r="D185" s="492"/>
      <c r="E185" s="410"/>
      <c r="F185" s="334"/>
      <c r="G185" s="334"/>
      <c r="H185" s="334"/>
      <c r="I185" s="411">
        <f t="shared" si="44"/>
        <v>0</v>
      </c>
      <c r="J185" s="463"/>
      <c r="K185" s="304"/>
      <c r="L185" s="304"/>
      <c r="M185" s="304"/>
      <c r="N185" s="411">
        <f t="shared" si="45"/>
        <v>0</v>
      </c>
      <c r="O185" s="463"/>
      <c r="P185" s="304"/>
      <c r="Q185" s="304"/>
      <c r="R185" s="304"/>
      <c r="S185" s="304"/>
      <c r="T185" s="304"/>
      <c r="U185" s="304"/>
      <c r="V185" s="411"/>
      <c r="W185" s="410"/>
      <c r="X185" s="334"/>
      <c r="Y185" s="334"/>
      <c r="Z185" s="334"/>
      <c r="AA185" s="411">
        <f t="shared" si="46"/>
        <v>0</v>
      </c>
      <c r="AB185" s="463"/>
      <c r="AC185" s="304"/>
      <c r="AD185" s="304"/>
      <c r="AE185" s="304"/>
      <c r="AF185" s="411">
        <f t="shared" si="47"/>
        <v>0</v>
      </c>
      <c r="AG185" s="463"/>
      <c r="AH185" s="304"/>
      <c r="AI185" s="304"/>
      <c r="AJ185" s="304"/>
      <c r="AK185" s="304"/>
      <c r="AL185" s="304"/>
      <c r="AM185" s="304"/>
      <c r="AN185" s="411"/>
      <c r="AO185" s="410"/>
      <c r="AP185" s="334"/>
      <c r="AQ185" s="334"/>
      <c r="AR185" s="334"/>
      <c r="AS185" s="411">
        <f t="shared" si="48"/>
        <v>0</v>
      </c>
      <c r="AT185" s="463"/>
      <c r="AU185" s="304"/>
      <c r="AV185" s="304"/>
      <c r="AW185" s="304"/>
      <c r="AX185" s="411">
        <f t="shared" si="49"/>
        <v>0</v>
      </c>
      <c r="AY185" s="463"/>
      <c r="AZ185" s="304"/>
      <c r="BA185" s="304"/>
      <c r="BB185" s="304"/>
      <c r="BC185" s="304"/>
      <c r="BD185" s="304"/>
      <c r="BE185" s="304"/>
      <c r="BF185" s="411"/>
      <c r="BG185" s="410"/>
      <c r="BH185" s="334"/>
      <c r="BI185" s="334"/>
      <c r="BJ185" s="334"/>
      <c r="BK185" s="411">
        <f t="shared" si="50"/>
        <v>0</v>
      </c>
      <c r="BL185" s="463"/>
      <c r="BM185" s="304"/>
      <c r="BN185" s="304"/>
      <c r="BO185" s="304"/>
      <c r="BP185" s="411">
        <f t="shared" si="51"/>
        <v>0</v>
      </c>
      <c r="BQ185" s="463"/>
      <c r="BR185" s="304"/>
      <c r="BS185" s="304"/>
      <c r="BT185" s="304"/>
      <c r="BU185" s="304"/>
      <c r="BV185" s="304"/>
      <c r="BW185" s="304"/>
      <c r="BX185" s="411"/>
      <c r="BY185" s="410"/>
      <c r="BZ185" s="334"/>
      <c r="CA185" s="334"/>
      <c r="CB185" s="334"/>
      <c r="CC185" s="411">
        <f t="shared" si="52"/>
        <v>0</v>
      </c>
      <c r="CD185" s="463"/>
      <c r="CE185" s="304"/>
      <c r="CF185" s="304"/>
      <c r="CG185" s="304"/>
      <c r="CH185" s="411">
        <f t="shared" si="53"/>
        <v>0</v>
      </c>
      <c r="CI185" s="463"/>
      <c r="CJ185" s="304"/>
      <c r="CK185" s="304"/>
      <c r="CL185" s="304"/>
      <c r="CM185" s="304"/>
      <c r="CN185" s="304"/>
      <c r="CO185" s="304"/>
      <c r="CP185" s="411"/>
    </row>
    <row r="186" spans="1:94" s="53" customFormat="1" ht="14.25" customHeight="1">
      <c r="A186" s="491" t="s">
        <v>1122</v>
      </c>
      <c r="B186" s="265"/>
      <c r="C186" s="186"/>
      <c r="D186" s="492"/>
      <c r="E186" s="410"/>
      <c r="F186" s="334"/>
      <c r="G186" s="334"/>
      <c r="H186" s="334"/>
      <c r="I186" s="411">
        <f t="shared" si="44"/>
        <v>0</v>
      </c>
      <c r="J186" s="463"/>
      <c r="K186" s="304"/>
      <c r="L186" s="304"/>
      <c r="M186" s="304"/>
      <c r="N186" s="411">
        <f t="shared" si="45"/>
        <v>0</v>
      </c>
      <c r="O186" s="463"/>
      <c r="P186" s="304"/>
      <c r="Q186" s="304"/>
      <c r="R186" s="304"/>
      <c r="S186" s="304"/>
      <c r="T186" s="304"/>
      <c r="U186" s="304"/>
      <c r="V186" s="411"/>
      <c r="W186" s="410"/>
      <c r="X186" s="334"/>
      <c r="Y186" s="334"/>
      <c r="Z186" s="334"/>
      <c r="AA186" s="411">
        <f t="shared" si="46"/>
        <v>0</v>
      </c>
      <c r="AB186" s="463"/>
      <c r="AC186" s="304"/>
      <c r="AD186" s="304"/>
      <c r="AE186" s="304"/>
      <c r="AF186" s="411">
        <f t="shared" si="47"/>
        <v>0</v>
      </c>
      <c r="AG186" s="463"/>
      <c r="AH186" s="304"/>
      <c r="AI186" s="304"/>
      <c r="AJ186" s="304"/>
      <c r="AK186" s="304"/>
      <c r="AL186" s="304"/>
      <c r="AM186" s="304"/>
      <c r="AN186" s="411"/>
      <c r="AO186" s="410"/>
      <c r="AP186" s="334"/>
      <c r="AQ186" s="334"/>
      <c r="AR186" s="334"/>
      <c r="AS186" s="411">
        <f t="shared" si="48"/>
        <v>0</v>
      </c>
      <c r="AT186" s="463"/>
      <c r="AU186" s="304"/>
      <c r="AV186" s="304"/>
      <c r="AW186" s="304"/>
      <c r="AX186" s="411">
        <f t="shared" si="49"/>
        <v>0</v>
      </c>
      <c r="AY186" s="463"/>
      <c r="AZ186" s="304"/>
      <c r="BA186" s="304"/>
      <c r="BB186" s="304"/>
      <c r="BC186" s="304"/>
      <c r="BD186" s="304"/>
      <c r="BE186" s="304"/>
      <c r="BF186" s="411"/>
      <c r="BG186" s="410"/>
      <c r="BH186" s="334"/>
      <c r="BI186" s="334"/>
      <c r="BJ186" s="334"/>
      <c r="BK186" s="411">
        <f t="shared" si="50"/>
        <v>0</v>
      </c>
      <c r="BL186" s="463"/>
      <c r="BM186" s="304"/>
      <c r="BN186" s="304"/>
      <c r="BO186" s="304"/>
      <c r="BP186" s="411">
        <f t="shared" si="51"/>
        <v>0</v>
      </c>
      <c r="BQ186" s="463"/>
      <c r="BR186" s="304"/>
      <c r="BS186" s="304"/>
      <c r="BT186" s="304"/>
      <c r="BU186" s="304"/>
      <c r="BV186" s="304"/>
      <c r="BW186" s="304"/>
      <c r="BX186" s="411"/>
      <c r="BY186" s="410"/>
      <c r="BZ186" s="334"/>
      <c r="CA186" s="334"/>
      <c r="CB186" s="334"/>
      <c r="CC186" s="411">
        <f t="shared" si="52"/>
        <v>0</v>
      </c>
      <c r="CD186" s="463"/>
      <c r="CE186" s="304"/>
      <c r="CF186" s="304"/>
      <c r="CG186" s="304"/>
      <c r="CH186" s="411">
        <f t="shared" si="53"/>
        <v>0</v>
      </c>
      <c r="CI186" s="463"/>
      <c r="CJ186" s="304"/>
      <c r="CK186" s="304"/>
      <c r="CL186" s="304"/>
      <c r="CM186" s="304"/>
      <c r="CN186" s="304"/>
      <c r="CO186" s="304"/>
      <c r="CP186" s="411"/>
    </row>
    <row r="187" spans="1:94" s="53" customFormat="1" ht="14.25" customHeight="1">
      <c r="A187" s="491" t="s">
        <v>1123</v>
      </c>
      <c r="B187" s="265"/>
      <c r="C187" s="186"/>
      <c r="D187" s="492"/>
      <c r="E187" s="410"/>
      <c r="F187" s="334"/>
      <c r="G187" s="334"/>
      <c r="H187" s="334"/>
      <c r="I187" s="411">
        <f t="shared" si="44"/>
        <v>0</v>
      </c>
      <c r="J187" s="463"/>
      <c r="K187" s="304"/>
      <c r="L187" s="304"/>
      <c r="M187" s="304"/>
      <c r="N187" s="411">
        <f t="shared" si="45"/>
        <v>0</v>
      </c>
      <c r="O187" s="463"/>
      <c r="P187" s="304"/>
      <c r="Q187" s="304"/>
      <c r="R187" s="304"/>
      <c r="S187" s="304"/>
      <c r="T187" s="304"/>
      <c r="U187" s="304"/>
      <c r="V187" s="411"/>
      <c r="W187" s="410"/>
      <c r="X187" s="334"/>
      <c r="Y187" s="334"/>
      <c r="Z187" s="334"/>
      <c r="AA187" s="411">
        <f t="shared" si="46"/>
        <v>0</v>
      </c>
      <c r="AB187" s="463"/>
      <c r="AC187" s="304"/>
      <c r="AD187" s="304"/>
      <c r="AE187" s="304"/>
      <c r="AF187" s="411">
        <f t="shared" si="47"/>
        <v>0</v>
      </c>
      <c r="AG187" s="463"/>
      <c r="AH187" s="304"/>
      <c r="AI187" s="304"/>
      <c r="AJ187" s="304"/>
      <c r="AK187" s="304"/>
      <c r="AL187" s="304"/>
      <c r="AM187" s="304"/>
      <c r="AN187" s="411"/>
      <c r="AO187" s="410"/>
      <c r="AP187" s="334"/>
      <c r="AQ187" s="334"/>
      <c r="AR187" s="334"/>
      <c r="AS187" s="411">
        <f t="shared" si="48"/>
        <v>0</v>
      </c>
      <c r="AT187" s="463"/>
      <c r="AU187" s="304"/>
      <c r="AV187" s="304"/>
      <c r="AW187" s="304"/>
      <c r="AX187" s="411">
        <f t="shared" si="49"/>
        <v>0</v>
      </c>
      <c r="AY187" s="463"/>
      <c r="AZ187" s="304"/>
      <c r="BA187" s="304"/>
      <c r="BB187" s="304"/>
      <c r="BC187" s="304"/>
      <c r="BD187" s="304"/>
      <c r="BE187" s="304"/>
      <c r="BF187" s="411"/>
      <c r="BG187" s="410"/>
      <c r="BH187" s="334"/>
      <c r="BI187" s="334"/>
      <c r="BJ187" s="334"/>
      <c r="BK187" s="411">
        <f t="shared" si="50"/>
        <v>0</v>
      </c>
      <c r="BL187" s="463"/>
      <c r="BM187" s="304"/>
      <c r="BN187" s="304"/>
      <c r="BO187" s="304"/>
      <c r="BP187" s="411">
        <f t="shared" si="51"/>
        <v>0</v>
      </c>
      <c r="BQ187" s="463"/>
      <c r="BR187" s="304"/>
      <c r="BS187" s="304"/>
      <c r="BT187" s="304"/>
      <c r="BU187" s="304"/>
      <c r="BV187" s="304"/>
      <c r="BW187" s="304"/>
      <c r="BX187" s="411"/>
      <c r="BY187" s="410"/>
      <c r="BZ187" s="334"/>
      <c r="CA187" s="334"/>
      <c r="CB187" s="334"/>
      <c r="CC187" s="411">
        <f t="shared" si="52"/>
        <v>0</v>
      </c>
      <c r="CD187" s="463"/>
      <c r="CE187" s="304"/>
      <c r="CF187" s="304"/>
      <c r="CG187" s="304"/>
      <c r="CH187" s="411">
        <f t="shared" si="53"/>
        <v>0</v>
      </c>
      <c r="CI187" s="463"/>
      <c r="CJ187" s="304"/>
      <c r="CK187" s="304"/>
      <c r="CL187" s="304"/>
      <c r="CM187" s="304"/>
      <c r="CN187" s="304"/>
      <c r="CO187" s="304"/>
      <c r="CP187" s="411"/>
    </row>
    <row r="188" spans="1:94" s="53" customFormat="1" ht="14.25" customHeight="1">
      <c r="A188" s="491" t="s">
        <v>1124</v>
      </c>
      <c r="B188" s="265"/>
      <c r="C188" s="186"/>
      <c r="D188" s="492"/>
      <c r="E188" s="410"/>
      <c r="F188" s="334"/>
      <c r="G188" s="334"/>
      <c r="H188" s="334"/>
      <c r="I188" s="411">
        <f t="shared" si="44"/>
        <v>0</v>
      </c>
      <c r="J188" s="463"/>
      <c r="K188" s="304"/>
      <c r="L188" s="304"/>
      <c r="M188" s="304"/>
      <c r="N188" s="411">
        <f t="shared" si="45"/>
        <v>0</v>
      </c>
      <c r="O188" s="463"/>
      <c r="P188" s="304"/>
      <c r="Q188" s="304"/>
      <c r="R188" s="304"/>
      <c r="S188" s="304"/>
      <c r="T188" s="304"/>
      <c r="U188" s="304"/>
      <c r="V188" s="411"/>
      <c r="W188" s="410"/>
      <c r="X188" s="334"/>
      <c r="Y188" s="334"/>
      <c r="Z188" s="334"/>
      <c r="AA188" s="411">
        <f t="shared" si="46"/>
        <v>0</v>
      </c>
      <c r="AB188" s="463"/>
      <c r="AC188" s="304"/>
      <c r="AD188" s="304"/>
      <c r="AE188" s="304"/>
      <c r="AF188" s="411">
        <f t="shared" si="47"/>
        <v>0</v>
      </c>
      <c r="AG188" s="463"/>
      <c r="AH188" s="304"/>
      <c r="AI188" s="304"/>
      <c r="AJ188" s="304"/>
      <c r="AK188" s="304"/>
      <c r="AL188" s="304"/>
      <c r="AM188" s="304"/>
      <c r="AN188" s="411"/>
      <c r="AO188" s="410"/>
      <c r="AP188" s="334"/>
      <c r="AQ188" s="334"/>
      <c r="AR188" s="334"/>
      <c r="AS188" s="411">
        <f t="shared" si="48"/>
        <v>0</v>
      </c>
      <c r="AT188" s="463"/>
      <c r="AU188" s="304"/>
      <c r="AV188" s="304"/>
      <c r="AW188" s="304"/>
      <c r="AX188" s="411">
        <f t="shared" si="49"/>
        <v>0</v>
      </c>
      <c r="AY188" s="463"/>
      <c r="AZ188" s="304"/>
      <c r="BA188" s="304"/>
      <c r="BB188" s="304"/>
      <c r="BC188" s="304"/>
      <c r="BD188" s="304"/>
      <c r="BE188" s="304"/>
      <c r="BF188" s="411"/>
      <c r="BG188" s="410"/>
      <c r="BH188" s="334"/>
      <c r="BI188" s="334"/>
      <c r="BJ188" s="334"/>
      <c r="BK188" s="411">
        <f t="shared" si="50"/>
        <v>0</v>
      </c>
      <c r="BL188" s="463"/>
      <c r="BM188" s="304"/>
      <c r="BN188" s="304"/>
      <c r="BO188" s="304"/>
      <c r="BP188" s="411">
        <f t="shared" si="51"/>
        <v>0</v>
      </c>
      <c r="BQ188" s="463"/>
      <c r="BR188" s="304"/>
      <c r="BS188" s="304"/>
      <c r="BT188" s="304"/>
      <c r="BU188" s="304"/>
      <c r="BV188" s="304"/>
      <c r="BW188" s="304"/>
      <c r="BX188" s="411"/>
      <c r="BY188" s="410"/>
      <c r="BZ188" s="334"/>
      <c r="CA188" s="334"/>
      <c r="CB188" s="334"/>
      <c r="CC188" s="411">
        <f t="shared" si="52"/>
        <v>0</v>
      </c>
      <c r="CD188" s="463"/>
      <c r="CE188" s="304"/>
      <c r="CF188" s="304"/>
      <c r="CG188" s="304"/>
      <c r="CH188" s="411">
        <f t="shared" si="53"/>
        <v>0</v>
      </c>
      <c r="CI188" s="463"/>
      <c r="CJ188" s="304"/>
      <c r="CK188" s="304"/>
      <c r="CL188" s="304"/>
      <c r="CM188" s="304"/>
      <c r="CN188" s="304"/>
      <c r="CO188" s="304"/>
      <c r="CP188" s="411"/>
    </row>
    <row r="189" spans="1:94" s="53" customFormat="1" ht="14.25" customHeight="1">
      <c r="A189" s="491" t="s">
        <v>1125</v>
      </c>
      <c r="B189" s="265"/>
      <c r="C189" s="186"/>
      <c r="D189" s="492"/>
      <c r="E189" s="410"/>
      <c r="F189" s="334"/>
      <c r="G189" s="334"/>
      <c r="H189" s="334"/>
      <c r="I189" s="411">
        <f t="shared" si="44"/>
        <v>0</v>
      </c>
      <c r="J189" s="463"/>
      <c r="K189" s="304"/>
      <c r="L189" s="304"/>
      <c r="M189" s="304"/>
      <c r="N189" s="411">
        <f t="shared" si="45"/>
        <v>0</v>
      </c>
      <c r="O189" s="463"/>
      <c r="P189" s="304"/>
      <c r="Q189" s="304"/>
      <c r="R189" s="304"/>
      <c r="S189" s="304"/>
      <c r="T189" s="304"/>
      <c r="U189" s="304"/>
      <c r="V189" s="411"/>
      <c r="W189" s="410"/>
      <c r="X189" s="334"/>
      <c r="Y189" s="334"/>
      <c r="Z189" s="334"/>
      <c r="AA189" s="411">
        <f t="shared" si="46"/>
        <v>0</v>
      </c>
      <c r="AB189" s="463"/>
      <c r="AC189" s="304"/>
      <c r="AD189" s="304"/>
      <c r="AE189" s="304"/>
      <c r="AF189" s="411">
        <f t="shared" si="47"/>
        <v>0</v>
      </c>
      <c r="AG189" s="463"/>
      <c r="AH189" s="304"/>
      <c r="AI189" s="304"/>
      <c r="AJ189" s="304"/>
      <c r="AK189" s="304"/>
      <c r="AL189" s="304"/>
      <c r="AM189" s="304"/>
      <c r="AN189" s="411"/>
      <c r="AO189" s="410"/>
      <c r="AP189" s="334"/>
      <c r="AQ189" s="334"/>
      <c r="AR189" s="334"/>
      <c r="AS189" s="411">
        <f t="shared" si="48"/>
        <v>0</v>
      </c>
      <c r="AT189" s="463"/>
      <c r="AU189" s="304"/>
      <c r="AV189" s="304"/>
      <c r="AW189" s="304"/>
      <c r="AX189" s="411">
        <f t="shared" si="49"/>
        <v>0</v>
      </c>
      <c r="AY189" s="463"/>
      <c r="AZ189" s="304"/>
      <c r="BA189" s="304"/>
      <c r="BB189" s="304"/>
      <c r="BC189" s="304"/>
      <c r="BD189" s="304"/>
      <c r="BE189" s="304"/>
      <c r="BF189" s="411"/>
      <c r="BG189" s="410"/>
      <c r="BH189" s="334"/>
      <c r="BI189" s="334"/>
      <c r="BJ189" s="334"/>
      <c r="BK189" s="411">
        <f t="shared" si="50"/>
        <v>0</v>
      </c>
      <c r="BL189" s="463"/>
      <c r="BM189" s="304"/>
      <c r="BN189" s="304"/>
      <c r="BO189" s="304"/>
      <c r="BP189" s="411">
        <f t="shared" si="51"/>
        <v>0</v>
      </c>
      <c r="BQ189" s="463"/>
      <c r="BR189" s="304"/>
      <c r="BS189" s="304"/>
      <c r="BT189" s="304"/>
      <c r="BU189" s="304"/>
      <c r="BV189" s="304"/>
      <c r="BW189" s="304"/>
      <c r="BX189" s="411"/>
      <c r="BY189" s="410"/>
      <c r="BZ189" s="334"/>
      <c r="CA189" s="334"/>
      <c r="CB189" s="334"/>
      <c r="CC189" s="411">
        <f t="shared" si="52"/>
        <v>0</v>
      </c>
      <c r="CD189" s="463"/>
      <c r="CE189" s="304"/>
      <c r="CF189" s="304"/>
      <c r="CG189" s="304"/>
      <c r="CH189" s="411">
        <f t="shared" si="53"/>
        <v>0</v>
      </c>
      <c r="CI189" s="463"/>
      <c r="CJ189" s="304"/>
      <c r="CK189" s="304"/>
      <c r="CL189" s="304"/>
      <c r="CM189" s="304"/>
      <c r="CN189" s="304"/>
      <c r="CO189" s="304"/>
      <c r="CP189" s="411"/>
    </row>
    <row r="190" spans="1:94" s="53" customFormat="1" ht="14.25" customHeight="1">
      <c r="A190" s="491" t="s">
        <v>1126</v>
      </c>
      <c r="B190" s="265"/>
      <c r="C190" s="186"/>
      <c r="D190" s="492"/>
      <c r="E190" s="410"/>
      <c r="F190" s="334"/>
      <c r="G190" s="334"/>
      <c r="H190" s="334"/>
      <c r="I190" s="411">
        <f t="shared" si="44"/>
        <v>0</v>
      </c>
      <c r="J190" s="463"/>
      <c r="K190" s="304"/>
      <c r="L190" s="304"/>
      <c r="M190" s="304"/>
      <c r="N190" s="411">
        <f t="shared" si="45"/>
        <v>0</v>
      </c>
      <c r="O190" s="463"/>
      <c r="P190" s="304"/>
      <c r="Q190" s="304"/>
      <c r="R190" s="304"/>
      <c r="S190" s="304"/>
      <c r="T190" s="304"/>
      <c r="U190" s="304"/>
      <c r="V190" s="411"/>
      <c r="W190" s="410"/>
      <c r="X190" s="334"/>
      <c r="Y190" s="334"/>
      <c r="Z190" s="334"/>
      <c r="AA190" s="411">
        <f t="shared" si="46"/>
        <v>0</v>
      </c>
      <c r="AB190" s="463"/>
      <c r="AC190" s="304"/>
      <c r="AD190" s="304"/>
      <c r="AE190" s="304"/>
      <c r="AF190" s="411">
        <f t="shared" si="47"/>
        <v>0</v>
      </c>
      <c r="AG190" s="463"/>
      <c r="AH190" s="304"/>
      <c r="AI190" s="304"/>
      <c r="AJ190" s="304"/>
      <c r="AK190" s="304"/>
      <c r="AL190" s="304"/>
      <c r="AM190" s="304"/>
      <c r="AN190" s="411"/>
      <c r="AO190" s="410"/>
      <c r="AP190" s="334"/>
      <c r="AQ190" s="334"/>
      <c r="AR190" s="334"/>
      <c r="AS190" s="411">
        <f t="shared" si="48"/>
        <v>0</v>
      </c>
      <c r="AT190" s="463"/>
      <c r="AU190" s="304"/>
      <c r="AV190" s="304"/>
      <c r="AW190" s="304"/>
      <c r="AX190" s="411">
        <f t="shared" si="49"/>
        <v>0</v>
      </c>
      <c r="AY190" s="463"/>
      <c r="AZ190" s="304"/>
      <c r="BA190" s="304"/>
      <c r="BB190" s="304"/>
      <c r="BC190" s="304"/>
      <c r="BD190" s="304"/>
      <c r="BE190" s="304"/>
      <c r="BF190" s="411"/>
      <c r="BG190" s="410"/>
      <c r="BH190" s="334"/>
      <c r="BI190" s="334"/>
      <c r="BJ190" s="334"/>
      <c r="BK190" s="411">
        <f t="shared" si="50"/>
        <v>0</v>
      </c>
      <c r="BL190" s="463"/>
      <c r="BM190" s="304"/>
      <c r="BN190" s="304"/>
      <c r="BO190" s="304"/>
      <c r="BP190" s="411">
        <f t="shared" si="51"/>
        <v>0</v>
      </c>
      <c r="BQ190" s="463"/>
      <c r="BR190" s="304"/>
      <c r="BS190" s="304"/>
      <c r="BT190" s="304"/>
      <c r="BU190" s="304"/>
      <c r="BV190" s="304"/>
      <c r="BW190" s="304"/>
      <c r="BX190" s="411"/>
      <c r="BY190" s="410"/>
      <c r="BZ190" s="334"/>
      <c r="CA190" s="334"/>
      <c r="CB190" s="334"/>
      <c r="CC190" s="411">
        <f t="shared" si="52"/>
        <v>0</v>
      </c>
      <c r="CD190" s="463"/>
      <c r="CE190" s="304"/>
      <c r="CF190" s="304"/>
      <c r="CG190" s="304"/>
      <c r="CH190" s="411">
        <f t="shared" si="53"/>
        <v>0</v>
      </c>
      <c r="CI190" s="463"/>
      <c r="CJ190" s="304"/>
      <c r="CK190" s="304"/>
      <c r="CL190" s="304"/>
      <c r="CM190" s="304"/>
      <c r="CN190" s="304"/>
      <c r="CO190" s="304"/>
      <c r="CP190" s="411"/>
    </row>
    <row r="191" spans="1:94" s="53" customFormat="1" ht="14.25" customHeight="1">
      <c r="A191" s="491" t="s">
        <v>1127</v>
      </c>
      <c r="B191" s="265"/>
      <c r="C191" s="186"/>
      <c r="D191" s="492"/>
      <c r="E191" s="410"/>
      <c r="F191" s="334"/>
      <c r="G191" s="334"/>
      <c r="H191" s="334"/>
      <c r="I191" s="411">
        <f t="shared" si="44"/>
        <v>0</v>
      </c>
      <c r="J191" s="463"/>
      <c r="K191" s="304"/>
      <c r="L191" s="304"/>
      <c r="M191" s="304"/>
      <c r="N191" s="411">
        <f t="shared" si="45"/>
        <v>0</v>
      </c>
      <c r="O191" s="463"/>
      <c r="P191" s="304"/>
      <c r="Q191" s="304"/>
      <c r="R191" s="304"/>
      <c r="S191" s="304"/>
      <c r="T191" s="304"/>
      <c r="U191" s="304"/>
      <c r="V191" s="411"/>
      <c r="W191" s="410"/>
      <c r="X191" s="334"/>
      <c r="Y191" s="334"/>
      <c r="Z191" s="334"/>
      <c r="AA191" s="411">
        <f t="shared" si="46"/>
        <v>0</v>
      </c>
      <c r="AB191" s="463"/>
      <c r="AC191" s="304"/>
      <c r="AD191" s="304"/>
      <c r="AE191" s="304"/>
      <c r="AF191" s="411">
        <f t="shared" si="47"/>
        <v>0</v>
      </c>
      <c r="AG191" s="463"/>
      <c r="AH191" s="304"/>
      <c r="AI191" s="304"/>
      <c r="AJ191" s="304"/>
      <c r="AK191" s="304"/>
      <c r="AL191" s="304"/>
      <c r="AM191" s="304"/>
      <c r="AN191" s="411"/>
      <c r="AO191" s="410"/>
      <c r="AP191" s="334"/>
      <c r="AQ191" s="334"/>
      <c r="AR191" s="334"/>
      <c r="AS191" s="411">
        <f t="shared" si="48"/>
        <v>0</v>
      </c>
      <c r="AT191" s="463"/>
      <c r="AU191" s="304"/>
      <c r="AV191" s="304"/>
      <c r="AW191" s="304"/>
      <c r="AX191" s="411">
        <f t="shared" si="49"/>
        <v>0</v>
      </c>
      <c r="AY191" s="463"/>
      <c r="AZ191" s="304"/>
      <c r="BA191" s="304"/>
      <c r="BB191" s="304"/>
      <c r="BC191" s="304"/>
      <c r="BD191" s="304"/>
      <c r="BE191" s="304"/>
      <c r="BF191" s="411"/>
      <c r="BG191" s="410"/>
      <c r="BH191" s="334"/>
      <c r="BI191" s="334"/>
      <c r="BJ191" s="334"/>
      <c r="BK191" s="411">
        <f t="shared" si="50"/>
        <v>0</v>
      </c>
      <c r="BL191" s="463"/>
      <c r="BM191" s="304"/>
      <c r="BN191" s="304"/>
      <c r="BO191" s="304"/>
      <c r="BP191" s="411">
        <f t="shared" si="51"/>
        <v>0</v>
      </c>
      <c r="BQ191" s="463"/>
      <c r="BR191" s="304"/>
      <c r="BS191" s="304"/>
      <c r="BT191" s="304"/>
      <c r="BU191" s="304"/>
      <c r="BV191" s="304"/>
      <c r="BW191" s="304"/>
      <c r="BX191" s="411"/>
      <c r="BY191" s="410"/>
      <c r="BZ191" s="334"/>
      <c r="CA191" s="334"/>
      <c r="CB191" s="334"/>
      <c r="CC191" s="411">
        <f t="shared" si="52"/>
        <v>0</v>
      </c>
      <c r="CD191" s="463"/>
      <c r="CE191" s="304"/>
      <c r="CF191" s="304"/>
      <c r="CG191" s="304"/>
      <c r="CH191" s="411">
        <f t="shared" si="53"/>
        <v>0</v>
      </c>
      <c r="CI191" s="463"/>
      <c r="CJ191" s="304"/>
      <c r="CK191" s="304"/>
      <c r="CL191" s="304"/>
      <c r="CM191" s="304"/>
      <c r="CN191" s="304"/>
      <c r="CO191" s="304"/>
      <c r="CP191" s="411"/>
    </row>
    <row r="192" spans="1:94" s="53" customFormat="1" ht="14.25" customHeight="1">
      <c r="A192" s="491" t="s">
        <v>1128</v>
      </c>
      <c r="B192" s="265"/>
      <c r="C192" s="186"/>
      <c r="D192" s="492"/>
      <c r="E192" s="410"/>
      <c r="F192" s="334"/>
      <c r="G192" s="334"/>
      <c r="H192" s="334"/>
      <c r="I192" s="411">
        <f t="shared" si="44"/>
        <v>0</v>
      </c>
      <c r="J192" s="463"/>
      <c r="K192" s="304"/>
      <c r="L192" s="304"/>
      <c r="M192" s="304"/>
      <c r="N192" s="411">
        <f t="shared" si="45"/>
        <v>0</v>
      </c>
      <c r="O192" s="463"/>
      <c r="P192" s="304"/>
      <c r="Q192" s="304"/>
      <c r="R192" s="304"/>
      <c r="S192" s="304"/>
      <c r="T192" s="304"/>
      <c r="U192" s="304"/>
      <c r="V192" s="411"/>
      <c r="W192" s="410"/>
      <c r="X192" s="334"/>
      <c r="Y192" s="334"/>
      <c r="Z192" s="334"/>
      <c r="AA192" s="411">
        <f t="shared" si="46"/>
        <v>0</v>
      </c>
      <c r="AB192" s="463"/>
      <c r="AC192" s="304"/>
      <c r="AD192" s="304"/>
      <c r="AE192" s="304"/>
      <c r="AF192" s="411">
        <f t="shared" si="47"/>
        <v>0</v>
      </c>
      <c r="AG192" s="463"/>
      <c r="AH192" s="304"/>
      <c r="AI192" s="304"/>
      <c r="AJ192" s="304"/>
      <c r="AK192" s="304"/>
      <c r="AL192" s="304"/>
      <c r="AM192" s="304"/>
      <c r="AN192" s="411"/>
      <c r="AO192" s="410"/>
      <c r="AP192" s="334"/>
      <c r="AQ192" s="334"/>
      <c r="AR192" s="334"/>
      <c r="AS192" s="411">
        <f t="shared" si="48"/>
        <v>0</v>
      </c>
      <c r="AT192" s="463"/>
      <c r="AU192" s="304"/>
      <c r="AV192" s="304"/>
      <c r="AW192" s="304"/>
      <c r="AX192" s="411">
        <f t="shared" si="49"/>
        <v>0</v>
      </c>
      <c r="AY192" s="463"/>
      <c r="AZ192" s="304"/>
      <c r="BA192" s="304"/>
      <c r="BB192" s="304"/>
      <c r="BC192" s="304"/>
      <c r="BD192" s="304"/>
      <c r="BE192" s="304"/>
      <c r="BF192" s="411"/>
      <c r="BG192" s="410"/>
      <c r="BH192" s="334"/>
      <c r="BI192" s="334"/>
      <c r="BJ192" s="334"/>
      <c r="BK192" s="411">
        <f t="shared" si="50"/>
        <v>0</v>
      </c>
      <c r="BL192" s="463"/>
      <c r="BM192" s="304"/>
      <c r="BN192" s="304"/>
      <c r="BO192" s="304"/>
      <c r="BP192" s="411">
        <f t="shared" si="51"/>
        <v>0</v>
      </c>
      <c r="BQ192" s="463"/>
      <c r="BR192" s="304"/>
      <c r="BS192" s="304"/>
      <c r="BT192" s="304"/>
      <c r="BU192" s="304"/>
      <c r="BV192" s="304"/>
      <c r="BW192" s="304"/>
      <c r="BX192" s="411"/>
      <c r="BY192" s="410"/>
      <c r="BZ192" s="334"/>
      <c r="CA192" s="334"/>
      <c r="CB192" s="334"/>
      <c r="CC192" s="411">
        <f t="shared" si="52"/>
        <v>0</v>
      </c>
      <c r="CD192" s="463"/>
      <c r="CE192" s="304"/>
      <c r="CF192" s="304"/>
      <c r="CG192" s="304"/>
      <c r="CH192" s="411">
        <f t="shared" si="53"/>
        <v>0</v>
      </c>
      <c r="CI192" s="463"/>
      <c r="CJ192" s="304"/>
      <c r="CK192" s="304"/>
      <c r="CL192" s="304"/>
      <c r="CM192" s="304"/>
      <c r="CN192" s="304"/>
      <c r="CO192" s="304"/>
      <c r="CP192" s="411"/>
    </row>
    <row r="193" spans="1:94" s="53" customFormat="1" ht="14.25" customHeight="1">
      <c r="A193" s="491" t="s">
        <v>1129</v>
      </c>
      <c r="B193" s="265"/>
      <c r="C193" s="186"/>
      <c r="D193" s="492"/>
      <c r="E193" s="410"/>
      <c r="F193" s="334"/>
      <c r="G193" s="334"/>
      <c r="H193" s="334"/>
      <c r="I193" s="411">
        <f t="shared" si="44"/>
        <v>0</v>
      </c>
      <c r="J193" s="463"/>
      <c r="K193" s="304"/>
      <c r="L193" s="304"/>
      <c r="M193" s="304"/>
      <c r="N193" s="411">
        <f t="shared" si="45"/>
        <v>0</v>
      </c>
      <c r="O193" s="463"/>
      <c r="P193" s="304"/>
      <c r="Q193" s="304"/>
      <c r="R193" s="304"/>
      <c r="S193" s="304"/>
      <c r="T193" s="304"/>
      <c r="U193" s="304"/>
      <c r="V193" s="411"/>
      <c r="W193" s="410"/>
      <c r="X193" s="334"/>
      <c r="Y193" s="334"/>
      <c r="Z193" s="334"/>
      <c r="AA193" s="411">
        <f t="shared" si="46"/>
        <v>0</v>
      </c>
      <c r="AB193" s="463"/>
      <c r="AC193" s="304"/>
      <c r="AD193" s="304"/>
      <c r="AE193" s="304"/>
      <c r="AF193" s="411">
        <f t="shared" si="47"/>
        <v>0</v>
      </c>
      <c r="AG193" s="463"/>
      <c r="AH193" s="304"/>
      <c r="AI193" s="304"/>
      <c r="AJ193" s="304"/>
      <c r="AK193" s="304"/>
      <c r="AL193" s="304"/>
      <c r="AM193" s="304"/>
      <c r="AN193" s="411"/>
      <c r="AO193" s="410"/>
      <c r="AP193" s="334"/>
      <c r="AQ193" s="334"/>
      <c r="AR193" s="334"/>
      <c r="AS193" s="411">
        <f t="shared" si="48"/>
        <v>0</v>
      </c>
      <c r="AT193" s="463"/>
      <c r="AU193" s="304"/>
      <c r="AV193" s="304"/>
      <c r="AW193" s="304"/>
      <c r="AX193" s="411">
        <f t="shared" si="49"/>
        <v>0</v>
      </c>
      <c r="AY193" s="463"/>
      <c r="AZ193" s="304"/>
      <c r="BA193" s="304"/>
      <c r="BB193" s="304"/>
      <c r="BC193" s="304"/>
      <c r="BD193" s="304"/>
      <c r="BE193" s="304"/>
      <c r="BF193" s="411"/>
      <c r="BG193" s="410"/>
      <c r="BH193" s="334"/>
      <c r="BI193" s="334"/>
      <c r="BJ193" s="334"/>
      <c r="BK193" s="411">
        <f t="shared" si="50"/>
        <v>0</v>
      </c>
      <c r="BL193" s="463"/>
      <c r="BM193" s="304"/>
      <c r="BN193" s="304"/>
      <c r="BO193" s="304"/>
      <c r="BP193" s="411">
        <f t="shared" si="51"/>
        <v>0</v>
      </c>
      <c r="BQ193" s="463"/>
      <c r="BR193" s="304"/>
      <c r="BS193" s="304"/>
      <c r="BT193" s="304"/>
      <c r="BU193" s="304"/>
      <c r="BV193" s="304"/>
      <c r="BW193" s="304"/>
      <c r="BX193" s="411"/>
      <c r="BY193" s="410"/>
      <c r="BZ193" s="334"/>
      <c r="CA193" s="334"/>
      <c r="CB193" s="334"/>
      <c r="CC193" s="411">
        <f t="shared" si="52"/>
        <v>0</v>
      </c>
      <c r="CD193" s="463"/>
      <c r="CE193" s="304"/>
      <c r="CF193" s="304"/>
      <c r="CG193" s="304"/>
      <c r="CH193" s="411">
        <f t="shared" si="53"/>
        <v>0</v>
      </c>
      <c r="CI193" s="463"/>
      <c r="CJ193" s="304"/>
      <c r="CK193" s="304"/>
      <c r="CL193" s="304"/>
      <c r="CM193" s="304"/>
      <c r="CN193" s="304"/>
      <c r="CO193" s="304"/>
      <c r="CP193" s="411"/>
    </row>
    <row r="194" spans="1:94" s="53" customFormat="1" ht="14.25" customHeight="1">
      <c r="A194" s="491" t="s">
        <v>1130</v>
      </c>
      <c r="B194" s="265"/>
      <c r="C194" s="186"/>
      <c r="D194" s="492"/>
      <c r="E194" s="410"/>
      <c r="F194" s="334"/>
      <c r="G194" s="334"/>
      <c r="H194" s="334"/>
      <c r="I194" s="411">
        <f t="shared" si="44"/>
        <v>0</v>
      </c>
      <c r="J194" s="463"/>
      <c r="K194" s="304"/>
      <c r="L194" s="304"/>
      <c r="M194" s="304"/>
      <c r="N194" s="411">
        <f t="shared" si="45"/>
        <v>0</v>
      </c>
      <c r="O194" s="463"/>
      <c r="P194" s="304"/>
      <c r="Q194" s="304"/>
      <c r="R194" s="304"/>
      <c r="S194" s="304"/>
      <c r="T194" s="304"/>
      <c r="U194" s="304"/>
      <c r="V194" s="411"/>
      <c r="W194" s="410"/>
      <c r="X194" s="334"/>
      <c r="Y194" s="334"/>
      <c r="Z194" s="334"/>
      <c r="AA194" s="411">
        <f t="shared" si="46"/>
        <v>0</v>
      </c>
      <c r="AB194" s="463"/>
      <c r="AC194" s="304"/>
      <c r="AD194" s="304"/>
      <c r="AE194" s="304"/>
      <c r="AF194" s="411">
        <f t="shared" si="47"/>
        <v>0</v>
      </c>
      <c r="AG194" s="463"/>
      <c r="AH194" s="304"/>
      <c r="AI194" s="304"/>
      <c r="AJ194" s="304"/>
      <c r="AK194" s="304"/>
      <c r="AL194" s="304"/>
      <c r="AM194" s="304"/>
      <c r="AN194" s="411"/>
      <c r="AO194" s="410"/>
      <c r="AP194" s="334"/>
      <c r="AQ194" s="334"/>
      <c r="AR194" s="334"/>
      <c r="AS194" s="411">
        <f t="shared" si="48"/>
        <v>0</v>
      </c>
      <c r="AT194" s="463"/>
      <c r="AU194" s="304"/>
      <c r="AV194" s="304"/>
      <c r="AW194" s="304"/>
      <c r="AX194" s="411">
        <f t="shared" si="49"/>
        <v>0</v>
      </c>
      <c r="AY194" s="463"/>
      <c r="AZ194" s="304"/>
      <c r="BA194" s="304"/>
      <c r="BB194" s="304"/>
      <c r="BC194" s="304"/>
      <c r="BD194" s="304"/>
      <c r="BE194" s="304"/>
      <c r="BF194" s="411"/>
      <c r="BG194" s="410"/>
      <c r="BH194" s="334"/>
      <c r="BI194" s="334"/>
      <c r="BJ194" s="334"/>
      <c r="BK194" s="411">
        <f t="shared" si="50"/>
        <v>0</v>
      </c>
      <c r="BL194" s="463"/>
      <c r="BM194" s="304"/>
      <c r="BN194" s="304"/>
      <c r="BO194" s="304"/>
      <c r="BP194" s="411">
        <f t="shared" si="51"/>
        <v>0</v>
      </c>
      <c r="BQ194" s="463"/>
      <c r="BR194" s="304"/>
      <c r="BS194" s="304"/>
      <c r="BT194" s="304"/>
      <c r="BU194" s="304"/>
      <c r="BV194" s="304"/>
      <c r="BW194" s="304"/>
      <c r="BX194" s="411"/>
      <c r="BY194" s="410"/>
      <c r="BZ194" s="334"/>
      <c r="CA194" s="334"/>
      <c r="CB194" s="334"/>
      <c r="CC194" s="411">
        <f t="shared" si="52"/>
        <v>0</v>
      </c>
      <c r="CD194" s="463"/>
      <c r="CE194" s="304"/>
      <c r="CF194" s="304"/>
      <c r="CG194" s="304"/>
      <c r="CH194" s="411">
        <f t="shared" si="53"/>
        <v>0</v>
      </c>
      <c r="CI194" s="463"/>
      <c r="CJ194" s="304"/>
      <c r="CK194" s="304"/>
      <c r="CL194" s="304"/>
      <c r="CM194" s="304"/>
      <c r="CN194" s="304"/>
      <c r="CO194" s="304"/>
      <c r="CP194" s="411"/>
    </row>
    <row r="195" spans="1:94" s="53" customFormat="1" ht="14.25" customHeight="1">
      <c r="A195" s="491" t="s">
        <v>1131</v>
      </c>
      <c r="B195" s="265"/>
      <c r="C195" s="186"/>
      <c r="D195" s="492"/>
      <c r="E195" s="410"/>
      <c r="F195" s="334"/>
      <c r="G195" s="334"/>
      <c r="H195" s="334"/>
      <c r="I195" s="411">
        <f t="shared" si="44"/>
        <v>0</v>
      </c>
      <c r="J195" s="463"/>
      <c r="K195" s="304"/>
      <c r="L195" s="304"/>
      <c r="M195" s="304"/>
      <c r="N195" s="411">
        <f t="shared" si="45"/>
        <v>0</v>
      </c>
      <c r="O195" s="463"/>
      <c r="P195" s="304"/>
      <c r="Q195" s="304"/>
      <c r="R195" s="304"/>
      <c r="S195" s="304"/>
      <c r="T195" s="304"/>
      <c r="U195" s="304"/>
      <c r="V195" s="411"/>
      <c r="W195" s="410"/>
      <c r="X195" s="334"/>
      <c r="Y195" s="334"/>
      <c r="Z195" s="334"/>
      <c r="AA195" s="411">
        <f t="shared" si="46"/>
        <v>0</v>
      </c>
      <c r="AB195" s="463"/>
      <c r="AC195" s="304"/>
      <c r="AD195" s="304"/>
      <c r="AE195" s="304"/>
      <c r="AF195" s="411">
        <f t="shared" si="47"/>
        <v>0</v>
      </c>
      <c r="AG195" s="463"/>
      <c r="AH195" s="304"/>
      <c r="AI195" s="304"/>
      <c r="AJ195" s="304"/>
      <c r="AK195" s="304"/>
      <c r="AL195" s="304"/>
      <c r="AM195" s="304"/>
      <c r="AN195" s="411"/>
      <c r="AO195" s="410"/>
      <c r="AP195" s="334"/>
      <c r="AQ195" s="334"/>
      <c r="AR195" s="334"/>
      <c r="AS195" s="411">
        <f t="shared" si="48"/>
        <v>0</v>
      </c>
      <c r="AT195" s="463"/>
      <c r="AU195" s="304"/>
      <c r="AV195" s="304"/>
      <c r="AW195" s="304"/>
      <c r="AX195" s="411">
        <f t="shared" si="49"/>
        <v>0</v>
      </c>
      <c r="AY195" s="463"/>
      <c r="AZ195" s="304"/>
      <c r="BA195" s="304"/>
      <c r="BB195" s="304"/>
      <c r="BC195" s="304"/>
      <c r="BD195" s="304"/>
      <c r="BE195" s="304"/>
      <c r="BF195" s="411"/>
      <c r="BG195" s="410"/>
      <c r="BH195" s="334"/>
      <c r="BI195" s="334"/>
      <c r="BJ195" s="334"/>
      <c r="BK195" s="411">
        <f t="shared" si="50"/>
        <v>0</v>
      </c>
      <c r="BL195" s="463"/>
      <c r="BM195" s="304"/>
      <c r="BN195" s="304"/>
      <c r="BO195" s="304"/>
      <c r="BP195" s="411">
        <f t="shared" si="51"/>
        <v>0</v>
      </c>
      <c r="BQ195" s="463"/>
      <c r="BR195" s="304"/>
      <c r="BS195" s="304"/>
      <c r="BT195" s="304"/>
      <c r="BU195" s="304"/>
      <c r="BV195" s="304"/>
      <c r="BW195" s="304"/>
      <c r="BX195" s="411"/>
      <c r="BY195" s="410"/>
      <c r="BZ195" s="334"/>
      <c r="CA195" s="334"/>
      <c r="CB195" s="334"/>
      <c r="CC195" s="411">
        <f t="shared" si="52"/>
        <v>0</v>
      </c>
      <c r="CD195" s="463"/>
      <c r="CE195" s="304"/>
      <c r="CF195" s="304"/>
      <c r="CG195" s="304"/>
      <c r="CH195" s="411">
        <f t="shared" si="53"/>
        <v>0</v>
      </c>
      <c r="CI195" s="463"/>
      <c r="CJ195" s="304"/>
      <c r="CK195" s="304"/>
      <c r="CL195" s="304"/>
      <c r="CM195" s="304"/>
      <c r="CN195" s="304"/>
      <c r="CO195" s="304"/>
      <c r="CP195" s="411"/>
    </row>
    <row r="196" spans="1:94" s="53" customFormat="1" ht="14.25" customHeight="1">
      <c r="A196" s="491" t="s">
        <v>1132</v>
      </c>
      <c r="B196" s="265"/>
      <c r="C196" s="186"/>
      <c r="D196" s="492"/>
      <c r="E196" s="410"/>
      <c r="F196" s="334"/>
      <c r="G196" s="334"/>
      <c r="H196" s="334"/>
      <c r="I196" s="411">
        <f t="shared" si="44"/>
        <v>0</v>
      </c>
      <c r="J196" s="463"/>
      <c r="K196" s="304"/>
      <c r="L196" s="304"/>
      <c r="M196" s="304"/>
      <c r="N196" s="411">
        <f t="shared" si="45"/>
        <v>0</v>
      </c>
      <c r="O196" s="463"/>
      <c r="P196" s="304"/>
      <c r="Q196" s="304"/>
      <c r="R196" s="304"/>
      <c r="S196" s="304"/>
      <c r="T196" s="304"/>
      <c r="U196" s="304"/>
      <c r="V196" s="411"/>
      <c r="W196" s="410"/>
      <c r="X196" s="334"/>
      <c r="Y196" s="334"/>
      <c r="Z196" s="334"/>
      <c r="AA196" s="411">
        <f t="shared" si="46"/>
        <v>0</v>
      </c>
      <c r="AB196" s="463"/>
      <c r="AC196" s="304"/>
      <c r="AD196" s="304"/>
      <c r="AE196" s="304"/>
      <c r="AF196" s="411">
        <f t="shared" si="47"/>
        <v>0</v>
      </c>
      <c r="AG196" s="463"/>
      <c r="AH196" s="304"/>
      <c r="AI196" s="304"/>
      <c r="AJ196" s="304"/>
      <c r="AK196" s="304"/>
      <c r="AL196" s="304"/>
      <c r="AM196" s="304"/>
      <c r="AN196" s="411"/>
      <c r="AO196" s="410"/>
      <c r="AP196" s="334"/>
      <c r="AQ196" s="334"/>
      <c r="AR196" s="334"/>
      <c r="AS196" s="411">
        <f t="shared" si="48"/>
        <v>0</v>
      </c>
      <c r="AT196" s="463"/>
      <c r="AU196" s="304"/>
      <c r="AV196" s="304"/>
      <c r="AW196" s="304"/>
      <c r="AX196" s="411">
        <f t="shared" si="49"/>
        <v>0</v>
      </c>
      <c r="AY196" s="463"/>
      <c r="AZ196" s="304"/>
      <c r="BA196" s="304"/>
      <c r="BB196" s="304"/>
      <c r="BC196" s="304"/>
      <c r="BD196" s="304"/>
      <c r="BE196" s="304"/>
      <c r="BF196" s="411"/>
      <c r="BG196" s="410"/>
      <c r="BH196" s="334"/>
      <c r="BI196" s="334"/>
      <c r="BJ196" s="334"/>
      <c r="BK196" s="411">
        <f t="shared" si="50"/>
        <v>0</v>
      </c>
      <c r="BL196" s="463"/>
      <c r="BM196" s="304"/>
      <c r="BN196" s="304"/>
      <c r="BO196" s="304"/>
      <c r="BP196" s="411">
        <f t="shared" si="51"/>
        <v>0</v>
      </c>
      <c r="BQ196" s="463"/>
      <c r="BR196" s="304"/>
      <c r="BS196" s="304"/>
      <c r="BT196" s="304"/>
      <c r="BU196" s="304"/>
      <c r="BV196" s="304"/>
      <c r="BW196" s="304"/>
      <c r="BX196" s="411"/>
      <c r="BY196" s="410"/>
      <c r="BZ196" s="334"/>
      <c r="CA196" s="334"/>
      <c r="CB196" s="334"/>
      <c r="CC196" s="411">
        <f t="shared" si="52"/>
        <v>0</v>
      </c>
      <c r="CD196" s="463"/>
      <c r="CE196" s="304"/>
      <c r="CF196" s="304"/>
      <c r="CG196" s="304"/>
      <c r="CH196" s="411">
        <f t="shared" si="53"/>
        <v>0</v>
      </c>
      <c r="CI196" s="463"/>
      <c r="CJ196" s="304"/>
      <c r="CK196" s="304"/>
      <c r="CL196" s="304"/>
      <c r="CM196" s="304"/>
      <c r="CN196" s="304"/>
      <c r="CO196" s="304"/>
      <c r="CP196" s="411"/>
    </row>
    <row r="197" spans="1:94" s="53" customFormat="1" ht="14.25" customHeight="1">
      <c r="A197" s="491" t="s">
        <v>1133</v>
      </c>
      <c r="B197" s="265"/>
      <c r="C197" s="186"/>
      <c r="D197" s="492"/>
      <c r="E197" s="410"/>
      <c r="F197" s="334"/>
      <c r="G197" s="334"/>
      <c r="H197" s="334"/>
      <c r="I197" s="411">
        <f t="shared" si="44"/>
        <v>0</v>
      </c>
      <c r="J197" s="463"/>
      <c r="K197" s="304"/>
      <c r="L197" s="304"/>
      <c r="M197" s="304"/>
      <c r="N197" s="411">
        <f t="shared" si="45"/>
        <v>0</v>
      </c>
      <c r="O197" s="463"/>
      <c r="P197" s="304"/>
      <c r="Q197" s="304"/>
      <c r="R197" s="304"/>
      <c r="S197" s="304"/>
      <c r="T197" s="304"/>
      <c r="U197" s="304"/>
      <c r="V197" s="411"/>
      <c r="W197" s="410"/>
      <c r="X197" s="334"/>
      <c r="Y197" s="334"/>
      <c r="Z197" s="334"/>
      <c r="AA197" s="411">
        <f t="shared" si="46"/>
        <v>0</v>
      </c>
      <c r="AB197" s="463"/>
      <c r="AC197" s="304"/>
      <c r="AD197" s="304"/>
      <c r="AE197" s="304"/>
      <c r="AF197" s="411">
        <f t="shared" si="47"/>
        <v>0</v>
      </c>
      <c r="AG197" s="463"/>
      <c r="AH197" s="304"/>
      <c r="AI197" s="304"/>
      <c r="AJ197" s="304"/>
      <c r="AK197" s="304"/>
      <c r="AL197" s="304"/>
      <c r="AM197" s="304"/>
      <c r="AN197" s="411"/>
      <c r="AO197" s="410"/>
      <c r="AP197" s="334"/>
      <c r="AQ197" s="334"/>
      <c r="AR197" s="334"/>
      <c r="AS197" s="411">
        <f t="shared" si="48"/>
        <v>0</v>
      </c>
      <c r="AT197" s="463"/>
      <c r="AU197" s="304"/>
      <c r="AV197" s="304"/>
      <c r="AW197" s="304"/>
      <c r="AX197" s="411">
        <f t="shared" si="49"/>
        <v>0</v>
      </c>
      <c r="AY197" s="463"/>
      <c r="AZ197" s="304"/>
      <c r="BA197" s="304"/>
      <c r="BB197" s="304"/>
      <c r="BC197" s="304"/>
      <c r="BD197" s="304"/>
      <c r="BE197" s="304"/>
      <c r="BF197" s="411"/>
      <c r="BG197" s="410"/>
      <c r="BH197" s="334"/>
      <c r="BI197" s="334"/>
      <c r="BJ197" s="334"/>
      <c r="BK197" s="411">
        <f t="shared" si="50"/>
        <v>0</v>
      </c>
      <c r="BL197" s="463"/>
      <c r="BM197" s="304"/>
      <c r="BN197" s="304"/>
      <c r="BO197" s="304"/>
      <c r="BP197" s="411">
        <f t="shared" si="51"/>
        <v>0</v>
      </c>
      <c r="BQ197" s="463"/>
      <c r="BR197" s="304"/>
      <c r="BS197" s="304"/>
      <c r="BT197" s="304"/>
      <c r="BU197" s="304"/>
      <c r="BV197" s="304"/>
      <c r="BW197" s="304"/>
      <c r="BX197" s="411"/>
      <c r="BY197" s="410"/>
      <c r="BZ197" s="334"/>
      <c r="CA197" s="334"/>
      <c r="CB197" s="334"/>
      <c r="CC197" s="411">
        <f t="shared" si="52"/>
        <v>0</v>
      </c>
      <c r="CD197" s="463"/>
      <c r="CE197" s="304"/>
      <c r="CF197" s="304"/>
      <c r="CG197" s="304"/>
      <c r="CH197" s="411">
        <f t="shared" si="53"/>
        <v>0</v>
      </c>
      <c r="CI197" s="463"/>
      <c r="CJ197" s="304"/>
      <c r="CK197" s="304"/>
      <c r="CL197" s="304"/>
      <c r="CM197" s="304"/>
      <c r="CN197" s="304"/>
      <c r="CO197" s="304"/>
      <c r="CP197" s="411"/>
    </row>
    <row r="198" spans="1:94" s="53" customFormat="1" ht="14.25" customHeight="1">
      <c r="A198" s="491" t="s">
        <v>1134</v>
      </c>
      <c r="B198" s="265"/>
      <c r="C198" s="186"/>
      <c r="D198" s="492"/>
      <c r="E198" s="410"/>
      <c r="F198" s="334"/>
      <c r="G198" s="334"/>
      <c r="H198" s="334"/>
      <c r="I198" s="411">
        <f t="shared" si="44"/>
        <v>0</v>
      </c>
      <c r="J198" s="463"/>
      <c r="K198" s="304"/>
      <c r="L198" s="304"/>
      <c r="M198" s="304"/>
      <c r="N198" s="411">
        <f t="shared" si="45"/>
        <v>0</v>
      </c>
      <c r="O198" s="463"/>
      <c r="P198" s="304"/>
      <c r="Q198" s="304"/>
      <c r="R198" s="304"/>
      <c r="S198" s="304"/>
      <c r="T198" s="304"/>
      <c r="U198" s="304"/>
      <c r="V198" s="411"/>
      <c r="W198" s="410"/>
      <c r="X198" s="334"/>
      <c r="Y198" s="334"/>
      <c r="Z198" s="334"/>
      <c r="AA198" s="411">
        <f t="shared" si="46"/>
        <v>0</v>
      </c>
      <c r="AB198" s="463"/>
      <c r="AC198" s="304"/>
      <c r="AD198" s="304"/>
      <c r="AE198" s="304"/>
      <c r="AF198" s="411">
        <f t="shared" si="47"/>
        <v>0</v>
      </c>
      <c r="AG198" s="463"/>
      <c r="AH198" s="304"/>
      <c r="AI198" s="304"/>
      <c r="AJ198" s="304"/>
      <c r="AK198" s="304"/>
      <c r="AL198" s="304"/>
      <c r="AM198" s="304"/>
      <c r="AN198" s="411"/>
      <c r="AO198" s="410"/>
      <c r="AP198" s="334"/>
      <c r="AQ198" s="334"/>
      <c r="AR198" s="334"/>
      <c r="AS198" s="411">
        <f t="shared" si="48"/>
        <v>0</v>
      </c>
      <c r="AT198" s="463"/>
      <c r="AU198" s="304"/>
      <c r="AV198" s="304"/>
      <c r="AW198" s="304"/>
      <c r="AX198" s="411">
        <f t="shared" si="49"/>
        <v>0</v>
      </c>
      <c r="AY198" s="463"/>
      <c r="AZ198" s="304"/>
      <c r="BA198" s="304"/>
      <c r="BB198" s="304"/>
      <c r="BC198" s="304"/>
      <c r="BD198" s="304"/>
      <c r="BE198" s="304"/>
      <c r="BF198" s="411"/>
      <c r="BG198" s="410"/>
      <c r="BH198" s="334"/>
      <c r="BI198" s="334"/>
      <c r="BJ198" s="334"/>
      <c r="BK198" s="411">
        <f t="shared" si="50"/>
        <v>0</v>
      </c>
      <c r="BL198" s="463"/>
      <c r="BM198" s="304"/>
      <c r="BN198" s="304"/>
      <c r="BO198" s="304"/>
      <c r="BP198" s="411">
        <f t="shared" si="51"/>
        <v>0</v>
      </c>
      <c r="BQ198" s="463"/>
      <c r="BR198" s="304"/>
      <c r="BS198" s="304"/>
      <c r="BT198" s="304"/>
      <c r="BU198" s="304"/>
      <c r="BV198" s="304"/>
      <c r="BW198" s="304"/>
      <c r="BX198" s="411"/>
      <c r="BY198" s="410"/>
      <c r="BZ198" s="334"/>
      <c r="CA198" s="334"/>
      <c r="CB198" s="334"/>
      <c r="CC198" s="411">
        <f t="shared" si="52"/>
        <v>0</v>
      </c>
      <c r="CD198" s="463"/>
      <c r="CE198" s="304"/>
      <c r="CF198" s="304"/>
      <c r="CG198" s="304"/>
      <c r="CH198" s="411">
        <f t="shared" si="53"/>
        <v>0</v>
      </c>
      <c r="CI198" s="463"/>
      <c r="CJ198" s="304"/>
      <c r="CK198" s="304"/>
      <c r="CL198" s="304"/>
      <c r="CM198" s="304"/>
      <c r="CN198" s="304"/>
      <c r="CO198" s="304"/>
      <c r="CP198" s="411"/>
    </row>
    <row r="199" spans="1:94" s="53" customFormat="1" ht="14.25" customHeight="1">
      <c r="A199" s="491" t="s">
        <v>1135</v>
      </c>
      <c r="B199" s="265"/>
      <c r="C199" s="186"/>
      <c r="D199" s="492"/>
      <c r="E199" s="410"/>
      <c r="F199" s="334"/>
      <c r="G199" s="334"/>
      <c r="H199" s="334"/>
      <c r="I199" s="411">
        <f t="shared" si="44"/>
        <v>0</v>
      </c>
      <c r="J199" s="463"/>
      <c r="K199" s="304"/>
      <c r="L199" s="304"/>
      <c r="M199" s="304"/>
      <c r="N199" s="411">
        <f t="shared" si="45"/>
        <v>0</v>
      </c>
      <c r="O199" s="463"/>
      <c r="P199" s="304"/>
      <c r="Q199" s="304"/>
      <c r="R199" s="304"/>
      <c r="S199" s="304"/>
      <c r="T199" s="304"/>
      <c r="U199" s="304"/>
      <c r="V199" s="411"/>
      <c r="W199" s="410"/>
      <c r="X199" s="334"/>
      <c r="Y199" s="334"/>
      <c r="Z199" s="334"/>
      <c r="AA199" s="411">
        <f t="shared" si="46"/>
        <v>0</v>
      </c>
      <c r="AB199" s="463"/>
      <c r="AC199" s="304"/>
      <c r="AD199" s="304"/>
      <c r="AE199" s="304"/>
      <c r="AF199" s="411">
        <f t="shared" si="47"/>
        <v>0</v>
      </c>
      <c r="AG199" s="463"/>
      <c r="AH199" s="304"/>
      <c r="AI199" s="304"/>
      <c r="AJ199" s="304"/>
      <c r="AK199" s="304"/>
      <c r="AL199" s="304"/>
      <c r="AM199" s="304"/>
      <c r="AN199" s="411"/>
      <c r="AO199" s="410"/>
      <c r="AP199" s="334"/>
      <c r="AQ199" s="334"/>
      <c r="AR199" s="334"/>
      <c r="AS199" s="411">
        <f t="shared" si="48"/>
        <v>0</v>
      </c>
      <c r="AT199" s="463"/>
      <c r="AU199" s="304"/>
      <c r="AV199" s="304"/>
      <c r="AW199" s="304"/>
      <c r="AX199" s="411">
        <f t="shared" si="49"/>
        <v>0</v>
      </c>
      <c r="AY199" s="463"/>
      <c r="AZ199" s="304"/>
      <c r="BA199" s="304"/>
      <c r="BB199" s="304"/>
      <c r="BC199" s="304"/>
      <c r="BD199" s="304"/>
      <c r="BE199" s="304"/>
      <c r="BF199" s="411"/>
      <c r="BG199" s="410"/>
      <c r="BH199" s="334"/>
      <c r="BI199" s="334"/>
      <c r="BJ199" s="334"/>
      <c r="BK199" s="411">
        <f t="shared" si="50"/>
        <v>0</v>
      </c>
      <c r="BL199" s="463"/>
      <c r="BM199" s="304"/>
      <c r="BN199" s="304"/>
      <c r="BO199" s="304"/>
      <c r="BP199" s="411">
        <f t="shared" si="51"/>
        <v>0</v>
      </c>
      <c r="BQ199" s="463"/>
      <c r="BR199" s="304"/>
      <c r="BS199" s="304"/>
      <c r="BT199" s="304"/>
      <c r="BU199" s="304"/>
      <c r="BV199" s="304"/>
      <c r="BW199" s="304"/>
      <c r="BX199" s="411"/>
      <c r="BY199" s="410"/>
      <c r="BZ199" s="334"/>
      <c r="CA199" s="334"/>
      <c r="CB199" s="334"/>
      <c r="CC199" s="411">
        <f t="shared" si="52"/>
        <v>0</v>
      </c>
      <c r="CD199" s="463"/>
      <c r="CE199" s="304"/>
      <c r="CF199" s="304"/>
      <c r="CG199" s="304"/>
      <c r="CH199" s="411">
        <f t="shared" si="53"/>
        <v>0</v>
      </c>
      <c r="CI199" s="463"/>
      <c r="CJ199" s="304"/>
      <c r="CK199" s="304"/>
      <c r="CL199" s="304"/>
      <c r="CM199" s="304"/>
      <c r="CN199" s="304"/>
      <c r="CO199" s="304"/>
      <c r="CP199" s="411"/>
    </row>
    <row r="200" spans="1:94" s="53" customFormat="1" ht="14.25" customHeight="1">
      <c r="A200" s="491" t="s">
        <v>1136</v>
      </c>
      <c r="B200" s="265"/>
      <c r="C200" s="186"/>
      <c r="D200" s="492"/>
      <c r="E200" s="410"/>
      <c r="F200" s="334"/>
      <c r="G200" s="334"/>
      <c r="H200" s="334"/>
      <c r="I200" s="411">
        <f t="shared" ref="I200:I206" si="54">+E200-F200-G200+H200</f>
        <v>0</v>
      </c>
      <c r="J200" s="463"/>
      <c r="K200" s="304"/>
      <c r="L200" s="304"/>
      <c r="M200" s="304"/>
      <c r="N200" s="411">
        <f t="shared" ref="N200:N206" si="55">+J200-K200-L200+M200</f>
        <v>0</v>
      </c>
      <c r="O200" s="463"/>
      <c r="P200" s="304"/>
      <c r="Q200" s="304"/>
      <c r="R200" s="304"/>
      <c r="S200" s="304"/>
      <c r="T200" s="304"/>
      <c r="U200" s="304"/>
      <c r="V200" s="411"/>
      <c r="W200" s="410"/>
      <c r="X200" s="334"/>
      <c r="Y200" s="334"/>
      <c r="Z200" s="334"/>
      <c r="AA200" s="411">
        <f t="shared" ref="AA200:AA206" si="56">+W200-X200-Y200+Z200</f>
        <v>0</v>
      </c>
      <c r="AB200" s="463"/>
      <c r="AC200" s="304"/>
      <c r="AD200" s="304"/>
      <c r="AE200" s="304"/>
      <c r="AF200" s="411">
        <f t="shared" ref="AF200:AF206" si="57">+AB200-AC200-AD200+AE200</f>
        <v>0</v>
      </c>
      <c r="AG200" s="463"/>
      <c r="AH200" s="304"/>
      <c r="AI200" s="304"/>
      <c r="AJ200" s="304"/>
      <c r="AK200" s="304"/>
      <c r="AL200" s="304"/>
      <c r="AM200" s="304"/>
      <c r="AN200" s="411"/>
      <c r="AO200" s="410"/>
      <c r="AP200" s="334"/>
      <c r="AQ200" s="334"/>
      <c r="AR200" s="334"/>
      <c r="AS200" s="411">
        <f t="shared" ref="AS200:AS206" si="58">+AO200-AP200-AQ200+AR200</f>
        <v>0</v>
      </c>
      <c r="AT200" s="463"/>
      <c r="AU200" s="304"/>
      <c r="AV200" s="304"/>
      <c r="AW200" s="304"/>
      <c r="AX200" s="411">
        <f t="shared" ref="AX200:AX206" si="59">+AT200-AU200-AV200+AW200</f>
        <v>0</v>
      </c>
      <c r="AY200" s="463"/>
      <c r="AZ200" s="304"/>
      <c r="BA200" s="304"/>
      <c r="BB200" s="304"/>
      <c r="BC200" s="304"/>
      <c r="BD200" s="304"/>
      <c r="BE200" s="304"/>
      <c r="BF200" s="411"/>
      <c r="BG200" s="410"/>
      <c r="BH200" s="334"/>
      <c r="BI200" s="334"/>
      <c r="BJ200" s="334"/>
      <c r="BK200" s="411">
        <f t="shared" ref="BK200:BK206" si="60">+BG200-BH200-BI200+BJ200</f>
        <v>0</v>
      </c>
      <c r="BL200" s="463"/>
      <c r="BM200" s="304"/>
      <c r="BN200" s="304"/>
      <c r="BO200" s="304"/>
      <c r="BP200" s="411">
        <f t="shared" ref="BP200:BP206" si="61">+BL200-BM200-BN200+BO200</f>
        <v>0</v>
      </c>
      <c r="BQ200" s="463"/>
      <c r="BR200" s="304"/>
      <c r="BS200" s="304"/>
      <c r="BT200" s="304"/>
      <c r="BU200" s="304"/>
      <c r="BV200" s="304"/>
      <c r="BW200" s="304"/>
      <c r="BX200" s="411"/>
      <c r="BY200" s="410"/>
      <c r="BZ200" s="334"/>
      <c r="CA200" s="334"/>
      <c r="CB200" s="334"/>
      <c r="CC200" s="411">
        <f t="shared" ref="CC200:CC206" si="62">+BY200-BZ200-CA200+CB200</f>
        <v>0</v>
      </c>
      <c r="CD200" s="463"/>
      <c r="CE200" s="304"/>
      <c r="CF200" s="304"/>
      <c r="CG200" s="304"/>
      <c r="CH200" s="411">
        <f t="shared" ref="CH200:CH206" si="63">+CD200-CE200-CF200+CG200</f>
        <v>0</v>
      </c>
      <c r="CI200" s="463"/>
      <c r="CJ200" s="304"/>
      <c r="CK200" s="304"/>
      <c r="CL200" s="304"/>
      <c r="CM200" s="304"/>
      <c r="CN200" s="304"/>
      <c r="CO200" s="304"/>
      <c r="CP200" s="411"/>
    </row>
    <row r="201" spans="1:94" s="53" customFormat="1" ht="14.25" customHeight="1">
      <c r="A201" s="491" t="s">
        <v>1137</v>
      </c>
      <c r="B201" s="265"/>
      <c r="C201" s="186"/>
      <c r="D201" s="492"/>
      <c r="E201" s="410"/>
      <c r="F201" s="334"/>
      <c r="G201" s="334"/>
      <c r="H201" s="334"/>
      <c r="I201" s="411">
        <f t="shared" si="54"/>
        <v>0</v>
      </c>
      <c r="J201" s="463"/>
      <c r="K201" s="304"/>
      <c r="L201" s="304"/>
      <c r="M201" s="304"/>
      <c r="N201" s="411">
        <f t="shared" si="55"/>
        <v>0</v>
      </c>
      <c r="O201" s="463"/>
      <c r="P201" s="304"/>
      <c r="Q201" s="304"/>
      <c r="R201" s="304"/>
      <c r="S201" s="304"/>
      <c r="T201" s="304"/>
      <c r="U201" s="304"/>
      <c r="V201" s="411"/>
      <c r="W201" s="410"/>
      <c r="X201" s="334"/>
      <c r="Y201" s="334"/>
      <c r="Z201" s="334"/>
      <c r="AA201" s="411">
        <f t="shared" si="56"/>
        <v>0</v>
      </c>
      <c r="AB201" s="463"/>
      <c r="AC201" s="304"/>
      <c r="AD201" s="304"/>
      <c r="AE201" s="304"/>
      <c r="AF201" s="411">
        <f t="shared" si="57"/>
        <v>0</v>
      </c>
      <c r="AG201" s="463"/>
      <c r="AH201" s="304"/>
      <c r="AI201" s="304"/>
      <c r="AJ201" s="304"/>
      <c r="AK201" s="304"/>
      <c r="AL201" s="304"/>
      <c r="AM201" s="304"/>
      <c r="AN201" s="411"/>
      <c r="AO201" s="410"/>
      <c r="AP201" s="334"/>
      <c r="AQ201" s="334"/>
      <c r="AR201" s="334"/>
      <c r="AS201" s="411">
        <f t="shared" si="58"/>
        <v>0</v>
      </c>
      <c r="AT201" s="463"/>
      <c r="AU201" s="304"/>
      <c r="AV201" s="304"/>
      <c r="AW201" s="304"/>
      <c r="AX201" s="411">
        <f t="shared" si="59"/>
        <v>0</v>
      </c>
      <c r="AY201" s="463"/>
      <c r="AZ201" s="304"/>
      <c r="BA201" s="304"/>
      <c r="BB201" s="304"/>
      <c r="BC201" s="304"/>
      <c r="BD201" s="304"/>
      <c r="BE201" s="304"/>
      <c r="BF201" s="411"/>
      <c r="BG201" s="410"/>
      <c r="BH201" s="334"/>
      <c r="BI201" s="334"/>
      <c r="BJ201" s="334"/>
      <c r="BK201" s="411">
        <f t="shared" si="60"/>
        <v>0</v>
      </c>
      <c r="BL201" s="463"/>
      <c r="BM201" s="304"/>
      <c r="BN201" s="304"/>
      <c r="BO201" s="304"/>
      <c r="BP201" s="411">
        <f t="shared" si="61"/>
        <v>0</v>
      </c>
      <c r="BQ201" s="463"/>
      <c r="BR201" s="304"/>
      <c r="BS201" s="304"/>
      <c r="BT201" s="304"/>
      <c r="BU201" s="304"/>
      <c r="BV201" s="304"/>
      <c r="BW201" s="304"/>
      <c r="BX201" s="411"/>
      <c r="BY201" s="410"/>
      <c r="BZ201" s="334"/>
      <c r="CA201" s="334"/>
      <c r="CB201" s="334"/>
      <c r="CC201" s="411">
        <f t="shared" si="62"/>
        <v>0</v>
      </c>
      <c r="CD201" s="463"/>
      <c r="CE201" s="304"/>
      <c r="CF201" s="304"/>
      <c r="CG201" s="304"/>
      <c r="CH201" s="411">
        <f t="shared" si="63"/>
        <v>0</v>
      </c>
      <c r="CI201" s="463"/>
      <c r="CJ201" s="304"/>
      <c r="CK201" s="304"/>
      <c r="CL201" s="304"/>
      <c r="CM201" s="304"/>
      <c r="CN201" s="304"/>
      <c r="CO201" s="304"/>
      <c r="CP201" s="411"/>
    </row>
    <row r="202" spans="1:94" s="53" customFormat="1" ht="14.25" customHeight="1">
      <c r="A202" s="491" t="s">
        <v>1138</v>
      </c>
      <c r="B202" s="265"/>
      <c r="C202" s="186"/>
      <c r="D202" s="492"/>
      <c r="E202" s="410"/>
      <c r="F202" s="334"/>
      <c r="G202" s="334"/>
      <c r="H202" s="334"/>
      <c r="I202" s="411">
        <f t="shared" si="54"/>
        <v>0</v>
      </c>
      <c r="J202" s="463"/>
      <c r="K202" s="304"/>
      <c r="L202" s="304"/>
      <c r="M202" s="304"/>
      <c r="N202" s="411">
        <f t="shared" si="55"/>
        <v>0</v>
      </c>
      <c r="O202" s="463"/>
      <c r="P202" s="304"/>
      <c r="Q202" s="304"/>
      <c r="R202" s="304"/>
      <c r="S202" s="304"/>
      <c r="T202" s="304"/>
      <c r="U202" s="304"/>
      <c r="V202" s="411"/>
      <c r="W202" s="410"/>
      <c r="X202" s="334"/>
      <c r="Y202" s="334"/>
      <c r="Z202" s="334"/>
      <c r="AA202" s="411">
        <f t="shared" si="56"/>
        <v>0</v>
      </c>
      <c r="AB202" s="463"/>
      <c r="AC202" s="304"/>
      <c r="AD202" s="304"/>
      <c r="AE202" s="304"/>
      <c r="AF202" s="411">
        <f t="shared" si="57"/>
        <v>0</v>
      </c>
      <c r="AG202" s="463"/>
      <c r="AH202" s="304"/>
      <c r="AI202" s="304"/>
      <c r="AJ202" s="304"/>
      <c r="AK202" s="304"/>
      <c r="AL202" s="304"/>
      <c r="AM202" s="304"/>
      <c r="AN202" s="411"/>
      <c r="AO202" s="410"/>
      <c r="AP202" s="334"/>
      <c r="AQ202" s="334"/>
      <c r="AR202" s="334"/>
      <c r="AS202" s="411">
        <f t="shared" si="58"/>
        <v>0</v>
      </c>
      <c r="AT202" s="463"/>
      <c r="AU202" s="304"/>
      <c r="AV202" s="304"/>
      <c r="AW202" s="304"/>
      <c r="AX202" s="411">
        <f t="shared" si="59"/>
        <v>0</v>
      </c>
      <c r="AY202" s="463"/>
      <c r="AZ202" s="304"/>
      <c r="BA202" s="304"/>
      <c r="BB202" s="304"/>
      <c r="BC202" s="304"/>
      <c r="BD202" s="304"/>
      <c r="BE202" s="304"/>
      <c r="BF202" s="411"/>
      <c r="BG202" s="410"/>
      <c r="BH202" s="334"/>
      <c r="BI202" s="334"/>
      <c r="BJ202" s="334"/>
      <c r="BK202" s="411">
        <f t="shared" si="60"/>
        <v>0</v>
      </c>
      <c r="BL202" s="463"/>
      <c r="BM202" s="304"/>
      <c r="BN202" s="304"/>
      <c r="BO202" s="304"/>
      <c r="BP202" s="411">
        <f t="shared" si="61"/>
        <v>0</v>
      </c>
      <c r="BQ202" s="463"/>
      <c r="BR202" s="304"/>
      <c r="BS202" s="304"/>
      <c r="BT202" s="304"/>
      <c r="BU202" s="304"/>
      <c r="BV202" s="304"/>
      <c r="BW202" s="304"/>
      <c r="BX202" s="411"/>
      <c r="BY202" s="410"/>
      <c r="BZ202" s="334"/>
      <c r="CA202" s="334"/>
      <c r="CB202" s="334"/>
      <c r="CC202" s="411">
        <f t="shared" si="62"/>
        <v>0</v>
      </c>
      <c r="CD202" s="463"/>
      <c r="CE202" s="304"/>
      <c r="CF202" s="304"/>
      <c r="CG202" s="304"/>
      <c r="CH202" s="411">
        <f t="shared" si="63"/>
        <v>0</v>
      </c>
      <c r="CI202" s="463"/>
      <c r="CJ202" s="304"/>
      <c r="CK202" s="304"/>
      <c r="CL202" s="304"/>
      <c r="CM202" s="304"/>
      <c r="CN202" s="304"/>
      <c r="CO202" s="304"/>
      <c r="CP202" s="411"/>
    </row>
    <row r="203" spans="1:94" s="53" customFormat="1" ht="14.25" customHeight="1">
      <c r="A203" s="491" t="s">
        <v>1139</v>
      </c>
      <c r="B203" s="265"/>
      <c r="C203" s="186"/>
      <c r="D203" s="492"/>
      <c r="E203" s="410"/>
      <c r="F203" s="334"/>
      <c r="G203" s="334"/>
      <c r="H203" s="334"/>
      <c r="I203" s="411">
        <f t="shared" si="54"/>
        <v>0</v>
      </c>
      <c r="J203" s="463"/>
      <c r="K203" s="304"/>
      <c r="L203" s="304"/>
      <c r="M203" s="304"/>
      <c r="N203" s="411">
        <f t="shared" si="55"/>
        <v>0</v>
      </c>
      <c r="O203" s="463"/>
      <c r="P203" s="304"/>
      <c r="Q203" s="304"/>
      <c r="R203" s="304"/>
      <c r="S203" s="304"/>
      <c r="T203" s="304"/>
      <c r="U203" s="304"/>
      <c r="V203" s="411"/>
      <c r="W203" s="410"/>
      <c r="X203" s="334"/>
      <c r="Y203" s="334"/>
      <c r="Z203" s="334"/>
      <c r="AA203" s="411">
        <f t="shared" si="56"/>
        <v>0</v>
      </c>
      <c r="AB203" s="463"/>
      <c r="AC203" s="304"/>
      <c r="AD203" s="304"/>
      <c r="AE203" s="304"/>
      <c r="AF203" s="411">
        <f t="shared" si="57"/>
        <v>0</v>
      </c>
      <c r="AG203" s="463"/>
      <c r="AH203" s="304"/>
      <c r="AI203" s="304"/>
      <c r="AJ203" s="304"/>
      <c r="AK203" s="304"/>
      <c r="AL203" s="304"/>
      <c r="AM203" s="304"/>
      <c r="AN203" s="411"/>
      <c r="AO203" s="410"/>
      <c r="AP203" s="334"/>
      <c r="AQ203" s="334"/>
      <c r="AR203" s="334"/>
      <c r="AS203" s="411">
        <f t="shared" si="58"/>
        <v>0</v>
      </c>
      <c r="AT203" s="463"/>
      <c r="AU203" s="304"/>
      <c r="AV203" s="304"/>
      <c r="AW203" s="304"/>
      <c r="AX203" s="411">
        <f t="shared" si="59"/>
        <v>0</v>
      </c>
      <c r="AY203" s="463"/>
      <c r="AZ203" s="304"/>
      <c r="BA203" s="304"/>
      <c r="BB203" s="304"/>
      <c r="BC203" s="304"/>
      <c r="BD203" s="304"/>
      <c r="BE203" s="304"/>
      <c r="BF203" s="411"/>
      <c r="BG203" s="410"/>
      <c r="BH203" s="334"/>
      <c r="BI203" s="334"/>
      <c r="BJ203" s="334"/>
      <c r="BK203" s="411">
        <f t="shared" si="60"/>
        <v>0</v>
      </c>
      <c r="BL203" s="463"/>
      <c r="BM203" s="304"/>
      <c r="BN203" s="304"/>
      <c r="BO203" s="304"/>
      <c r="BP203" s="411">
        <f t="shared" si="61"/>
        <v>0</v>
      </c>
      <c r="BQ203" s="463"/>
      <c r="BR203" s="304"/>
      <c r="BS203" s="304"/>
      <c r="BT203" s="304"/>
      <c r="BU203" s="304"/>
      <c r="BV203" s="304"/>
      <c r="BW203" s="304"/>
      <c r="BX203" s="411"/>
      <c r="BY203" s="410"/>
      <c r="BZ203" s="334"/>
      <c r="CA203" s="334"/>
      <c r="CB203" s="334"/>
      <c r="CC203" s="411">
        <f t="shared" si="62"/>
        <v>0</v>
      </c>
      <c r="CD203" s="463"/>
      <c r="CE203" s="304"/>
      <c r="CF203" s="304"/>
      <c r="CG203" s="304"/>
      <c r="CH203" s="411">
        <f t="shared" si="63"/>
        <v>0</v>
      </c>
      <c r="CI203" s="463"/>
      <c r="CJ203" s="304"/>
      <c r="CK203" s="304"/>
      <c r="CL203" s="304"/>
      <c r="CM203" s="304"/>
      <c r="CN203" s="304"/>
      <c r="CO203" s="304"/>
      <c r="CP203" s="411"/>
    </row>
    <row r="204" spans="1:94" s="53" customFormat="1" ht="14.25" customHeight="1">
      <c r="A204" s="491" t="s">
        <v>1140</v>
      </c>
      <c r="B204" s="265"/>
      <c r="C204" s="186"/>
      <c r="D204" s="492"/>
      <c r="E204" s="410"/>
      <c r="F204" s="334"/>
      <c r="G204" s="334"/>
      <c r="H204" s="334"/>
      <c r="I204" s="411">
        <f t="shared" si="54"/>
        <v>0</v>
      </c>
      <c r="J204" s="463"/>
      <c r="K204" s="304"/>
      <c r="L204" s="304"/>
      <c r="M204" s="304"/>
      <c r="N204" s="411">
        <f t="shared" si="55"/>
        <v>0</v>
      </c>
      <c r="O204" s="463"/>
      <c r="P204" s="304"/>
      <c r="Q204" s="304"/>
      <c r="R204" s="304"/>
      <c r="S204" s="304"/>
      <c r="T204" s="304"/>
      <c r="U204" s="304"/>
      <c r="V204" s="411"/>
      <c r="W204" s="410"/>
      <c r="X204" s="334"/>
      <c r="Y204" s="334"/>
      <c r="Z204" s="334"/>
      <c r="AA204" s="411">
        <f t="shared" si="56"/>
        <v>0</v>
      </c>
      <c r="AB204" s="463"/>
      <c r="AC204" s="304"/>
      <c r="AD204" s="304"/>
      <c r="AE204" s="304"/>
      <c r="AF204" s="411">
        <f t="shared" si="57"/>
        <v>0</v>
      </c>
      <c r="AG204" s="463"/>
      <c r="AH204" s="304"/>
      <c r="AI204" s="304"/>
      <c r="AJ204" s="304"/>
      <c r="AK204" s="304"/>
      <c r="AL204" s="304"/>
      <c r="AM204" s="304"/>
      <c r="AN204" s="411"/>
      <c r="AO204" s="410"/>
      <c r="AP204" s="334"/>
      <c r="AQ204" s="334"/>
      <c r="AR204" s="334"/>
      <c r="AS204" s="411">
        <f t="shared" si="58"/>
        <v>0</v>
      </c>
      <c r="AT204" s="463"/>
      <c r="AU204" s="304"/>
      <c r="AV204" s="304"/>
      <c r="AW204" s="304"/>
      <c r="AX204" s="411">
        <f t="shared" si="59"/>
        <v>0</v>
      </c>
      <c r="AY204" s="463"/>
      <c r="AZ204" s="304"/>
      <c r="BA204" s="304"/>
      <c r="BB204" s="304"/>
      <c r="BC204" s="304"/>
      <c r="BD204" s="304"/>
      <c r="BE204" s="304"/>
      <c r="BF204" s="411"/>
      <c r="BG204" s="410"/>
      <c r="BH204" s="334"/>
      <c r="BI204" s="334"/>
      <c r="BJ204" s="334"/>
      <c r="BK204" s="411">
        <f t="shared" si="60"/>
        <v>0</v>
      </c>
      <c r="BL204" s="463"/>
      <c r="BM204" s="304"/>
      <c r="BN204" s="304"/>
      <c r="BO204" s="304"/>
      <c r="BP204" s="411">
        <f t="shared" si="61"/>
        <v>0</v>
      </c>
      <c r="BQ204" s="463"/>
      <c r="BR204" s="304"/>
      <c r="BS204" s="304"/>
      <c r="BT204" s="304"/>
      <c r="BU204" s="304"/>
      <c r="BV204" s="304"/>
      <c r="BW204" s="304"/>
      <c r="BX204" s="411"/>
      <c r="BY204" s="410"/>
      <c r="BZ204" s="334"/>
      <c r="CA204" s="334"/>
      <c r="CB204" s="334"/>
      <c r="CC204" s="411">
        <f t="shared" si="62"/>
        <v>0</v>
      </c>
      <c r="CD204" s="463"/>
      <c r="CE204" s="304"/>
      <c r="CF204" s="304"/>
      <c r="CG204" s="304"/>
      <c r="CH204" s="411">
        <f t="shared" si="63"/>
        <v>0</v>
      </c>
      <c r="CI204" s="463"/>
      <c r="CJ204" s="304"/>
      <c r="CK204" s="304"/>
      <c r="CL204" s="304"/>
      <c r="CM204" s="304"/>
      <c r="CN204" s="304"/>
      <c r="CO204" s="304"/>
      <c r="CP204" s="411"/>
    </row>
    <row r="205" spans="1:94" s="53" customFormat="1" ht="14.25" customHeight="1">
      <c r="A205" s="491" t="s">
        <v>1141</v>
      </c>
      <c r="B205" s="265"/>
      <c r="C205" s="186"/>
      <c r="D205" s="492"/>
      <c r="E205" s="410"/>
      <c r="F205" s="334"/>
      <c r="G205" s="334"/>
      <c r="H205" s="334"/>
      <c r="I205" s="411">
        <f t="shared" si="54"/>
        <v>0</v>
      </c>
      <c r="J205" s="463"/>
      <c r="K205" s="304"/>
      <c r="L205" s="304"/>
      <c r="M205" s="304"/>
      <c r="N205" s="411">
        <f t="shared" si="55"/>
        <v>0</v>
      </c>
      <c r="O205" s="463"/>
      <c r="P205" s="304"/>
      <c r="Q205" s="304"/>
      <c r="R205" s="304"/>
      <c r="S205" s="304"/>
      <c r="T205" s="304"/>
      <c r="U205" s="304"/>
      <c r="V205" s="411"/>
      <c r="W205" s="410"/>
      <c r="X205" s="334"/>
      <c r="Y205" s="334"/>
      <c r="Z205" s="334"/>
      <c r="AA205" s="411">
        <f t="shared" si="56"/>
        <v>0</v>
      </c>
      <c r="AB205" s="463"/>
      <c r="AC205" s="304"/>
      <c r="AD205" s="304"/>
      <c r="AE205" s="304"/>
      <c r="AF205" s="411">
        <f t="shared" si="57"/>
        <v>0</v>
      </c>
      <c r="AG205" s="463"/>
      <c r="AH205" s="304"/>
      <c r="AI205" s="304"/>
      <c r="AJ205" s="304"/>
      <c r="AK205" s="304"/>
      <c r="AL205" s="304"/>
      <c r="AM205" s="304"/>
      <c r="AN205" s="411"/>
      <c r="AO205" s="410"/>
      <c r="AP205" s="334"/>
      <c r="AQ205" s="334"/>
      <c r="AR205" s="334"/>
      <c r="AS205" s="411">
        <f t="shared" si="58"/>
        <v>0</v>
      </c>
      <c r="AT205" s="463"/>
      <c r="AU205" s="304"/>
      <c r="AV205" s="304"/>
      <c r="AW205" s="304"/>
      <c r="AX205" s="411">
        <f t="shared" si="59"/>
        <v>0</v>
      </c>
      <c r="AY205" s="463"/>
      <c r="AZ205" s="304"/>
      <c r="BA205" s="304"/>
      <c r="BB205" s="304"/>
      <c r="BC205" s="304"/>
      <c r="BD205" s="304"/>
      <c r="BE205" s="304"/>
      <c r="BF205" s="411"/>
      <c r="BG205" s="410"/>
      <c r="BH205" s="334"/>
      <c r="BI205" s="334"/>
      <c r="BJ205" s="334"/>
      <c r="BK205" s="411">
        <f t="shared" si="60"/>
        <v>0</v>
      </c>
      <c r="BL205" s="463"/>
      <c r="BM205" s="304"/>
      <c r="BN205" s="304"/>
      <c r="BO205" s="304"/>
      <c r="BP205" s="411">
        <f t="shared" si="61"/>
        <v>0</v>
      </c>
      <c r="BQ205" s="463"/>
      <c r="BR205" s="304"/>
      <c r="BS205" s="304"/>
      <c r="BT205" s="304"/>
      <c r="BU205" s="304"/>
      <c r="BV205" s="304"/>
      <c r="BW205" s="304"/>
      <c r="BX205" s="411"/>
      <c r="BY205" s="410"/>
      <c r="BZ205" s="334"/>
      <c r="CA205" s="334"/>
      <c r="CB205" s="334"/>
      <c r="CC205" s="411">
        <f t="shared" si="62"/>
        <v>0</v>
      </c>
      <c r="CD205" s="463"/>
      <c r="CE205" s="304"/>
      <c r="CF205" s="304"/>
      <c r="CG205" s="304"/>
      <c r="CH205" s="411">
        <f t="shared" si="63"/>
        <v>0</v>
      </c>
      <c r="CI205" s="463"/>
      <c r="CJ205" s="304"/>
      <c r="CK205" s="304"/>
      <c r="CL205" s="304"/>
      <c r="CM205" s="304"/>
      <c r="CN205" s="304"/>
      <c r="CO205" s="304"/>
      <c r="CP205" s="411"/>
    </row>
    <row r="206" spans="1:94" s="53" customFormat="1" ht="14.25" customHeight="1" thickBot="1">
      <c r="A206" s="493" t="s">
        <v>1142</v>
      </c>
      <c r="B206" s="494"/>
      <c r="C206" s="495"/>
      <c r="D206" s="496"/>
      <c r="E206" s="467"/>
      <c r="F206" s="468"/>
      <c r="G206" s="468"/>
      <c r="H206" s="468"/>
      <c r="I206" s="466">
        <f t="shared" si="54"/>
        <v>0</v>
      </c>
      <c r="J206" s="464"/>
      <c r="K206" s="465"/>
      <c r="L206" s="465"/>
      <c r="M206" s="465"/>
      <c r="N206" s="466">
        <f t="shared" si="55"/>
        <v>0</v>
      </c>
      <c r="O206" s="464"/>
      <c r="P206" s="465"/>
      <c r="Q206" s="465"/>
      <c r="R206" s="465"/>
      <c r="S206" s="465"/>
      <c r="T206" s="465"/>
      <c r="U206" s="465"/>
      <c r="V206" s="466"/>
      <c r="W206" s="467"/>
      <c r="X206" s="468"/>
      <c r="Y206" s="468"/>
      <c r="Z206" s="468"/>
      <c r="AA206" s="466">
        <f t="shared" si="56"/>
        <v>0</v>
      </c>
      <c r="AB206" s="464"/>
      <c r="AC206" s="465"/>
      <c r="AD206" s="465"/>
      <c r="AE206" s="465"/>
      <c r="AF206" s="466">
        <f t="shared" si="57"/>
        <v>0</v>
      </c>
      <c r="AG206" s="464"/>
      <c r="AH206" s="465"/>
      <c r="AI206" s="465"/>
      <c r="AJ206" s="465"/>
      <c r="AK206" s="465"/>
      <c r="AL206" s="465"/>
      <c r="AM206" s="465"/>
      <c r="AN206" s="466"/>
      <c r="AO206" s="467"/>
      <c r="AP206" s="468"/>
      <c r="AQ206" s="468"/>
      <c r="AR206" s="468"/>
      <c r="AS206" s="466">
        <f t="shared" si="58"/>
        <v>0</v>
      </c>
      <c r="AT206" s="464"/>
      <c r="AU206" s="465"/>
      <c r="AV206" s="465"/>
      <c r="AW206" s="465"/>
      <c r="AX206" s="466">
        <f t="shared" si="59"/>
        <v>0</v>
      </c>
      <c r="AY206" s="464"/>
      <c r="AZ206" s="465"/>
      <c r="BA206" s="465"/>
      <c r="BB206" s="465"/>
      <c r="BC206" s="465"/>
      <c r="BD206" s="465"/>
      <c r="BE206" s="465"/>
      <c r="BF206" s="466"/>
      <c r="BG206" s="467"/>
      <c r="BH206" s="468"/>
      <c r="BI206" s="468"/>
      <c r="BJ206" s="468"/>
      <c r="BK206" s="466">
        <f t="shared" si="60"/>
        <v>0</v>
      </c>
      <c r="BL206" s="464"/>
      <c r="BM206" s="465"/>
      <c r="BN206" s="465"/>
      <c r="BO206" s="465"/>
      <c r="BP206" s="466">
        <f t="shared" si="61"/>
        <v>0</v>
      </c>
      <c r="BQ206" s="464"/>
      <c r="BR206" s="465"/>
      <c r="BS206" s="465"/>
      <c r="BT206" s="465"/>
      <c r="BU206" s="465"/>
      <c r="BV206" s="465"/>
      <c r="BW206" s="465"/>
      <c r="BX206" s="466"/>
      <c r="BY206" s="467"/>
      <c r="BZ206" s="468"/>
      <c r="CA206" s="468"/>
      <c r="CB206" s="468"/>
      <c r="CC206" s="466">
        <f t="shared" si="62"/>
        <v>0</v>
      </c>
      <c r="CD206" s="464"/>
      <c r="CE206" s="465"/>
      <c r="CF206" s="465"/>
      <c r="CG206" s="465"/>
      <c r="CH206" s="466">
        <f t="shared" si="63"/>
        <v>0</v>
      </c>
      <c r="CI206" s="464"/>
      <c r="CJ206" s="465"/>
      <c r="CK206" s="465"/>
      <c r="CL206" s="465"/>
      <c r="CM206" s="465"/>
      <c r="CN206" s="465"/>
      <c r="CO206" s="465"/>
      <c r="CP206" s="466"/>
    </row>
  </sheetData>
  <sheetProtection sheet="1" objects="1" scenarios="1" formatCells="0" formatColumns="0" formatRows="0" insertHyperlinks="0"/>
  <mergeCells count="15">
    <mergeCell ref="AG4:AN4"/>
    <mergeCell ref="AY4:BF4"/>
    <mergeCell ref="BQ4:BX4"/>
    <mergeCell ref="CI4:CP4"/>
    <mergeCell ref="E4:I4"/>
    <mergeCell ref="J4:N4"/>
    <mergeCell ref="W4:AA4"/>
    <mergeCell ref="AB4:AF4"/>
    <mergeCell ref="O4:V4"/>
    <mergeCell ref="AO4:AS4"/>
    <mergeCell ref="AT4:AX4"/>
    <mergeCell ref="BG4:BK4"/>
    <mergeCell ref="BL4:BP4"/>
    <mergeCell ref="BY4:CC4"/>
    <mergeCell ref="CD4:CH4"/>
  </mergeCells>
  <dataValidations count="4">
    <dataValidation type="list" allowBlank="1" showInputMessage="1" showErrorMessage="1" sqref="C200:D200 C21:D21 C28:D28 C35:D35 C42:D42 C179:D179 C186:D186 C193:D193">
      <formula1>RStSpiegel</formula1>
    </dataValidation>
    <dataValidation showInputMessage="1" showErrorMessage="1" sqref="C22:D27 C180:D185 C29:D34 C187:D192 C36:D41 C194:D199 C43:D178 C7:D20 C201:D206"/>
    <dataValidation type="list" allowBlank="1" showInputMessage="1" showErrorMessage="1" sqref="B7:B206">
      <formula1>Rückstellungsarten</formula1>
    </dataValidation>
    <dataValidation type="list" allowBlank="1" showInputMessage="1" showErrorMessage="1" sqref="S7:S206 Q7:Q206 O7:O206 AM7:AM206 AK7:AK206 AI7:AI206 AG7:AG206 BE7:BE206 BC7:BC206 BA7:BA206 AY7:AY206 BW7:BW206 BU7:BU206 BS7:BS206 BQ7:BQ206 CO7:CO206 CM7:CM206 CK7:CK206 CI7:CI206 U7:U206">
      <formula1>GuV_Nummern_Namen</formula1>
    </dataValidation>
  </dataValidations>
  <pageMargins left="0.35433070866141736" right="0.23622047244094491" top="0.55118110236220474" bottom="0.51181102362204722" header="0.31496062992125984" footer="0.23622047244094491"/>
  <pageSetup paperSize="9" scale="45" fitToHeight="0" pageOrder="overThenDown" orientation="landscape" r:id="rId1"/>
  <headerFooter>
    <oddFooter>&amp;L&amp;D&amp;C&amp;F / &amp;A&amp;R&amp;P / &amp;N</oddFooter>
  </headerFooter>
  <colBreaks count="4" manualBreakCount="4">
    <brk id="22" max="1048575" man="1"/>
    <brk id="40" max="1048575" man="1"/>
    <brk id="58" max="1048575" man="1"/>
    <brk id="7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Tabelle8">
    <tabColor theme="5" tint="0.39997558519241921"/>
    <outlinePr summaryBelow="0" summaryRight="0"/>
  </sheetPr>
  <dimension ref="A1:Z614"/>
  <sheetViews>
    <sheetView zoomScaleNormal="100" zoomScaleSheetLayoutView="70" workbookViewId="0">
      <pane xSplit="3" ySplit="4" topLeftCell="P19" activePane="bottomRight" state="frozen"/>
      <selection pane="topRight"/>
      <selection pane="bottomLeft"/>
      <selection pane="bottomRight" activeCell="U126" sqref="U126"/>
    </sheetView>
  </sheetViews>
  <sheetFormatPr baseColWidth="10" defaultColWidth="12.5703125" defaultRowHeight="15" outlineLevelRow="1" outlineLevelCol="1"/>
  <cols>
    <col min="1" max="1" width="5.85546875" style="345" customWidth="1"/>
    <col min="2" max="2" width="7.7109375" style="7" customWidth="1"/>
    <col min="3" max="3" width="73.42578125" style="7" customWidth="1"/>
    <col min="4" max="4" width="12.7109375" style="358" customWidth="1"/>
    <col min="5" max="11" width="12.7109375" style="358" customWidth="1" outlineLevel="1"/>
    <col min="12" max="26" width="12.7109375" style="358" customWidth="1"/>
    <col min="27" max="16384" width="12.5703125" style="7"/>
  </cols>
  <sheetData>
    <row r="1" spans="1:26" s="22" customFormat="1" ht="18.75">
      <c r="A1" s="155" t="s">
        <v>856</v>
      </c>
      <c r="B1" s="155"/>
      <c r="C1" s="172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354"/>
      <c r="P1" s="354"/>
      <c r="Q1" s="354"/>
      <c r="R1" s="21"/>
      <c r="S1" s="21"/>
      <c r="T1" s="21"/>
      <c r="U1" s="354"/>
      <c r="V1" s="21"/>
      <c r="W1" s="21"/>
      <c r="X1" s="21"/>
      <c r="Y1" s="21"/>
      <c r="Z1" s="462" t="str">
        <f>CONCATENATE("Firma:  ",A_Stammdaten!$B$5)</f>
        <v>Firma:  Bitte eintragen !!!</v>
      </c>
    </row>
    <row r="2" spans="1:26" s="22" customFormat="1" ht="14.25" customHeight="1">
      <c r="A2" s="344"/>
      <c r="B2" s="173"/>
      <c r="C2" s="174"/>
      <c r="D2" s="355" t="s">
        <v>983</v>
      </c>
      <c r="E2" s="355" t="s">
        <v>984</v>
      </c>
      <c r="F2" s="141" t="s">
        <v>985</v>
      </c>
      <c r="G2" s="355" t="s">
        <v>986</v>
      </c>
      <c r="H2" s="141" t="s">
        <v>987</v>
      </c>
      <c r="I2" s="141" t="s">
        <v>988</v>
      </c>
      <c r="J2" s="141" t="s">
        <v>989</v>
      </c>
      <c r="K2" s="141" t="s">
        <v>990</v>
      </c>
      <c r="L2" s="141" t="s">
        <v>991</v>
      </c>
      <c r="M2" s="141" t="s">
        <v>992</v>
      </c>
      <c r="N2" s="141" t="s">
        <v>993</v>
      </c>
      <c r="O2" s="141" t="s">
        <v>994</v>
      </c>
      <c r="P2" s="141" t="s">
        <v>995</v>
      </c>
      <c r="Q2" s="141" t="s">
        <v>996</v>
      </c>
      <c r="R2" s="355" t="s">
        <v>997</v>
      </c>
      <c r="S2" s="355" t="s">
        <v>998</v>
      </c>
      <c r="T2" s="355" t="s">
        <v>999</v>
      </c>
      <c r="U2" s="355" t="s">
        <v>1000</v>
      </c>
      <c r="V2" s="355" t="s">
        <v>1001</v>
      </c>
      <c r="W2" s="355" t="s">
        <v>1002</v>
      </c>
      <c r="X2" s="355" t="s">
        <v>1003</v>
      </c>
      <c r="Y2" s="355" t="s">
        <v>1004</v>
      </c>
      <c r="Z2" s="355" t="s">
        <v>1088</v>
      </c>
    </row>
    <row r="3" spans="1:26" s="352" customFormat="1" ht="57" customHeight="1">
      <c r="A3" s="350"/>
      <c r="B3" s="351"/>
      <c r="C3" s="353" t="s">
        <v>558</v>
      </c>
      <c r="D3" s="541" t="s">
        <v>557</v>
      </c>
      <c r="E3" s="541"/>
      <c r="F3" s="541" t="s">
        <v>560</v>
      </c>
      <c r="G3" s="541"/>
      <c r="H3" s="541"/>
      <c r="I3" s="541"/>
      <c r="J3" s="541"/>
      <c r="K3" s="541"/>
      <c r="L3" s="524" t="s">
        <v>561</v>
      </c>
      <c r="M3" s="531"/>
      <c r="N3" s="531"/>
      <c r="O3" s="525"/>
      <c r="P3" s="524" t="s">
        <v>1237</v>
      </c>
      <c r="Q3" s="525"/>
      <c r="R3" s="524" t="s">
        <v>1219</v>
      </c>
      <c r="S3" s="531"/>
      <c r="T3" s="525"/>
      <c r="U3" s="542" t="s">
        <v>1238</v>
      </c>
      <c r="V3" s="524" t="s">
        <v>562</v>
      </c>
      <c r="W3" s="525"/>
      <c r="X3" s="524" t="s">
        <v>45</v>
      </c>
      <c r="Y3" s="531"/>
      <c r="Z3" s="525"/>
    </row>
    <row r="4" spans="1:26" s="348" customFormat="1" ht="104.1" customHeight="1">
      <c r="A4" s="347"/>
      <c r="B4" s="349"/>
      <c r="C4" s="293"/>
      <c r="D4" s="294" t="s">
        <v>495</v>
      </c>
      <c r="E4" s="294" t="s">
        <v>559</v>
      </c>
      <c r="F4" s="34" t="s">
        <v>1231</v>
      </c>
      <c r="G4" s="34" t="s">
        <v>1232</v>
      </c>
      <c r="H4" s="294" t="s">
        <v>46</v>
      </c>
      <c r="I4" s="34" t="s">
        <v>1233</v>
      </c>
      <c r="J4" s="294" t="s">
        <v>47</v>
      </c>
      <c r="K4" s="34" t="s">
        <v>1234</v>
      </c>
      <c r="L4" s="34" t="s">
        <v>1209</v>
      </c>
      <c r="M4" s="34" t="s">
        <v>1235</v>
      </c>
      <c r="N4" s="34" t="s">
        <v>1210</v>
      </c>
      <c r="O4" s="34" t="s">
        <v>1236</v>
      </c>
      <c r="P4" s="34" t="s">
        <v>1222</v>
      </c>
      <c r="Q4" s="294" t="s">
        <v>48</v>
      </c>
      <c r="R4" s="34" t="s">
        <v>1216</v>
      </c>
      <c r="S4" s="34" t="s">
        <v>1223</v>
      </c>
      <c r="T4" s="34" t="s">
        <v>1224</v>
      </c>
      <c r="U4" s="543"/>
      <c r="V4" s="34" t="s">
        <v>1240</v>
      </c>
      <c r="W4" s="34" t="s">
        <v>1241</v>
      </c>
      <c r="X4" s="34" t="s">
        <v>1225</v>
      </c>
      <c r="Y4" s="294" t="s">
        <v>49</v>
      </c>
      <c r="Z4" s="34" t="s">
        <v>1239</v>
      </c>
    </row>
    <row r="5" spans="1:26" s="175" customFormat="1" ht="21" customHeight="1">
      <c r="A5" s="329"/>
      <c r="B5" s="341" t="str">
        <f>CONCATENATE("GuV des Jahres ",A6)</f>
        <v>GuV des Jahres 2015</v>
      </c>
      <c r="C5" s="342"/>
      <c r="D5" s="356"/>
      <c r="E5" s="357"/>
      <c r="F5" s="357"/>
      <c r="G5" s="357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7"/>
      <c r="T5" s="357"/>
      <c r="U5" s="357"/>
      <c r="V5" s="357"/>
      <c r="W5" s="357"/>
      <c r="X5" s="357"/>
      <c r="Y5" s="357"/>
      <c r="Z5" s="357"/>
    </row>
    <row r="6" spans="1:26" outlineLevel="1">
      <c r="A6" s="346">
        <v>2015</v>
      </c>
      <c r="B6" s="41" t="s">
        <v>50</v>
      </c>
      <c r="C6" s="9" t="s">
        <v>51</v>
      </c>
      <c r="D6" s="359">
        <f>D7+D23+D29+D30+D31+D32+D34+D35</f>
        <v>0</v>
      </c>
      <c r="E6" s="359">
        <f>E7+E23+E29+E30+E31+E32+E34+E35</f>
        <v>0</v>
      </c>
      <c r="F6" s="359">
        <f t="shared" ref="F6:T6" si="0">F7+F23+F29+F30+F31+F32+F34+F35</f>
        <v>0</v>
      </c>
      <c r="G6" s="359">
        <f t="shared" si="0"/>
        <v>0</v>
      </c>
      <c r="H6" s="359">
        <f t="shared" si="0"/>
        <v>0</v>
      </c>
      <c r="I6" s="359">
        <f t="shared" si="0"/>
        <v>0</v>
      </c>
      <c r="J6" s="359">
        <f t="shared" si="0"/>
        <v>0</v>
      </c>
      <c r="K6" s="359">
        <f t="shared" si="0"/>
        <v>0</v>
      </c>
      <c r="L6" s="359">
        <f t="shared" si="0"/>
        <v>0</v>
      </c>
      <c r="M6" s="359">
        <f t="shared" si="0"/>
        <v>0</v>
      </c>
      <c r="N6" s="359">
        <f t="shared" si="0"/>
        <v>0</v>
      </c>
      <c r="O6" s="360">
        <f t="shared" si="0"/>
        <v>0</v>
      </c>
      <c r="P6" s="361">
        <f t="shared" si="0"/>
        <v>0</v>
      </c>
      <c r="Q6" s="361">
        <f t="shared" si="0"/>
        <v>0</v>
      </c>
      <c r="R6" s="362">
        <f t="shared" si="0"/>
        <v>0</v>
      </c>
      <c r="S6" s="359">
        <f t="shared" si="0"/>
        <v>0</v>
      </c>
      <c r="T6" s="359">
        <f t="shared" si="0"/>
        <v>0</v>
      </c>
      <c r="U6" s="363">
        <f t="shared" ref="U6:Z6" si="1">U7+U23+U29+U30+U31+U32+U34+U35</f>
        <v>0</v>
      </c>
      <c r="V6" s="359">
        <f t="shared" si="1"/>
        <v>0</v>
      </c>
      <c r="W6" s="359">
        <f t="shared" si="1"/>
        <v>0</v>
      </c>
      <c r="X6" s="359">
        <f t="shared" si="1"/>
        <v>0</v>
      </c>
      <c r="Y6" s="359">
        <f t="shared" si="1"/>
        <v>0</v>
      </c>
      <c r="Z6" s="359">
        <f t="shared" si="1"/>
        <v>0</v>
      </c>
    </row>
    <row r="7" spans="1:26" outlineLevel="1">
      <c r="A7" s="346">
        <f>A6</f>
        <v>2015</v>
      </c>
      <c r="B7" s="42" t="s">
        <v>52</v>
      </c>
      <c r="C7" s="9" t="s">
        <v>53</v>
      </c>
      <c r="D7" s="359">
        <f>SUM(D8:D22)</f>
        <v>0</v>
      </c>
      <c r="E7" s="359">
        <f>SUM(E8:E22)</f>
        <v>0</v>
      </c>
      <c r="F7" s="364"/>
      <c r="G7" s="365"/>
      <c r="H7" s="365"/>
      <c r="I7" s="365"/>
      <c r="J7" s="359">
        <f t="shared" ref="J7:K7" si="2">SUM(J8:J22)</f>
        <v>0</v>
      </c>
      <c r="K7" s="359">
        <f t="shared" si="2"/>
        <v>0</v>
      </c>
      <c r="L7" s="359">
        <f t="shared" ref="L7:T7" si="3">SUM(L8:L22)</f>
        <v>0</v>
      </c>
      <c r="M7" s="359">
        <f t="shared" si="3"/>
        <v>0</v>
      </c>
      <c r="N7" s="359">
        <f t="shared" si="3"/>
        <v>0</v>
      </c>
      <c r="O7" s="360">
        <f t="shared" si="3"/>
        <v>0</v>
      </c>
      <c r="P7" s="361">
        <f t="shared" si="3"/>
        <v>0</v>
      </c>
      <c r="Q7" s="361">
        <f t="shared" si="3"/>
        <v>0</v>
      </c>
      <c r="R7" s="362">
        <f t="shared" si="3"/>
        <v>0</v>
      </c>
      <c r="S7" s="359">
        <f t="shared" si="3"/>
        <v>0</v>
      </c>
      <c r="T7" s="359">
        <f t="shared" si="3"/>
        <v>0</v>
      </c>
      <c r="U7" s="363">
        <f t="shared" ref="U7:Z7" si="4">SUM(U8:U22)</f>
        <v>0</v>
      </c>
      <c r="V7" s="359">
        <f t="shared" si="4"/>
        <v>0</v>
      </c>
      <c r="W7" s="359">
        <f t="shared" si="4"/>
        <v>0</v>
      </c>
      <c r="X7" s="359">
        <f t="shared" si="4"/>
        <v>0</v>
      </c>
      <c r="Y7" s="359">
        <f t="shared" si="4"/>
        <v>0</v>
      </c>
      <c r="Z7" s="359">
        <f t="shared" si="4"/>
        <v>0</v>
      </c>
    </row>
    <row r="8" spans="1:26" outlineLevel="1">
      <c r="A8" s="346">
        <f>A6</f>
        <v>2015</v>
      </c>
      <c r="B8" s="43" t="s">
        <v>54</v>
      </c>
      <c r="C8" s="10" t="s">
        <v>918</v>
      </c>
      <c r="D8" s="366"/>
      <c r="E8" s="366"/>
      <c r="F8" s="367"/>
      <c r="G8" s="368"/>
      <c r="H8" s="368"/>
      <c r="I8" s="368"/>
      <c r="J8" s="359">
        <f>L8+N8</f>
        <v>0</v>
      </c>
      <c r="K8" s="359">
        <f>M8+O8</f>
        <v>0</v>
      </c>
      <c r="L8" s="366"/>
      <c r="M8" s="366"/>
      <c r="N8" s="366"/>
      <c r="O8" s="369"/>
      <c r="P8" s="370">
        <f>SUMIFS('C2_Hinzu_Kürz'!$D$4:$D$203,'C2_Hinzu_Kürz'!$B$4:$B$203,$A8,'C2_Hinzu_Kürz'!$C$4:$C$203,CONCATENATE($B8," ",C8),'C2_Hinzu_Kürz'!$E$4:$E$203,"Hinzurechnung")</f>
        <v>0</v>
      </c>
      <c r="Q8" s="370">
        <f>SUMIFS('C2_Hinzu_Kürz'!$D$4:$D$203,'C2_Hinzu_Kürz'!$B$4:$B$203,$A8,'C2_Hinzu_Kürz'!$C$4:$C$203,CONCATENATE($B8," ",$C8),'C2_Hinzu_Kürz'!$E$4:$E$203,"Kürzung")</f>
        <v>0</v>
      </c>
      <c r="R8" s="371"/>
      <c r="S8" s="366"/>
      <c r="T8" s="366"/>
      <c r="U8" s="363">
        <f t="shared" ref="U8:U22" si="5">N8+P8-Q8-R8-S8-T8</f>
        <v>0</v>
      </c>
      <c r="V8" s="359">
        <f>SUMIF('C3_ÜLR_PZK'!$E$7:$E$64,CONCATENATE($B8," ",$C8),'C3_ÜLR_PZK'!$F$7:$F$64)+SUMIF('C3_ÜLR_PZK'!$O$7:$O$64,CONCATENATE($B8," ",$C8),'C3_ÜLR_PZK'!$P$7:$P$64)+SUMIF('C3_ÜLR_PZK'!$V$7:$V$64,CONCATENATE($B8," ",$C8),'C3_ÜLR_PZK'!$W$7:$W$64)-SUMIF('C3_ÜLR_PZK'!$E$7:$E$64,CONCATENATE($B8," ",$C8),'C3_ÜLR_PZK'!$G$7:$G$64)-SUMIF('C3_ÜLR_PZK'!$O$7:$O$64,CONCATENATE($B8," ",$C8),'C3_ÜLR_PZK'!$Q$7:$Q$64)-SUMIF('C3_ÜLR_PZK'!$V$7:$V$64,CONCATENATE($B8," ",$C8),'C3_ÜLR_PZK'!$X$7:$X$64)</f>
        <v>0</v>
      </c>
      <c r="W8" s="366"/>
      <c r="X8" s="366"/>
      <c r="Y8" s="366"/>
      <c r="Z8" s="366"/>
    </row>
    <row r="9" spans="1:26" outlineLevel="1">
      <c r="A9" s="346">
        <f>A6</f>
        <v>2015</v>
      </c>
      <c r="B9" s="43" t="s">
        <v>55</v>
      </c>
      <c r="C9" s="10" t="s">
        <v>919</v>
      </c>
      <c r="D9" s="366"/>
      <c r="E9" s="366"/>
      <c r="F9" s="367"/>
      <c r="G9" s="368"/>
      <c r="H9" s="368"/>
      <c r="I9" s="368"/>
      <c r="J9" s="359">
        <f t="shared" ref="J9:J22" si="6">L9+N9</f>
        <v>0</v>
      </c>
      <c r="K9" s="359">
        <f t="shared" ref="K9:K22" si="7">M9+O9</f>
        <v>0</v>
      </c>
      <c r="L9" s="366"/>
      <c r="M9" s="366"/>
      <c r="N9" s="366"/>
      <c r="O9" s="369"/>
      <c r="P9" s="370">
        <f>SUMIFS('C2_Hinzu_Kürz'!$D$4:$D$203,'C2_Hinzu_Kürz'!$B$4:$B$203,$A9,'C2_Hinzu_Kürz'!$C$4:$C$203,CONCATENATE($B9," ",C9),'C2_Hinzu_Kürz'!$E$4:$E$203,"Hinzurechnung")</f>
        <v>0</v>
      </c>
      <c r="Q9" s="370">
        <f>SUMIFS('C2_Hinzu_Kürz'!$D$4:$D$203,'C2_Hinzu_Kürz'!$B$4:$B$203,$A9,'C2_Hinzu_Kürz'!$C$4:$C$203,CONCATENATE($B9," ",$C9),'C2_Hinzu_Kürz'!$E$4:$E$203,"Kürzung")</f>
        <v>0</v>
      </c>
      <c r="R9" s="371"/>
      <c r="S9" s="366"/>
      <c r="T9" s="366"/>
      <c r="U9" s="363">
        <f t="shared" si="5"/>
        <v>0</v>
      </c>
      <c r="V9" s="359">
        <f>SUMIF('C3_ÜLR_PZK'!$E$7:$E$64,CONCATENATE($B9," ",$C9),'C3_ÜLR_PZK'!$F$7:$F$64)+SUMIF('C3_ÜLR_PZK'!$O$7:$O$64,CONCATENATE($B9," ",$C9),'C3_ÜLR_PZK'!$P$7:$P$64)+SUMIF('C3_ÜLR_PZK'!$V$7:$V$64,CONCATENATE($B9," ",$C9),'C3_ÜLR_PZK'!$W$7:$W$64)-SUMIF('C3_ÜLR_PZK'!$E$7:$E$64,CONCATENATE($B9," ",$C9),'C3_ÜLR_PZK'!$G$7:$G$64)-SUMIF('C3_ÜLR_PZK'!$O$7:$O$64,CONCATENATE($B9," ",$C9),'C3_ÜLR_PZK'!$Q$7:$Q$64)-SUMIF('C3_ÜLR_PZK'!$V$7:$V$64,CONCATENATE($B9," ",$C9),'C3_ÜLR_PZK'!$X$7:$X$64)</f>
        <v>0</v>
      </c>
      <c r="W9" s="366"/>
      <c r="X9" s="366"/>
      <c r="Y9" s="366"/>
      <c r="Z9" s="366"/>
    </row>
    <row r="10" spans="1:26" outlineLevel="1">
      <c r="A10" s="346">
        <f>A6</f>
        <v>2015</v>
      </c>
      <c r="B10" s="43" t="s">
        <v>56</v>
      </c>
      <c r="C10" s="10" t="s">
        <v>920</v>
      </c>
      <c r="D10" s="366"/>
      <c r="E10" s="366"/>
      <c r="F10" s="367"/>
      <c r="G10" s="368"/>
      <c r="H10" s="368"/>
      <c r="I10" s="368"/>
      <c r="J10" s="359">
        <f t="shared" si="6"/>
        <v>0</v>
      </c>
      <c r="K10" s="359">
        <f t="shared" si="7"/>
        <v>0</v>
      </c>
      <c r="L10" s="366"/>
      <c r="M10" s="366"/>
      <c r="N10" s="366"/>
      <c r="O10" s="369"/>
      <c r="P10" s="370">
        <f>SUMIFS('C2_Hinzu_Kürz'!$D$4:$D$203,'C2_Hinzu_Kürz'!$B$4:$B$203,$A10,'C2_Hinzu_Kürz'!$C$4:$C$203,CONCATENATE($B10," ",C10),'C2_Hinzu_Kürz'!$E$4:$E$203,"Hinzurechnung")</f>
        <v>0</v>
      </c>
      <c r="Q10" s="370">
        <f>SUMIFS('C2_Hinzu_Kürz'!$D$4:$D$203,'C2_Hinzu_Kürz'!$B$4:$B$203,$A10,'C2_Hinzu_Kürz'!$C$4:$C$203,CONCATENATE($B10," ",$C10),'C2_Hinzu_Kürz'!$E$4:$E$203,"Kürzung")</f>
        <v>0</v>
      </c>
      <c r="R10" s="371"/>
      <c r="S10" s="366"/>
      <c r="T10" s="366"/>
      <c r="U10" s="363">
        <f t="shared" si="5"/>
        <v>0</v>
      </c>
      <c r="V10" s="359">
        <f>SUMIF('C3_ÜLR_PZK'!$E$7:$E$64,CONCATENATE($B10," ",$C10),'C3_ÜLR_PZK'!$F$7:$F$64)+SUMIF('C3_ÜLR_PZK'!$O$7:$O$64,CONCATENATE($B10," ",$C10),'C3_ÜLR_PZK'!$P$7:$P$64)+SUMIF('C3_ÜLR_PZK'!$V$7:$V$64,CONCATENATE($B10," ",$C10),'C3_ÜLR_PZK'!$W$7:$W$64)-SUMIF('C3_ÜLR_PZK'!$E$7:$E$64,CONCATENATE($B10," ",$C10),'C3_ÜLR_PZK'!$G$7:$G$64)-SUMIF('C3_ÜLR_PZK'!$O$7:$O$64,CONCATENATE($B10," ",$C10),'C3_ÜLR_PZK'!$Q$7:$Q$64)-SUMIF('C3_ÜLR_PZK'!$V$7:$V$64,CONCATENATE($B10," ",$C10),'C3_ÜLR_PZK'!$X$7:$X$64)</f>
        <v>0</v>
      </c>
      <c r="W10" s="366"/>
      <c r="X10" s="366"/>
      <c r="Y10" s="366"/>
      <c r="Z10" s="366"/>
    </row>
    <row r="11" spans="1:26" outlineLevel="1">
      <c r="A11" s="346">
        <f>A6</f>
        <v>2015</v>
      </c>
      <c r="B11" s="43" t="s">
        <v>57</v>
      </c>
      <c r="C11" s="10" t="s">
        <v>921</v>
      </c>
      <c r="D11" s="366"/>
      <c r="E11" s="366"/>
      <c r="F11" s="367"/>
      <c r="G11" s="368"/>
      <c r="H11" s="368"/>
      <c r="I11" s="368"/>
      <c r="J11" s="359">
        <f t="shared" si="6"/>
        <v>0</v>
      </c>
      <c r="K11" s="359">
        <f t="shared" si="7"/>
        <v>0</v>
      </c>
      <c r="L11" s="366"/>
      <c r="M11" s="366"/>
      <c r="N11" s="366"/>
      <c r="O11" s="369"/>
      <c r="P11" s="370">
        <f>SUMIFS('C2_Hinzu_Kürz'!$D$4:$D$203,'C2_Hinzu_Kürz'!$B$4:$B$203,$A11,'C2_Hinzu_Kürz'!$C$4:$C$203,CONCATENATE($B11," ",C11),'C2_Hinzu_Kürz'!$E$4:$E$203,"Hinzurechnung")</f>
        <v>0</v>
      </c>
      <c r="Q11" s="370">
        <f>SUMIFS('C2_Hinzu_Kürz'!$D$4:$D$203,'C2_Hinzu_Kürz'!$B$4:$B$203,$A11,'C2_Hinzu_Kürz'!$C$4:$C$203,CONCATENATE($B11," ",$C11),'C2_Hinzu_Kürz'!$E$4:$E$203,"Kürzung")</f>
        <v>0</v>
      </c>
      <c r="R11" s="371"/>
      <c r="S11" s="366"/>
      <c r="T11" s="366"/>
      <c r="U11" s="363">
        <f t="shared" si="5"/>
        <v>0</v>
      </c>
      <c r="V11" s="359">
        <f>SUMIF('C3_ÜLR_PZK'!$E$7:$E$64,CONCATENATE($B11," ",$C11),'C3_ÜLR_PZK'!$F$7:$F$64)+SUMIF('C3_ÜLR_PZK'!$O$7:$O$64,CONCATENATE($B11," ",$C11),'C3_ÜLR_PZK'!$P$7:$P$64)+SUMIF('C3_ÜLR_PZK'!$V$7:$V$64,CONCATENATE($B11," ",$C11),'C3_ÜLR_PZK'!$W$7:$W$64)-SUMIF('C3_ÜLR_PZK'!$E$7:$E$64,CONCATENATE($B11," ",$C11),'C3_ÜLR_PZK'!$G$7:$G$64)-SUMIF('C3_ÜLR_PZK'!$O$7:$O$64,CONCATENATE($B11," ",$C11),'C3_ÜLR_PZK'!$Q$7:$Q$64)-SUMIF('C3_ÜLR_PZK'!$V$7:$V$64,CONCATENATE($B11," ",$C11),'C3_ÜLR_PZK'!$X$7:$X$64)</f>
        <v>0</v>
      </c>
      <c r="W11" s="366"/>
      <c r="X11" s="366"/>
      <c r="Y11" s="366"/>
      <c r="Z11" s="366"/>
    </row>
    <row r="12" spans="1:26" outlineLevel="1">
      <c r="A12" s="346">
        <f>A6</f>
        <v>2015</v>
      </c>
      <c r="B12" s="43" t="s">
        <v>58</v>
      </c>
      <c r="C12" s="10" t="s">
        <v>59</v>
      </c>
      <c r="D12" s="366"/>
      <c r="E12" s="366"/>
      <c r="F12" s="367"/>
      <c r="G12" s="368"/>
      <c r="H12" s="368"/>
      <c r="I12" s="368"/>
      <c r="J12" s="359">
        <f t="shared" si="6"/>
        <v>0</v>
      </c>
      <c r="K12" s="359">
        <f t="shared" si="7"/>
        <v>0</v>
      </c>
      <c r="L12" s="366"/>
      <c r="M12" s="366"/>
      <c r="N12" s="366"/>
      <c r="O12" s="369"/>
      <c r="P12" s="370">
        <f>SUMIFS('C2_Hinzu_Kürz'!$D$4:$D$203,'C2_Hinzu_Kürz'!$B$4:$B$203,$A12,'C2_Hinzu_Kürz'!$C$4:$C$203,CONCATENATE($B12," ",C12),'C2_Hinzu_Kürz'!$E$4:$E$203,"Hinzurechnung")</f>
        <v>0</v>
      </c>
      <c r="Q12" s="370">
        <f>SUMIFS('C2_Hinzu_Kürz'!$D$4:$D$203,'C2_Hinzu_Kürz'!$B$4:$B$203,$A12,'C2_Hinzu_Kürz'!$C$4:$C$203,CONCATENATE($B12," ",$C12),'C2_Hinzu_Kürz'!$E$4:$E$203,"Kürzung")</f>
        <v>0</v>
      </c>
      <c r="R12" s="371"/>
      <c r="S12" s="366"/>
      <c r="T12" s="366"/>
      <c r="U12" s="363">
        <f t="shared" si="5"/>
        <v>0</v>
      </c>
      <c r="V12" s="359">
        <f>SUMIF('C3_ÜLR_PZK'!$E$7:$E$64,CONCATENATE($B12," ",$C12),'C3_ÜLR_PZK'!$F$7:$F$64)+SUMIF('C3_ÜLR_PZK'!$O$7:$O$64,CONCATENATE($B12," ",$C12),'C3_ÜLR_PZK'!$P$7:$P$64)+SUMIF('C3_ÜLR_PZK'!$V$7:$V$64,CONCATENATE($B12," ",$C12),'C3_ÜLR_PZK'!$W$7:$W$64)-SUMIF('C3_ÜLR_PZK'!$E$7:$E$64,CONCATENATE($B12," ",$C12),'C3_ÜLR_PZK'!$G$7:$G$64)-SUMIF('C3_ÜLR_PZK'!$O$7:$O$64,CONCATENATE($B12," ",$C12),'C3_ÜLR_PZK'!$Q$7:$Q$64)-SUMIF('C3_ÜLR_PZK'!$V$7:$V$64,CONCATENATE($B12," ",$C12),'C3_ÜLR_PZK'!$X$7:$X$64)</f>
        <v>0</v>
      </c>
      <c r="W12" s="366"/>
      <c r="X12" s="366"/>
      <c r="Y12" s="366"/>
      <c r="Z12" s="366"/>
    </row>
    <row r="13" spans="1:26" outlineLevel="1">
      <c r="A13" s="346">
        <f>A6</f>
        <v>2015</v>
      </c>
      <c r="B13" s="43" t="s">
        <v>60</v>
      </c>
      <c r="C13" s="10" t="s">
        <v>61</v>
      </c>
      <c r="D13" s="366"/>
      <c r="E13" s="366"/>
      <c r="F13" s="367"/>
      <c r="G13" s="368"/>
      <c r="H13" s="368"/>
      <c r="I13" s="368"/>
      <c r="J13" s="359">
        <f t="shared" si="6"/>
        <v>0</v>
      </c>
      <c r="K13" s="359">
        <f t="shared" si="7"/>
        <v>0</v>
      </c>
      <c r="L13" s="366"/>
      <c r="M13" s="366"/>
      <c r="N13" s="366"/>
      <c r="O13" s="369"/>
      <c r="P13" s="370">
        <f>SUMIFS('C2_Hinzu_Kürz'!$D$4:$D$203,'C2_Hinzu_Kürz'!$B$4:$B$203,$A13,'C2_Hinzu_Kürz'!$C$4:$C$203,CONCATENATE($B13," ",C13),'C2_Hinzu_Kürz'!$E$4:$E$203,"Hinzurechnung")</f>
        <v>0</v>
      </c>
      <c r="Q13" s="370">
        <f>SUMIFS('C2_Hinzu_Kürz'!$D$4:$D$203,'C2_Hinzu_Kürz'!$B$4:$B$203,$A13,'C2_Hinzu_Kürz'!$C$4:$C$203,CONCATENATE($B13," ",$C13),'C2_Hinzu_Kürz'!$E$4:$E$203,"Kürzung")</f>
        <v>0</v>
      </c>
      <c r="R13" s="371"/>
      <c r="S13" s="366"/>
      <c r="T13" s="366"/>
      <c r="U13" s="363">
        <f t="shared" si="5"/>
        <v>0</v>
      </c>
      <c r="V13" s="359">
        <f>SUMIF('C3_ÜLR_PZK'!$E$7:$E$64,CONCATENATE($B13," ",$C13),'C3_ÜLR_PZK'!$F$7:$F$64)+SUMIF('C3_ÜLR_PZK'!$O$7:$O$64,CONCATENATE($B13," ",$C13),'C3_ÜLR_PZK'!$P$7:$P$64)+SUMIF('C3_ÜLR_PZK'!$V$7:$V$64,CONCATENATE($B13," ",$C13),'C3_ÜLR_PZK'!$W$7:$W$64)-SUMIF('C3_ÜLR_PZK'!$E$7:$E$64,CONCATENATE($B13," ",$C13),'C3_ÜLR_PZK'!$G$7:$G$64)-SUMIF('C3_ÜLR_PZK'!$O$7:$O$64,CONCATENATE($B13," ",$C13),'C3_ÜLR_PZK'!$Q$7:$Q$64)-SUMIF('C3_ÜLR_PZK'!$V$7:$V$64,CONCATENATE($B13," ",$C13),'C3_ÜLR_PZK'!$X$7:$X$64)</f>
        <v>0</v>
      </c>
      <c r="W13" s="366"/>
      <c r="X13" s="366"/>
      <c r="Y13" s="366"/>
      <c r="Z13" s="366"/>
    </row>
    <row r="14" spans="1:26" outlineLevel="1">
      <c r="A14" s="346">
        <f>A6</f>
        <v>2015</v>
      </c>
      <c r="B14" s="43" t="s">
        <v>62</v>
      </c>
      <c r="C14" s="10" t="s">
        <v>63</v>
      </c>
      <c r="D14" s="366"/>
      <c r="E14" s="366"/>
      <c r="F14" s="367"/>
      <c r="G14" s="368"/>
      <c r="H14" s="368"/>
      <c r="I14" s="368"/>
      <c r="J14" s="359">
        <f t="shared" si="6"/>
        <v>0</v>
      </c>
      <c r="K14" s="359">
        <f t="shared" si="7"/>
        <v>0</v>
      </c>
      <c r="L14" s="366"/>
      <c r="M14" s="366"/>
      <c r="N14" s="366"/>
      <c r="O14" s="369"/>
      <c r="P14" s="370">
        <f>SUMIFS('C2_Hinzu_Kürz'!$D$4:$D$203,'C2_Hinzu_Kürz'!$B$4:$B$203,$A14,'C2_Hinzu_Kürz'!$C$4:$C$203,CONCATENATE($B14," ",C14),'C2_Hinzu_Kürz'!$E$4:$E$203,"Hinzurechnung")</f>
        <v>0</v>
      </c>
      <c r="Q14" s="370">
        <f>SUMIFS('C2_Hinzu_Kürz'!$D$4:$D$203,'C2_Hinzu_Kürz'!$B$4:$B$203,$A14,'C2_Hinzu_Kürz'!$C$4:$C$203,CONCATENATE($B14," ",$C14),'C2_Hinzu_Kürz'!$E$4:$E$203,"Kürzung")</f>
        <v>0</v>
      </c>
      <c r="R14" s="371"/>
      <c r="S14" s="366"/>
      <c r="T14" s="366"/>
      <c r="U14" s="363">
        <f t="shared" si="5"/>
        <v>0</v>
      </c>
      <c r="V14" s="359">
        <f>SUMIF('C3_ÜLR_PZK'!$E$7:$E$64,CONCATENATE($B14," ",$C14),'C3_ÜLR_PZK'!$F$7:$F$64)+SUMIF('C3_ÜLR_PZK'!$O$7:$O$64,CONCATENATE($B14," ",$C14),'C3_ÜLR_PZK'!$P$7:$P$64)+SUMIF('C3_ÜLR_PZK'!$V$7:$V$64,CONCATENATE($B14," ",$C14),'C3_ÜLR_PZK'!$W$7:$W$64)-SUMIF('C3_ÜLR_PZK'!$E$7:$E$64,CONCATENATE($B14," ",$C14),'C3_ÜLR_PZK'!$G$7:$G$64)-SUMIF('C3_ÜLR_PZK'!$O$7:$O$64,CONCATENATE($B14," ",$C14),'C3_ÜLR_PZK'!$Q$7:$Q$64)-SUMIF('C3_ÜLR_PZK'!$V$7:$V$64,CONCATENATE($B14," ",$C14),'C3_ÜLR_PZK'!$X$7:$X$64)</f>
        <v>0</v>
      </c>
      <c r="W14" s="366"/>
      <c r="X14" s="366"/>
      <c r="Y14" s="366"/>
      <c r="Z14" s="366"/>
    </row>
    <row r="15" spans="1:26" outlineLevel="1">
      <c r="A15" s="346">
        <f>A6</f>
        <v>2015</v>
      </c>
      <c r="B15" s="43" t="s">
        <v>64</v>
      </c>
      <c r="C15" s="11" t="s">
        <v>65</v>
      </c>
      <c r="D15" s="366"/>
      <c r="E15" s="366"/>
      <c r="F15" s="367"/>
      <c r="G15" s="368"/>
      <c r="H15" s="368"/>
      <c r="I15" s="368"/>
      <c r="J15" s="359">
        <f t="shared" si="6"/>
        <v>0</v>
      </c>
      <c r="K15" s="359">
        <f t="shared" si="7"/>
        <v>0</v>
      </c>
      <c r="L15" s="366"/>
      <c r="M15" s="366"/>
      <c r="N15" s="366"/>
      <c r="O15" s="369"/>
      <c r="P15" s="370">
        <f>SUMIFS('C2_Hinzu_Kürz'!$D$4:$D$203,'C2_Hinzu_Kürz'!$B$4:$B$203,$A15,'C2_Hinzu_Kürz'!$C$4:$C$203,CONCATENATE($B15," ",C15),'C2_Hinzu_Kürz'!$E$4:$E$203,"Hinzurechnung")</f>
        <v>0</v>
      </c>
      <c r="Q15" s="370">
        <f>SUMIFS('C2_Hinzu_Kürz'!$D$4:$D$203,'C2_Hinzu_Kürz'!$B$4:$B$203,$A15,'C2_Hinzu_Kürz'!$C$4:$C$203,CONCATENATE($B15," ",$C15),'C2_Hinzu_Kürz'!$E$4:$E$203,"Kürzung")</f>
        <v>0</v>
      </c>
      <c r="R15" s="371"/>
      <c r="S15" s="366"/>
      <c r="T15" s="366"/>
      <c r="U15" s="363">
        <f t="shared" si="5"/>
        <v>0</v>
      </c>
      <c r="V15" s="359">
        <f>U15</f>
        <v>0</v>
      </c>
      <c r="W15" s="366"/>
      <c r="X15" s="366"/>
      <c r="Y15" s="366"/>
      <c r="Z15" s="366"/>
    </row>
    <row r="16" spans="1:26" outlineLevel="1">
      <c r="A16" s="346">
        <f>A6</f>
        <v>2015</v>
      </c>
      <c r="B16" s="43" t="s">
        <v>66</v>
      </c>
      <c r="C16" s="10" t="s">
        <v>67</v>
      </c>
      <c r="D16" s="366"/>
      <c r="E16" s="366"/>
      <c r="F16" s="367"/>
      <c r="G16" s="368"/>
      <c r="H16" s="368"/>
      <c r="I16" s="368"/>
      <c r="J16" s="359">
        <f t="shared" si="6"/>
        <v>0</v>
      </c>
      <c r="K16" s="359">
        <f t="shared" si="7"/>
        <v>0</v>
      </c>
      <c r="L16" s="366"/>
      <c r="M16" s="366"/>
      <c r="N16" s="366"/>
      <c r="O16" s="369"/>
      <c r="P16" s="370">
        <f>SUMIFS('C2_Hinzu_Kürz'!$D$4:$D$203,'C2_Hinzu_Kürz'!$B$4:$B$203,$A16,'C2_Hinzu_Kürz'!$C$4:$C$203,CONCATENATE($B16," ",C16),'C2_Hinzu_Kürz'!$E$4:$E$203,"Hinzurechnung")</f>
        <v>0</v>
      </c>
      <c r="Q16" s="370">
        <f>SUMIFS('C2_Hinzu_Kürz'!$D$4:$D$203,'C2_Hinzu_Kürz'!$B$4:$B$203,$A16,'C2_Hinzu_Kürz'!$C$4:$C$203,CONCATENATE($B16," ",$C16),'C2_Hinzu_Kürz'!$E$4:$E$203,"Kürzung")</f>
        <v>0</v>
      </c>
      <c r="R16" s="371"/>
      <c r="S16" s="366"/>
      <c r="T16" s="366"/>
      <c r="U16" s="363">
        <f t="shared" si="5"/>
        <v>0</v>
      </c>
      <c r="V16" s="359">
        <f>SUMIF('C3_ÜLR_PZK'!$E$7:$E$64,CONCATENATE($B16," ",$C16),'C3_ÜLR_PZK'!$F$7:$F$64)+SUMIF('C3_ÜLR_PZK'!$O$7:$O$64,CONCATENATE($B16," ",$C16),'C3_ÜLR_PZK'!$P$7:$P$64)+SUMIF('C3_ÜLR_PZK'!$V$7:$V$64,CONCATENATE($B16," ",$C16),'C3_ÜLR_PZK'!$W$7:$W$64)-SUMIF('C3_ÜLR_PZK'!$E$7:$E$64,CONCATENATE($B16," ",$C16),'C3_ÜLR_PZK'!$G$7:$G$64)-SUMIF('C3_ÜLR_PZK'!$O$7:$O$64,CONCATENATE($B16," ",$C16),'C3_ÜLR_PZK'!$Q$7:$Q$64)-SUMIF('C3_ÜLR_PZK'!$V$7:$V$64,CONCATENATE($B16," ",$C16),'C3_ÜLR_PZK'!$X$7:$X$64)</f>
        <v>0</v>
      </c>
      <c r="W16" s="366"/>
      <c r="X16" s="366"/>
      <c r="Y16" s="366"/>
      <c r="Z16" s="366"/>
    </row>
    <row r="17" spans="1:26" outlineLevel="1">
      <c r="A17" s="346">
        <f>A6</f>
        <v>2015</v>
      </c>
      <c r="B17" s="43" t="s">
        <v>68</v>
      </c>
      <c r="C17" s="10" t="s">
        <v>69</v>
      </c>
      <c r="D17" s="366"/>
      <c r="E17" s="366"/>
      <c r="F17" s="367"/>
      <c r="G17" s="368"/>
      <c r="H17" s="368"/>
      <c r="I17" s="368"/>
      <c r="J17" s="359">
        <f t="shared" si="6"/>
        <v>0</v>
      </c>
      <c r="K17" s="359">
        <f t="shared" si="7"/>
        <v>0</v>
      </c>
      <c r="L17" s="366"/>
      <c r="M17" s="366"/>
      <c r="N17" s="366"/>
      <c r="O17" s="369"/>
      <c r="P17" s="370">
        <f>SUMIFS('C2_Hinzu_Kürz'!$D$4:$D$203,'C2_Hinzu_Kürz'!$B$4:$B$203,$A17,'C2_Hinzu_Kürz'!$C$4:$C$203,CONCATENATE($B17," ",C17),'C2_Hinzu_Kürz'!$E$4:$E$203,"Hinzurechnung")</f>
        <v>0</v>
      </c>
      <c r="Q17" s="370">
        <f>SUMIFS('C2_Hinzu_Kürz'!$D$4:$D$203,'C2_Hinzu_Kürz'!$B$4:$B$203,$A17,'C2_Hinzu_Kürz'!$C$4:$C$203,CONCATENATE($B17," ",$C17),'C2_Hinzu_Kürz'!$E$4:$E$203,"Kürzung")</f>
        <v>0</v>
      </c>
      <c r="R17" s="371"/>
      <c r="S17" s="366"/>
      <c r="T17" s="366"/>
      <c r="U17" s="363">
        <f t="shared" si="5"/>
        <v>0</v>
      </c>
      <c r="V17" s="359">
        <f>SUMIF('C3_ÜLR_PZK'!$E$7:$E$64,CONCATENATE($B17," ",$C17),'C3_ÜLR_PZK'!$F$7:$F$64)+SUMIF('C3_ÜLR_PZK'!$O$7:$O$64,CONCATENATE($B17," ",$C17),'C3_ÜLR_PZK'!$P$7:$P$64)+SUMIF('C3_ÜLR_PZK'!$V$7:$V$64,CONCATENATE($B17," ",$C17),'C3_ÜLR_PZK'!$W$7:$W$64)-SUMIF('C3_ÜLR_PZK'!$E$7:$E$64,CONCATENATE($B17," ",$C17),'C3_ÜLR_PZK'!$G$7:$G$64)-SUMIF('C3_ÜLR_PZK'!$O$7:$O$64,CONCATENATE($B17," ",$C17),'C3_ÜLR_PZK'!$Q$7:$Q$64)-SUMIF('C3_ÜLR_PZK'!$V$7:$V$64,CONCATENATE($B17," ",$C17),'C3_ÜLR_PZK'!$X$7:$X$64)</f>
        <v>0</v>
      </c>
      <c r="W17" s="366"/>
      <c r="X17" s="366"/>
      <c r="Y17" s="366"/>
      <c r="Z17" s="366"/>
    </row>
    <row r="18" spans="1:26" outlineLevel="1">
      <c r="A18" s="346">
        <f>A6</f>
        <v>2015</v>
      </c>
      <c r="B18" s="43" t="s">
        <v>70</v>
      </c>
      <c r="C18" s="10" t="s">
        <v>71</v>
      </c>
      <c r="D18" s="366"/>
      <c r="E18" s="366"/>
      <c r="F18" s="367"/>
      <c r="G18" s="368"/>
      <c r="H18" s="368"/>
      <c r="I18" s="368"/>
      <c r="J18" s="359">
        <f t="shared" si="6"/>
        <v>0</v>
      </c>
      <c r="K18" s="359">
        <f t="shared" si="7"/>
        <v>0</v>
      </c>
      <c r="L18" s="366"/>
      <c r="M18" s="366"/>
      <c r="N18" s="366"/>
      <c r="O18" s="369"/>
      <c r="P18" s="370">
        <f>SUMIFS('C2_Hinzu_Kürz'!$D$4:$D$203,'C2_Hinzu_Kürz'!$B$4:$B$203,$A18,'C2_Hinzu_Kürz'!$C$4:$C$203,CONCATENATE($B18," ",C18),'C2_Hinzu_Kürz'!$E$4:$E$203,"Hinzurechnung")</f>
        <v>0</v>
      </c>
      <c r="Q18" s="370">
        <f>SUMIFS('C2_Hinzu_Kürz'!$D$4:$D$203,'C2_Hinzu_Kürz'!$B$4:$B$203,$A18,'C2_Hinzu_Kürz'!$C$4:$C$203,CONCATENATE($B18," ",$C18),'C2_Hinzu_Kürz'!$E$4:$E$203,"Kürzung")</f>
        <v>0</v>
      </c>
      <c r="R18" s="371"/>
      <c r="S18" s="366"/>
      <c r="T18" s="366"/>
      <c r="U18" s="363">
        <f t="shared" si="5"/>
        <v>0</v>
      </c>
      <c r="V18" s="359">
        <f>SUMIF('C3_ÜLR_PZK'!$E$7:$E$64,CONCATENATE($B18," ",$C18),'C3_ÜLR_PZK'!$F$7:$F$64)+SUMIF('C3_ÜLR_PZK'!$O$7:$O$64,CONCATENATE($B18," ",$C18),'C3_ÜLR_PZK'!$P$7:$P$64)+SUMIF('C3_ÜLR_PZK'!$V$7:$V$64,CONCATENATE($B18," ",$C18),'C3_ÜLR_PZK'!$W$7:$W$64)-SUMIF('C3_ÜLR_PZK'!$E$7:$E$64,CONCATENATE($B18," ",$C18),'C3_ÜLR_PZK'!$G$7:$G$64)-SUMIF('C3_ÜLR_PZK'!$O$7:$O$64,CONCATENATE($B18," ",$C18),'C3_ÜLR_PZK'!$Q$7:$Q$64)-SUMIF('C3_ÜLR_PZK'!$V$7:$V$64,CONCATENATE($B18," ",$C18),'C3_ÜLR_PZK'!$X$7:$X$64)</f>
        <v>0</v>
      </c>
      <c r="W18" s="366"/>
      <c r="X18" s="366"/>
      <c r="Y18" s="366"/>
      <c r="Z18" s="366"/>
    </row>
    <row r="19" spans="1:26" outlineLevel="1">
      <c r="A19" s="346">
        <f>A6</f>
        <v>2015</v>
      </c>
      <c r="B19" s="43" t="s">
        <v>72</v>
      </c>
      <c r="C19" s="11" t="s">
        <v>73</v>
      </c>
      <c r="D19" s="366"/>
      <c r="E19" s="366"/>
      <c r="F19" s="367"/>
      <c r="G19" s="368"/>
      <c r="H19" s="368"/>
      <c r="I19" s="368"/>
      <c r="J19" s="359">
        <f t="shared" si="6"/>
        <v>0</v>
      </c>
      <c r="K19" s="359">
        <f t="shared" si="7"/>
        <v>0</v>
      </c>
      <c r="L19" s="366"/>
      <c r="M19" s="366"/>
      <c r="N19" s="366"/>
      <c r="O19" s="369"/>
      <c r="P19" s="370">
        <f>SUMIFS('C2_Hinzu_Kürz'!$D$4:$D$203,'C2_Hinzu_Kürz'!$B$4:$B$203,$A19,'C2_Hinzu_Kürz'!$C$4:$C$203,CONCATENATE($B19," ",C19),'C2_Hinzu_Kürz'!$E$4:$E$203,"Hinzurechnung")</f>
        <v>0</v>
      </c>
      <c r="Q19" s="370">
        <f>SUMIFS('C2_Hinzu_Kürz'!$D$4:$D$203,'C2_Hinzu_Kürz'!$B$4:$B$203,$A19,'C2_Hinzu_Kürz'!$C$4:$C$203,CONCATENATE($B19," ",$C19),'C2_Hinzu_Kürz'!$E$4:$E$203,"Kürzung")</f>
        <v>0</v>
      </c>
      <c r="R19" s="371"/>
      <c r="S19" s="366"/>
      <c r="T19" s="366"/>
      <c r="U19" s="363">
        <f t="shared" si="5"/>
        <v>0</v>
      </c>
      <c r="V19" s="359">
        <f>SUMIF('C3_ÜLR_PZK'!$E$7:$E$64,CONCATENATE($B19," ",$C19),'C3_ÜLR_PZK'!$F$7:$F$64)+SUMIF('C3_ÜLR_PZK'!$O$7:$O$64,CONCATENATE($B19," ",$C19),'C3_ÜLR_PZK'!$P$7:$P$64)+SUMIF('C3_ÜLR_PZK'!$V$7:$V$64,CONCATENATE($B19," ",$C19),'C3_ÜLR_PZK'!$W$7:$W$64)-SUMIF('C3_ÜLR_PZK'!$E$7:$E$64,CONCATENATE($B19," ",$C19),'C3_ÜLR_PZK'!$G$7:$G$64)-SUMIF('C3_ÜLR_PZK'!$O$7:$O$64,CONCATENATE($B19," ",$C19),'C3_ÜLR_PZK'!$Q$7:$Q$64)-SUMIF('C3_ÜLR_PZK'!$V$7:$V$64,CONCATENATE($B19," ",$C19),'C3_ÜLR_PZK'!$X$7:$X$64)</f>
        <v>0</v>
      </c>
      <c r="W19" s="366"/>
      <c r="X19" s="366"/>
      <c r="Y19" s="366"/>
      <c r="Z19" s="366"/>
    </row>
    <row r="20" spans="1:26" ht="30" outlineLevel="1">
      <c r="A20" s="346">
        <f>A6</f>
        <v>2015</v>
      </c>
      <c r="B20" s="43" t="s">
        <v>74</v>
      </c>
      <c r="C20" s="10" t="s">
        <v>922</v>
      </c>
      <c r="D20" s="366"/>
      <c r="E20" s="366"/>
      <c r="F20" s="367"/>
      <c r="G20" s="368"/>
      <c r="H20" s="368"/>
      <c r="I20" s="368"/>
      <c r="J20" s="359">
        <f t="shared" si="6"/>
        <v>0</v>
      </c>
      <c r="K20" s="359">
        <f t="shared" si="7"/>
        <v>0</v>
      </c>
      <c r="L20" s="366"/>
      <c r="M20" s="366"/>
      <c r="N20" s="372"/>
      <c r="O20" s="369"/>
      <c r="P20" s="370">
        <f>SUMIFS('C2_Hinzu_Kürz'!$D$4:$D$203,'C2_Hinzu_Kürz'!$B$4:$B$203,$A20,'C2_Hinzu_Kürz'!$C$4:$C$203,CONCATENATE($B20," ",C20),'C2_Hinzu_Kürz'!$E$4:$E$203,"Hinzurechnung")</f>
        <v>0</v>
      </c>
      <c r="Q20" s="370">
        <f>SUMIFS('C2_Hinzu_Kürz'!$D$4:$D$203,'C2_Hinzu_Kürz'!$B$4:$B$203,$A20,'C2_Hinzu_Kürz'!$C$4:$C$203,CONCATENATE($B20," ",$C20),'C2_Hinzu_Kürz'!$E$4:$E$203,"Kürzung")</f>
        <v>0</v>
      </c>
      <c r="R20" s="371"/>
      <c r="S20" s="366"/>
      <c r="T20" s="366"/>
      <c r="U20" s="363">
        <f t="shared" si="5"/>
        <v>0</v>
      </c>
      <c r="V20" s="359">
        <f>SUMIF('C3_ÜLR_PZK'!$E$7:$E$64,CONCATENATE($B20," ",$C20),'C3_ÜLR_PZK'!$F$7:$F$64)+SUMIF('C3_ÜLR_PZK'!$O$7:$O$64,CONCATENATE($B20," ",$C20),'C3_ÜLR_PZK'!$P$7:$P$64)+SUMIF('C3_ÜLR_PZK'!$V$7:$V$64,CONCATENATE($B20," ",$C20),'C3_ÜLR_PZK'!$W$7:$W$64)-SUMIF('C3_ÜLR_PZK'!$E$7:$E$64,CONCATENATE($B20," ",$C20),'C3_ÜLR_PZK'!$G$7:$G$64)-SUMIF('C3_ÜLR_PZK'!$O$7:$O$64,CONCATENATE($B20," ",$C20),'C3_ÜLR_PZK'!$Q$7:$Q$64)-SUMIF('C3_ÜLR_PZK'!$V$7:$V$64,CONCATENATE($B20," ",$C20),'C3_ÜLR_PZK'!$X$7:$X$64)</f>
        <v>0</v>
      </c>
      <c r="W20" s="366"/>
      <c r="X20" s="366"/>
      <c r="Y20" s="366"/>
      <c r="Z20" s="366"/>
    </row>
    <row r="21" spans="1:26" outlineLevel="1">
      <c r="A21" s="346">
        <f>A6</f>
        <v>2015</v>
      </c>
      <c r="B21" s="43" t="s">
        <v>75</v>
      </c>
      <c r="C21" s="10" t="s">
        <v>76</v>
      </c>
      <c r="D21" s="366"/>
      <c r="E21" s="369"/>
      <c r="F21" s="367"/>
      <c r="G21" s="368"/>
      <c r="H21" s="368"/>
      <c r="I21" s="368"/>
      <c r="J21" s="359">
        <f t="shared" si="6"/>
        <v>0</v>
      </c>
      <c r="K21" s="359">
        <f t="shared" si="7"/>
        <v>0</v>
      </c>
      <c r="L21" s="366"/>
      <c r="M21" s="369"/>
      <c r="N21" s="370">
        <f>SUMIF('C1_Sonstiges'!B$5:B$54,$A6,'C1_Sonstiges'!D$5:D$54)</f>
        <v>0</v>
      </c>
      <c r="O21" s="373"/>
      <c r="P21" s="370">
        <f>SUMIFS('C2_Hinzu_Kürz'!$D$4:$D$203,'C2_Hinzu_Kürz'!$B$4:$B$203,$A21,'C2_Hinzu_Kürz'!$C$4:$C$203,CONCATENATE($B21," ",C21),'C2_Hinzu_Kürz'!$E$4:$E$203,"Hinzurechnung")</f>
        <v>0</v>
      </c>
      <c r="Q21" s="370">
        <f>SUMIFS('C2_Hinzu_Kürz'!$D$4:$D$203,'C2_Hinzu_Kürz'!$B$4:$B$203,$A21,'C2_Hinzu_Kürz'!$C$4:$C$203,CONCATENATE($B21," ",$C21),'C2_Hinzu_Kürz'!$E$4:$E$203,"Kürzung")</f>
        <v>0</v>
      </c>
      <c r="R21" s="371"/>
      <c r="S21" s="366"/>
      <c r="T21" s="366"/>
      <c r="U21" s="363">
        <f t="shared" si="5"/>
        <v>0</v>
      </c>
      <c r="V21" s="359">
        <f>SUMIF('C3_ÜLR_PZK'!$E$7:$E$64,CONCATENATE($B21," ",$C21),'C3_ÜLR_PZK'!$F$7:$F$64)+SUMIF('C3_ÜLR_PZK'!$O$7:$O$64,CONCATENATE($B21," ",$C21),'C3_ÜLR_PZK'!$P$7:$P$64)+SUMIF('C3_ÜLR_PZK'!$V$7:$V$64,CONCATENATE($B21," ",$C21),'C3_ÜLR_PZK'!$W$7:$W$64)-SUMIF('C3_ÜLR_PZK'!$E$7:$E$64,CONCATENATE($B21," ",$C21),'C3_ÜLR_PZK'!$G$7:$G$64)-SUMIF('C3_ÜLR_PZK'!$O$7:$O$64,CONCATENATE($B21," ",$C21),'C3_ÜLR_PZK'!$Q$7:$Q$64)-SUMIF('C3_ÜLR_PZK'!$V$7:$V$64,CONCATENATE($B21," ",$C21),'C3_ÜLR_PZK'!$X$7:$X$64)</f>
        <v>0</v>
      </c>
      <c r="W21" s="366"/>
      <c r="X21" s="366"/>
      <c r="Y21" s="366"/>
      <c r="Z21" s="366"/>
    </row>
    <row r="22" spans="1:26" outlineLevel="1">
      <c r="A22" s="346">
        <f>A6</f>
        <v>2015</v>
      </c>
      <c r="B22" s="43" t="s">
        <v>77</v>
      </c>
      <c r="C22" s="10" t="s">
        <v>78</v>
      </c>
      <c r="D22" s="366"/>
      <c r="E22" s="369"/>
      <c r="F22" s="367"/>
      <c r="G22" s="368"/>
      <c r="H22" s="368"/>
      <c r="I22" s="368"/>
      <c r="J22" s="359">
        <f t="shared" si="6"/>
        <v>0</v>
      </c>
      <c r="K22" s="359">
        <f t="shared" si="7"/>
        <v>0</v>
      </c>
      <c r="L22" s="366"/>
      <c r="M22" s="369"/>
      <c r="N22" s="370">
        <f>SUMIF('C1_Sonstiges'!B$59:B$108,$A6,'C1_Sonstiges'!D$59:D$108)</f>
        <v>0</v>
      </c>
      <c r="O22" s="373"/>
      <c r="P22" s="370">
        <f>SUMIFS('C2_Hinzu_Kürz'!$D$4:$D$203,'C2_Hinzu_Kürz'!$B$4:$B$203,$A22,'C2_Hinzu_Kürz'!$C$4:$C$203,CONCATENATE($B22," ",C22),'C2_Hinzu_Kürz'!$E$4:$E$203,"Hinzurechnung")</f>
        <v>0</v>
      </c>
      <c r="Q22" s="370">
        <f>SUMIFS('C2_Hinzu_Kürz'!$D$4:$D$203,'C2_Hinzu_Kürz'!$B$4:$B$203,$A22,'C2_Hinzu_Kürz'!$C$4:$C$203,CONCATENATE($B22," ",$C22),'C2_Hinzu_Kürz'!$E$4:$E$203,"Kürzung")</f>
        <v>0</v>
      </c>
      <c r="R22" s="371"/>
      <c r="S22" s="366"/>
      <c r="T22" s="366"/>
      <c r="U22" s="363">
        <f t="shared" si="5"/>
        <v>0</v>
      </c>
      <c r="V22" s="359">
        <f>SUMIF('C3_ÜLR_PZK'!$E$7:$E$64,CONCATENATE($B22," ",$C22),'C3_ÜLR_PZK'!$F$7:$F$64)+SUMIF('C3_ÜLR_PZK'!$O$7:$O$64,CONCATENATE($B22," ",$C22),'C3_ÜLR_PZK'!$P$7:$P$64)+SUMIF('C3_ÜLR_PZK'!$V$7:$V$64,CONCATENATE($B22," ",$C22),'C3_ÜLR_PZK'!$W$7:$W$64)-SUMIF('C3_ÜLR_PZK'!$E$7:$E$64,CONCATENATE($B22," ",$C22),'C3_ÜLR_PZK'!$G$7:$G$64)-SUMIF('C3_ÜLR_PZK'!$O$7:$O$64,CONCATENATE($B22," ",$C22),'C3_ÜLR_PZK'!$Q$7:$Q$64)-SUMIF('C3_ÜLR_PZK'!$V$7:$V$64,CONCATENATE($B22," ",$C22),'C3_ÜLR_PZK'!$X$7:$X$64)</f>
        <v>0</v>
      </c>
      <c r="W22" s="366"/>
      <c r="X22" s="366"/>
      <c r="Y22" s="366"/>
      <c r="Z22" s="366"/>
    </row>
    <row r="23" spans="1:26" s="13" customFormat="1" outlineLevel="1">
      <c r="A23" s="346">
        <f>A6</f>
        <v>2015</v>
      </c>
      <c r="B23" s="44" t="s">
        <v>79</v>
      </c>
      <c r="C23" s="12" t="s">
        <v>80</v>
      </c>
      <c r="D23" s="359">
        <f>D24+D25+D26+D27+D28</f>
        <v>0</v>
      </c>
      <c r="E23" s="359">
        <f>E24+E25+E26+E27+E28</f>
        <v>0</v>
      </c>
      <c r="F23" s="359">
        <f t="shared" ref="F23:K23" si="8">F24+F25+F26+F27+F28</f>
        <v>0</v>
      </c>
      <c r="G23" s="359">
        <f t="shared" si="8"/>
        <v>0</v>
      </c>
      <c r="H23" s="359">
        <f t="shared" si="8"/>
        <v>0</v>
      </c>
      <c r="I23" s="359">
        <f t="shared" si="8"/>
        <v>0</v>
      </c>
      <c r="J23" s="359">
        <f t="shared" si="8"/>
        <v>0</v>
      </c>
      <c r="K23" s="359">
        <f t="shared" si="8"/>
        <v>0</v>
      </c>
      <c r="L23" s="359">
        <f t="shared" ref="L23:R23" si="9">L24+L25+L26+L27+L28</f>
        <v>0</v>
      </c>
      <c r="M23" s="359">
        <f t="shared" si="9"/>
        <v>0</v>
      </c>
      <c r="N23" s="374">
        <f t="shared" si="9"/>
        <v>0</v>
      </c>
      <c r="O23" s="360">
        <f t="shared" si="9"/>
        <v>0</v>
      </c>
      <c r="P23" s="360">
        <f t="shared" si="9"/>
        <v>0</v>
      </c>
      <c r="Q23" s="360">
        <f t="shared" si="9"/>
        <v>0</v>
      </c>
      <c r="R23" s="360">
        <f t="shared" si="9"/>
        <v>0</v>
      </c>
      <c r="S23" s="359">
        <f t="shared" ref="S23:T23" si="10">S24+S25+S26+S27+S28</f>
        <v>0</v>
      </c>
      <c r="T23" s="359">
        <f t="shared" si="10"/>
        <v>0</v>
      </c>
      <c r="U23" s="363">
        <f t="shared" ref="U23" si="11">U24+U25+U26+U27+U28</f>
        <v>0</v>
      </c>
      <c r="V23" s="359">
        <f t="shared" ref="V23" si="12">V24+V25+V26+V27+V28</f>
        <v>0</v>
      </c>
      <c r="W23" s="359">
        <f t="shared" ref="W23" si="13">W24+W25+W26+W27+W28</f>
        <v>0</v>
      </c>
      <c r="X23" s="359">
        <f t="shared" ref="X23" si="14">X24+X25+X26+X27+X28</f>
        <v>0</v>
      </c>
      <c r="Y23" s="359">
        <f t="shared" ref="Y23" si="15">Y24+Y25+Y26+Y27+Y28</f>
        <v>0</v>
      </c>
      <c r="Z23" s="359">
        <f t="shared" ref="Z23" si="16">Z24+Z25+Z26+Z27+Z28</f>
        <v>0</v>
      </c>
    </row>
    <row r="24" spans="1:26" outlineLevel="1">
      <c r="A24" s="346">
        <f>A6</f>
        <v>2015</v>
      </c>
      <c r="B24" s="45" t="s">
        <v>81</v>
      </c>
      <c r="C24" s="14" t="s">
        <v>82</v>
      </c>
      <c r="D24" s="366"/>
      <c r="E24" s="366"/>
      <c r="F24" s="366"/>
      <c r="G24" s="366"/>
      <c r="H24" s="366"/>
      <c r="I24" s="366"/>
      <c r="J24" s="359">
        <f t="shared" ref="J24:J37" si="17">L24+N24</f>
        <v>0</v>
      </c>
      <c r="K24" s="359">
        <f t="shared" ref="K24:K37" si="18">M24+O24</f>
        <v>0</v>
      </c>
      <c r="L24" s="366"/>
      <c r="M24" s="366"/>
      <c r="N24" s="366"/>
      <c r="O24" s="369"/>
      <c r="P24" s="370">
        <f>SUMIFS('C2_Hinzu_Kürz'!$D$4:$D$203,'C2_Hinzu_Kürz'!$B$4:$B$203,$A24,'C2_Hinzu_Kürz'!$C$4:$C$203,CONCATENATE($B24," ",C24),'C2_Hinzu_Kürz'!$E$4:$E$203,"Hinzurechnung")</f>
        <v>0</v>
      </c>
      <c r="Q24" s="370">
        <f>SUMIFS('C2_Hinzu_Kürz'!$D$4:$D$203,'C2_Hinzu_Kürz'!$B$4:$B$203,$A24,'C2_Hinzu_Kürz'!$C$4:$C$203,CONCATENATE($B24," ",$C24),'C2_Hinzu_Kürz'!$E$4:$E$203,"Kürzung")</f>
        <v>0</v>
      </c>
      <c r="R24" s="371"/>
      <c r="S24" s="366"/>
      <c r="T24" s="366"/>
      <c r="U24" s="363">
        <f t="shared" ref="U24:U37" si="19">N24+P24-Q24-R24-S24-T24</f>
        <v>0</v>
      </c>
      <c r="V24" s="359">
        <f>SUMIF('C3_ÜLR_PZK'!$E$7:$E$64,CONCATENATE($B24," ",$C24),'C3_ÜLR_PZK'!$F$7:$F$64)+SUMIF('C3_ÜLR_PZK'!$O$7:$O$64,CONCATENATE($B24," ",$C24),'C3_ÜLR_PZK'!$P$7:$P$64)+SUMIF('C3_ÜLR_PZK'!$V$7:$V$64,CONCATENATE($B24," ",$C24),'C3_ÜLR_PZK'!$W$7:$W$64)-SUMIF('C3_ÜLR_PZK'!$E$7:$E$64,CONCATENATE($B24," ",$C24),'C3_ÜLR_PZK'!$G$7:$G$64)-SUMIF('C3_ÜLR_PZK'!$O$7:$O$64,CONCATENATE($B24," ",$C24),'C3_ÜLR_PZK'!$Q$7:$Q$64)-SUMIF('C3_ÜLR_PZK'!$V$7:$V$64,CONCATENATE($B24," ",$C24),'C3_ÜLR_PZK'!$X$7:$X$64)</f>
        <v>0</v>
      </c>
      <c r="W24" s="366"/>
      <c r="X24" s="366"/>
      <c r="Y24" s="366"/>
      <c r="Z24" s="366"/>
    </row>
    <row r="25" spans="1:26" outlineLevel="1">
      <c r="A25" s="346">
        <f>A6</f>
        <v>2015</v>
      </c>
      <c r="B25" s="45" t="s">
        <v>83</v>
      </c>
      <c r="C25" s="14" t="s">
        <v>84</v>
      </c>
      <c r="D25" s="366"/>
      <c r="E25" s="366"/>
      <c r="F25" s="366"/>
      <c r="G25" s="366"/>
      <c r="H25" s="366"/>
      <c r="I25" s="366"/>
      <c r="J25" s="359">
        <f t="shared" si="17"/>
        <v>0</v>
      </c>
      <c r="K25" s="359">
        <f t="shared" si="18"/>
        <v>0</v>
      </c>
      <c r="L25" s="366"/>
      <c r="M25" s="366"/>
      <c r="N25" s="366"/>
      <c r="O25" s="369"/>
      <c r="P25" s="370">
        <f>SUMIFS('C2_Hinzu_Kürz'!$D$4:$D$203,'C2_Hinzu_Kürz'!$B$4:$B$203,$A25,'C2_Hinzu_Kürz'!$C$4:$C$203,CONCATENATE($B25," ",C25),'C2_Hinzu_Kürz'!$E$4:$E$203,"Hinzurechnung")</f>
        <v>0</v>
      </c>
      <c r="Q25" s="370">
        <f>SUMIFS('C2_Hinzu_Kürz'!$D$4:$D$203,'C2_Hinzu_Kürz'!$B$4:$B$203,$A25,'C2_Hinzu_Kürz'!$C$4:$C$203,CONCATENATE($B25," ",$C25),'C2_Hinzu_Kürz'!$E$4:$E$203,"Kürzung")</f>
        <v>0</v>
      </c>
      <c r="R25" s="371"/>
      <c r="S25" s="366"/>
      <c r="T25" s="366"/>
      <c r="U25" s="363">
        <f t="shared" si="19"/>
        <v>0</v>
      </c>
      <c r="V25" s="359">
        <f>SUMIF('C3_ÜLR_PZK'!$E$7:$E$64,CONCATENATE($B25," ",$C25),'C3_ÜLR_PZK'!$F$7:$F$64)+SUMIF('C3_ÜLR_PZK'!$O$7:$O$64,CONCATENATE($B25," ",$C25),'C3_ÜLR_PZK'!$P$7:$P$64)+SUMIF('C3_ÜLR_PZK'!$V$7:$V$64,CONCATENATE($B25," ",$C25),'C3_ÜLR_PZK'!$W$7:$W$64)-SUMIF('C3_ÜLR_PZK'!$E$7:$E$64,CONCATENATE($B25," ",$C25),'C3_ÜLR_PZK'!$G$7:$G$64)-SUMIF('C3_ÜLR_PZK'!$O$7:$O$64,CONCATENATE($B25," ",$C25),'C3_ÜLR_PZK'!$Q$7:$Q$64)-SUMIF('C3_ÜLR_PZK'!$V$7:$V$64,CONCATENATE($B25," ",$C25),'C3_ÜLR_PZK'!$X$7:$X$64)</f>
        <v>0</v>
      </c>
      <c r="W25" s="366"/>
      <c r="X25" s="366"/>
      <c r="Y25" s="366"/>
      <c r="Z25" s="366"/>
    </row>
    <row r="26" spans="1:26" outlineLevel="1">
      <c r="A26" s="346">
        <f>A6</f>
        <v>2015</v>
      </c>
      <c r="B26" s="45" t="s">
        <v>85</v>
      </c>
      <c r="C26" s="14" t="s">
        <v>86</v>
      </c>
      <c r="D26" s="366"/>
      <c r="E26" s="366"/>
      <c r="F26" s="366"/>
      <c r="G26" s="366"/>
      <c r="H26" s="366"/>
      <c r="I26" s="366"/>
      <c r="J26" s="359">
        <f t="shared" si="17"/>
        <v>0</v>
      </c>
      <c r="K26" s="359">
        <f t="shared" si="18"/>
        <v>0</v>
      </c>
      <c r="L26" s="366"/>
      <c r="M26" s="366"/>
      <c r="N26" s="366"/>
      <c r="O26" s="369"/>
      <c r="P26" s="370">
        <f>SUMIFS('C2_Hinzu_Kürz'!$D$4:$D$203,'C2_Hinzu_Kürz'!$B$4:$B$203,$A26,'C2_Hinzu_Kürz'!$C$4:$C$203,CONCATENATE($B26," ",C26),'C2_Hinzu_Kürz'!$E$4:$E$203,"Hinzurechnung")</f>
        <v>0</v>
      </c>
      <c r="Q26" s="370">
        <f>SUMIFS('C2_Hinzu_Kürz'!$D$4:$D$203,'C2_Hinzu_Kürz'!$B$4:$B$203,$A26,'C2_Hinzu_Kürz'!$C$4:$C$203,CONCATENATE($B26," ",$C26),'C2_Hinzu_Kürz'!$E$4:$E$203,"Kürzung")</f>
        <v>0</v>
      </c>
      <c r="R26" s="371"/>
      <c r="S26" s="366"/>
      <c r="T26" s="366"/>
      <c r="U26" s="363">
        <f t="shared" si="19"/>
        <v>0</v>
      </c>
      <c r="V26" s="359">
        <f>SUMIF('C3_ÜLR_PZK'!$E$7:$E$64,CONCATENATE($B26," ",$C26),'C3_ÜLR_PZK'!$F$7:$F$64)+SUMIF('C3_ÜLR_PZK'!$O$7:$O$64,CONCATENATE($B26," ",$C26),'C3_ÜLR_PZK'!$P$7:$P$64)+SUMIF('C3_ÜLR_PZK'!$V$7:$V$64,CONCATENATE($B26," ",$C26),'C3_ÜLR_PZK'!$W$7:$W$64)-SUMIF('C3_ÜLR_PZK'!$E$7:$E$64,CONCATENATE($B26," ",$C26),'C3_ÜLR_PZK'!$G$7:$G$64)-SUMIF('C3_ÜLR_PZK'!$O$7:$O$64,CONCATENATE($B26," ",$C26),'C3_ÜLR_PZK'!$Q$7:$Q$64)-SUMIF('C3_ÜLR_PZK'!$V$7:$V$64,CONCATENATE($B26," ",$C26),'C3_ÜLR_PZK'!$X$7:$X$64)</f>
        <v>0</v>
      </c>
      <c r="W26" s="366"/>
      <c r="X26" s="366"/>
      <c r="Y26" s="366"/>
      <c r="Z26" s="366"/>
    </row>
    <row r="27" spans="1:26" outlineLevel="1">
      <c r="A27" s="346">
        <f>A6</f>
        <v>2015</v>
      </c>
      <c r="B27" s="45" t="s">
        <v>87</v>
      </c>
      <c r="C27" s="14" t="s">
        <v>88</v>
      </c>
      <c r="D27" s="366"/>
      <c r="E27" s="366"/>
      <c r="F27" s="366"/>
      <c r="G27" s="366"/>
      <c r="H27" s="366"/>
      <c r="I27" s="366"/>
      <c r="J27" s="359">
        <f t="shared" si="17"/>
        <v>0</v>
      </c>
      <c r="K27" s="359">
        <f t="shared" si="18"/>
        <v>0</v>
      </c>
      <c r="L27" s="366"/>
      <c r="M27" s="366"/>
      <c r="N27" s="366"/>
      <c r="O27" s="369"/>
      <c r="P27" s="370">
        <f>SUMIFS('C2_Hinzu_Kürz'!$D$4:$D$203,'C2_Hinzu_Kürz'!$B$4:$B$203,$A27,'C2_Hinzu_Kürz'!$C$4:$C$203,CONCATENATE($B27," ",C27),'C2_Hinzu_Kürz'!$E$4:$E$203,"Hinzurechnung")</f>
        <v>0</v>
      </c>
      <c r="Q27" s="370">
        <f>SUMIFS('C2_Hinzu_Kürz'!$D$4:$D$203,'C2_Hinzu_Kürz'!$B$4:$B$203,$A27,'C2_Hinzu_Kürz'!$C$4:$C$203,CONCATENATE($B27," ",$C27),'C2_Hinzu_Kürz'!$E$4:$E$203,"Kürzung")</f>
        <v>0</v>
      </c>
      <c r="R27" s="371"/>
      <c r="S27" s="366"/>
      <c r="T27" s="366"/>
      <c r="U27" s="363">
        <f t="shared" si="19"/>
        <v>0</v>
      </c>
      <c r="V27" s="359">
        <f>SUMIF('C3_ÜLR_PZK'!$E$7:$E$64,CONCATENATE($B27," ",$C27),'C3_ÜLR_PZK'!$F$7:$F$64)+SUMIF('C3_ÜLR_PZK'!$O$7:$O$64,CONCATENATE($B27," ",$C27),'C3_ÜLR_PZK'!$P$7:$P$64)+SUMIF('C3_ÜLR_PZK'!$V$7:$V$64,CONCATENATE($B27," ",$C27),'C3_ÜLR_PZK'!$W$7:$W$64)-SUMIF('C3_ÜLR_PZK'!$E$7:$E$64,CONCATENATE($B27," ",$C27),'C3_ÜLR_PZK'!$G$7:$G$64)-SUMIF('C3_ÜLR_PZK'!$O$7:$O$64,CONCATENATE($B27," ",$C27),'C3_ÜLR_PZK'!$Q$7:$Q$64)-SUMIF('C3_ÜLR_PZK'!$V$7:$V$64,CONCATENATE($B27," ",$C27),'C3_ÜLR_PZK'!$X$7:$X$64)</f>
        <v>0</v>
      </c>
      <c r="W27" s="366"/>
      <c r="X27" s="366"/>
      <c r="Y27" s="366"/>
      <c r="Z27" s="366"/>
    </row>
    <row r="28" spans="1:26" outlineLevel="1">
      <c r="A28" s="346">
        <f>A6</f>
        <v>2015</v>
      </c>
      <c r="B28" s="45" t="s">
        <v>89</v>
      </c>
      <c r="C28" s="14" t="s">
        <v>90</v>
      </c>
      <c r="D28" s="366"/>
      <c r="E28" s="366"/>
      <c r="F28" s="366"/>
      <c r="G28" s="366"/>
      <c r="H28" s="366"/>
      <c r="I28" s="366"/>
      <c r="J28" s="359">
        <f t="shared" si="17"/>
        <v>0</v>
      </c>
      <c r="K28" s="359">
        <f t="shared" si="18"/>
        <v>0</v>
      </c>
      <c r="L28" s="366"/>
      <c r="M28" s="366"/>
      <c r="N28" s="366"/>
      <c r="O28" s="369"/>
      <c r="P28" s="370">
        <f>SUMIFS('C2_Hinzu_Kürz'!$D$4:$D$203,'C2_Hinzu_Kürz'!$B$4:$B$203,$A28,'C2_Hinzu_Kürz'!$C$4:$C$203,CONCATENATE($B28," ",C28),'C2_Hinzu_Kürz'!$E$4:$E$203,"Hinzurechnung")</f>
        <v>0</v>
      </c>
      <c r="Q28" s="370">
        <f>SUMIFS('C2_Hinzu_Kürz'!$D$4:$D$203,'C2_Hinzu_Kürz'!$B$4:$B$203,$A28,'C2_Hinzu_Kürz'!$C$4:$C$203,CONCATENATE($B28," ",$C28),'C2_Hinzu_Kürz'!$E$4:$E$203,"Kürzung")</f>
        <v>0</v>
      </c>
      <c r="R28" s="371"/>
      <c r="S28" s="366"/>
      <c r="T28" s="366"/>
      <c r="U28" s="363">
        <f t="shared" si="19"/>
        <v>0</v>
      </c>
      <c r="V28" s="359">
        <f>SUMIF('C3_ÜLR_PZK'!$E$7:$E$64,CONCATENATE($B28," ",$C28),'C3_ÜLR_PZK'!$F$7:$F$64)+SUMIF('C3_ÜLR_PZK'!$O$7:$O$64,CONCATENATE($B28," ",$C28),'C3_ÜLR_PZK'!$P$7:$P$64)+SUMIF('C3_ÜLR_PZK'!$V$7:$V$64,CONCATENATE($B28," ",$C28),'C3_ÜLR_PZK'!$W$7:$W$64)-SUMIF('C3_ÜLR_PZK'!$E$7:$E$64,CONCATENATE($B28," ",$C28),'C3_ÜLR_PZK'!$G$7:$G$64)-SUMIF('C3_ÜLR_PZK'!$O$7:$O$64,CONCATENATE($B28," ",$C28),'C3_ÜLR_PZK'!$Q$7:$Q$64)-SUMIF('C3_ÜLR_PZK'!$V$7:$V$64,CONCATENATE($B28," ",$C28),'C3_ÜLR_PZK'!$X$7:$X$64)</f>
        <v>0</v>
      </c>
      <c r="W28" s="366"/>
      <c r="X28" s="366"/>
      <c r="Y28" s="366"/>
      <c r="Z28" s="366"/>
    </row>
    <row r="29" spans="1:26" s="13" customFormat="1" outlineLevel="1">
      <c r="A29" s="346">
        <f>A6</f>
        <v>2015</v>
      </c>
      <c r="B29" s="44" t="s">
        <v>91</v>
      </c>
      <c r="C29" s="12" t="s">
        <v>92</v>
      </c>
      <c r="D29" s="366"/>
      <c r="E29" s="366"/>
      <c r="F29" s="366"/>
      <c r="G29" s="366"/>
      <c r="H29" s="366"/>
      <c r="I29" s="366"/>
      <c r="J29" s="359">
        <f t="shared" si="17"/>
        <v>0</v>
      </c>
      <c r="K29" s="359">
        <f t="shared" si="18"/>
        <v>0</v>
      </c>
      <c r="L29" s="366"/>
      <c r="M29" s="366"/>
      <c r="N29" s="366"/>
      <c r="O29" s="369"/>
      <c r="P29" s="370">
        <f>SUMIFS('C2_Hinzu_Kürz'!$D$4:$D$203,'C2_Hinzu_Kürz'!$B$4:$B$203,$A29,'C2_Hinzu_Kürz'!$C$4:$C$203,CONCATENATE($B29," ",C29),'C2_Hinzu_Kürz'!$E$4:$E$203,"Hinzurechnung")</f>
        <v>0</v>
      </c>
      <c r="Q29" s="370">
        <f>SUMIFS('C2_Hinzu_Kürz'!$D$4:$D$203,'C2_Hinzu_Kürz'!$B$4:$B$203,$A29,'C2_Hinzu_Kürz'!$C$4:$C$203,CONCATENATE($B29," ",$C29),'C2_Hinzu_Kürz'!$E$4:$E$203,"Kürzung")</f>
        <v>0</v>
      </c>
      <c r="R29" s="371"/>
      <c r="S29" s="366"/>
      <c r="T29" s="366"/>
      <c r="U29" s="363">
        <f t="shared" si="19"/>
        <v>0</v>
      </c>
      <c r="V29" s="359">
        <f>SUMIF('C3_ÜLR_PZK'!$E$7:$E$64,CONCATENATE($B29," ",$C29),'C3_ÜLR_PZK'!$F$7:$F$64)+SUMIF('C3_ÜLR_PZK'!$O$7:$O$64,CONCATENATE($B29," ",$C29),'C3_ÜLR_PZK'!$P$7:$P$64)+SUMIF('C3_ÜLR_PZK'!$V$7:$V$64,CONCATENATE($B29," ",$C29),'C3_ÜLR_PZK'!$W$7:$W$64)-SUMIF('C3_ÜLR_PZK'!$E$7:$E$64,CONCATENATE($B29," ",$C29),'C3_ÜLR_PZK'!$G$7:$G$64)-SUMIF('C3_ÜLR_PZK'!$O$7:$O$64,CONCATENATE($B29," ",$C29),'C3_ÜLR_PZK'!$Q$7:$Q$64)-SUMIF('C3_ÜLR_PZK'!$V$7:$V$64,CONCATENATE($B29," ",$C29),'C3_ÜLR_PZK'!$X$7:$X$64)</f>
        <v>0</v>
      </c>
      <c r="W29" s="366"/>
      <c r="X29" s="366"/>
      <c r="Y29" s="366"/>
      <c r="Z29" s="366"/>
    </row>
    <row r="30" spans="1:26" s="16" customFormat="1" outlineLevel="1">
      <c r="A30" s="346">
        <f>A6</f>
        <v>2015</v>
      </c>
      <c r="B30" s="44" t="s">
        <v>93</v>
      </c>
      <c r="C30" s="15" t="s">
        <v>94</v>
      </c>
      <c r="D30" s="366"/>
      <c r="E30" s="366"/>
      <c r="F30" s="366"/>
      <c r="G30" s="366"/>
      <c r="H30" s="366"/>
      <c r="I30" s="366"/>
      <c r="J30" s="359">
        <f t="shared" si="17"/>
        <v>0</v>
      </c>
      <c r="K30" s="359">
        <f t="shared" si="18"/>
        <v>0</v>
      </c>
      <c r="L30" s="366"/>
      <c r="M30" s="366"/>
      <c r="N30" s="366"/>
      <c r="O30" s="369"/>
      <c r="P30" s="370">
        <f>SUMIFS('C2_Hinzu_Kürz'!$D$4:$D$203,'C2_Hinzu_Kürz'!$B$4:$B$203,$A30,'C2_Hinzu_Kürz'!$C$4:$C$203,CONCATENATE($B30," ",C30),'C2_Hinzu_Kürz'!$E$4:$E$203,"Hinzurechnung")</f>
        <v>0</v>
      </c>
      <c r="Q30" s="370">
        <f>SUMIFS('C2_Hinzu_Kürz'!$D$4:$D$203,'C2_Hinzu_Kürz'!$B$4:$B$203,$A30,'C2_Hinzu_Kürz'!$C$4:$C$203,CONCATENATE($B30," ",$C30),'C2_Hinzu_Kürz'!$E$4:$E$203,"Kürzung")</f>
        <v>0</v>
      </c>
      <c r="R30" s="371"/>
      <c r="S30" s="366"/>
      <c r="T30" s="366"/>
      <c r="U30" s="363">
        <f t="shared" si="19"/>
        <v>0</v>
      </c>
      <c r="V30" s="359">
        <f>SUMIF('C3_ÜLR_PZK'!$E$7:$E$64,CONCATENATE($B30," ",$C30),'C3_ÜLR_PZK'!$F$7:$F$64)+SUMIF('C3_ÜLR_PZK'!$O$7:$O$64,CONCATENATE($B30," ",$C30),'C3_ÜLR_PZK'!$P$7:$P$64)+SUMIF('C3_ÜLR_PZK'!$V$7:$V$64,CONCATENATE($B30," ",$C30),'C3_ÜLR_PZK'!$W$7:$W$64)-SUMIF('C3_ÜLR_PZK'!$E$7:$E$64,CONCATENATE($B30," ",$C30),'C3_ÜLR_PZK'!$G$7:$G$64)-SUMIF('C3_ÜLR_PZK'!$O$7:$O$64,CONCATENATE($B30," ",$C30),'C3_ÜLR_PZK'!$Q$7:$Q$64)-SUMIF('C3_ÜLR_PZK'!$V$7:$V$64,CONCATENATE($B30," ",$C30),'C3_ÜLR_PZK'!$X$7:$X$64)</f>
        <v>0</v>
      </c>
      <c r="W30" s="366"/>
      <c r="X30" s="366"/>
      <c r="Y30" s="366"/>
      <c r="Z30" s="366"/>
    </row>
    <row r="31" spans="1:26" s="16" customFormat="1" outlineLevel="1">
      <c r="A31" s="346">
        <f>A6</f>
        <v>2015</v>
      </c>
      <c r="B31" s="44" t="s">
        <v>95</v>
      </c>
      <c r="C31" s="15" t="s">
        <v>96</v>
      </c>
      <c r="D31" s="366"/>
      <c r="E31" s="366"/>
      <c r="F31" s="366"/>
      <c r="G31" s="366"/>
      <c r="H31" s="366"/>
      <c r="I31" s="366"/>
      <c r="J31" s="359">
        <f t="shared" si="17"/>
        <v>0</v>
      </c>
      <c r="K31" s="359">
        <f t="shared" si="18"/>
        <v>0</v>
      </c>
      <c r="L31" s="366"/>
      <c r="M31" s="366"/>
      <c r="N31" s="372"/>
      <c r="O31" s="369"/>
      <c r="P31" s="370">
        <f>SUMIFS('C2_Hinzu_Kürz'!$D$4:$D$203,'C2_Hinzu_Kürz'!$B$4:$B$203,$A31,'C2_Hinzu_Kürz'!$C$4:$C$203,CONCATENATE($B31," ",C31),'C2_Hinzu_Kürz'!$E$4:$E$203,"Hinzurechnung")</f>
        <v>0</v>
      </c>
      <c r="Q31" s="370">
        <f>SUMIFS('C2_Hinzu_Kürz'!$D$4:$D$203,'C2_Hinzu_Kürz'!$B$4:$B$203,$A31,'C2_Hinzu_Kürz'!$C$4:$C$203,CONCATENATE($B31," ",$C31),'C2_Hinzu_Kürz'!$E$4:$E$203,"Kürzung")</f>
        <v>0</v>
      </c>
      <c r="R31" s="371"/>
      <c r="S31" s="366"/>
      <c r="T31" s="366"/>
      <c r="U31" s="363">
        <f t="shared" si="19"/>
        <v>0</v>
      </c>
      <c r="V31" s="359">
        <f>SUMIF('C3_ÜLR_PZK'!$E$7:$E$64,CONCATENATE($B31," ",$C31),'C3_ÜLR_PZK'!$F$7:$F$64)+SUMIF('C3_ÜLR_PZK'!$O$7:$O$64,CONCATENATE($B31," ",$C31),'C3_ÜLR_PZK'!$P$7:$P$64)+SUMIF('C3_ÜLR_PZK'!$V$7:$V$64,CONCATENATE($B31," ",$C31),'C3_ÜLR_PZK'!$W$7:$W$64)-SUMIF('C3_ÜLR_PZK'!$E$7:$E$64,CONCATENATE($B31," ",$C31),'C3_ÜLR_PZK'!$G$7:$G$64)-SUMIF('C3_ÜLR_PZK'!$O$7:$O$64,CONCATENATE($B31," ",$C31),'C3_ÜLR_PZK'!$Q$7:$Q$64)-SUMIF('C3_ÜLR_PZK'!$V$7:$V$64,CONCATENATE($B31," ",$C31),'C3_ÜLR_PZK'!$X$7:$X$64)</f>
        <v>0</v>
      </c>
      <c r="W31" s="366"/>
      <c r="X31" s="366"/>
      <c r="Y31" s="366"/>
      <c r="Z31" s="366"/>
    </row>
    <row r="32" spans="1:26" s="16" customFormat="1" outlineLevel="1">
      <c r="A32" s="346">
        <f>A6</f>
        <v>2015</v>
      </c>
      <c r="B32" s="44" t="s">
        <v>97</v>
      </c>
      <c r="C32" s="15" t="s">
        <v>98</v>
      </c>
      <c r="D32" s="366"/>
      <c r="E32" s="369"/>
      <c r="F32" s="366"/>
      <c r="G32" s="366"/>
      <c r="H32" s="366"/>
      <c r="I32" s="366"/>
      <c r="J32" s="359">
        <f t="shared" si="17"/>
        <v>0</v>
      </c>
      <c r="K32" s="359">
        <f t="shared" si="18"/>
        <v>0</v>
      </c>
      <c r="L32" s="366"/>
      <c r="M32" s="369"/>
      <c r="N32" s="370">
        <f>SUMIF('C1_Sonstiges'!B$113:B$162,$A6,'C1_Sonstiges'!D$113:D$162)</f>
        <v>0</v>
      </c>
      <c r="O32" s="373"/>
      <c r="P32" s="370">
        <f>SUMIFS('C2_Hinzu_Kürz'!$D$4:$D$203,'C2_Hinzu_Kürz'!$B$4:$B$203,$A32,'C2_Hinzu_Kürz'!$C$4:$C$203,CONCATENATE($B32," ",C32),'C2_Hinzu_Kürz'!$E$4:$E$203,"Hinzurechnung")</f>
        <v>0</v>
      </c>
      <c r="Q32" s="370">
        <f>SUMIFS('C2_Hinzu_Kürz'!$D$4:$D$203,'C2_Hinzu_Kürz'!$B$4:$B$203,$A32,'C2_Hinzu_Kürz'!$C$4:$C$203,CONCATENATE($B32," ",$C32),'C2_Hinzu_Kürz'!$E$4:$E$203,"Kürzung")</f>
        <v>0</v>
      </c>
      <c r="R32" s="371"/>
      <c r="S32" s="366"/>
      <c r="T32" s="366"/>
      <c r="U32" s="363">
        <f t="shared" si="19"/>
        <v>0</v>
      </c>
      <c r="V32" s="359">
        <f>SUMIF('C3_ÜLR_PZK'!$E$7:$E$64,CONCATENATE($B32," ",$C32),'C3_ÜLR_PZK'!$F$7:$F$64)+SUMIF('C3_ÜLR_PZK'!$O$7:$O$64,CONCATENATE($B32," ",$C32),'C3_ÜLR_PZK'!$P$7:$P$64)+SUMIF('C3_ÜLR_PZK'!$V$7:$V$64,CONCATENATE($B32," ",$C32),'C3_ÜLR_PZK'!$W$7:$W$64)-SUMIF('C3_ÜLR_PZK'!$E$7:$E$64,CONCATENATE($B32," ",$C32),'C3_ÜLR_PZK'!$G$7:$G$64)-SUMIF('C3_ÜLR_PZK'!$O$7:$O$64,CONCATENATE($B32," ",$C32),'C3_ÜLR_PZK'!$Q$7:$Q$64)-SUMIF('C3_ÜLR_PZK'!$V$7:$V$64,CONCATENATE($B32," ",$C32),'C3_ÜLR_PZK'!$X$7:$X$64)</f>
        <v>0</v>
      </c>
      <c r="W32" s="366"/>
      <c r="X32" s="366"/>
      <c r="Y32" s="366"/>
      <c r="Z32" s="366"/>
    </row>
    <row r="33" spans="1:26" s="16" customFormat="1" outlineLevel="1">
      <c r="A33" s="346">
        <f>A6</f>
        <v>2015</v>
      </c>
      <c r="B33" s="44" t="s">
        <v>99</v>
      </c>
      <c r="C33" s="9" t="s">
        <v>100</v>
      </c>
      <c r="D33" s="366"/>
      <c r="E33" s="366"/>
      <c r="F33" s="366"/>
      <c r="G33" s="366"/>
      <c r="H33" s="366"/>
      <c r="I33" s="366"/>
      <c r="J33" s="359">
        <f t="shared" si="17"/>
        <v>0</v>
      </c>
      <c r="K33" s="359">
        <f t="shared" si="18"/>
        <v>0</v>
      </c>
      <c r="L33" s="366"/>
      <c r="M33" s="366"/>
      <c r="N33" s="375"/>
      <c r="O33" s="369"/>
      <c r="P33" s="370">
        <f>SUMIFS('C2_Hinzu_Kürz'!$D$4:$D$203,'C2_Hinzu_Kürz'!$B$4:$B$203,$A33,'C2_Hinzu_Kürz'!$C$4:$C$203,CONCATENATE($B33," ",C33),'C2_Hinzu_Kürz'!$E$4:$E$203,"Hinzurechnung")</f>
        <v>0</v>
      </c>
      <c r="Q33" s="370">
        <f>SUMIFS('C2_Hinzu_Kürz'!$D$4:$D$203,'C2_Hinzu_Kürz'!$B$4:$B$203,$A33,'C2_Hinzu_Kürz'!$C$4:$C$203,CONCATENATE($B33," ",$C33),'C2_Hinzu_Kürz'!$E$4:$E$203,"Kürzung")</f>
        <v>0</v>
      </c>
      <c r="R33" s="371"/>
      <c r="S33" s="366"/>
      <c r="T33" s="366"/>
      <c r="U33" s="363">
        <f t="shared" si="19"/>
        <v>0</v>
      </c>
      <c r="V33" s="359">
        <f>SUMIF('C3_ÜLR_PZK'!$E$7:$E$64,CONCATENATE($B33," ",$C33),'C3_ÜLR_PZK'!$F$7:$F$64)+SUMIF('C3_ÜLR_PZK'!$O$7:$O$64,CONCATENATE($B33," ",$C33),'C3_ÜLR_PZK'!$P$7:$P$64)+SUMIF('C3_ÜLR_PZK'!$V$7:$V$64,CONCATENATE($B33," ",$C33),'C3_ÜLR_PZK'!$W$7:$W$64)-SUMIF('C3_ÜLR_PZK'!$E$7:$E$64,CONCATENATE($B33," ",$C33),'C3_ÜLR_PZK'!$G$7:$G$64)-SUMIF('C3_ÜLR_PZK'!$O$7:$O$64,CONCATENATE($B33," ",$C33),'C3_ÜLR_PZK'!$Q$7:$Q$64)-SUMIF('C3_ÜLR_PZK'!$V$7:$V$64,CONCATENATE($B33," ",$C33),'C3_ÜLR_PZK'!$X$7:$X$64)</f>
        <v>0</v>
      </c>
      <c r="W33" s="366"/>
      <c r="X33" s="366"/>
      <c r="Y33" s="366"/>
      <c r="Z33" s="366"/>
    </row>
    <row r="34" spans="1:26" s="17" customFormat="1" outlineLevel="1">
      <c r="A34" s="346">
        <f>A6</f>
        <v>2015</v>
      </c>
      <c r="B34" s="44" t="s">
        <v>101</v>
      </c>
      <c r="C34" s="9" t="s">
        <v>102</v>
      </c>
      <c r="D34" s="366"/>
      <c r="E34" s="366"/>
      <c r="F34" s="366"/>
      <c r="G34" s="366"/>
      <c r="H34" s="366"/>
      <c r="I34" s="366"/>
      <c r="J34" s="359">
        <f t="shared" si="17"/>
        <v>0</v>
      </c>
      <c r="K34" s="359">
        <f t="shared" si="18"/>
        <v>0</v>
      </c>
      <c r="L34" s="366"/>
      <c r="M34" s="366"/>
      <c r="N34" s="366"/>
      <c r="O34" s="369"/>
      <c r="P34" s="370">
        <f>SUMIFS('C2_Hinzu_Kürz'!$D$4:$D$203,'C2_Hinzu_Kürz'!$B$4:$B$203,$A34,'C2_Hinzu_Kürz'!$C$4:$C$203,CONCATENATE($B34," ",C34),'C2_Hinzu_Kürz'!$E$4:$E$203,"Hinzurechnung")</f>
        <v>0</v>
      </c>
      <c r="Q34" s="370">
        <f>SUMIFS('C2_Hinzu_Kürz'!$D$4:$D$203,'C2_Hinzu_Kürz'!$B$4:$B$203,$A34,'C2_Hinzu_Kürz'!$C$4:$C$203,CONCATENATE($B34," ",$C34),'C2_Hinzu_Kürz'!$E$4:$E$203,"Kürzung")</f>
        <v>0</v>
      </c>
      <c r="R34" s="371"/>
      <c r="S34" s="366"/>
      <c r="T34" s="366"/>
      <c r="U34" s="363">
        <f t="shared" si="19"/>
        <v>0</v>
      </c>
      <c r="V34" s="359">
        <f>SUMIF('C3_ÜLR_PZK'!$E$7:$E$64,CONCATENATE($B34," ",$C34),'C3_ÜLR_PZK'!$F$7:$F$64)+SUMIF('C3_ÜLR_PZK'!$O$7:$O$64,CONCATENATE($B34," ",$C34),'C3_ÜLR_PZK'!$P$7:$P$64)+SUMIF('C3_ÜLR_PZK'!$V$7:$V$64,CONCATENATE($B34," ",$C34),'C3_ÜLR_PZK'!$W$7:$W$64)-SUMIF('C3_ÜLR_PZK'!$E$7:$E$64,CONCATENATE($B34," ",$C34),'C3_ÜLR_PZK'!$G$7:$G$64)-SUMIF('C3_ÜLR_PZK'!$O$7:$O$64,CONCATENATE($B34," ",$C34),'C3_ÜLR_PZK'!$Q$7:$Q$64)-SUMIF('C3_ÜLR_PZK'!$V$7:$V$64,CONCATENATE($B34," ",$C34),'C3_ÜLR_PZK'!$X$7:$X$64)</f>
        <v>0</v>
      </c>
      <c r="W34" s="366"/>
      <c r="X34" s="366"/>
      <c r="Y34" s="366"/>
      <c r="Z34" s="366"/>
    </row>
    <row r="35" spans="1:26" s="13" customFormat="1" outlineLevel="1">
      <c r="A35" s="346">
        <f>A6</f>
        <v>2015</v>
      </c>
      <c r="B35" s="44" t="s">
        <v>103</v>
      </c>
      <c r="C35" s="9" t="s">
        <v>104</v>
      </c>
      <c r="D35" s="366"/>
      <c r="E35" s="366"/>
      <c r="F35" s="366"/>
      <c r="G35" s="366"/>
      <c r="H35" s="366"/>
      <c r="I35" s="366"/>
      <c r="J35" s="359">
        <f t="shared" si="17"/>
        <v>0</v>
      </c>
      <c r="K35" s="359">
        <f t="shared" si="18"/>
        <v>0</v>
      </c>
      <c r="L35" s="366"/>
      <c r="M35" s="366"/>
      <c r="N35" s="366"/>
      <c r="O35" s="369"/>
      <c r="P35" s="370">
        <f>SUMIFS('C2_Hinzu_Kürz'!$D$4:$D$203,'C2_Hinzu_Kürz'!$B$4:$B$203,$A35,'C2_Hinzu_Kürz'!$C$4:$C$203,CONCATENATE($B35," ",C35),'C2_Hinzu_Kürz'!$E$4:$E$203,"Hinzurechnung")</f>
        <v>0</v>
      </c>
      <c r="Q35" s="370">
        <f>SUMIFS('C2_Hinzu_Kürz'!$D$4:$D$203,'C2_Hinzu_Kürz'!$B$4:$B$203,$A35,'C2_Hinzu_Kürz'!$C$4:$C$203,CONCATENATE($B35," ",$C35),'C2_Hinzu_Kürz'!$E$4:$E$203,"Kürzung")</f>
        <v>0</v>
      </c>
      <c r="R35" s="371"/>
      <c r="S35" s="366"/>
      <c r="T35" s="366"/>
      <c r="U35" s="363">
        <f t="shared" si="19"/>
        <v>0</v>
      </c>
      <c r="V35" s="359">
        <f>SUMIF('C3_ÜLR_PZK'!$E$7:$E$64,CONCATENATE($B35," ",$C35),'C3_ÜLR_PZK'!$F$7:$F$64)+SUMIF('C3_ÜLR_PZK'!$O$7:$O$64,CONCATENATE($B35," ",$C35),'C3_ÜLR_PZK'!$P$7:$P$64)+SUMIF('C3_ÜLR_PZK'!$V$7:$V$64,CONCATENATE($B35," ",$C35),'C3_ÜLR_PZK'!$W$7:$W$64)-SUMIF('C3_ÜLR_PZK'!$E$7:$E$64,CONCATENATE($B35," ",$C35),'C3_ÜLR_PZK'!$G$7:$G$64)-SUMIF('C3_ÜLR_PZK'!$O$7:$O$64,CONCATENATE($B35," ",$C35),'C3_ÜLR_PZK'!$Q$7:$Q$64)-SUMIF('C3_ÜLR_PZK'!$V$7:$V$64,CONCATENATE($B35," ",$C35),'C3_ÜLR_PZK'!$X$7:$X$64)</f>
        <v>0</v>
      </c>
      <c r="W35" s="366"/>
      <c r="X35" s="366"/>
      <c r="Y35" s="366"/>
      <c r="Z35" s="366"/>
    </row>
    <row r="36" spans="1:26" s="13" customFormat="1" outlineLevel="1">
      <c r="A36" s="346">
        <f>A6</f>
        <v>2015</v>
      </c>
      <c r="B36" s="46" t="s">
        <v>105</v>
      </c>
      <c r="C36" s="9" t="s">
        <v>106</v>
      </c>
      <c r="D36" s="366"/>
      <c r="E36" s="366"/>
      <c r="F36" s="366"/>
      <c r="G36" s="366"/>
      <c r="H36" s="366"/>
      <c r="I36" s="366"/>
      <c r="J36" s="359">
        <f t="shared" si="17"/>
        <v>0</v>
      </c>
      <c r="K36" s="359">
        <f t="shared" si="18"/>
        <v>0</v>
      </c>
      <c r="L36" s="366"/>
      <c r="M36" s="366"/>
      <c r="N36" s="366"/>
      <c r="O36" s="369"/>
      <c r="P36" s="370">
        <f>SUMIFS('C2_Hinzu_Kürz'!$D$4:$D$203,'C2_Hinzu_Kürz'!$B$4:$B$203,$A36,'C2_Hinzu_Kürz'!$C$4:$C$203,CONCATENATE($B36," ",C36),'C2_Hinzu_Kürz'!$E$4:$E$203,"Hinzurechnung")</f>
        <v>0</v>
      </c>
      <c r="Q36" s="370">
        <f>SUMIFS('C2_Hinzu_Kürz'!$D$4:$D$203,'C2_Hinzu_Kürz'!$B$4:$B$203,$A36,'C2_Hinzu_Kürz'!$C$4:$C$203,CONCATENATE($B36," ",$C36),'C2_Hinzu_Kürz'!$E$4:$E$203,"Kürzung")</f>
        <v>0</v>
      </c>
      <c r="R36" s="371"/>
      <c r="S36" s="366"/>
      <c r="T36" s="366"/>
      <c r="U36" s="363">
        <f t="shared" si="19"/>
        <v>0</v>
      </c>
      <c r="V36" s="359">
        <f>SUMIF('C3_ÜLR_PZK'!$E$7:$E$64,CONCATENATE($B36," ",$C36),'C3_ÜLR_PZK'!$F$7:$F$64)+SUMIF('C3_ÜLR_PZK'!$O$7:$O$64,CONCATENATE($B36," ",$C36),'C3_ÜLR_PZK'!$P$7:$P$64)+SUMIF('C3_ÜLR_PZK'!$V$7:$V$64,CONCATENATE($B36," ",$C36),'C3_ÜLR_PZK'!$W$7:$W$64)-SUMIF('C3_ÜLR_PZK'!$E$7:$E$64,CONCATENATE($B36," ",$C36),'C3_ÜLR_PZK'!$G$7:$G$64)-SUMIF('C3_ÜLR_PZK'!$O$7:$O$64,CONCATENATE($B36," ",$C36),'C3_ÜLR_PZK'!$Q$7:$Q$64)-SUMIF('C3_ÜLR_PZK'!$V$7:$V$64,CONCATENATE($B36," ",$C36),'C3_ÜLR_PZK'!$X$7:$X$64)</f>
        <v>0</v>
      </c>
      <c r="W36" s="366"/>
      <c r="X36" s="366"/>
      <c r="Y36" s="366"/>
      <c r="Z36" s="366"/>
    </row>
    <row r="37" spans="1:26" s="13" customFormat="1" outlineLevel="1">
      <c r="A37" s="346">
        <f>A6</f>
        <v>2015</v>
      </c>
      <c r="B37" s="41" t="s">
        <v>107</v>
      </c>
      <c r="C37" s="9" t="s">
        <v>108</v>
      </c>
      <c r="D37" s="366"/>
      <c r="E37" s="366"/>
      <c r="F37" s="366"/>
      <c r="G37" s="366"/>
      <c r="H37" s="366"/>
      <c r="I37" s="366"/>
      <c r="J37" s="359">
        <f t="shared" si="17"/>
        <v>0</v>
      </c>
      <c r="K37" s="359">
        <f t="shared" si="18"/>
        <v>0</v>
      </c>
      <c r="L37" s="366"/>
      <c r="M37" s="366"/>
      <c r="N37" s="366"/>
      <c r="O37" s="369"/>
      <c r="P37" s="370">
        <f>SUMIFS('C2_Hinzu_Kürz'!$D$4:$D$203,'C2_Hinzu_Kürz'!$B$4:$B$203,$A37,'C2_Hinzu_Kürz'!$C$4:$C$203,CONCATENATE($B37," ",C37),'C2_Hinzu_Kürz'!$E$4:$E$203,"Hinzurechnung")</f>
        <v>0</v>
      </c>
      <c r="Q37" s="370">
        <f>SUMIFS('C2_Hinzu_Kürz'!$D$4:$D$203,'C2_Hinzu_Kürz'!$B$4:$B$203,$A37,'C2_Hinzu_Kürz'!$C$4:$C$203,CONCATENATE($B37," ",$C37),'C2_Hinzu_Kürz'!$E$4:$E$203,"Kürzung")</f>
        <v>0</v>
      </c>
      <c r="R37" s="371"/>
      <c r="S37" s="366"/>
      <c r="T37" s="366"/>
      <c r="U37" s="363">
        <f t="shared" si="19"/>
        <v>0</v>
      </c>
      <c r="V37" s="359">
        <f>SUMIF('C3_ÜLR_PZK'!$E$7:$E$64,CONCATENATE($B37," ",$C37),'C3_ÜLR_PZK'!$F$7:$F$64)+SUMIF('C3_ÜLR_PZK'!$O$7:$O$64,CONCATENATE($B37," ",$C37),'C3_ÜLR_PZK'!$P$7:$P$64)+SUMIF('C3_ÜLR_PZK'!$V$7:$V$64,CONCATENATE($B37," ",$C37),'C3_ÜLR_PZK'!$W$7:$W$64)-SUMIF('C3_ÜLR_PZK'!$E$7:$E$64,CONCATENATE($B37," ",$C37),'C3_ÜLR_PZK'!$G$7:$G$64)-SUMIF('C3_ÜLR_PZK'!$O$7:$O$64,CONCATENATE($B37," ",$C37),'C3_ÜLR_PZK'!$Q$7:$Q$64)-SUMIF('C3_ÜLR_PZK'!$V$7:$V$64,CONCATENATE($B37," ",$C37),'C3_ÜLR_PZK'!$X$7:$X$64)</f>
        <v>0</v>
      </c>
      <c r="W37" s="366"/>
      <c r="X37" s="366"/>
      <c r="Y37" s="366"/>
      <c r="Z37" s="366"/>
    </row>
    <row r="38" spans="1:26" s="13" customFormat="1" outlineLevel="1">
      <c r="A38" s="346">
        <f>A6</f>
        <v>2015</v>
      </c>
      <c r="B38" s="41" t="s">
        <v>109</v>
      </c>
      <c r="C38" s="9" t="s">
        <v>110</v>
      </c>
      <c r="D38" s="359">
        <f>D39+D40+D41+D42</f>
        <v>0</v>
      </c>
      <c r="E38" s="359">
        <f>E39+E40+E41+E42</f>
        <v>0</v>
      </c>
      <c r="F38" s="359">
        <f>F39+F40+F41+F42</f>
        <v>0</v>
      </c>
      <c r="G38" s="359">
        <f t="shared" ref="G38:K38" si="20">G39+G40+G41+G42</f>
        <v>0</v>
      </c>
      <c r="H38" s="359">
        <f t="shared" si="20"/>
        <v>0</v>
      </c>
      <c r="I38" s="359">
        <f t="shared" si="20"/>
        <v>0</v>
      </c>
      <c r="J38" s="359">
        <f t="shared" si="20"/>
        <v>0</v>
      </c>
      <c r="K38" s="359">
        <f t="shared" si="20"/>
        <v>0</v>
      </c>
      <c r="L38" s="359">
        <f t="shared" ref="L38:R38" si="21">L39+L40+L41+L42</f>
        <v>0</v>
      </c>
      <c r="M38" s="359">
        <f t="shared" si="21"/>
        <v>0</v>
      </c>
      <c r="N38" s="359">
        <f t="shared" si="21"/>
        <v>0</v>
      </c>
      <c r="O38" s="360">
        <f t="shared" si="21"/>
        <v>0</v>
      </c>
      <c r="P38" s="360">
        <f t="shared" si="21"/>
        <v>0</v>
      </c>
      <c r="Q38" s="360">
        <f t="shared" si="21"/>
        <v>0</v>
      </c>
      <c r="R38" s="360">
        <f t="shared" si="21"/>
        <v>0</v>
      </c>
      <c r="S38" s="359">
        <f t="shared" ref="S38:T38" si="22">S39+S40+S41+S42</f>
        <v>0</v>
      </c>
      <c r="T38" s="359">
        <f t="shared" si="22"/>
        <v>0</v>
      </c>
      <c r="U38" s="363">
        <f t="shared" ref="U38" si="23">U39+U40+U41+U42</f>
        <v>0</v>
      </c>
      <c r="V38" s="359">
        <f t="shared" ref="V38" si="24">V39+V40+V41+V42</f>
        <v>0</v>
      </c>
      <c r="W38" s="359">
        <f t="shared" ref="W38" si="25">W39+W40+W41+W42</f>
        <v>0</v>
      </c>
      <c r="X38" s="359">
        <f t="shared" ref="X38" si="26">X39+X40+X41+X42</f>
        <v>0</v>
      </c>
      <c r="Y38" s="359">
        <f t="shared" ref="Y38" si="27">Y39+Y40+Y41+Y42</f>
        <v>0</v>
      </c>
      <c r="Z38" s="359">
        <f t="shared" ref="Z38" si="28">Z39+Z40+Z41+Z42</f>
        <v>0</v>
      </c>
    </row>
    <row r="39" spans="1:26" s="13" customFormat="1" outlineLevel="1">
      <c r="A39" s="346">
        <f>A6</f>
        <v>2015</v>
      </c>
      <c r="B39" s="47" t="s">
        <v>111</v>
      </c>
      <c r="C39" s="19" t="s">
        <v>923</v>
      </c>
      <c r="D39" s="366"/>
      <c r="E39" s="366"/>
      <c r="F39" s="366"/>
      <c r="G39" s="366"/>
      <c r="H39" s="366"/>
      <c r="I39" s="366"/>
      <c r="J39" s="359">
        <f t="shared" ref="J39:J42" si="29">L39+N39</f>
        <v>0</v>
      </c>
      <c r="K39" s="359">
        <f t="shared" ref="K39:K42" si="30">M39+O39</f>
        <v>0</v>
      </c>
      <c r="L39" s="366"/>
      <c r="M39" s="366"/>
      <c r="N39" s="366"/>
      <c r="O39" s="369"/>
      <c r="P39" s="370">
        <f>SUMIFS('C2_Hinzu_Kürz'!$D$4:$D$203,'C2_Hinzu_Kürz'!$B$4:$B$203,$A39,'C2_Hinzu_Kürz'!$C$4:$C$203,CONCATENATE($B39," ",C39),'C2_Hinzu_Kürz'!$E$4:$E$203,"Hinzurechnung")</f>
        <v>0</v>
      </c>
      <c r="Q39" s="370">
        <f>SUMIFS('C2_Hinzu_Kürz'!$D$4:$D$203,'C2_Hinzu_Kürz'!$B$4:$B$203,$A39,'C2_Hinzu_Kürz'!$C$4:$C$203,CONCATENATE($B39," ",$C39),'C2_Hinzu_Kürz'!$E$4:$E$203,"Kürzung")</f>
        <v>0</v>
      </c>
      <c r="R39" s="371"/>
      <c r="S39" s="366"/>
      <c r="T39" s="366"/>
      <c r="U39" s="363">
        <f>N39+P39-Q39-R39-S39-T39</f>
        <v>0</v>
      </c>
      <c r="V39" s="359">
        <f>U39</f>
        <v>0</v>
      </c>
      <c r="W39" s="366"/>
      <c r="X39" s="366"/>
      <c r="Y39" s="366"/>
      <c r="Z39" s="366"/>
    </row>
    <row r="40" spans="1:26" s="13" customFormat="1" outlineLevel="1">
      <c r="A40" s="346">
        <f>A6</f>
        <v>2015</v>
      </c>
      <c r="B40" s="47" t="s">
        <v>112</v>
      </c>
      <c r="C40" s="19" t="s">
        <v>113</v>
      </c>
      <c r="D40" s="366"/>
      <c r="E40" s="366"/>
      <c r="F40" s="366"/>
      <c r="G40" s="366"/>
      <c r="H40" s="366"/>
      <c r="I40" s="366"/>
      <c r="J40" s="359">
        <f t="shared" si="29"/>
        <v>0</v>
      </c>
      <c r="K40" s="359">
        <f t="shared" si="30"/>
        <v>0</v>
      </c>
      <c r="L40" s="366"/>
      <c r="M40" s="366"/>
      <c r="N40" s="366"/>
      <c r="O40" s="369"/>
      <c r="P40" s="370">
        <f>SUMIFS('C2_Hinzu_Kürz'!$D$4:$D$203,'C2_Hinzu_Kürz'!$B$4:$B$203,$A40,'C2_Hinzu_Kürz'!$C$4:$C$203,CONCATENATE($B40," ",C40),'C2_Hinzu_Kürz'!$E$4:$E$203,"Hinzurechnung")</f>
        <v>0</v>
      </c>
      <c r="Q40" s="370">
        <f>SUMIFS('C2_Hinzu_Kürz'!$D$4:$D$203,'C2_Hinzu_Kürz'!$B$4:$B$203,$A40,'C2_Hinzu_Kürz'!$C$4:$C$203,CONCATENATE($B40," ",$C40),'C2_Hinzu_Kürz'!$E$4:$E$203,"Kürzung")</f>
        <v>0</v>
      </c>
      <c r="R40" s="371"/>
      <c r="S40" s="366"/>
      <c r="T40" s="366"/>
      <c r="U40" s="363">
        <f>N40+P40-Q40-R40-S40-T40</f>
        <v>0</v>
      </c>
      <c r="V40" s="359">
        <f>U40</f>
        <v>0</v>
      </c>
      <c r="W40" s="366"/>
      <c r="X40" s="366"/>
      <c r="Y40" s="366"/>
      <c r="Z40" s="366"/>
    </row>
    <row r="41" spans="1:26" s="13" customFormat="1" outlineLevel="1">
      <c r="A41" s="346">
        <f>A6</f>
        <v>2015</v>
      </c>
      <c r="B41" s="47" t="s">
        <v>114</v>
      </c>
      <c r="C41" s="14" t="s">
        <v>115</v>
      </c>
      <c r="D41" s="366"/>
      <c r="E41" s="366"/>
      <c r="F41" s="366"/>
      <c r="G41" s="366"/>
      <c r="H41" s="366"/>
      <c r="I41" s="366"/>
      <c r="J41" s="359">
        <f t="shared" si="29"/>
        <v>0</v>
      </c>
      <c r="K41" s="359">
        <f t="shared" si="30"/>
        <v>0</v>
      </c>
      <c r="L41" s="366"/>
      <c r="M41" s="366"/>
      <c r="N41" s="372"/>
      <c r="O41" s="369"/>
      <c r="P41" s="370">
        <f>SUMIFS('C2_Hinzu_Kürz'!$D$4:$D$203,'C2_Hinzu_Kürz'!$B$4:$B$203,$A41,'C2_Hinzu_Kürz'!$C$4:$C$203,CONCATENATE($B41," ",C41),'C2_Hinzu_Kürz'!$E$4:$E$203,"Hinzurechnung")</f>
        <v>0</v>
      </c>
      <c r="Q41" s="370">
        <f>SUMIFS('C2_Hinzu_Kürz'!$D$4:$D$203,'C2_Hinzu_Kürz'!$B$4:$B$203,$A41,'C2_Hinzu_Kürz'!$C$4:$C$203,CONCATENATE($B41," ",$C41),'C2_Hinzu_Kürz'!$E$4:$E$203,"Kürzung")</f>
        <v>0</v>
      </c>
      <c r="R41" s="371"/>
      <c r="S41" s="366"/>
      <c r="T41" s="366"/>
      <c r="U41" s="363">
        <f>N41+P41-Q41-R41-S41-T41</f>
        <v>0</v>
      </c>
      <c r="V41" s="359">
        <f>SUMIF('C3_ÜLR_PZK'!$E$7:$E$64,CONCATENATE($B41," ",$C41),'C3_ÜLR_PZK'!$F$7:$F$64)+SUMIF('C3_ÜLR_PZK'!$O$7:$O$64,CONCATENATE($B41," ",$C41),'C3_ÜLR_PZK'!$P$7:$P$64)+SUMIF('C3_ÜLR_PZK'!$V$7:$V$64,CONCATENATE($B41," ",$C41),'C3_ÜLR_PZK'!$W$7:$W$64)-SUMIF('C3_ÜLR_PZK'!$E$7:$E$64,CONCATENATE($B41," ",$C41),'C3_ÜLR_PZK'!$G$7:$G$64)-SUMIF('C3_ÜLR_PZK'!$O$7:$O$64,CONCATENATE($B41," ",$C41),'C3_ÜLR_PZK'!$Q$7:$Q$64)-SUMIF('C3_ÜLR_PZK'!$V$7:$V$64,CONCATENATE($B41," ",$C41),'C3_ÜLR_PZK'!$X$7:$X$64)</f>
        <v>0</v>
      </c>
      <c r="W41" s="366"/>
      <c r="X41" s="366"/>
      <c r="Y41" s="366"/>
      <c r="Z41" s="366"/>
    </row>
    <row r="42" spans="1:26" s="13" customFormat="1" outlineLevel="1">
      <c r="A42" s="346">
        <f>A6</f>
        <v>2015</v>
      </c>
      <c r="B42" s="47" t="s">
        <v>116</v>
      </c>
      <c r="C42" s="19" t="s">
        <v>117</v>
      </c>
      <c r="D42" s="366"/>
      <c r="E42" s="369"/>
      <c r="F42" s="366"/>
      <c r="G42" s="366"/>
      <c r="H42" s="366"/>
      <c r="I42" s="366"/>
      <c r="J42" s="359">
        <f t="shared" si="29"/>
        <v>0</v>
      </c>
      <c r="K42" s="359">
        <f t="shared" si="30"/>
        <v>0</v>
      </c>
      <c r="L42" s="366"/>
      <c r="M42" s="369"/>
      <c r="N42" s="370">
        <f>SUMIF('C1_Sonstiges'!B$167:B$216,$A6,'C1_Sonstiges'!D$167:D$216)</f>
        <v>0</v>
      </c>
      <c r="O42" s="373"/>
      <c r="P42" s="370">
        <f>SUMIFS('C2_Hinzu_Kürz'!$D$4:$D$203,'C2_Hinzu_Kürz'!$B$4:$B$203,$A42,'C2_Hinzu_Kürz'!$C$4:$C$203,CONCATENATE($B42," ",C42),'C2_Hinzu_Kürz'!$E$4:$E$203,"Hinzurechnung")</f>
        <v>0</v>
      </c>
      <c r="Q42" s="370">
        <f>SUMIFS('C2_Hinzu_Kürz'!$D$4:$D$203,'C2_Hinzu_Kürz'!$B$4:$B$203,$A42,'C2_Hinzu_Kürz'!$C$4:$C$203,CONCATENATE($B42," ",$C42),'C2_Hinzu_Kürz'!$E$4:$E$203,"Kürzung")</f>
        <v>0</v>
      </c>
      <c r="R42" s="371"/>
      <c r="S42" s="366"/>
      <c r="T42" s="366"/>
      <c r="U42" s="363">
        <f>N42+P42-Q42-R42-S42-T42</f>
        <v>0</v>
      </c>
      <c r="V42" s="359">
        <f>SUMIF('C3_ÜLR_PZK'!$E$7:$E$64,CONCATENATE($B42," ",$C42),'C3_ÜLR_PZK'!$F$7:$F$64)+SUMIF('C3_ÜLR_PZK'!$O$7:$O$64,CONCATENATE($B42," ",$C42),'C3_ÜLR_PZK'!$P$7:$P$64)+SUMIF('C3_ÜLR_PZK'!$V$7:$V$64,CONCATENATE($B42," ",$C42),'C3_ÜLR_PZK'!$W$7:$W$64)-SUMIF('C3_ÜLR_PZK'!$E$7:$E$64,CONCATENATE($B42," ",$C42),'C3_ÜLR_PZK'!$G$7:$G$64)-SUMIF('C3_ÜLR_PZK'!$O$7:$O$64,CONCATENATE($B42," ",$C42),'C3_ÜLR_PZK'!$Q$7:$Q$64)-SUMIF('C3_ÜLR_PZK'!$V$7:$V$64,CONCATENATE($B42," ",$C42),'C3_ÜLR_PZK'!$X$7:$X$64)</f>
        <v>0</v>
      </c>
      <c r="W42" s="366"/>
      <c r="X42" s="366"/>
      <c r="Y42" s="366"/>
      <c r="Z42" s="366"/>
    </row>
    <row r="43" spans="1:26" s="13" customFormat="1" outlineLevel="1">
      <c r="A43" s="346">
        <f>A6</f>
        <v>2015</v>
      </c>
      <c r="B43" s="41" t="s">
        <v>118</v>
      </c>
      <c r="C43" s="18" t="s">
        <v>119</v>
      </c>
      <c r="D43" s="359">
        <f>D44+D50</f>
        <v>0</v>
      </c>
      <c r="E43" s="359">
        <f>E44+E50</f>
        <v>0</v>
      </c>
      <c r="F43" s="359">
        <f t="shared" ref="F43:K43" si="31">F44+F50</f>
        <v>0</v>
      </c>
      <c r="G43" s="359">
        <f t="shared" si="31"/>
        <v>0</v>
      </c>
      <c r="H43" s="359">
        <f t="shared" si="31"/>
        <v>0</v>
      </c>
      <c r="I43" s="359">
        <f t="shared" si="31"/>
        <v>0</v>
      </c>
      <c r="J43" s="359">
        <f t="shared" si="31"/>
        <v>0</v>
      </c>
      <c r="K43" s="359">
        <f t="shared" si="31"/>
        <v>0</v>
      </c>
      <c r="L43" s="359">
        <f>L44+L50</f>
        <v>0</v>
      </c>
      <c r="M43" s="359">
        <f>M44+M50</f>
        <v>0</v>
      </c>
      <c r="N43" s="374">
        <f>N44+N50</f>
        <v>0</v>
      </c>
      <c r="O43" s="360">
        <f>O44+O50</f>
        <v>0</v>
      </c>
      <c r="P43" s="360">
        <f t="shared" ref="P43:R43" si="32">P44+P50</f>
        <v>0</v>
      </c>
      <c r="Q43" s="360">
        <f t="shared" si="32"/>
        <v>0</v>
      </c>
      <c r="R43" s="360">
        <f t="shared" si="32"/>
        <v>0</v>
      </c>
      <c r="S43" s="359">
        <f t="shared" ref="S43:Z43" si="33">S44+S50</f>
        <v>0</v>
      </c>
      <c r="T43" s="359">
        <f t="shared" si="33"/>
        <v>0</v>
      </c>
      <c r="U43" s="363">
        <f t="shared" si="33"/>
        <v>0</v>
      </c>
      <c r="V43" s="359">
        <f t="shared" si="33"/>
        <v>0</v>
      </c>
      <c r="W43" s="359">
        <f t="shared" si="33"/>
        <v>0</v>
      </c>
      <c r="X43" s="359">
        <f t="shared" si="33"/>
        <v>0</v>
      </c>
      <c r="Y43" s="359">
        <f t="shared" si="33"/>
        <v>0</v>
      </c>
      <c r="Z43" s="359">
        <f t="shared" si="33"/>
        <v>0</v>
      </c>
    </row>
    <row r="44" spans="1:26" s="13" customFormat="1" outlineLevel="1">
      <c r="A44" s="346">
        <f>A6</f>
        <v>2015</v>
      </c>
      <c r="B44" s="41" t="s">
        <v>120</v>
      </c>
      <c r="C44" s="15" t="s">
        <v>924</v>
      </c>
      <c r="D44" s="359">
        <f>D45+D46+D47+D48+D49</f>
        <v>0</v>
      </c>
      <c r="E44" s="359">
        <f>E45+E46+E47+E48+E49</f>
        <v>0</v>
      </c>
      <c r="F44" s="359">
        <f t="shared" ref="F44:K44" si="34">F45+F46+F47+F48+F49</f>
        <v>0</v>
      </c>
      <c r="G44" s="359">
        <f t="shared" si="34"/>
        <v>0</v>
      </c>
      <c r="H44" s="359">
        <f t="shared" si="34"/>
        <v>0</v>
      </c>
      <c r="I44" s="359">
        <f t="shared" si="34"/>
        <v>0</v>
      </c>
      <c r="J44" s="359">
        <f t="shared" si="34"/>
        <v>0</v>
      </c>
      <c r="K44" s="359">
        <f t="shared" si="34"/>
        <v>0</v>
      </c>
      <c r="L44" s="359">
        <f>L45+L46+L47+L48+L49</f>
        <v>0</v>
      </c>
      <c r="M44" s="359">
        <f>M45+M46+M47+M48+M49</f>
        <v>0</v>
      </c>
      <c r="N44" s="359">
        <f>N45+N46+N47+N48+N49</f>
        <v>0</v>
      </c>
      <c r="O44" s="360">
        <f>O45+O46+O47+O48+O49</f>
        <v>0</v>
      </c>
      <c r="P44" s="360">
        <f t="shared" ref="P44:R44" si="35">P45+P46+P47+P48+P49</f>
        <v>0</v>
      </c>
      <c r="Q44" s="360">
        <f t="shared" si="35"/>
        <v>0</v>
      </c>
      <c r="R44" s="360">
        <f t="shared" si="35"/>
        <v>0</v>
      </c>
      <c r="S44" s="359">
        <f t="shared" ref="S44:Z44" si="36">S45+S46+S47+S48+S49</f>
        <v>0</v>
      </c>
      <c r="T44" s="359">
        <f t="shared" si="36"/>
        <v>0</v>
      </c>
      <c r="U44" s="363">
        <f t="shared" si="36"/>
        <v>0</v>
      </c>
      <c r="V44" s="359">
        <f t="shared" si="36"/>
        <v>0</v>
      </c>
      <c r="W44" s="359">
        <f t="shared" si="36"/>
        <v>0</v>
      </c>
      <c r="X44" s="359">
        <f t="shared" si="36"/>
        <v>0</v>
      </c>
      <c r="Y44" s="359">
        <f t="shared" si="36"/>
        <v>0</v>
      </c>
      <c r="Z44" s="359">
        <f t="shared" si="36"/>
        <v>0</v>
      </c>
    </row>
    <row r="45" spans="1:26" outlineLevel="1">
      <c r="A45" s="346">
        <f>A6</f>
        <v>2015</v>
      </c>
      <c r="B45" s="47" t="s">
        <v>121</v>
      </c>
      <c r="C45" s="19" t="s">
        <v>122</v>
      </c>
      <c r="D45" s="366"/>
      <c r="E45" s="366"/>
      <c r="F45" s="366"/>
      <c r="G45" s="366"/>
      <c r="H45" s="366"/>
      <c r="I45" s="366"/>
      <c r="J45" s="359">
        <f t="shared" ref="J45:J49" si="37">L45+N45</f>
        <v>0</v>
      </c>
      <c r="K45" s="359">
        <f t="shared" ref="K45:K49" si="38">M45+O45</f>
        <v>0</v>
      </c>
      <c r="L45" s="366"/>
      <c r="M45" s="366"/>
      <c r="N45" s="366"/>
      <c r="O45" s="369"/>
      <c r="P45" s="370">
        <f>SUMIFS('C2_Hinzu_Kürz'!$D$4:$D$203,'C2_Hinzu_Kürz'!$B$4:$B$203,$A45,'C2_Hinzu_Kürz'!$C$4:$C$203,CONCATENATE($B45," ",C45),'C2_Hinzu_Kürz'!$E$4:$E$203,"Hinzurechnung")</f>
        <v>0</v>
      </c>
      <c r="Q45" s="370">
        <f>SUMIFS('C2_Hinzu_Kürz'!$D$4:$D$203,'C2_Hinzu_Kürz'!$B$4:$B$203,$A45,'C2_Hinzu_Kürz'!$C$4:$C$203,CONCATENATE($B45," ",$C45),'C2_Hinzu_Kürz'!$E$4:$E$203,"Kürzung")</f>
        <v>0</v>
      </c>
      <c r="R45" s="371"/>
      <c r="S45" s="366"/>
      <c r="T45" s="366"/>
      <c r="U45" s="363">
        <f>N45+P45-Q45-R45-S45-T45</f>
        <v>0</v>
      </c>
      <c r="V45" s="359">
        <f>SUMIF('C3_ÜLR_PZK'!$E$7:$E$64,CONCATENATE($B45," ",$C45),'C3_ÜLR_PZK'!$F$7:$F$64)+SUMIF('C3_ÜLR_PZK'!$O$7:$O$64,CONCATENATE($B45," ",$C45),'C3_ÜLR_PZK'!$P$7:$P$64)+SUMIF('C3_ÜLR_PZK'!$V$7:$V$64,CONCATENATE($B45," ",$C45),'C3_ÜLR_PZK'!$W$7:$W$64)-SUMIF('C3_ÜLR_PZK'!$E$7:$E$64,CONCATENATE($B45," ",$C45),'C3_ÜLR_PZK'!$G$7:$G$64)-SUMIF('C3_ÜLR_PZK'!$O$7:$O$64,CONCATENATE($B45," ",$C45),'C3_ÜLR_PZK'!$Q$7:$Q$64)-SUMIF('C3_ÜLR_PZK'!$V$7:$V$64,CONCATENATE($B45," ",$C45),'C3_ÜLR_PZK'!$X$7:$X$64)</f>
        <v>0</v>
      </c>
      <c r="W45" s="366"/>
      <c r="X45" s="366"/>
      <c r="Y45" s="366"/>
      <c r="Z45" s="366"/>
    </row>
    <row r="46" spans="1:26" outlineLevel="1">
      <c r="A46" s="346">
        <f>A6</f>
        <v>2015</v>
      </c>
      <c r="B46" s="47" t="s">
        <v>123</v>
      </c>
      <c r="C46" s="19" t="s">
        <v>124</v>
      </c>
      <c r="D46" s="366"/>
      <c r="E46" s="366"/>
      <c r="F46" s="366"/>
      <c r="G46" s="366"/>
      <c r="H46" s="366"/>
      <c r="I46" s="366"/>
      <c r="J46" s="359">
        <f t="shared" si="37"/>
        <v>0</v>
      </c>
      <c r="K46" s="359">
        <f t="shared" si="38"/>
        <v>0</v>
      </c>
      <c r="L46" s="366"/>
      <c r="M46" s="366"/>
      <c r="N46" s="366"/>
      <c r="O46" s="369"/>
      <c r="P46" s="370">
        <f>SUMIFS('C2_Hinzu_Kürz'!$D$4:$D$203,'C2_Hinzu_Kürz'!$B$4:$B$203,$A46,'C2_Hinzu_Kürz'!$C$4:$C$203,CONCATENATE($B46," ",C46),'C2_Hinzu_Kürz'!$E$4:$E$203,"Hinzurechnung")</f>
        <v>0</v>
      </c>
      <c r="Q46" s="370">
        <f>SUMIFS('C2_Hinzu_Kürz'!$D$4:$D$203,'C2_Hinzu_Kürz'!$B$4:$B$203,$A46,'C2_Hinzu_Kürz'!$C$4:$C$203,CONCATENATE($B46," ",$C46),'C2_Hinzu_Kürz'!$E$4:$E$203,"Kürzung")</f>
        <v>0</v>
      </c>
      <c r="R46" s="371"/>
      <c r="S46" s="366"/>
      <c r="T46" s="366"/>
      <c r="U46" s="363">
        <f>N46+P46-Q46-R46-S46-T46</f>
        <v>0</v>
      </c>
      <c r="V46" s="359">
        <f>SUMIF('C3_ÜLR_PZK'!$E$7:$E$64,CONCATENATE($B46," ",$C46),'C3_ÜLR_PZK'!$F$7:$F$64)+SUMIF('C3_ÜLR_PZK'!$O$7:$O$64,CONCATENATE($B46," ",$C46),'C3_ÜLR_PZK'!$P$7:$P$64)+SUMIF('C3_ÜLR_PZK'!$V$7:$V$64,CONCATENATE($B46," ",$C46),'C3_ÜLR_PZK'!$W$7:$W$64)-SUMIF('C3_ÜLR_PZK'!$E$7:$E$64,CONCATENATE($B46," ",$C46),'C3_ÜLR_PZK'!$G$7:$G$64)-SUMIF('C3_ÜLR_PZK'!$O$7:$O$64,CONCATENATE($B46," ",$C46),'C3_ÜLR_PZK'!$Q$7:$Q$64)-SUMIF('C3_ÜLR_PZK'!$V$7:$V$64,CONCATENATE($B46," ",$C46),'C3_ÜLR_PZK'!$X$7:$X$64)</f>
        <v>0</v>
      </c>
      <c r="W46" s="366"/>
      <c r="X46" s="366"/>
      <c r="Y46" s="366"/>
      <c r="Z46" s="366"/>
    </row>
    <row r="47" spans="1:26" outlineLevel="1">
      <c r="A47" s="346">
        <f>A6</f>
        <v>2015</v>
      </c>
      <c r="B47" s="47" t="s">
        <v>125</v>
      </c>
      <c r="C47" s="19" t="s">
        <v>126</v>
      </c>
      <c r="D47" s="366"/>
      <c r="E47" s="366"/>
      <c r="F47" s="366"/>
      <c r="G47" s="366"/>
      <c r="H47" s="366"/>
      <c r="I47" s="366"/>
      <c r="J47" s="359">
        <f t="shared" si="37"/>
        <v>0</v>
      </c>
      <c r="K47" s="359">
        <f t="shared" si="38"/>
        <v>0</v>
      </c>
      <c r="L47" s="366"/>
      <c r="M47" s="366"/>
      <c r="N47" s="366"/>
      <c r="O47" s="369"/>
      <c r="P47" s="370">
        <f>SUMIFS('C2_Hinzu_Kürz'!$D$4:$D$203,'C2_Hinzu_Kürz'!$B$4:$B$203,$A47,'C2_Hinzu_Kürz'!$C$4:$C$203,CONCATENATE($B47," ",C47),'C2_Hinzu_Kürz'!$E$4:$E$203,"Hinzurechnung")</f>
        <v>0</v>
      </c>
      <c r="Q47" s="370">
        <f>SUMIFS('C2_Hinzu_Kürz'!$D$4:$D$203,'C2_Hinzu_Kürz'!$B$4:$B$203,$A47,'C2_Hinzu_Kürz'!$C$4:$C$203,CONCATENATE($B47," ",$C47),'C2_Hinzu_Kürz'!$E$4:$E$203,"Kürzung")</f>
        <v>0</v>
      </c>
      <c r="R47" s="371"/>
      <c r="S47" s="366"/>
      <c r="T47" s="366"/>
      <c r="U47" s="363">
        <f>N47+P47-Q47-R47-S47-T47</f>
        <v>0</v>
      </c>
      <c r="V47" s="359">
        <f>SUMIF('C3_ÜLR_PZK'!$E$7:$E$64,CONCATENATE($B47," ",$C47),'C3_ÜLR_PZK'!$F$7:$F$64)+SUMIF('C3_ÜLR_PZK'!$O$7:$O$64,CONCATENATE($B47," ",$C47),'C3_ÜLR_PZK'!$P$7:$P$64)+SUMIF('C3_ÜLR_PZK'!$V$7:$V$64,CONCATENATE($B47," ",$C47),'C3_ÜLR_PZK'!$W$7:$W$64)-SUMIF('C3_ÜLR_PZK'!$E$7:$E$64,CONCATENATE($B47," ",$C47),'C3_ÜLR_PZK'!$G$7:$G$64)-SUMIF('C3_ÜLR_PZK'!$O$7:$O$64,CONCATENATE($B47," ",$C47),'C3_ÜLR_PZK'!$Q$7:$Q$64)-SUMIF('C3_ÜLR_PZK'!$V$7:$V$64,CONCATENATE($B47," ",$C47),'C3_ÜLR_PZK'!$X$7:$X$64)</f>
        <v>0</v>
      </c>
      <c r="W47" s="366"/>
      <c r="X47" s="366"/>
      <c r="Y47" s="366"/>
      <c r="Z47" s="366"/>
    </row>
    <row r="48" spans="1:26" outlineLevel="1">
      <c r="A48" s="346">
        <f>A6</f>
        <v>2015</v>
      </c>
      <c r="B48" s="47" t="s">
        <v>127</v>
      </c>
      <c r="C48" s="19" t="s">
        <v>128</v>
      </c>
      <c r="D48" s="366"/>
      <c r="E48" s="366"/>
      <c r="F48" s="366"/>
      <c r="G48" s="366"/>
      <c r="H48" s="366"/>
      <c r="I48" s="366"/>
      <c r="J48" s="359">
        <f t="shared" si="37"/>
        <v>0</v>
      </c>
      <c r="K48" s="359">
        <f t="shared" si="38"/>
        <v>0</v>
      </c>
      <c r="L48" s="366"/>
      <c r="M48" s="366"/>
      <c r="N48" s="372"/>
      <c r="O48" s="369"/>
      <c r="P48" s="370">
        <f>SUMIFS('C2_Hinzu_Kürz'!$D$4:$D$203,'C2_Hinzu_Kürz'!$B$4:$B$203,$A48,'C2_Hinzu_Kürz'!$C$4:$C$203,CONCATENATE($B48," ",C48),'C2_Hinzu_Kürz'!$E$4:$E$203,"Hinzurechnung")</f>
        <v>0</v>
      </c>
      <c r="Q48" s="370">
        <f>SUMIFS('C2_Hinzu_Kürz'!$D$4:$D$203,'C2_Hinzu_Kürz'!$B$4:$B$203,$A48,'C2_Hinzu_Kürz'!$C$4:$C$203,CONCATENATE($B48," ",$C48),'C2_Hinzu_Kürz'!$E$4:$E$203,"Kürzung")</f>
        <v>0</v>
      </c>
      <c r="R48" s="371"/>
      <c r="S48" s="366"/>
      <c r="T48" s="366"/>
      <c r="U48" s="363">
        <f>N48+P48-Q48-R48-S48-T48</f>
        <v>0</v>
      </c>
      <c r="V48" s="359">
        <f>SUMIF('C3_ÜLR_PZK'!$E$7:$E$64,CONCATENATE($B48," ",$C48),'C3_ÜLR_PZK'!$F$7:$F$64)+SUMIF('C3_ÜLR_PZK'!$O$7:$O$64,CONCATENATE($B48," ",$C48),'C3_ÜLR_PZK'!$P$7:$P$64)+SUMIF('C3_ÜLR_PZK'!$V$7:$V$64,CONCATENATE($B48," ",$C48),'C3_ÜLR_PZK'!$W$7:$W$64)-SUMIF('C3_ÜLR_PZK'!$E$7:$E$64,CONCATENATE($B48," ",$C48),'C3_ÜLR_PZK'!$G$7:$G$64)-SUMIF('C3_ÜLR_PZK'!$O$7:$O$64,CONCATENATE($B48," ",$C48),'C3_ÜLR_PZK'!$Q$7:$Q$64)-SUMIF('C3_ÜLR_PZK'!$V$7:$V$64,CONCATENATE($B48," ",$C48),'C3_ÜLR_PZK'!$X$7:$X$64)</f>
        <v>0</v>
      </c>
      <c r="W48" s="366"/>
      <c r="X48" s="366"/>
      <c r="Y48" s="366"/>
      <c r="Z48" s="366"/>
    </row>
    <row r="49" spans="1:26" outlineLevel="1">
      <c r="A49" s="346">
        <f>A6</f>
        <v>2015</v>
      </c>
      <c r="B49" s="47" t="s">
        <v>129</v>
      </c>
      <c r="C49" s="19" t="s">
        <v>130</v>
      </c>
      <c r="D49" s="366"/>
      <c r="E49" s="369"/>
      <c r="F49" s="366"/>
      <c r="G49" s="366"/>
      <c r="H49" s="366"/>
      <c r="I49" s="366"/>
      <c r="J49" s="359">
        <f t="shared" si="37"/>
        <v>0</v>
      </c>
      <c r="K49" s="359">
        <f t="shared" si="38"/>
        <v>0</v>
      </c>
      <c r="L49" s="366"/>
      <c r="M49" s="369"/>
      <c r="N49" s="370">
        <f>SUMIF('C1_Sonstiges'!B$221:B$270,$A6,'C1_Sonstiges'!D$221:D$270)</f>
        <v>0</v>
      </c>
      <c r="O49" s="373"/>
      <c r="P49" s="370">
        <f>SUMIFS('C2_Hinzu_Kürz'!$D$4:$D$203,'C2_Hinzu_Kürz'!$B$4:$B$203,$A49,'C2_Hinzu_Kürz'!$C$4:$C$203,CONCATENATE($B49," ",C49),'C2_Hinzu_Kürz'!$E$4:$E$203,"Hinzurechnung")</f>
        <v>0</v>
      </c>
      <c r="Q49" s="370">
        <f>SUMIFS('C2_Hinzu_Kürz'!$D$4:$D$203,'C2_Hinzu_Kürz'!$B$4:$B$203,$A49,'C2_Hinzu_Kürz'!$C$4:$C$203,CONCATENATE($B49," ",$C49),'C2_Hinzu_Kürz'!$E$4:$E$203,"Kürzung")</f>
        <v>0</v>
      </c>
      <c r="R49" s="371"/>
      <c r="S49" s="366"/>
      <c r="T49" s="366"/>
      <c r="U49" s="363">
        <f>N49+P49-Q49-R49-S49-T49</f>
        <v>0</v>
      </c>
      <c r="V49" s="359">
        <f>SUMIF('C3_ÜLR_PZK'!$E$7:$E$64,CONCATENATE($B49," ",$C49),'C3_ÜLR_PZK'!$F$7:$F$64)+SUMIF('C3_ÜLR_PZK'!$O$7:$O$64,CONCATENATE($B49," ",$C49),'C3_ÜLR_PZK'!$P$7:$P$64)+SUMIF('C3_ÜLR_PZK'!$V$7:$V$64,CONCATENATE($B49," ",$C49),'C3_ÜLR_PZK'!$W$7:$W$64)-SUMIF('C3_ÜLR_PZK'!$E$7:$E$64,CONCATENATE($B49," ",$C49),'C3_ÜLR_PZK'!$G$7:$G$64)-SUMIF('C3_ÜLR_PZK'!$O$7:$O$64,CONCATENATE($B49," ",$C49),'C3_ÜLR_PZK'!$Q$7:$Q$64)-SUMIF('C3_ÜLR_PZK'!$V$7:$V$64,CONCATENATE($B49," ",$C49),'C3_ÜLR_PZK'!$X$7:$X$64)</f>
        <v>0</v>
      </c>
      <c r="W49" s="366"/>
      <c r="X49" s="366"/>
      <c r="Y49" s="366"/>
      <c r="Z49" s="366"/>
    </row>
    <row r="50" spans="1:26" s="13" customFormat="1" outlineLevel="1">
      <c r="A50" s="346">
        <f>A6</f>
        <v>2015</v>
      </c>
      <c r="B50" s="41" t="s">
        <v>131</v>
      </c>
      <c r="C50" s="15" t="s">
        <v>925</v>
      </c>
      <c r="D50" s="359">
        <f>D51+D52+D53+D54+D55+D56+D57</f>
        <v>0</v>
      </c>
      <c r="E50" s="359">
        <f>E51+E52+E53+E54+E55+E56+E57</f>
        <v>0</v>
      </c>
      <c r="F50" s="359">
        <f t="shared" ref="F50:K50" si="39">F51+F52+F53+F54+F55+F56+F57</f>
        <v>0</v>
      </c>
      <c r="G50" s="359">
        <f t="shared" si="39"/>
        <v>0</v>
      </c>
      <c r="H50" s="359">
        <f t="shared" si="39"/>
        <v>0</v>
      </c>
      <c r="I50" s="359">
        <f t="shared" si="39"/>
        <v>0</v>
      </c>
      <c r="J50" s="359">
        <f t="shared" si="39"/>
        <v>0</v>
      </c>
      <c r="K50" s="359">
        <f t="shared" si="39"/>
        <v>0</v>
      </c>
      <c r="L50" s="359">
        <f t="shared" ref="L50:R50" si="40">L51+L52+L53+L54+L55+L56+L57</f>
        <v>0</v>
      </c>
      <c r="M50" s="359">
        <f t="shared" si="40"/>
        <v>0</v>
      </c>
      <c r="N50" s="374">
        <f t="shared" si="40"/>
        <v>0</v>
      </c>
      <c r="O50" s="360">
        <f t="shared" si="40"/>
        <v>0</v>
      </c>
      <c r="P50" s="360">
        <f t="shared" si="40"/>
        <v>0</v>
      </c>
      <c r="Q50" s="360">
        <f t="shared" si="40"/>
        <v>0</v>
      </c>
      <c r="R50" s="360">
        <f t="shared" si="40"/>
        <v>0</v>
      </c>
      <c r="S50" s="359">
        <f t="shared" ref="S50:Z50" si="41">S51+S52+S53+S54+S55+S56+S57</f>
        <v>0</v>
      </c>
      <c r="T50" s="359">
        <f t="shared" si="41"/>
        <v>0</v>
      </c>
      <c r="U50" s="363">
        <f t="shared" si="41"/>
        <v>0</v>
      </c>
      <c r="V50" s="359">
        <f t="shared" si="41"/>
        <v>0</v>
      </c>
      <c r="W50" s="359">
        <f t="shared" si="41"/>
        <v>0</v>
      </c>
      <c r="X50" s="359">
        <f t="shared" si="41"/>
        <v>0</v>
      </c>
      <c r="Y50" s="359">
        <f t="shared" si="41"/>
        <v>0</v>
      </c>
      <c r="Z50" s="359">
        <f t="shared" si="41"/>
        <v>0</v>
      </c>
    </row>
    <row r="51" spans="1:26" outlineLevel="1">
      <c r="A51" s="346">
        <f>A6</f>
        <v>2015</v>
      </c>
      <c r="B51" s="47" t="s">
        <v>132</v>
      </c>
      <c r="C51" s="19" t="s">
        <v>133</v>
      </c>
      <c r="D51" s="366"/>
      <c r="E51" s="366"/>
      <c r="F51" s="366"/>
      <c r="G51" s="366"/>
      <c r="H51" s="366"/>
      <c r="I51" s="366"/>
      <c r="J51" s="359">
        <f t="shared" ref="J51:J57" si="42">L51+N51</f>
        <v>0</v>
      </c>
      <c r="K51" s="359">
        <f t="shared" ref="K51:K57" si="43">M51+O51</f>
        <v>0</v>
      </c>
      <c r="L51" s="366"/>
      <c r="M51" s="366"/>
      <c r="N51" s="366"/>
      <c r="O51" s="369"/>
      <c r="P51" s="370">
        <f>SUMIFS('C2_Hinzu_Kürz'!$D$4:$D$203,'C2_Hinzu_Kürz'!$B$4:$B$203,$A51,'C2_Hinzu_Kürz'!$C$4:$C$203,CONCATENATE($B51," ",C51),'C2_Hinzu_Kürz'!$E$4:$E$203,"Hinzurechnung")</f>
        <v>0</v>
      </c>
      <c r="Q51" s="370">
        <f>SUMIFS('C2_Hinzu_Kürz'!$D$4:$D$203,'C2_Hinzu_Kürz'!$B$4:$B$203,$A51,'C2_Hinzu_Kürz'!$C$4:$C$203,CONCATENATE($B51," ",$C51),'C2_Hinzu_Kürz'!$E$4:$E$203,"Kürzung")</f>
        <v>0</v>
      </c>
      <c r="R51" s="371"/>
      <c r="S51" s="366"/>
      <c r="T51" s="366"/>
      <c r="U51" s="363">
        <f t="shared" ref="U51:U57" si="44">N51+P51-Q51-R51-S51-T51</f>
        <v>0</v>
      </c>
      <c r="V51" s="359">
        <f>U51</f>
        <v>0</v>
      </c>
      <c r="W51" s="366"/>
      <c r="X51" s="366"/>
      <c r="Y51" s="366"/>
      <c r="Z51" s="366"/>
    </row>
    <row r="52" spans="1:26" outlineLevel="1">
      <c r="A52" s="346">
        <f>A6</f>
        <v>2015</v>
      </c>
      <c r="B52" s="47" t="s">
        <v>134</v>
      </c>
      <c r="C52" s="19" t="s">
        <v>135</v>
      </c>
      <c r="D52" s="366"/>
      <c r="E52" s="366"/>
      <c r="F52" s="366"/>
      <c r="G52" s="366"/>
      <c r="H52" s="366"/>
      <c r="I52" s="366"/>
      <c r="J52" s="359">
        <f t="shared" si="42"/>
        <v>0</v>
      </c>
      <c r="K52" s="359">
        <f t="shared" si="43"/>
        <v>0</v>
      </c>
      <c r="L52" s="366"/>
      <c r="M52" s="366"/>
      <c r="N52" s="366"/>
      <c r="O52" s="369"/>
      <c r="P52" s="370">
        <f>SUMIFS('C2_Hinzu_Kürz'!$D$4:$D$203,'C2_Hinzu_Kürz'!$B$4:$B$203,$A52,'C2_Hinzu_Kürz'!$C$4:$C$203,CONCATENATE($B52," ",C52),'C2_Hinzu_Kürz'!$E$4:$E$203,"Hinzurechnung")</f>
        <v>0</v>
      </c>
      <c r="Q52" s="370">
        <f>SUMIFS('C2_Hinzu_Kürz'!$D$4:$D$203,'C2_Hinzu_Kürz'!$B$4:$B$203,$A52,'C2_Hinzu_Kürz'!$C$4:$C$203,CONCATENATE($B52," ",$C52),'C2_Hinzu_Kürz'!$E$4:$E$203,"Kürzung")</f>
        <v>0</v>
      </c>
      <c r="R52" s="371"/>
      <c r="S52" s="366"/>
      <c r="T52" s="366"/>
      <c r="U52" s="363">
        <f t="shared" si="44"/>
        <v>0</v>
      </c>
      <c r="V52" s="359">
        <f>SUMIF('C3_ÜLR_PZK'!$E$7:$E$64,CONCATENATE($B52," ",$C52),'C3_ÜLR_PZK'!$F$7:$F$64)+SUMIF('C3_ÜLR_PZK'!$O$7:$O$64,CONCATENATE($B52," ",$C52),'C3_ÜLR_PZK'!$P$7:$P$64)+SUMIF('C3_ÜLR_PZK'!$V$7:$V$64,CONCATENATE($B52," ",$C52),'C3_ÜLR_PZK'!$W$7:$W$64)-SUMIF('C3_ÜLR_PZK'!$E$7:$E$64,CONCATENATE($B52," ",$C52),'C3_ÜLR_PZK'!$G$7:$G$64)-SUMIF('C3_ÜLR_PZK'!$O$7:$O$64,CONCATENATE($B52," ",$C52),'C3_ÜLR_PZK'!$Q$7:$Q$64)-SUMIF('C3_ÜLR_PZK'!$V$7:$V$64,CONCATENATE($B52," ",$C52),'C3_ÜLR_PZK'!$X$7:$X$64)</f>
        <v>0</v>
      </c>
      <c r="W52" s="366"/>
      <c r="X52" s="366"/>
      <c r="Y52" s="366"/>
      <c r="Z52" s="366"/>
    </row>
    <row r="53" spans="1:26" outlineLevel="1">
      <c r="A53" s="346">
        <f>A6</f>
        <v>2015</v>
      </c>
      <c r="B53" s="47" t="s">
        <v>136</v>
      </c>
      <c r="C53" s="19" t="s">
        <v>137</v>
      </c>
      <c r="D53" s="366"/>
      <c r="E53" s="366"/>
      <c r="F53" s="366"/>
      <c r="G53" s="366"/>
      <c r="H53" s="366"/>
      <c r="I53" s="366"/>
      <c r="J53" s="359">
        <f t="shared" si="42"/>
        <v>0</v>
      </c>
      <c r="K53" s="359">
        <f t="shared" si="43"/>
        <v>0</v>
      </c>
      <c r="L53" s="366"/>
      <c r="M53" s="366"/>
      <c r="N53" s="366"/>
      <c r="O53" s="369"/>
      <c r="P53" s="370">
        <f>SUMIFS('C2_Hinzu_Kürz'!$D$4:$D$203,'C2_Hinzu_Kürz'!$B$4:$B$203,$A53,'C2_Hinzu_Kürz'!$C$4:$C$203,CONCATENATE($B53," ",C53),'C2_Hinzu_Kürz'!$E$4:$E$203,"Hinzurechnung")</f>
        <v>0</v>
      </c>
      <c r="Q53" s="370">
        <f>SUMIFS('C2_Hinzu_Kürz'!$D$4:$D$203,'C2_Hinzu_Kürz'!$B$4:$B$203,$A53,'C2_Hinzu_Kürz'!$C$4:$C$203,CONCATENATE($B53," ",$C53),'C2_Hinzu_Kürz'!$E$4:$E$203,"Kürzung")</f>
        <v>0</v>
      </c>
      <c r="R53" s="371"/>
      <c r="S53" s="366"/>
      <c r="T53" s="366"/>
      <c r="U53" s="363">
        <f t="shared" si="44"/>
        <v>0</v>
      </c>
      <c r="V53" s="359">
        <f>SUMIF('C3_ÜLR_PZK'!$E$7:$E$64,CONCATENATE($B53," ",$C53),'C3_ÜLR_PZK'!$F$7:$F$64)+SUMIF('C3_ÜLR_PZK'!$O$7:$O$64,CONCATENATE($B53," ",$C53),'C3_ÜLR_PZK'!$P$7:$P$64)+SUMIF('C3_ÜLR_PZK'!$V$7:$V$64,CONCATENATE($B53," ",$C53),'C3_ÜLR_PZK'!$W$7:$W$64)-SUMIF('C3_ÜLR_PZK'!$E$7:$E$64,CONCATENATE($B53," ",$C53),'C3_ÜLR_PZK'!$G$7:$G$64)-SUMIF('C3_ÜLR_PZK'!$O$7:$O$64,CONCATENATE($B53," ",$C53),'C3_ÜLR_PZK'!$Q$7:$Q$64)-SUMIF('C3_ÜLR_PZK'!$V$7:$V$64,CONCATENATE($B53," ",$C53),'C3_ÜLR_PZK'!$X$7:$X$64)</f>
        <v>0</v>
      </c>
      <c r="W53" s="366"/>
      <c r="X53" s="366"/>
      <c r="Y53" s="366"/>
      <c r="Z53" s="366"/>
    </row>
    <row r="54" spans="1:26" ht="30" outlineLevel="1">
      <c r="A54" s="346">
        <f>A6</f>
        <v>2015</v>
      </c>
      <c r="B54" s="47" t="s">
        <v>138</v>
      </c>
      <c r="C54" s="19" t="s">
        <v>139</v>
      </c>
      <c r="D54" s="366"/>
      <c r="E54" s="366"/>
      <c r="F54" s="366"/>
      <c r="G54" s="366"/>
      <c r="H54" s="366"/>
      <c r="I54" s="366"/>
      <c r="J54" s="359">
        <f t="shared" si="42"/>
        <v>0</v>
      </c>
      <c r="K54" s="359">
        <f t="shared" si="43"/>
        <v>0</v>
      </c>
      <c r="L54" s="366"/>
      <c r="M54" s="366"/>
      <c r="N54" s="366"/>
      <c r="O54" s="369"/>
      <c r="P54" s="370">
        <f>SUMIFS('C2_Hinzu_Kürz'!$D$4:$D$203,'C2_Hinzu_Kürz'!$B$4:$B$203,$A54,'C2_Hinzu_Kürz'!$C$4:$C$203,CONCATENATE($B54," ",C54),'C2_Hinzu_Kürz'!$E$4:$E$203,"Hinzurechnung")</f>
        <v>0</v>
      </c>
      <c r="Q54" s="370">
        <f>SUMIFS('C2_Hinzu_Kürz'!$D$4:$D$203,'C2_Hinzu_Kürz'!$B$4:$B$203,$A54,'C2_Hinzu_Kürz'!$C$4:$C$203,CONCATENATE($B54," ",$C54),'C2_Hinzu_Kürz'!$E$4:$E$203,"Kürzung")</f>
        <v>0</v>
      </c>
      <c r="R54" s="371"/>
      <c r="S54" s="366"/>
      <c r="T54" s="366"/>
      <c r="U54" s="363">
        <f t="shared" si="44"/>
        <v>0</v>
      </c>
      <c r="V54" s="359">
        <f>SUMIF('C3_ÜLR_PZK'!$E$7:$E$64,CONCATENATE($B54," ",$C54),'C3_ÜLR_PZK'!$F$7:$F$64)+SUMIF('C3_ÜLR_PZK'!$O$7:$O$64,CONCATENATE($B54," ",$C54),'C3_ÜLR_PZK'!$P$7:$P$64)+SUMIF('C3_ÜLR_PZK'!$V$7:$V$64,CONCATENATE($B54," ",$C54),'C3_ÜLR_PZK'!$W$7:$W$64)-SUMIF('C3_ÜLR_PZK'!$E$7:$E$64,CONCATENATE($B54," ",$C54),'C3_ÜLR_PZK'!$G$7:$G$64)-SUMIF('C3_ÜLR_PZK'!$O$7:$O$64,CONCATENATE($B54," ",$C54),'C3_ÜLR_PZK'!$Q$7:$Q$64)-SUMIF('C3_ÜLR_PZK'!$V$7:$V$64,CONCATENATE($B54," ",$C54),'C3_ÜLR_PZK'!$X$7:$X$64)</f>
        <v>0</v>
      </c>
      <c r="W54" s="366"/>
      <c r="X54" s="366"/>
      <c r="Y54" s="366"/>
      <c r="Z54" s="366"/>
    </row>
    <row r="55" spans="1:26" ht="30" outlineLevel="1">
      <c r="A55" s="346">
        <f>A6</f>
        <v>2015</v>
      </c>
      <c r="B55" s="47" t="s">
        <v>140</v>
      </c>
      <c r="C55" s="19" t="s">
        <v>141</v>
      </c>
      <c r="D55" s="366"/>
      <c r="E55" s="366"/>
      <c r="F55" s="366"/>
      <c r="G55" s="366"/>
      <c r="H55" s="366"/>
      <c r="I55" s="366"/>
      <c r="J55" s="359">
        <f t="shared" si="42"/>
        <v>0</v>
      </c>
      <c r="K55" s="359">
        <f t="shared" si="43"/>
        <v>0</v>
      </c>
      <c r="L55" s="366"/>
      <c r="M55" s="366"/>
      <c r="N55" s="366"/>
      <c r="O55" s="369"/>
      <c r="P55" s="370">
        <f>SUMIFS('C2_Hinzu_Kürz'!$D$4:$D$203,'C2_Hinzu_Kürz'!$B$4:$B$203,$A55,'C2_Hinzu_Kürz'!$C$4:$C$203,CONCATENATE($B55," ",C55),'C2_Hinzu_Kürz'!$E$4:$E$203,"Hinzurechnung")</f>
        <v>0</v>
      </c>
      <c r="Q55" s="370">
        <f>SUMIFS('C2_Hinzu_Kürz'!$D$4:$D$203,'C2_Hinzu_Kürz'!$B$4:$B$203,$A55,'C2_Hinzu_Kürz'!$C$4:$C$203,CONCATENATE($B55," ",$C55),'C2_Hinzu_Kürz'!$E$4:$E$203,"Kürzung")</f>
        <v>0</v>
      </c>
      <c r="R55" s="371"/>
      <c r="S55" s="366"/>
      <c r="T55" s="366"/>
      <c r="U55" s="363">
        <f t="shared" si="44"/>
        <v>0</v>
      </c>
      <c r="V55" s="359">
        <f>SUMIF('C3_ÜLR_PZK'!$E$7:$E$64,CONCATENATE($B55," ",$C55),'C3_ÜLR_PZK'!$F$7:$F$64)+SUMIF('C3_ÜLR_PZK'!$O$7:$O$64,CONCATENATE($B55," ",$C55),'C3_ÜLR_PZK'!$P$7:$P$64)+SUMIF('C3_ÜLR_PZK'!$V$7:$V$64,CONCATENATE($B55," ",$C55),'C3_ÜLR_PZK'!$W$7:$W$64)-SUMIF('C3_ÜLR_PZK'!$E$7:$E$64,CONCATENATE($B55," ",$C55),'C3_ÜLR_PZK'!$G$7:$G$64)-SUMIF('C3_ÜLR_PZK'!$O$7:$O$64,CONCATENATE($B55," ",$C55),'C3_ÜLR_PZK'!$Q$7:$Q$64)-SUMIF('C3_ÜLR_PZK'!$V$7:$V$64,CONCATENATE($B55," ",$C55),'C3_ÜLR_PZK'!$X$7:$X$64)</f>
        <v>0</v>
      </c>
      <c r="W55" s="366"/>
      <c r="X55" s="366"/>
      <c r="Y55" s="366"/>
      <c r="Z55" s="366"/>
    </row>
    <row r="56" spans="1:26" outlineLevel="1">
      <c r="A56" s="346">
        <f>A6</f>
        <v>2015</v>
      </c>
      <c r="B56" s="47" t="s">
        <v>142</v>
      </c>
      <c r="C56" s="19" t="s">
        <v>143</v>
      </c>
      <c r="D56" s="366"/>
      <c r="E56" s="366"/>
      <c r="F56" s="366"/>
      <c r="G56" s="366"/>
      <c r="H56" s="366"/>
      <c r="I56" s="366"/>
      <c r="J56" s="359">
        <f t="shared" si="42"/>
        <v>0</v>
      </c>
      <c r="K56" s="359">
        <f t="shared" si="43"/>
        <v>0</v>
      </c>
      <c r="L56" s="366"/>
      <c r="M56" s="366"/>
      <c r="N56" s="372"/>
      <c r="O56" s="369"/>
      <c r="P56" s="370">
        <f>SUMIFS('C2_Hinzu_Kürz'!$D$4:$D$203,'C2_Hinzu_Kürz'!$B$4:$B$203,$A56,'C2_Hinzu_Kürz'!$C$4:$C$203,CONCATENATE($B56," ",C56),'C2_Hinzu_Kürz'!$E$4:$E$203,"Hinzurechnung")</f>
        <v>0</v>
      </c>
      <c r="Q56" s="370">
        <f>SUMIFS('C2_Hinzu_Kürz'!$D$4:$D$203,'C2_Hinzu_Kürz'!$B$4:$B$203,$A56,'C2_Hinzu_Kürz'!$C$4:$C$203,CONCATENATE($B56," ",$C56),'C2_Hinzu_Kürz'!$E$4:$E$203,"Kürzung")</f>
        <v>0</v>
      </c>
      <c r="R56" s="371"/>
      <c r="S56" s="366"/>
      <c r="T56" s="366"/>
      <c r="U56" s="363">
        <f t="shared" si="44"/>
        <v>0</v>
      </c>
      <c r="V56" s="359">
        <f>SUMIF('C3_ÜLR_PZK'!$E$7:$E$64,CONCATENATE($B56," ",$C56),'C3_ÜLR_PZK'!$F$7:$F$64)+SUMIF('C3_ÜLR_PZK'!$O$7:$O$64,CONCATENATE($B56," ",$C56),'C3_ÜLR_PZK'!$P$7:$P$64)+SUMIF('C3_ÜLR_PZK'!$V$7:$V$64,CONCATENATE($B56," ",$C56),'C3_ÜLR_PZK'!$W$7:$W$64)-SUMIF('C3_ÜLR_PZK'!$E$7:$E$64,CONCATENATE($B56," ",$C56),'C3_ÜLR_PZK'!$G$7:$G$64)-SUMIF('C3_ÜLR_PZK'!$O$7:$O$64,CONCATENATE($B56," ",$C56),'C3_ÜLR_PZK'!$Q$7:$Q$64)-SUMIF('C3_ÜLR_PZK'!$V$7:$V$64,CONCATENATE($B56," ",$C56),'C3_ÜLR_PZK'!$X$7:$X$64)</f>
        <v>0</v>
      </c>
      <c r="W56" s="366"/>
      <c r="X56" s="366"/>
      <c r="Y56" s="366"/>
      <c r="Z56" s="366"/>
    </row>
    <row r="57" spans="1:26" outlineLevel="1">
      <c r="A57" s="346">
        <f>A6</f>
        <v>2015</v>
      </c>
      <c r="B57" s="47" t="s">
        <v>144</v>
      </c>
      <c r="C57" s="19" t="s">
        <v>130</v>
      </c>
      <c r="D57" s="366"/>
      <c r="E57" s="369"/>
      <c r="F57" s="366"/>
      <c r="G57" s="366"/>
      <c r="H57" s="366"/>
      <c r="I57" s="366"/>
      <c r="J57" s="359">
        <f t="shared" si="42"/>
        <v>0</v>
      </c>
      <c r="K57" s="359">
        <f t="shared" si="43"/>
        <v>0</v>
      </c>
      <c r="L57" s="366"/>
      <c r="M57" s="369"/>
      <c r="N57" s="370">
        <f>SUMIF('C1_Sonstiges'!B$275:B$324,$A6,'C1_Sonstiges'!D$275:D$324)</f>
        <v>0</v>
      </c>
      <c r="O57" s="373"/>
      <c r="P57" s="370">
        <f>SUMIFS('C2_Hinzu_Kürz'!$D$4:$D$203,'C2_Hinzu_Kürz'!$B$4:$B$203,$A57,'C2_Hinzu_Kürz'!$C$4:$C$203,CONCATENATE($B57," ",C57),'C2_Hinzu_Kürz'!$E$4:$E$203,"Hinzurechnung")</f>
        <v>0</v>
      </c>
      <c r="Q57" s="370">
        <f>SUMIFS('C2_Hinzu_Kürz'!$D$4:$D$203,'C2_Hinzu_Kürz'!$B$4:$B$203,$A57,'C2_Hinzu_Kürz'!$C$4:$C$203,CONCATENATE($B57," ",$C57),'C2_Hinzu_Kürz'!$E$4:$E$203,"Kürzung")</f>
        <v>0</v>
      </c>
      <c r="R57" s="371"/>
      <c r="S57" s="366"/>
      <c r="T57" s="366"/>
      <c r="U57" s="363">
        <f t="shared" si="44"/>
        <v>0</v>
      </c>
      <c r="V57" s="359">
        <f>SUMIF('C3_ÜLR_PZK'!$E$7:$E$64,CONCATENATE($B57," ",$C57),'C3_ÜLR_PZK'!$F$7:$F$64)+SUMIF('C3_ÜLR_PZK'!$O$7:$O$64,CONCATENATE($B57," ",$C57),'C3_ÜLR_PZK'!$P$7:$P$64)+SUMIF('C3_ÜLR_PZK'!$V$7:$V$64,CONCATENATE($B57," ",$C57),'C3_ÜLR_PZK'!$W$7:$W$64)-SUMIF('C3_ÜLR_PZK'!$E$7:$E$64,CONCATENATE($B57," ",$C57),'C3_ÜLR_PZK'!$G$7:$G$64)-SUMIF('C3_ÜLR_PZK'!$O$7:$O$64,CONCATENATE($B57," ",$C57),'C3_ÜLR_PZK'!$Q$7:$Q$64)-SUMIF('C3_ÜLR_PZK'!$V$7:$V$64,CONCATENATE($B57," ",$C57),'C3_ÜLR_PZK'!$X$7:$X$64)</f>
        <v>0</v>
      </c>
      <c r="W57" s="366"/>
      <c r="X57" s="366"/>
      <c r="Y57" s="366"/>
      <c r="Z57" s="366"/>
    </row>
    <row r="58" spans="1:26" s="13" customFormat="1" outlineLevel="1">
      <c r="A58" s="346">
        <f>A6</f>
        <v>2015</v>
      </c>
      <c r="B58" s="41" t="s">
        <v>407</v>
      </c>
      <c r="C58" s="15" t="s">
        <v>145</v>
      </c>
      <c r="D58" s="359">
        <f>D59+D60</f>
        <v>0</v>
      </c>
      <c r="E58" s="359">
        <f>E59+E60</f>
        <v>0</v>
      </c>
      <c r="F58" s="359">
        <f t="shared" ref="F58:K58" si="45">F59+F60</f>
        <v>0</v>
      </c>
      <c r="G58" s="359">
        <f t="shared" si="45"/>
        <v>0</v>
      </c>
      <c r="H58" s="359">
        <f t="shared" si="45"/>
        <v>0</v>
      </c>
      <c r="I58" s="359">
        <f t="shared" si="45"/>
        <v>0</v>
      </c>
      <c r="J58" s="359">
        <f t="shared" si="45"/>
        <v>0</v>
      </c>
      <c r="K58" s="359">
        <f t="shared" si="45"/>
        <v>0</v>
      </c>
      <c r="L58" s="359">
        <f>L59+L60</f>
        <v>0</v>
      </c>
      <c r="M58" s="359">
        <f>M59+M60</f>
        <v>0</v>
      </c>
      <c r="N58" s="374">
        <f>N59+N60</f>
        <v>0</v>
      </c>
      <c r="O58" s="360">
        <f>O59+O60</f>
        <v>0</v>
      </c>
      <c r="P58" s="360">
        <f t="shared" ref="P58:R58" si="46">P59+P60</f>
        <v>0</v>
      </c>
      <c r="Q58" s="360">
        <f t="shared" si="46"/>
        <v>0</v>
      </c>
      <c r="R58" s="360">
        <f t="shared" si="46"/>
        <v>0</v>
      </c>
      <c r="S58" s="359">
        <f t="shared" ref="S58:Z58" si="47">S59+S60</f>
        <v>0</v>
      </c>
      <c r="T58" s="359">
        <f t="shared" si="47"/>
        <v>0</v>
      </c>
      <c r="U58" s="363">
        <f t="shared" si="47"/>
        <v>0</v>
      </c>
      <c r="V58" s="359">
        <f t="shared" si="47"/>
        <v>0</v>
      </c>
      <c r="W58" s="359">
        <f t="shared" si="47"/>
        <v>0</v>
      </c>
      <c r="X58" s="359">
        <f t="shared" si="47"/>
        <v>0</v>
      </c>
      <c r="Y58" s="359">
        <f t="shared" si="47"/>
        <v>0</v>
      </c>
      <c r="Z58" s="359">
        <f t="shared" si="47"/>
        <v>0</v>
      </c>
    </row>
    <row r="59" spans="1:26" s="13" customFormat="1" outlineLevel="1">
      <c r="A59" s="346">
        <f>A6</f>
        <v>2015</v>
      </c>
      <c r="B59" s="41" t="s">
        <v>146</v>
      </c>
      <c r="C59" s="15" t="s">
        <v>147</v>
      </c>
      <c r="D59" s="366"/>
      <c r="E59" s="366"/>
      <c r="F59" s="366"/>
      <c r="G59" s="366"/>
      <c r="H59" s="366"/>
      <c r="I59" s="366"/>
      <c r="J59" s="359">
        <f t="shared" ref="J59" si="48">L59+N59</f>
        <v>0</v>
      </c>
      <c r="K59" s="359">
        <f t="shared" ref="K59" si="49">M59+O59</f>
        <v>0</v>
      </c>
      <c r="L59" s="366"/>
      <c r="M59" s="366"/>
      <c r="N59" s="366"/>
      <c r="O59" s="369"/>
      <c r="P59" s="370">
        <f>SUMIFS('C2_Hinzu_Kürz'!$D$4:$D$203,'C2_Hinzu_Kürz'!$B$4:$B$203,$A59,'C2_Hinzu_Kürz'!$C$4:$C$203,CONCATENATE($B59," ",C59),'C2_Hinzu_Kürz'!$E$4:$E$203,"Hinzurechnung")</f>
        <v>0</v>
      </c>
      <c r="Q59" s="370">
        <f>SUMIFS('C2_Hinzu_Kürz'!$D$4:$D$203,'C2_Hinzu_Kürz'!$B$4:$B$203,$A59,'C2_Hinzu_Kürz'!$C$4:$C$203,CONCATENATE($B59," ",$C59),'C2_Hinzu_Kürz'!$E$4:$E$203,"Kürzung")</f>
        <v>0</v>
      </c>
      <c r="R59" s="371"/>
      <c r="S59" s="366"/>
      <c r="T59" s="366"/>
      <c r="U59" s="363">
        <f>N59+P59-Q59-R59-S59-T59</f>
        <v>0</v>
      </c>
      <c r="V59" s="359">
        <f>SUMIF('C3_ÜLR_PZK'!$E$7:$E$64,CONCATENATE($B59," ",$C59),'C3_ÜLR_PZK'!$F$7:$F$64)+SUMIF('C3_ÜLR_PZK'!$O$7:$O$64,CONCATENATE($B59," ",$C59),'C3_ÜLR_PZK'!$P$7:$P$64)+SUMIF('C3_ÜLR_PZK'!$V$7:$V$64,CONCATENATE($B59," ",$C59),'C3_ÜLR_PZK'!$W$7:$W$64)-SUMIF('C3_ÜLR_PZK'!$E$7:$E$64,CONCATENATE($B59," ",$C59),'C3_ÜLR_PZK'!$G$7:$G$64)-SUMIF('C3_ÜLR_PZK'!$O$7:$O$64,CONCATENATE($B59," ",$C59),'C3_ÜLR_PZK'!$Q$7:$Q$64)-SUMIF('C3_ÜLR_PZK'!$V$7:$V$64,CONCATENATE($B59," ",$C59),'C3_ÜLR_PZK'!$X$7:$X$64)</f>
        <v>0</v>
      </c>
      <c r="W59" s="366"/>
      <c r="X59" s="366"/>
      <c r="Y59" s="366"/>
      <c r="Z59" s="366"/>
    </row>
    <row r="60" spans="1:26" s="13" customFormat="1" outlineLevel="1">
      <c r="A60" s="346">
        <f>A6</f>
        <v>2015</v>
      </c>
      <c r="B60" s="41" t="s">
        <v>148</v>
      </c>
      <c r="C60" s="20" t="s">
        <v>149</v>
      </c>
      <c r="D60" s="359">
        <f>D61+D62</f>
        <v>0</v>
      </c>
      <c r="E60" s="359">
        <f>E61+E62</f>
        <v>0</v>
      </c>
      <c r="F60" s="359">
        <f t="shared" ref="F60:K60" si="50">F61+F62</f>
        <v>0</v>
      </c>
      <c r="G60" s="359">
        <f t="shared" si="50"/>
        <v>0</v>
      </c>
      <c r="H60" s="359">
        <f t="shared" si="50"/>
        <v>0</v>
      </c>
      <c r="I60" s="359">
        <f t="shared" si="50"/>
        <v>0</v>
      </c>
      <c r="J60" s="359">
        <f t="shared" si="50"/>
        <v>0</v>
      </c>
      <c r="K60" s="359">
        <f t="shared" si="50"/>
        <v>0</v>
      </c>
      <c r="L60" s="359">
        <f>L61+L62</f>
        <v>0</v>
      </c>
      <c r="M60" s="359">
        <f>M61+M62</f>
        <v>0</v>
      </c>
      <c r="N60" s="359">
        <f>N61+N62</f>
        <v>0</v>
      </c>
      <c r="O60" s="360">
        <f>O61+O62</f>
        <v>0</v>
      </c>
      <c r="P60" s="360">
        <f t="shared" ref="P60:R60" si="51">P61+P62</f>
        <v>0</v>
      </c>
      <c r="Q60" s="360">
        <f t="shared" si="51"/>
        <v>0</v>
      </c>
      <c r="R60" s="360">
        <f t="shared" si="51"/>
        <v>0</v>
      </c>
      <c r="S60" s="359">
        <f t="shared" ref="S60:Z60" si="52">S61+S62</f>
        <v>0</v>
      </c>
      <c r="T60" s="359">
        <f t="shared" si="52"/>
        <v>0</v>
      </c>
      <c r="U60" s="363">
        <f t="shared" si="52"/>
        <v>0</v>
      </c>
      <c r="V60" s="359">
        <f t="shared" si="52"/>
        <v>0</v>
      </c>
      <c r="W60" s="359">
        <f t="shared" si="52"/>
        <v>0</v>
      </c>
      <c r="X60" s="359">
        <f t="shared" si="52"/>
        <v>0</v>
      </c>
      <c r="Y60" s="359">
        <f t="shared" si="52"/>
        <v>0</v>
      </c>
      <c r="Z60" s="359">
        <f t="shared" si="52"/>
        <v>0</v>
      </c>
    </row>
    <row r="61" spans="1:26" outlineLevel="1">
      <c r="A61" s="346">
        <f>A6</f>
        <v>2015</v>
      </c>
      <c r="B61" s="47" t="s">
        <v>150</v>
      </c>
      <c r="C61" s="19" t="s">
        <v>926</v>
      </c>
      <c r="D61" s="366"/>
      <c r="E61" s="366"/>
      <c r="F61" s="366"/>
      <c r="G61" s="366"/>
      <c r="H61" s="366"/>
      <c r="I61" s="366"/>
      <c r="J61" s="359">
        <f t="shared" ref="J61:J62" si="53">L61+N61</f>
        <v>0</v>
      </c>
      <c r="K61" s="359">
        <f t="shared" ref="K61:K62" si="54">M61+O61</f>
        <v>0</v>
      </c>
      <c r="L61" s="366"/>
      <c r="M61" s="366"/>
      <c r="N61" s="366"/>
      <c r="O61" s="369"/>
      <c r="P61" s="370">
        <f>SUMIFS('C2_Hinzu_Kürz'!$D$4:$D$203,'C2_Hinzu_Kürz'!$B$4:$B$203,$A61,'C2_Hinzu_Kürz'!$C$4:$C$203,CONCATENATE($B61," ",C61),'C2_Hinzu_Kürz'!$E$4:$E$203,"Hinzurechnung")</f>
        <v>0</v>
      </c>
      <c r="Q61" s="370">
        <f>SUMIFS('C2_Hinzu_Kürz'!$D$4:$D$203,'C2_Hinzu_Kürz'!$B$4:$B$203,$A61,'C2_Hinzu_Kürz'!$C$4:$C$203,CONCATENATE($B61," ",$C61),'C2_Hinzu_Kürz'!$E$4:$E$203,"Kürzung")</f>
        <v>0</v>
      </c>
      <c r="R61" s="371"/>
      <c r="S61" s="366"/>
      <c r="T61" s="366"/>
      <c r="U61" s="363">
        <f>N61+P61-Q61-R61-S61-T61</f>
        <v>0</v>
      </c>
      <c r="V61" s="359">
        <f>SUMIF('C3_ÜLR_PZK'!$E$7:$E$64,CONCATENATE($B61," ",$C61),'C3_ÜLR_PZK'!$F$7:$F$64)+SUMIF('C3_ÜLR_PZK'!$O$7:$O$64,CONCATENATE($B61," ",$C61),'C3_ÜLR_PZK'!$P$7:$P$64)+SUMIF('C3_ÜLR_PZK'!$V$7:$V$64,CONCATENATE($B61," ",$C61),'C3_ÜLR_PZK'!$W$7:$W$64)-SUMIF('C3_ÜLR_PZK'!$E$7:$E$64,CONCATENATE($B61," ",$C61),'C3_ÜLR_PZK'!$G$7:$G$64)-SUMIF('C3_ÜLR_PZK'!$O$7:$O$64,CONCATENATE($B61," ",$C61),'C3_ÜLR_PZK'!$Q$7:$Q$64)-SUMIF('C3_ÜLR_PZK'!$V$7:$V$64,CONCATENATE($B61," ",$C61),'C3_ÜLR_PZK'!$X$7:$X$64)</f>
        <v>0</v>
      </c>
      <c r="W61" s="366"/>
      <c r="X61" s="366"/>
      <c r="Y61" s="366"/>
      <c r="Z61" s="366"/>
    </row>
    <row r="62" spans="1:26" outlineLevel="1">
      <c r="A62" s="346">
        <f>A6</f>
        <v>2015</v>
      </c>
      <c r="B62" s="47" t="s">
        <v>151</v>
      </c>
      <c r="C62" s="19" t="s">
        <v>927</v>
      </c>
      <c r="D62" s="366"/>
      <c r="E62" s="366"/>
      <c r="F62" s="366"/>
      <c r="G62" s="366"/>
      <c r="H62" s="366"/>
      <c r="I62" s="366"/>
      <c r="J62" s="359">
        <f t="shared" si="53"/>
        <v>0</v>
      </c>
      <c r="K62" s="359">
        <f t="shared" si="54"/>
        <v>0</v>
      </c>
      <c r="L62" s="366"/>
      <c r="M62" s="366"/>
      <c r="N62" s="366"/>
      <c r="O62" s="369"/>
      <c r="P62" s="370">
        <f>SUMIFS('C2_Hinzu_Kürz'!$D$4:$D$203,'C2_Hinzu_Kürz'!$B$4:$B$203,$A62,'C2_Hinzu_Kürz'!$C$4:$C$203,CONCATENATE($B62," ",C62),'C2_Hinzu_Kürz'!$E$4:$E$203,"Hinzurechnung")</f>
        <v>0</v>
      </c>
      <c r="Q62" s="370">
        <f>SUMIFS('C2_Hinzu_Kürz'!$D$4:$D$203,'C2_Hinzu_Kürz'!$B$4:$B$203,$A62,'C2_Hinzu_Kürz'!$C$4:$C$203,CONCATENATE($B62," ",$C62),'C2_Hinzu_Kürz'!$E$4:$E$203,"Kürzung")</f>
        <v>0</v>
      </c>
      <c r="R62" s="371"/>
      <c r="S62" s="366"/>
      <c r="T62" s="366"/>
      <c r="U62" s="363">
        <f>N62+P62-Q62-R62-S62-T62</f>
        <v>0</v>
      </c>
      <c r="V62" s="359">
        <f>SUMIF('C3_ÜLR_PZK'!$E$7:$E$64,CONCATENATE($B62," ",$C62),'C3_ÜLR_PZK'!$F$7:$F$64)+SUMIF('C3_ÜLR_PZK'!$O$7:$O$64,CONCATENATE($B62," ",$C62),'C3_ÜLR_PZK'!$P$7:$P$64)+SUMIF('C3_ÜLR_PZK'!$V$7:$V$64,CONCATENATE($B62," ",$C62),'C3_ÜLR_PZK'!$W$7:$W$64)-SUMIF('C3_ÜLR_PZK'!$E$7:$E$64,CONCATENATE($B62," ",$C62),'C3_ÜLR_PZK'!$G$7:$G$64)-SUMIF('C3_ÜLR_PZK'!$O$7:$O$64,CONCATENATE($B62," ",$C62),'C3_ÜLR_PZK'!$Q$7:$Q$64)-SUMIF('C3_ÜLR_PZK'!$V$7:$V$64,CONCATENATE($B62," ",$C62),'C3_ÜLR_PZK'!$X$7:$X$64)</f>
        <v>0</v>
      </c>
      <c r="W62" s="366"/>
      <c r="X62" s="366"/>
      <c r="Y62" s="366"/>
      <c r="Z62" s="366"/>
    </row>
    <row r="63" spans="1:26" s="13" customFormat="1" outlineLevel="1">
      <c r="A63" s="346">
        <f>A6</f>
        <v>2015</v>
      </c>
      <c r="B63" s="41" t="s">
        <v>426</v>
      </c>
      <c r="C63" s="15" t="s">
        <v>153</v>
      </c>
      <c r="D63" s="359">
        <f>D64+D67+D68</f>
        <v>0</v>
      </c>
      <c r="E63" s="359">
        <f>E64+E67+E68</f>
        <v>0</v>
      </c>
      <c r="F63" s="359">
        <f t="shared" ref="F63:K63" si="55">F64+F67+F68</f>
        <v>0</v>
      </c>
      <c r="G63" s="359">
        <f t="shared" si="55"/>
        <v>0</v>
      </c>
      <c r="H63" s="359">
        <f t="shared" si="55"/>
        <v>0</v>
      </c>
      <c r="I63" s="359">
        <f t="shared" si="55"/>
        <v>0</v>
      </c>
      <c r="J63" s="359">
        <f t="shared" si="55"/>
        <v>0</v>
      </c>
      <c r="K63" s="359">
        <f t="shared" si="55"/>
        <v>0</v>
      </c>
      <c r="L63" s="359">
        <f>L64+L67+L68</f>
        <v>0</v>
      </c>
      <c r="M63" s="359">
        <f>M64+M67+M68</f>
        <v>0</v>
      </c>
      <c r="N63" s="359">
        <f>N64+N67+N68</f>
        <v>0</v>
      </c>
      <c r="O63" s="360">
        <f>O64+O67+O68</f>
        <v>0</v>
      </c>
      <c r="P63" s="359">
        <f t="shared" ref="P63:R63" si="56">P64+P67+P68</f>
        <v>0</v>
      </c>
      <c r="Q63" s="360">
        <f t="shared" si="56"/>
        <v>0</v>
      </c>
      <c r="R63" s="359">
        <f t="shared" si="56"/>
        <v>0</v>
      </c>
      <c r="S63" s="359">
        <f t="shared" ref="S63:Z63" si="57">S64+S67+S68</f>
        <v>0</v>
      </c>
      <c r="T63" s="359">
        <f t="shared" si="57"/>
        <v>0</v>
      </c>
      <c r="U63" s="363">
        <f t="shared" si="57"/>
        <v>0</v>
      </c>
      <c r="V63" s="359">
        <f t="shared" si="57"/>
        <v>0</v>
      </c>
      <c r="W63" s="359">
        <f t="shared" si="57"/>
        <v>0</v>
      </c>
      <c r="X63" s="359">
        <f t="shared" si="57"/>
        <v>0</v>
      </c>
      <c r="Y63" s="359">
        <f t="shared" si="57"/>
        <v>0</v>
      </c>
      <c r="Z63" s="359">
        <f t="shared" si="57"/>
        <v>0</v>
      </c>
    </row>
    <row r="64" spans="1:26" s="13" customFormat="1" outlineLevel="1">
      <c r="A64" s="346">
        <f>A6</f>
        <v>2015</v>
      </c>
      <c r="B64" s="41" t="s">
        <v>154</v>
      </c>
      <c r="C64" s="15" t="s">
        <v>928</v>
      </c>
      <c r="D64" s="359">
        <f>D65+D66</f>
        <v>0</v>
      </c>
      <c r="E64" s="359">
        <f>E65+E66</f>
        <v>0</v>
      </c>
      <c r="F64" s="359">
        <f t="shared" ref="F64:K64" si="58">F65+F66</f>
        <v>0</v>
      </c>
      <c r="G64" s="359">
        <f t="shared" si="58"/>
        <v>0</v>
      </c>
      <c r="H64" s="359">
        <f t="shared" si="58"/>
        <v>0</v>
      </c>
      <c r="I64" s="359">
        <f t="shared" si="58"/>
        <v>0</v>
      </c>
      <c r="J64" s="359">
        <f t="shared" si="58"/>
        <v>0</v>
      </c>
      <c r="K64" s="359">
        <f t="shared" si="58"/>
        <v>0</v>
      </c>
      <c r="L64" s="359">
        <f>L65+L66</f>
        <v>0</v>
      </c>
      <c r="M64" s="359">
        <f>M65+M66</f>
        <v>0</v>
      </c>
      <c r="N64" s="359">
        <f>N65+N66</f>
        <v>0</v>
      </c>
      <c r="O64" s="360">
        <f>O65+O66</f>
        <v>0</v>
      </c>
      <c r="P64" s="359">
        <f t="shared" ref="P64:R64" si="59">P65+P66</f>
        <v>0</v>
      </c>
      <c r="Q64" s="360">
        <f t="shared" si="59"/>
        <v>0</v>
      </c>
      <c r="R64" s="359">
        <f t="shared" si="59"/>
        <v>0</v>
      </c>
      <c r="S64" s="359">
        <f t="shared" ref="S64:Z64" si="60">S65+S66</f>
        <v>0</v>
      </c>
      <c r="T64" s="359">
        <f t="shared" si="60"/>
        <v>0</v>
      </c>
      <c r="U64" s="363">
        <f t="shared" si="60"/>
        <v>0</v>
      </c>
      <c r="V64" s="359">
        <f t="shared" si="60"/>
        <v>0</v>
      </c>
      <c r="W64" s="359">
        <f t="shared" si="60"/>
        <v>0</v>
      </c>
      <c r="X64" s="359">
        <f t="shared" si="60"/>
        <v>0</v>
      </c>
      <c r="Y64" s="359">
        <f t="shared" si="60"/>
        <v>0</v>
      </c>
      <c r="Z64" s="359">
        <f t="shared" si="60"/>
        <v>0</v>
      </c>
    </row>
    <row r="65" spans="1:26" ht="30" outlineLevel="1">
      <c r="A65" s="346">
        <f>A6</f>
        <v>2015</v>
      </c>
      <c r="B65" s="47" t="s">
        <v>155</v>
      </c>
      <c r="C65" s="19" t="s">
        <v>22</v>
      </c>
      <c r="D65" s="366"/>
      <c r="E65" s="366"/>
      <c r="F65" s="366"/>
      <c r="G65" s="366"/>
      <c r="H65" s="366"/>
      <c r="I65" s="366"/>
      <c r="J65" s="359">
        <f t="shared" ref="J65:J67" si="61">L65+N65</f>
        <v>0</v>
      </c>
      <c r="K65" s="359">
        <f t="shared" ref="K65:K67" si="62">M65+O65</f>
        <v>0</v>
      </c>
      <c r="L65" s="366"/>
      <c r="M65" s="366"/>
      <c r="N65" s="372"/>
      <c r="O65" s="369"/>
      <c r="P65" s="370">
        <f>SUMIFS('C2_Hinzu_Kürz'!$D$4:$D$203,'C2_Hinzu_Kürz'!$B$4:$B$203,$A65,'C2_Hinzu_Kürz'!$C$4:$C$203,CONCATENATE($B65," ",C65),'C2_Hinzu_Kürz'!$E$4:$E$203,"Hinzurechnung")</f>
        <v>0</v>
      </c>
      <c r="Q65" s="370">
        <f>SUMIFS('C2_Hinzu_Kürz'!$D$4:$D$203,'C2_Hinzu_Kürz'!$B$4:$B$203,$A65,'C2_Hinzu_Kürz'!$C$4:$C$203,CONCATENATE($B65," ",$C65),'C2_Hinzu_Kürz'!$E$4:$E$203,"Kürzung")</f>
        <v>0</v>
      </c>
      <c r="R65" s="371"/>
      <c r="S65" s="366"/>
      <c r="T65" s="366"/>
      <c r="U65" s="363">
        <f t="shared" ref="U65:U67" si="63">N65+P65-Q65-R65-S65-T65</f>
        <v>0</v>
      </c>
      <c r="V65" s="359">
        <f>SUMIF('C3_ÜLR_PZK'!$E$7:$E$64,CONCATENATE($B65," ",$C65),'C3_ÜLR_PZK'!$F$7:$F$64)+SUMIF('C3_ÜLR_PZK'!$O$7:$O$64,CONCATENATE($B65," ",$C65),'C3_ÜLR_PZK'!$P$7:$P$64)+SUMIF('C3_ÜLR_PZK'!$V$7:$V$64,CONCATENATE($B65," ",$C65),'C3_ÜLR_PZK'!$W$7:$W$64)-SUMIF('C3_ÜLR_PZK'!$E$7:$E$64,CONCATENATE($B65," ",$C65),'C3_ÜLR_PZK'!$G$7:$G$64)-SUMIF('C3_ÜLR_PZK'!$O$7:$O$64,CONCATENATE($B65," ",$C65),'C3_ÜLR_PZK'!$Q$7:$Q$64)-SUMIF('C3_ÜLR_PZK'!$V$7:$V$64,CONCATENATE($B65," ",$C65),'C3_ÜLR_PZK'!$X$7:$X$64)</f>
        <v>0</v>
      </c>
      <c r="W65" s="366"/>
      <c r="X65" s="366"/>
      <c r="Y65" s="366"/>
      <c r="Z65" s="366"/>
    </row>
    <row r="66" spans="1:26" outlineLevel="1">
      <c r="A66" s="346">
        <f>A6</f>
        <v>2015</v>
      </c>
      <c r="B66" s="47" t="s">
        <v>156</v>
      </c>
      <c r="C66" s="19" t="s">
        <v>130</v>
      </c>
      <c r="D66" s="366"/>
      <c r="E66" s="369"/>
      <c r="F66" s="366"/>
      <c r="G66" s="366"/>
      <c r="H66" s="366"/>
      <c r="I66" s="366"/>
      <c r="J66" s="359">
        <f t="shared" si="61"/>
        <v>0</v>
      </c>
      <c r="K66" s="359">
        <f t="shared" si="62"/>
        <v>0</v>
      </c>
      <c r="L66" s="366"/>
      <c r="M66" s="369"/>
      <c r="N66" s="370">
        <f>SUMIF('C1_Sonstiges'!B$329:B$378,$A6,'C1_Sonstiges'!D$329:D$378)</f>
        <v>0</v>
      </c>
      <c r="O66" s="373"/>
      <c r="P66" s="370">
        <f>SUMIFS('C2_Hinzu_Kürz'!$D$4:$D$203,'C2_Hinzu_Kürz'!$B$4:$B$203,$A66,'C2_Hinzu_Kürz'!$C$4:$C$203,CONCATENATE($B66," ",C66),'C2_Hinzu_Kürz'!$E$4:$E$203,"Hinzurechnung")</f>
        <v>0</v>
      </c>
      <c r="Q66" s="370">
        <f>SUMIFS('C2_Hinzu_Kürz'!$D$4:$D$203,'C2_Hinzu_Kürz'!$B$4:$B$203,$A66,'C2_Hinzu_Kürz'!$C$4:$C$203,CONCATENATE($B66," ",$C66),'C2_Hinzu_Kürz'!$E$4:$E$203,"Kürzung")</f>
        <v>0</v>
      </c>
      <c r="R66" s="371"/>
      <c r="S66" s="366"/>
      <c r="T66" s="366"/>
      <c r="U66" s="363">
        <f t="shared" si="63"/>
        <v>0</v>
      </c>
      <c r="V66" s="359">
        <f>SUMIF('C3_ÜLR_PZK'!$E$7:$E$64,CONCATENATE($B66," ",$C66),'C3_ÜLR_PZK'!$F$7:$F$64)+SUMIF('C3_ÜLR_PZK'!$O$7:$O$64,CONCATENATE($B66," ",$C66),'C3_ÜLR_PZK'!$P$7:$P$64)+SUMIF('C3_ÜLR_PZK'!$V$7:$V$64,CONCATENATE($B66," ",$C66),'C3_ÜLR_PZK'!$W$7:$W$64)-SUMIF('C3_ÜLR_PZK'!$E$7:$E$64,CONCATENATE($B66," ",$C66),'C3_ÜLR_PZK'!$G$7:$G$64)-SUMIF('C3_ÜLR_PZK'!$O$7:$O$64,CONCATENATE($B66," ",$C66),'C3_ÜLR_PZK'!$Q$7:$Q$64)-SUMIF('C3_ÜLR_PZK'!$V$7:$V$64,CONCATENATE($B66," ",$C66),'C3_ÜLR_PZK'!$X$7:$X$64)</f>
        <v>0</v>
      </c>
      <c r="W66" s="366"/>
      <c r="X66" s="366"/>
      <c r="Y66" s="366"/>
      <c r="Z66" s="366"/>
    </row>
    <row r="67" spans="1:26" s="13" customFormat="1" outlineLevel="1">
      <c r="A67" s="346">
        <f>A6</f>
        <v>2015</v>
      </c>
      <c r="B67" s="41" t="s">
        <v>157</v>
      </c>
      <c r="C67" s="15" t="s">
        <v>158</v>
      </c>
      <c r="D67" s="366"/>
      <c r="E67" s="366"/>
      <c r="F67" s="366"/>
      <c r="G67" s="366"/>
      <c r="H67" s="366"/>
      <c r="I67" s="366"/>
      <c r="J67" s="359">
        <f t="shared" si="61"/>
        <v>0</v>
      </c>
      <c r="K67" s="359">
        <f t="shared" si="62"/>
        <v>0</v>
      </c>
      <c r="L67" s="366"/>
      <c r="M67" s="366"/>
      <c r="N67" s="375"/>
      <c r="O67" s="369"/>
      <c r="P67" s="370">
        <f>SUMIFS('C2_Hinzu_Kürz'!$D$4:$D$203,'C2_Hinzu_Kürz'!$B$4:$B$203,$A67,'C2_Hinzu_Kürz'!$C$4:$C$203,CONCATENATE($B67," ",C67),'C2_Hinzu_Kürz'!$E$4:$E$203,"Hinzurechnung")</f>
        <v>0</v>
      </c>
      <c r="Q67" s="370">
        <f>SUMIFS('C2_Hinzu_Kürz'!$D$4:$D$203,'C2_Hinzu_Kürz'!$B$4:$B$203,$A67,'C2_Hinzu_Kürz'!$C$4:$C$203,CONCATENATE($B67," ",$C67),'C2_Hinzu_Kürz'!$E$4:$E$203,"Kürzung")</f>
        <v>0</v>
      </c>
      <c r="R67" s="371"/>
      <c r="S67" s="366"/>
      <c r="T67" s="366"/>
      <c r="U67" s="363">
        <f t="shared" si="63"/>
        <v>0</v>
      </c>
      <c r="V67" s="359">
        <f>SUMIF('C3_ÜLR_PZK'!$E$7:$E$64,CONCATENATE($B67," ",$C67),'C3_ÜLR_PZK'!$F$7:$F$64)+SUMIF('C3_ÜLR_PZK'!$O$7:$O$64,CONCATENATE($B67," ",$C67),'C3_ÜLR_PZK'!$P$7:$P$64)+SUMIF('C3_ÜLR_PZK'!$V$7:$V$64,CONCATENATE($B67," ",$C67),'C3_ÜLR_PZK'!$W$7:$W$64)-SUMIF('C3_ÜLR_PZK'!$E$7:$E$64,CONCATENATE($B67," ",$C67),'C3_ÜLR_PZK'!$G$7:$G$64)-SUMIF('C3_ÜLR_PZK'!$O$7:$O$64,CONCATENATE($B67," ",$C67),'C3_ÜLR_PZK'!$Q$7:$Q$64)-SUMIF('C3_ÜLR_PZK'!$V$7:$V$64,CONCATENATE($B67," ",$C67),'C3_ÜLR_PZK'!$X$7:$X$64)</f>
        <v>0</v>
      </c>
      <c r="W67" s="366"/>
      <c r="X67" s="366"/>
      <c r="Y67" s="366"/>
      <c r="Z67" s="366"/>
    </row>
    <row r="68" spans="1:26" s="13" customFormat="1" ht="30" outlineLevel="1">
      <c r="A68" s="346">
        <f>A6</f>
        <v>2015</v>
      </c>
      <c r="B68" s="41" t="s">
        <v>159</v>
      </c>
      <c r="C68" s="15" t="s">
        <v>1163</v>
      </c>
      <c r="D68" s="366"/>
      <c r="E68" s="366"/>
      <c r="F68" s="366"/>
      <c r="G68" s="366"/>
      <c r="H68" s="366"/>
      <c r="I68" s="366"/>
      <c r="J68" s="359">
        <f t="shared" ref="J68" si="64">L68+N68</f>
        <v>0</v>
      </c>
      <c r="K68" s="359">
        <f t="shared" ref="K68" si="65">M68+O68</f>
        <v>0</v>
      </c>
      <c r="L68" s="366"/>
      <c r="M68" s="366"/>
      <c r="N68" s="375"/>
      <c r="O68" s="369"/>
      <c r="P68" s="370">
        <f>SUMIFS('C2_Hinzu_Kürz'!$D$4:$D$203,'C2_Hinzu_Kürz'!$B$4:$B$203,$A68,'C2_Hinzu_Kürz'!$C$4:$C$203,CONCATENATE($B68," ",C68),'C2_Hinzu_Kürz'!$E$4:$E$203,"Hinzurechnung")</f>
        <v>0</v>
      </c>
      <c r="Q68" s="370">
        <f>SUMIFS('C2_Hinzu_Kürz'!$D$4:$D$203,'C2_Hinzu_Kürz'!$B$4:$B$203,$A68,'C2_Hinzu_Kürz'!$C$4:$C$203,CONCATENATE($B68," ",$C68),'C2_Hinzu_Kürz'!$E$4:$E$203,"Kürzung")</f>
        <v>0</v>
      </c>
      <c r="R68" s="371"/>
      <c r="S68" s="366"/>
      <c r="T68" s="366"/>
      <c r="U68" s="363">
        <f t="shared" ref="U68" si="66">N68+P68-Q68-R68-S68-T68</f>
        <v>0</v>
      </c>
      <c r="V68" s="359">
        <f>SUMIF('C3_ÜLR_PZK'!$E$7:$E$64,CONCATENATE($B68," ",$C68),'C3_ÜLR_PZK'!$F$7:$F$64)+SUMIF('C3_ÜLR_PZK'!$O$7:$O$64,CONCATENATE($B68," ",$C68),'C3_ÜLR_PZK'!$P$7:$P$64)+SUMIF('C3_ÜLR_PZK'!$V$7:$V$64,CONCATENATE($B68," ",$C68),'C3_ÜLR_PZK'!$W$7:$W$64)-SUMIF('C3_ÜLR_PZK'!$E$7:$E$64,CONCATENATE($B68," ",$C68),'C3_ÜLR_PZK'!$G$7:$G$64)-SUMIF('C3_ÜLR_PZK'!$O$7:$O$64,CONCATENATE($B68," ",$C68),'C3_ÜLR_PZK'!$Q$7:$Q$64)-SUMIF('C3_ÜLR_PZK'!$V$7:$V$64,CONCATENATE($B68," ",$C68),'C3_ÜLR_PZK'!$X$7:$X$64)</f>
        <v>0</v>
      </c>
      <c r="W68" s="366"/>
      <c r="X68" s="366"/>
      <c r="Y68" s="366"/>
      <c r="Z68" s="366"/>
    </row>
    <row r="69" spans="1:26" s="13" customFormat="1" outlineLevel="1">
      <c r="A69" s="346">
        <f>A6</f>
        <v>2015</v>
      </c>
      <c r="B69" s="41" t="s">
        <v>428</v>
      </c>
      <c r="C69" s="15" t="s">
        <v>162</v>
      </c>
      <c r="D69" s="362">
        <f>SUM(D70:D87)</f>
        <v>0</v>
      </c>
      <c r="E69" s="362">
        <f t="shared" ref="E69:Z69" si="67">SUM(E70:E87)</f>
        <v>0</v>
      </c>
      <c r="F69" s="362">
        <f t="shared" si="67"/>
        <v>0</v>
      </c>
      <c r="G69" s="362">
        <f t="shared" si="67"/>
        <v>0</v>
      </c>
      <c r="H69" s="362">
        <f t="shared" si="67"/>
        <v>0</v>
      </c>
      <c r="I69" s="362">
        <f t="shared" si="67"/>
        <v>0</v>
      </c>
      <c r="J69" s="362">
        <f>SUM(J70:J87)</f>
        <v>0</v>
      </c>
      <c r="K69" s="362">
        <f t="shared" si="67"/>
        <v>0</v>
      </c>
      <c r="L69" s="362">
        <f t="shared" si="67"/>
        <v>0</v>
      </c>
      <c r="M69" s="362">
        <f t="shared" si="67"/>
        <v>0</v>
      </c>
      <c r="N69" s="362">
        <f t="shared" si="67"/>
        <v>0</v>
      </c>
      <c r="O69" s="362">
        <f t="shared" si="67"/>
        <v>0</v>
      </c>
      <c r="P69" s="362">
        <f t="shared" si="67"/>
        <v>0</v>
      </c>
      <c r="Q69" s="362">
        <f t="shared" si="67"/>
        <v>0</v>
      </c>
      <c r="R69" s="362">
        <f t="shared" si="67"/>
        <v>0</v>
      </c>
      <c r="S69" s="362">
        <f t="shared" si="67"/>
        <v>0</v>
      </c>
      <c r="T69" s="362">
        <f t="shared" si="67"/>
        <v>0</v>
      </c>
      <c r="U69" s="362">
        <f t="shared" si="67"/>
        <v>0</v>
      </c>
      <c r="V69" s="362">
        <f t="shared" si="67"/>
        <v>0</v>
      </c>
      <c r="W69" s="362">
        <f t="shared" si="67"/>
        <v>0</v>
      </c>
      <c r="X69" s="362">
        <f t="shared" si="67"/>
        <v>0</v>
      </c>
      <c r="Y69" s="362">
        <f t="shared" si="67"/>
        <v>0</v>
      </c>
      <c r="Z69" s="362">
        <f t="shared" si="67"/>
        <v>0</v>
      </c>
    </row>
    <row r="70" spans="1:26" s="13" customFormat="1" outlineLevel="1">
      <c r="A70" s="346">
        <f>A6</f>
        <v>2015</v>
      </c>
      <c r="B70" s="47" t="s">
        <v>163</v>
      </c>
      <c r="C70" s="19" t="s">
        <v>929</v>
      </c>
      <c r="D70" s="366"/>
      <c r="E70" s="366"/>
      <c r="F70" s="366"/>
      <c r="G70" s="366"/>
      <c r="H70" s="366"/>
      <c r="I70" s="366"/>
      <c r="J70" s="359">
        <f t="shared" ref="J70:J91" si="68">L70+N70</f>
        <v>0</v>
      </c>
      <c r="K70" s="359">
        <f t="shared" ref="K70:K91" si="69">M70+O70</f>
        <v>0</v>
      </c>
      <c r="L70" s="366"/>
      <c r="M70" s="366"/>
      <c r="N70" s="366"/>
      <c r="O70" s="369"/>
      <c r="P70" s="370">
        <f>SUMIFS('C2_Hinzu_Kürz'!$D$4:$D$203,'C2_Hinzu_Kürz'!$B$4:$B$203,$A70,'C2_Hinzu_Kürz'!$C$4:$C$203,CONCATENATE($B70," ",C70),'C2_Hinzu_Kürz'!$E$4:$E$203,"Hinzurechnung")</f>
        <v>0</v>
      </c>
      <c r="Q70" s="370">
        <f>SUMIFS('C2_Hinzu_Kürz'!$D$4:$D$203,'C2_Hinzu_Kürz'!$B$4:$B$203,$A70,'C2_Hinzu_Kürz'!$C$4:$C$203,CONCATENATE($B70," ",$C70),'C2_Hinzu_Kürz'!$E$4:$E$203,"Kürzung")</f>
        <v>0</v>
      </c>
      <c r="R70" s="371"/>
      <c r="S70" s="366"/>
      <c r="T70" s="366"/>
      <c r="U70" s="363">
        <f t="shared" ref="U70:U91" si="70">N70+P70-Q70-R70-S70-T70</f>
        <v>0</v>
      </c>
      <c r="V70" s="359">
        <f>SUMIF('C3_ÜLR_PZK'!$E$7:$E$64,CONCATENATE($B70," ",$C70),'C3_ÜLR_PZK'!$F$7:$F$64)+SUMIF('C3_ÜLR_PZK'!$O$7:$O$64,CONCATENATE($B70," ",$C70),'C3_ÜLR_PZK'!$P$7:$P$64)+SUMIF('C3_ÜLR_PZK'!$V$7:$V$64,CONCATENATE($B70," ",$C70),'C3_ÜLR_PZK'!$W$7:$W$64)-SUMIF('C3_ÜLR_PZK'!$E$7:$E$64,CONCATENATE($B70," ",$C70),'C3_ÜLR_PZK'!$G$7:$G$64)-SUMIF('C3_ÜLR_PZK'!$O$7:$O$64,CONCATENATE($B70," ",$C70),'C3_ÜLR_PZK'!$Q$7:$Q$64)-SUMIF('C3_ÜLR_PZK'!$V$7:$V$64,CONCATENATE($B70," ",$C70),'C3_ÜLR_PZK'!$X$7:$X$64)</f>
        <v>0</v>
      </c>
      <c r="W70" s="366"/>
      <c r="X70" s="366"/>
      <c r="Y70" s="366"/>
      <c r="Z70" s="366"/>
    </row>
    <row r="71" spans="1:26" s="13" customFormat="1" outlineLevel="1">
      <c r="A71" s="346">
        <f>A6</f>
        <v>2015</v>
      </c>
      <c r="B71" s="47" t="s">
        <v>164</v>
      </c>
      <c r="C71" s="14" t="s">
        <v>930</v>
      </c>
      <c r="D71" s="366"/>
      <c r="E71" s="366"/>
      <c r="F71" s="366"/>
      <c r="G71" s="366"/>
      <c r="H71" s="366"/>
      <c r="I71" s="366"/>
      <c r="J71" s="359">
        <f t="shared" si="68"/>
        <v>0</v>
      </c>
      <c r="K71" s="359">
        <f t="shared" si="69"/>
        <v>0</v>
      </c>
      <c r="L71" s="366"/>
      <c r="M71" s="366"/>
      <c r="N71" s="366"/>
      <c r="O71" s="369"/>
      <c r="P71" s="370">
        <f>SUMIFS('C2_Hinzu_Kürz'!$D$4:$D$203,'C2_Hinzu_Kürz'!$B$4:$B$203,$A71,'C2_Hinzu_Kürz'!$C$4:$C$203,CONCATENATE($B71," ",C71),'C2_Hinzu_Kürz'!$E$4:$E$203,"Hinzurechnung")</f>
        <v>0</v>
      </c>
      <c r="Q71" s="370">
        <f>SUMIFS('C2_Hinzu_Kürz'!$D$4:$D$203,'C2_Hinzu_Kürz'!$B$4:$B$203,$A71,'C2_Hinzu_Kürz'!$C$4:$C$203,CONCATENATE($B71," ",$C71),'C2_Hinzu_Kürz'!$E$4:$E$203,"Kürzung")</f>
        <v>0</v>
      </c>
      <c r="R71" s="371"/>
      <c r="S71" s="366"/>
      <c r="T71" s="366"/>
      <c r="U71" s="363">
        <f t="shared" si="70"/>
        <v>0</v>
      </c>
      <c r="V71" s="359">
        <f>SUMIF('C3_ÜLR_PZK'!$E$7:$E$64,CONCATENATE($B71," ",$C71),'C3_ÜLR_PZK'!$F$7:$F$64)+SUMIF('C3_ÜLR_PZK'!$O$7:$O$64,CONCATENATE($B71," ",$C71),'C3_ÜLR_PZK'!$P$7:$P$64)+SUMIF('C3_ÜLR_PZK'!$V$7:$V$64,CONCATENATE($B71," ",$C71),'C3_ÜLR_PZK'!$W$7:$W$64)-SUMIF('C3_ÜLR_PZK'!$E$7:$E$64,CONCATENATE($B71," ",$C71),'C3_ÜLR_PZK'!$G$7:$G$64)-SUMIF('C3_ÜLR_PZK'!$O$7:$O$64,CONCATENATE($B71," ",$C71),'C3_ÜLR_PZK'!$Q$7:$Q$64)-SUMIF('C3_ÜLR_PZK'!$V$7:$V$64,CONCATENATE($B71," ",$C71),'C3_ÜLR_PZK'!$X$7:$X$64)</f>
        <v>0</v>
      </c>
      <c r="W71" s="366"/>
      <c r="X71" s="366"/>
      <c r="Y71" s="366"/>
      <c r="Z71" s="366"/>
    </row>
    <row r="72" spans="1:26" s="13" customFormat="1" outlineLevel="1">
      <c r="A72" s="346">
        <f>A6</f>
        <v>2015</v>
      </c>
      <c r="B72" s="47" t="s">
        <v>165</v>
      </c>
      <c r="C72" s="14" t="s">
        <v>1293</v>
      </c>
      <c r="D72" s="366"/>
      <c r="E72" s="366"/>
      <c r="F72" s="366"/>
      <c r="G72" s="366"/>
      <c r="H72" s="366"/>
      <c r="I72" s="366"/>
      <c r="J72" s="359">
        <f t="shared" si="68"/>
        <v>0</v>
      </c>
      <c r="K72" s="359">
        <f t="shared" si="69"/>
        <v>0</v>
      </c>
      <c r="L72" s="366"/>
      <c r="M72" s="366"/>
      <c r="N72" s="366"/>
      <c r="O72" s="369"/>
      <c r="P72" s="370">
        <f>SUMIFS('C2_Hinzu_Kürz'!$D$4:$D$203,'C2_Hinzu_Kürz'!$B$4:$B$203,$A72,'C2_Hinzu_Kürz'!$C$4:$C$203,CONCATENATE($B72," ",C72),'C2_Hinzu_Kürz'!$E$4:$E$203,"Hinzurechnung")</f>
        <v>0</v>
      </c>
      <c r="Q72" s="370">
        <f>SUMIFS('C2_Hinzu_Kürz'!$D$4:$D$203,'C2_Hinzu_Kürz'!$B$4:$B$203,$A72,'C2_Hinzu_Kürz'!$C$4:$C$203,CONCATENATE($B72," ",$C72),'C2_Hinzu_Kürz'!$E$4:$E$203,"Kürzung")</f>
        <v>0</v>
      </c>
      <c r="R72" s="371"/>
      <c r="S72" s="366"/>
      <c r="T72" s="366"/>
      <c r="U72" s="363">
        <f t="shared" si="70"/>
        <v>0</v>
      </c>
      <c r="V72" s="359">
        <f>SUMIF('C3_ÜLR_PZK'!$E$7:$E$64,CONCATENATE($B72," ",$C72),'C3_ÜLR_PZK'!$F$7:$F$64)+SUMIF('C3_ÜLR_PZK'!$O$7:$O$64,CONCATENATE($B72," ",$C72),'C3_ÜLR_PZK'!$P$7:$P$64)+SUMIF('C3_ÜLR_PZK'!$V$7:$V$64,CONCATENATE($B72," ",$C72),'C3_ÜLR_PZK'!$W$7:$W$64)-SUMIF('C3_ÜLR_PZK'!$E$7:$E$64,CONCATENATE($B72," ",$C72),'C3_ÜLR_PZK'!$G$7:$G$64)-SUMIF('C3_ÜLR_PZK'!$O$7:$O$64,CONCATENATE($B72," ",$C72),'C3_ÜLR_PZK'!$Q$7:$Q$64)-SUMIF('C3_ÜLR_PZK'!$V$7:$V$64,CONCATENATE($B72," ",$C72),'C3_ÜLR_PZK'!$X$7:$X$64)</f>
        <v>0</v>
      </c>
      <c r="W72" s="366"/>
      <c r="X72" s="366"/>
      <c r="Y72" s="366"/>
      <c r="Z72" s="366"/>
    </row>
    <row r="73" spans="1:26" s="13" customFormat="1" outlineLevel="1">
      <c r="A73" s="346">
        <f>A6</f>
        <v>2015</v>
      </c>
      <c r="B73" s="47" t="s">
        <v>166</v>
      </c>
      <c r="C73" s="19" t="s">
        <v>931</v>
      </c>
      <c r="D73" s="366"/>
      <c r="E73" s="366"/>
      <c r="F73" s="366"/>
      <c r="G73" s="366"/>
      <c r="H73" s="366"/>
      <c r="I73" s="366"/>
      <c r="J73" s="359">
        <f t="shared" si="68"/>
        <v>0</v>
      </c>
      <c r="K73" s="359">
        <f t="shared" si="69"/>
        <v>0</v>
      </c>
      <c r="L73" s="366"/>
      <c r="M73" s="366"/>
      <c r="N73" s="366"/>
      <c r="O73" s="369"/>
      <c r="P73" s="370">
        <f>SUMIFS('C2_Hinzu_Kürz'!$D$4:$D$203,'C2_Hinzu_Kürz'!$B$4:$B$203,$A73,'C2_Hinzu_Kürz'!$C$4:$C$203,CONCATENATE($B73," ",C73),'C2_Hinzu_Kürz'!$E$4:$E$203,"Hinzurechnung")</f>
        <v>0</v>
      </c>
      <c r="Q73" s="370">
        <f>SUMIFS('C2_Hinzu_Kürz'!$D$4:$D$203,'C2_Hinzu_Kürz'!$B$4:$B$203,$A73,'C2_Hinzu_Kürz'!$C$4:$C$203,CONCATENATE($B73," ",$C73),'C2_Hinzu_Kürz'!$E$4:$E$203,"Kürzung")</f>
        <v>0</v>
      </c>
      <c r="R73" s="371"/>
      <c r="S73" s="366"/>
      <c r="T73" s="366"/>
      <c r="U73" s="363">
        <f t="shared" si="70"/>
        <v>0</v>
      </c>
      <c r="V73" s="359">
        <f>SUMIF('C3_ÜLR_PZK'!$E$7:$E$64,CONCATENATE($B73," ",$C73),'C3_ÜLR_PZK'!$F$7:$F$64)+SUMIF('C3_ÜLR_PZK'!$O$7:$O$64,CONCATENATE($B73," ",$C73),'C3_ÜLR_PZK'!$P$7:$P$64)+SUMIF('C3_ÜLR_PZK'!$V$7:$V$64,CONCATENATE($B73," ",$C73),'C3_ÜLR_PZK'!$W$7:$W$64)-SUMIF('C3_ÜLR_PZK'!$E$7:$E$64,CONCATENATE($B73," ",$C73),'C3_ÜLR_PZK'!$G$7:$G$64)-SUMIF('C3_ÜLR_PZK'!$O$7:$O$64,CONCATENATE($B73," ",$C73),'C3_ÜLR_PZK'!$Q$7:$Q$64)-SUMIF('C3_ÜLR_PZK'!$V$7:$V$64,CONCATENATE($B73," ",$C73),'C3_ÜLR_PZK'!$X$7:$X$64)</f>
        <v>0</v>
      </c>
      <c r="W73" s="366"/>
      <c r="X73" s="366"/>
      <c r="Y73" s="366"/>
      <c r="Z73" s="366"/>
    </row>
    <row r="74" spans="1:26" s="13" customFormat="1" outlineLevel="1">
      <c r="A74" s="346">
        <f>A6</f>
        <v>2015</v>
      </c>
      <c r="B74" s="47" t="s">
        <v>167</v>
      </c>
      <c r="C74" s="19" t="s">
        <v>932</v>
      </c>
      <c r="D74" s="366"/>
      <c r="E74" s="366"/>
      <c r="F74" s="366"/>
      <c r="G74" s="366"/>
      <c r="H74" s="366"/>
      <c r="I74" s="366"/>
      <c r="J74" s="359">
        <f t="shared" si="68"/>
        <v>0</v>
      </c>
      <c r="K74" s="359">
        <f t="shared" si="69"/>
        <v>0</v>
      </c>
      <c r="L74" s="366"/>
      <c r="M74" s="366"/>
      <c r="N74" s="366"/>
      <c r="O74" s="369"/>
      <c r="P74" s="370">
        <f>SUMIFS('C2_Hinzu_Kürz'!$D$4:$D$203,'C2_Hinzu_Kürz'!$B$4:$B$203,$A74,'C2_Hinzu_Kürz'!$C$4:$C$203,CONCATENATE($B74," ",C74),'C2_Hinzu_Kürz'!$E$4:$E$203,"Hinzurechnung")</f>
        <v>0</v>
      </c>
      <c r="Q74" s="370">
        <f>SUMIFS('C2_Hinzu_Kürz'!$D$4:$D$203,'C2_Hinzu_Kürz'!$B$4:$B$203,$A74,'C2_Hinzu_Kürz'!$C$4:$C$203,CONCATENATE($B74," ",$C74),'C2_Hinzu_Kürz'!$E$4:$E$203,"Kürzung")</f>
        <v>0</v>
      </c>
      <c r="R74" s="371"/>
      <c r="S74" s="366"/>
      <c r="T74" s="366"/>
      <c r="U74" s="363">
        <f t="shared" si="70"/>
        <v>0</v>
      </c>
      <c r="V74" s="359">
        <f>U74</f>
        <v>0</v>
      </c>
      <c r="W74" s="366"/>
      <c r="X74" s="366"/>
      <c r="Y74" s="366"/>
      <c r="Z74" s="366"/>
    </row>
    <row r="75" spans="1:26" s="13" customFormat="1" outlineLevel="1">
      <c r="A75" s="346">
        <f>A6</f>
        <v>2015</v>
      </c>
      <c r="B75" s="47" t="s">
        <v>168</v>
      </c>
      <c r="C75" s="19" t="s">
        <v>933</v>
      </c>
      <c r="D75" s="366"/>
      <c r="E75" s="366"/>
      <c r="F75" s="366"/>
      <c r="G75" s="366"/>
      <c r="H75" s="366"/>
      <c r="I75" s="366"/>
      <c r="J75" s="359">
        <f t="shared" si="68"/>
        <v>0</v>
      </c>
      <c r="K75" s="359">
        <f t="shared" si="69"/>
        <v>0</v>
      </c>
      <c r="L75" s="366"/>
      <c r="M75" s="366"/>
      <c r="N75" s="366"/>
      <c r="O75" s="369"/>
      <c r="P75" s="370">
        <f>SUMIFS('C2_Hinzu_Kürz'!$D$4:$D$203,'C2_Hinzu_Kürz'!$B$4:$B$203,$A75,'C2_Hinzu_Kürz'!$C$4:$C$203,CONCATENATE($B75," ",C75),'C2_Hinzu_Kürz'!$E$4:$E$203,"Hinzurechnung")</f>
        <v>0</v>
      </c>
      <c r="Q75" s="370">
        <f>SUMIFS('C2_Hinzu_Kürz'!$D$4:$D$203,'C2_Hinzu_Kürz'!$B$4:$B$203,$A75,'C2_Hinzu_Kürz'!$C$4:$C$203,CONCATENATE($B75," ",$C75),'C2_Hinzu_Kürz'!$E$4:$E$203,"Kürzung")</f>
        <v>0</v>
      </c>
      <c r="R75" s="371"/>
      <c r="S75" s="366"/>
      <c r="T75" s="366"/>
      <c r="U75" s="363">
        <f t="shared" si="70"/>
        <v>0</v>
      </c>
      <c r="V75" s="359">
        <f>SUMIF('C3_ÜLR_PZK'!$E$7:$E$64,CONCATENATE($B75," ",$C75),'C3_ÜLR_PZK'!$F$7:$F$64)+SUMIF('C3_ÜLR_PZK'!$O$7:$O$64,CONCATENATE($B75," ",$C75),'C3_ÜLR_PZK'!$P$7:$P$64)+SUMIF('C3_ÜLR_PZK'!$V$7:$V$64,CONCATENATE($B75," ",$C75),'C3_ÜLR_PZK'!$W$7:$W$64)-SUMIF('C3_ÜLR_PZK'!$E$7:$E$64,CONCATENATE($B75," ",$C75),'C3_ÜLR_PZK'!$G$7:$G$64)-SUMIF('C3_ÜLR_PZK'!$O$7:$O$64,CONCATENATE($B75," ",$C75),'C3_ÜLR_PZK'!$Q$7:$Q$64)-SUMIF('C3_ÜLR_PZK'!$V$7:$V$64,CONCATENATE($B75," ",$C75),'C3_ÜLR_PZK'!$X$7:$X$64)</f>
        <v>0</v>
      </c>
      <c r="W75" s="366"/>
      <c r="X75" s="366"/>
      <c r="Y75" s="366"/>
      <c r="Z75" s="366"/>
    </row>
    <row r="76" spans="1:26" s="13" customFormat="1" outlineLevel="1">
      <c r="A76" s="346">
        <f>A6</f>
        <v>2015</v>
      </c>
      <c r="B76" s="47" t="s">
        <v>169</v>
      </c>
      <c r="C76" s="19" t="s">
        <v>934</v>
      </c>
      <c r="D76" s="366"/>
      <c r="E76" s="366"/>
      <c r="F76" s="366"/>
      <c r="G76" s="366"/>
      <c r="H76" s="366"/>
      <c r="I76" s="366"/>
      <c r="J76" s="359">
        <f t="shared" si="68"/>
        <v>0</v>
      </c>
      <c r="K76" s="359">
        <f t="shared" si="69"/>
        <v>0</v>
      </c>
      <c r="L76" s="366"/>
      <c r="M76" s="366"/>
      <c r="N76" s="366"/>
      <c r="O76" s="369"/>
      <c r="P76" s="370">
        <f>SUMIFS('C2_Hinzu_Kürz'!$D$4:$D$203,'C2_Hinzu_Kürz'!$B$4:$B$203,$A76,'C2_Hinzu_Kürz'!$C$4:$C$203,CONCATENATE($B76," ",C76),'C2_Hinzu_Kürz'!$E$4:$E$203,"Hinzurechnung")</f>
        <v>0</v>
      </c>
      <c r="Q76" s="370">
        <f>SUMIFS('C2_Hinzu_Kürz'!$D$4:$D$203,'C2_Hinzu_Kürz'!$B$4:$B$203,$A76,'C2_Hinzu_Kürz'!$C$4:$C$203,CONCATENATE($B76," ",$C76),'C2_Hinzu_Kürz'!$E$4:$E$203,"Kürzung")</f>
        <v>0</v>
      </c>
      <c r="R76" s="371"/>
      <c r="S76" s="366"/>
      <c r="T76" s="366"/>
      <c r="U76" s="363">
        <f t="shared" si="70"/>
        <v>0</v>
      </c>
      <c r="V76" s="359">
        <f>SUMIF('C3_ÜLR_PZK'!$E$7:$E$64,CONCATENATE($B76," ",$C76),'C3_ÜLR_PZK'!$F$7:$F$64)+SUMIF('C3_ÜLR_PZK'!$O$7:$O$64,CONCATENATE($B76," ",$C76),'C3_ÜLR_PZK'!$P$7:$P$64)+SUMIF('C3_ÜLR_PZK'!$V$7:$V$64,CONCATENATE($B76," ",$C76),'C3_ÜLR_PZK'!$W$7:$W$64)-SUMIF('C3_ÜLR_PZK'!$E$7:$E$64,CONCATENATE($B76," ",$C76),'C3_ÜLR_PZK'!$G$7:$G$64)-SUMIF('C3_ÜLR_PZK'!$O$7:$O$64,CONCATENATE($B76," ",$C76),'C3_ÜLR_PZK'!$Q$7:$Q$64)-SUMIF('C3_ÜLR_PZK'!$V$7:$V$64,CONCATENATE($B76," ",$C76),'C3_ÜLR_PZK'!$X$7:$X$64)</f>
        <v>0</v>
      </c>
      <c r="W76" s="366"/>
      <c r="X76" s="366"/>
      <c r="Y76" s="366"/>
      <c r="Z76" s="366"/>
    </row>
    <row r="77" spans="1:26" s="13" customFormat="1" outlineLevel="1">
      <c r="A77" s="346">
        <f>A6</f>
        <v>2015</v>
      </c>
      <c r="B77" s="47" t="s">
        <v>170</v>
      </c>
      <c r="C77" s="19" t="s">
        <v>935</v>
      </c>
      <c r="D77" s="366"/>
      <c r="E77" s="366"/>
      <c r="F77" s="366"/>
      <c r="G77" s="366"/>
      <c r="H77" s="366"/>
      <c r="I77" s="366"/>
      <c r="J77" s="359">
        <f t="shared" si="68"/>
        <v>0</v>
      </c>
      <c r="K77" s="359">
        <f t="shared" si="69"/>
        <v>0</v>
      </c>
      <c r="L77" s="366"/>
      <c r="M77" s="366"/>
      <c r="N77" s="366"/>
      <c r="O77" s="369"/>
      <c r="P77" s="370">
        <f>SUMIFS('C2_Hinzu_Kürz'!$D$4:$D$203,'C2_Hinzu_Kürz'!$B$4:$B$203,$A77,'C2_Hinzu_Kürz'!$C$4:$C$203,CONCATENATE($B77," ",C77),'C2_Hinzu_Kürz'!$E$4:$E$203,"Hinzurechnung")</f>
        <v>0</v>
      </c>
      <c r="Q77" s="370">
        <f>SUMIFS('C2_Hinzu_Kürz'!$D$4:$D$203,'C2_Hinzu_Kürz'!$B$4:$B$203,$A77,'C2_Hinzu_Kürz'!$C$4:$C$203,CONCATENATE($B77," ",$C77),'C2_Hinzu_Kürz'!$E$4:$E$203,"Kürzung")</f>
        <v>0</v>
      </c>
      <c r="R77" s="371"/>
      <c r="S77" s="366"/>
      <c r="T77" s="366"/>
      <c r="U77" s="363">
        <f t="shared" si="70"/>
        <v>0</v>
      </c>
      <c r="V77" s="359">
        <f>SUMIF('C3_ÜLR_PZK'!$E$7:$E$64,CONCATENATE($B77," ",$C77),'C3_ÜLR_PZK'!$F$7:$F$64)+SUMIF('C3_ÜLR_PZK'!$O$7:$O$64,CONCATENATE($B77," ",$C77),'C3_ÜLR_PZK'!$P$7:$P$64)+SUMIF('C3_ÜLR_PZK'!$V$7:$V$64,CONCATENATE($B77," ",$C77),'C3_ÜLR_PZK'!$W$7:$W$64)-SUMIF('C3_ÜLR_PZK'!$E$7:$E$64,CONCATENATE($B77," ",$C77),'C3_ÜLR_PZK'!$G$7:$G$64)-SUMIF('C3_ÜLR_PZK'!$O$7:$O$64,CONCATENATE($B77," ",$C77),'C3_ÜLR_PZK'!$Q$7:$Q$64)-SUMIF('C3_ÜLR_PZK'!$V$7:$V$64,CONCATENATE($B77," ",$C77),'C3_ÜLR_PZK'!$X$7:$X$64)</f>
        <v>0</v>
      </c>
      <c r="W77" s="366"/>
      <c r="X77" s="366"/>
      <c r="Y77" s="366"/>
      <c r="Z77" s="366"/>
    </row>
    <row r="78" spans="1:26" s="13" customFormat="1" outlineLevel="1">
      <c r="A78" s="346">
        <f>A6</f>
        <v>2015</v>
      </c>
      <c r="B78" s="47" t="s">
        <v>171</v>
      </c>
      <c r="C78" s="19" t="s">
        <v>936</v>
      </c>
      <c r="D78" s="366"/>
      <c r="E78" s="366"/>
      <c r="F78" s="366"/>
      <c r="G78" s="366"/>
      <c r="H78" s="366"/>
      <c r="I78" s="366"/>
      <c r="J78" s="359">
        <f t="shared" si="68"/>
        <v>0</v>
      </c>
      <c r="K78" s="359">
        <f t="shared" si="69"/>
        <v>0</v>
      </c>
      <c r="L78" s="366"/>
      <c r="M78" s="366"/>
      <c r="N78" s="366"/>
      <c r="O78" s="369"/>
      <c r="P78" s="370">
        <f>SUMIFS('C2_Hinzu_Kürz'!$D$4:$D$203,'C2_Hinzu_Kürz'!$B$4:$B$203,$A78,'C2_Hinzu_Kürz'!$C$4:$C$203,CONCATENATE($B78," ",C78),'C2_Hinzu_Kürz'!$E$4:$E$203,"Hinzurechnung")</f>
        <v>0</v>
      </c>
      <c r="Q78" s="370">
        <f>SUMIFS('C2_Hinzu_Kürz'!$D$4:$D$203,'C2_Hinzu_Kürz'!$B$4:$B$203,$A78,'C2_Hinzu_Kürz'!$C$4:$C$203,CONCATENATE($B78," ",$C78),'C2_Hinzu_Kürz'!$E$4:$E$203,"Kürzung")</f>
        <v>0</v>
      </c>
      <c r="R78" s="371"/>
      <c r="S78" s="366"/>
      <c r="T78" s="366"/>
      <c r="U78" s="363">
        <f t="shared" si="70"/>
        <v>0</v>
      </c>
      <c r="V78" s="359">
        <f>SUMIF('C3_ÜLR_PZK'!$E$7:$E$64,CONCATENATE($B78," ",$C78),'C3_ÜLR_PZK'!$F$7:$F$64)+SUMIF('C3_ÜLR_PZK'!$O$7:$O$64,CONCATENATE($B78," ",$C78),'C3_ÜLR_PZK'!$P$7:$P$64)+SUMIF('C3_ÜLR_PZK'!$V$7:$V$64,CONCATENATE($B78," ",$C78),'C3_ÜLR_PZK'!$W$7:$W$64)-SUMIF('C3_ÜLR_PZK'!$E$7:$E$64,CONCATENATE($B78," ",$C78),'C3_ÜLR_PZK'!$G$7:$G$64)-SUMIF('C3_ÜLR_PZK'!$O$7:$O$64,CONCATENATE($B78," ",$C78),'C3_ÜLR_PZK'!$Q$7:$Q$64)-SUMIF('C3_ÜLR_PZK'!$V$7:$V$64,CONCATENATE($B78," ",$C78),'C3_ÜLR_PZK'!$X$7:$X$64)</f>
        <v>0</v>
      </c>
      <c r="W78" s="366"/>
      <c r="X78" s="366"/>
      <c r="Y78" s="366"/>
      <c r="Z78" s="366"/>
    </row>
    <row r="79" spans="1:26" s="13" customFormat="1" outlineLevel="1">
      <c r="A79" s="346">
        <f>A6</f>
        <v>2015</v>
      </c>
      <c r="B79" s="47" t="s">
        <v>172</v>
      </c>
      <c r="C79" s="19" t="s">
        <v>937</v>
      </c>
      <c r="D79" s="366"/>
      <c r="E79" s="366"/>
      <c r="F79" s="366"/>
      <c r="G79" s="366"/>
      <c r="H79" s="366"/>
      <c r="I79" s="366"/>
      <c r="J79" s="359">
        <f t="shared" si="68"/>
        <v>0</v>
      </c>
      <c r="K79" s="359">
        <f t="shared" si="69"/>
        <v>0</v>
      </c>
      <c r="L79" s="366"/>
      <c r="M79" s="366"/>
      <c r="N79" s="366"/>
      <c r="O79" s="369"/>
      <c r="P79" s="370">
        <f>SUMIFS('C2_Hinzu_Kürz'!$D$4:$D$203,'C2_Hinzu_Kürz'!$B$4:$B$203,$A79,'C2_Hinzu_Kürz'!$C$4:$C$203,CONCATENATE($B79," ",C79),'C2_Hinzu_Kürz'!$E$4:$E$203,"Hinzurechnung")</f>
        <v>0</v>
      </c>
      <c r="Q79" s="370">
        <f>SUMIFS('C2_Hinzu_Kürz'!$D$4:$D$203,'C2_Hinzu_Kürz'!$B$4:$B$203,$A79,'C2_Hinzu_Kürz'!$C$4:$C$203,CONCATENATE($B79," ",$C79),'C2_Hinzu_Kürz'!$E$4:$E$203,"Kürzung")</f>
        <v>0</v>
      </c>
      <c r="R79" s="371"/>
      <c r="S79" s="366"/>
      <c r="T79" s="366"/>
      <c r="U79" s="363">
        <f t="shared" si="70"/>
        <v>0</v>
      </c>
      <c r="V79" s="359">
        <f>SUMIF('C3_ÜLR_PZK'!$E$7:$E$64,CONCATENATE($B79," ",$C79),'C3_ÜLR_PZK'!$F$7:$F$64)+SUMIF('C3_ÜLR_PZK'!$O$7:$O$64,CONCATENATE($B79," ",$C79),'C3_ÜLR_PZK'!$P$7:$P$64)+SUMIF('C3_ÜLR_PZK'!$V$7:$V$64,CONCATENATE($B79," ",$C79),'C3_ÜLR_PZK'!$W$7:$W$64)-SUMIF('C3_ÜLR_PZK'!$E$7:$E$64,CONCATENATE($B79," ",$C79),'C3_ÜLR_PZK'!$G$7:$G$64)-SUMIF('C3_ÜLR_PZK'!$O$7:$O$64,CONCATENATE($B79," ",$C79),'C3_ÜLR_PZK'!$Q$7:$Q$64)-SUMIF('C3_ÜLR_PZK'!$V$7:$V$64,CONCATENATE($B79," ",$C79),'C3_ÜLR_PZK'!$X$7:$X$64)</f>
        <v>0</v>
      </c>
      <c r="W79" s="366"/>
      <c r="X79" s="366"/>
      <c r="Y79" s="366"/>
      <c r="Z79" s="366"/>
    </row>
    <row r="80" spans="1:26" s="16" customFormat="1" outlineLevel="1">
      <c r="A80" s="346">
        <f>A6</f>
        <v>2015</v>
      </c>
      <c r="B80" s="47" t="s">
        <v>173</v>
      </c>
      <c r="C80" s="19" t="s">
        <v>938</v>
      </c>
      <c r="D80" s="366"/>
      <c r="E80" s="366"/>
      <c r="F80" s="366"/>
      <c r="G80" s="366"/>
      <c r="H80" s="366"/>
      <c r="I80" s="366"/>
      <c r="J80" s="359">
        <f t="shared" si="68"/>
        <v>0</v>
      </c>
      <c r="K80" s="359">
        <f t="shared" si="69"/>
        <v>0</v>
      </c>
      <c r="L80" s="366"/>
      <c r="M80" s="366"/>
      <c r="N80" s="366"/>
      <c r="O80" s="369"/>
      <c r="P80" s="370">
        <f>SUMIFS('C2_Hinzu_Kürz'!$D$4:$D$203,'C2_Hinzu_Kürz'!$B$4:$B$203,$A80,'C2_Hinzu_Kürz'!$C$4:$C$203,CONCATENATE($B80," ",C80),'C2_Hinzu_Kürz'!$E$4:$E$203,"Hinzurechnung")</f>
        <v>0</v>
      </c>
      <c r="Q80" s="370">
        <f>SUMIFS('C2_Hinzu_Kürz'!$D$4:$D$203,'C2_Hinzu_Kürz'!$B$4:$B$203,$A80,'C2_Hinzu_Kürz'!$C$4:$C$203,CONCATENATE($B80," ",$C80),'C2_Hinzu_Kürz'!$E$4:$E$203,"Kürzung")</f>
        <v>0</v>
      </c>
      <c r="R80" s="371"/>
      <c r="S80" s="366"/>
      <c r="T80" s="366"/>
      <c r="U80" s="363">
        <f t="shared" si="70"/>
        <v>0</v>
      </c>
      <c r="V80" s="359">
        <f>SUMIF('C3_ÜLR_PZK'!$E$7:$E$64,CONCATENATE($B80," ",$C80),'C3_ÜLR_PZK'!$F$7:$F$64)+SUMIF('C3_ÜLR_PZK'!$O$7:$O$64,CONCATENATE($B80," ",$C80),'C3_ÜLR_PZK'!$P$7:$P$64)+SUMIF('C3_ÜLR_PZK'!$V$7:$V$64,CONCATENATE($B80," ",$C80),'C3_ÜLR_PZK'!$W$7:$W$64)-SUMIF('C3_ÜLR_PZK'!$E$7:$E$64,CONCATENATE($B80," ",$C80),'C3_ÜLR_PZK'!$G$7:$G$64)-SUMIF('C3_ÜLR_PZK'!$O$7:$O$64,CONCATENATE($B80," ",$C80),'C3_ÜLR_PZK'!$Q$7:$Q$64)-SUMIF('C3_ÜLR_PZK'!$V$7:$V$64,CONCATENATE($B80," ",$C80),'C3_ÜLR_PZK'!$X$7:$X$64)</f>
        <v>0</v>
      </c>
      <c r="W80" s="366"/>
      <c r="X80" s="366"/>
      <c r="Y80" s="366"/>
      <c r="Z80" s="366"/>
    </row>
    <row r="81" spans="1:26" s="16" customFormat="1" outlineLevel="1">
      <c r="A81" s="346">
        <f>A6</f>
        <v>2015</v>
      </c>
      <c r="B81" s="47" t="s">
        <v>174</v>
      </c>
      <c r="C81" s="19" t="s">
        <v>939</v>
      </c>
      <c r="D81" s="366"/>
      <c r="E81" s="366"/>
      <c r="F81" s="366"/>
      <c r="G81" s="366"/>
      <c r="H81" s="366"/>
      <c r="I81" s="366"/>
      <c r="J81" s="359">
        <f t="shared" si="68"/>
        <v>0</v>
      </c>
      <c r="K81" s="359">
        <f t="shared" si="69"/>
        <v>0</v>
      </c>
      <c r="L81" s="366"/>
      <c r="M81" s="366"/>
      <c r="N81" s="366"/>
      <c r="O81" s="369"/>
      <c r="P81" s="370">
        <f>SUMIFS('C2_Hinzu_Kürz'!$D$4:$D$203,'C2_Hinzu_Kürz'!$B$4:$B$203,$A81,'C2_Hinzu_Kürz'!$C$4:$C$203,CONCATENATE($B81," ",C81),'C2_Hinzu_Kürz'!$E$4:$E$203,"Hinzurechnung")</f>
        <v>0</v>
      </c>
      <c r="Q81" s="370">
        <f>SUMIFS('C2_Hinzu_Kürz'!$D$4:$D$203,'C2_Hinzu_Kürz'!$B$4:$B$203,$A81,'C2_Hinzu_Kürz'!$C$4:$C$203,CONCATENATE($B81," ",$C81),'C2_Hinzu_Kürz'!$E$4:$E$203,"Kürzung")</f>
        <v>0</v>
      </c>
      <c r="R81" s="371"/>
      <c r="S81" s="366"/>
      <c r="T81" s="366"/>
      <c r="U81" s="363">
        <f t="shared" si="70"/>
        <v>0</v>
      </c>
      <c r="V81" s="359">
        <f>SUMIF('C3_ÜLR_PZK'!$E$7:$E$64,CONCATENATE($B81," ",$C81),'C3_ÜLR_PZK'!$F$7:$F$64)+SUMIF('C3_ÜLR_PZK'!$O$7:$O$64,CONCATENATE($B81," ",$C81),'C3_ÜLR_PZK'!$P$7:$P$64)+SUMIF('C3_ÜLR_PZK'!$V$7:$V$64,CONCATENATE($B81," ",$C81),'C3_ÜLR_PZK'!$W$7:$W$64)-SUMIF('C3_ÜLR_PZK'!$E$7:$E$64,CONCATENATE($B81," ",$C81),'C3_ÜLR_PZK'!$G$7:$G$64)-SUMIF('C3_ÜLR_PZK'!$O$7:$O$64,CONCATENATE($B81," ",$C81),'C3_ÜLR_PZK'!$Q$7:$Q$64)-SUMIF('C3_ÜLR_PZK'!$V$7:$V$64,CONCATENATE($B81," ",$C81),'C3_ÜLR_PZK'!$X$7:$X$64)</f>
        <v>0</v>
      </c>
      <c r="W81" s="366"/>
      <c r="X81" s="366"/>
      <c r="Y81" s="366"/>
      <c r="Z81" s="366"/>
    </row>
    <row r="82" spans="1:26" s="13" customFormat="1" outlineLevel="1">
      <c r="A82" s="346">
        <f>A6</f>
        <v>2015</v>
      </c>
      <c r="B82" s="47" t="s">
        <v>175</v>
      </c>
      <c r="C82" s="19" t="s">
        <v>940</v>
      </c>
      <c r="D82" s="366"/>
      <c r="E82" s="366"/>
      <c r="F82" s="366"/>
      <c r="G82" s="366"/>
      <c r="H82" s="366"/>
      <c r="I82" s="366"/>
      <c r="J82" s="359">
        <f t="shared" si="68"/>
        <v>0</v>
      </c>
      <c r="K82" s="359">
        <f t="shared" si="69"/>
        <v>0</v>
      </c>
      <c r="L82" s="366"/>
      <c r="M82" s="366"/>
      <c r="N82" s="366"/>
      <c r="O82" s="369"/>
      <c r="P82" s="370">
        <f>SUMIFS('C2_Hinzu_Kürz'!$D$4:$D$203,'C2_Hinzu_Kürz'!$B$4:$B$203,$A82,'C2_Hinzu_Kürz'!$C$4:$C$203,CONCATENATE($B82," ",C82),'C2_Hinzu_Kürz'!$E$4:$E$203,"Hinzurechnung")</f>
        <v>0</v>
      </c>
      <c r="Q82" s="370">
        <f>SUMIFS('C2_Hinzu_Kürz'!$D$4:$D$203,'C2_Hinzu_Kürz'!$B$4:$B$203,$A82,'C2_Hinzu_Kürz'!$C$4:$C$203,CONCATENATE($B82," ",$C82),'C2_Hinzu_Kürz'!$E$4:$E$203,"Kürzung")</f>
        <v>0</v>
      </c>
      <c r="R82" s="371"/>
      <c r="S82" s="366"/>
      <c r="T82" s="366"/>
      <c r="U82" s="363">
        <f t="shared" si="70"/>
        <v>0</v>
      </c>
      <c r="V82" s="359">
        <f>SUMIF('C3_ÜLR_PZK'!$E$7:$E$64,CONCATENATE($B82," ",$C82),'C3_ÜLR_PZK'!$F$7:$F$64)+SUMIF('C3_ÜLR_PZK'!$O$7:$O$64,CONCATENATE($B82," ",$C82),'C3_ÜLR_PZK'!$P$7:$P$64)+SUMIF('C3_ÜLR_PZK'!$V$7:$V$64,CONCATENATE($B82," ",$C82),'C3_ÜLR_PZK'!$W$7:$W$64)-SUMIF('C3_ÜLR_PZK'!$E$7:$E$64,CONCATENATE($B82," ",$C82),'C3_ÜLR_PZK'!$G$7:$G$64)-SUMIF('C3_ÜLR_PZK'!$O$7:$O$64,CONCATENATE($B82," ",$C82),'C3_ÜLR_PZK'!$Q$7:$Q$64)-SUMIF('C3_ÜLR_PZK'!$V$7:$V$64,CONCATENATE($B82," ",$C82),'C3_ÜLR_PZK'!$X$7:$X$64)</f>
        <v>0</v>
      </c>
      <c r="W82" s="366"/>
      <c r="X82" s="366"/>
      <c r="Y82" s="366"/>
      <c r="Z82" s="366"/>
    </row>
    <row r="83" spans="1:26" s="13" customFormat="1" outlineLevel="1">
      <c r="A83" s="346">
        <f>A6</f>
        <v>2015</v>
      </c>
      <c r="B83" s="47" t="s">
        <v>176</v>
      </c>
      <c r="C83" s="19" t="s">
        <v>941</v>
      </c>
      <c r="D83" s="366"/>
      <c r="E83" s="366"/>
      <c r="F83" s="366"/>
      <c r="G83" s="366"/>
      <c r="H83" s="366"/>
      <c r="I83" s="366"/>
      <c r="J83" s="359">
        <f t="shared" si="68"/>
        <v>0</v>
      </c>
      <c r="K83" s="359">
        <f t="shared" si="69"/>
        <v>0</v>
      </c>
      <c r="L83" s="366"/>
      <c r="M83" s="366"/>
      <c r="N83" s="366"/>
      <c r="O83" s="369"/>
      <c r="P83" s="370">
        <f>SUMIFS('C2_Hinzu_Kürz'!$D$4:$D$203,'C2_Hinzu_Kürz'!$B$4:$B$203,$A83,'C2_Hinzu_Kürz'!$C$4:$C$203,CONCATENATE($B83," ",C83),'C2_Hinzu_Kürz'!$E$4:$E$203,"Hinzurechnung")</f>
        <v>0</v>
      </c>
      <c r="Q83" s="370">
        <f>SUMIFS('C2_Hinzu_Kürz'!$D$4:$D$203,'C2_Hinzu_Kürz'!$B$4:$B$203,$A83,'C2_Hinzu_Kürz'!$C$4:$C$203,CONCATENATE($B83," ",$C83),'C2_Hinzu_Kürz'!$E$4:$E$203,"Kürzung")</f>
        <v>0</v>
      </c>
      <c r="R83" s="371"/>
      <c r="S83" s="366"/>
      <c r="T83" s="366"/>
      <c r="U83" s="363">
        <f t="shared" si="70"/>
        <v>0</v>
      </c>
      <c r="V83" s="359">
        <f>SUMIF('C3_ÜLR_PZK'!$E$7:$E$64,CONCATENATE($B83," ",$C83),'C3_ÜLR_PZK'!$F$7:$F$64)+SUMIF('C3_ÜLR_PZK'!$O$7:$O$64,CONCATENATE($B83," ",$C83),'C3_ÜLR_PZK'!$P$7:$P$64)+SUMIF('C3_ÜLR_PZK'!$V$7:$V$64,CONCATENATE($B83," ",$C83),'C3_ÜLR_PZK'!$W$7:$W$64)-SUMIF('C3_ÜLR_PZK'!$E$7:$E$64,CONCATENATE($B83," ",$C83),'C3_ÜLR_PZK'!$G$7:$G$64)-SUMIF('C3_ÜLR_PZK'!$O$7:$O$64,CONCATENATE($B83," ",$C83),'C3_ÜLR_PZK'!$Q$7:$Q$64)-SUMIF('C3_ÜLR_PZK'!$V$7:$V$64,CONCATENATE($B83," ",$C83),'C3_ÜLR_PZK'!$X$7:$X$64)</f>
        <v>0</v>
      </c>
      <c r="W83" s="366"/>
      <c r="X83" s="366"/>
      <c r="Y83" s="366"/>
      <c r="Z83" s="366"/>
    </row>
    <row r="84" spans="1:26" s="13" customFormat="1" outlineLevel="1">
      <c r="A84" s="346">
        <f>A6</f>
        <v>2015</v>
      </c>
      <c r="B84" s="47" t="s">
        <v>177</v>
      </c>
      <c r="C84" s="19" t="s">
        <v>942</v>
      </c>
      <c r="D84" s="366"/>
      <c r="E84" s="366"/>
      <c r="F84" s="366"/>
      <c r="G84" s="366"/>
      <c r="H84" s="366"/>
      <c r="I84" s="366"/>
      <c r="J84" s="359">
        <f t="shared" si="68"/>
        <v>0</v>
      </c>
      <c r="K84" s="359">
        <f t="shared" si="69"/>
        <v>0</v>
      </c>
      <c r="L84" s="366"/>
      <c r="M84" s="366"/>
      <c r="N84" s="366"/>
      <c r="O84" s="369"/>
      <c r="P84" s="370">
        <f>SUMIFS('C2_Hinzu_Kürz'!$D$4:$D$203,'C2_Hinzu_Kürz'!$B$4:$B$203,$A84,'C2_Hinzu_Kürz'!$C$4:$C$203,CONCATENATE($B84," ",C84),'C2_Hinzu_Kürz'!$E$4:$E$203,"Hinzurechnung")</f>
        <v>0</v>
      </c>
      <c r="Q84" s="370">
        <f>SUMIFS('C2_Hinzu_Kürz'!$D$4:$D$203,'C2_Hinzu_Kürz'!$B$4:$B$203,$A84,'C2_Hinzu_Kürz'!$C$4:$C$203,CONCATENATE($B84," ",$C84),'C2_Hinzu_Kürz'!$E$4:$E$203,"Kürzung")</f>
        <v>0</v>
      </c>
      <c r="R84" s="371"/>
      <c r="S84" s="366"/>
      <c r="T84" s="366"/>
      <c r="U84" s="363">
        <f t="shared" si="70"/>
        <v>0</v>
      </c>
      <c r="V84" s="359">
        <f>SUMIF('C3_ÜLR_PZK'!$E$7:$E$64,CONCATENATE($B84," ",$C84),'C3_ÜLR_PZK'!$F$7:$F$64)+SUMIF('C3_ÜLR_PZK'!$O$7:$O$64,CONCATENATE($B84," ",$C84),'C3_ÜLR_PZK'!$P$7:$P$64)+SUMIF('C3_ÜLR_PZK'!$V$7:$V$64,CONCATENATE($B84," ",$C84),'C3_ÜLR_PZK'!$W$7:$W$64)-SUMIF('C3_ÜLR_PZK'!$E$7:$E$64,CONCATENATE($B84," ",$C84),'C3_ÜLR_PZK'!$G$7:$G$64)-SUMIF('C3_ÜLR_PZK'!$O$7:$O$64,CONCATENATE($B84," ",$C84),'C3_ÜLR_PZK'!$Q$7:$Q$64)-SUMIF('C3_ÜLR_PZK'!$V$7:$V$64,CONCATENATE($B84," ",$C84),'C3_ÜLR_PZK'!$X$7:$X$64)</f>
        <v>0</v>
      </c>
      <c r="W84" s="366"/>
      <c r="X84" s="366"/>
      <c r="Y84" s="366"/>
      <c r="Z84" s="366"/>
    </row>
    <row r="85" spans="1:26" s="13" customFormat="1" outlineLevel="1">
      <c r="A85" s="346">
        <f>A6</f>
        <v>2015</v>
      </c>
      <c r="B85" s="47" t="s">
        <v>178</v>
      </c>
      <c r="C85" s="19" t="s">
        <v>943</v>
      </c>
      <c r="D85" s="366"/>
      <c r="E85" s="366"/>
      <c r="F85" s="366"/>
      <c r="G85" s="366"/>
      <c r="H85" s="366"/>
      <c r="I85" s="366"/>
      <c r="J85" s="359">
        <f t="shared" si="68"/>
        <v>0</v>
      </c>
      <c r="K85" s="359">
        <f t="shared" si="69"/>
        <v>0</v>
      </c>
      <c r="L85" s="366"/>
      <c r="M85" s="366"/>
      <c r="N85" s="366"/>
      <c r="O85" s="369"/>
      <c r="P85" s="370">
        <f>SUMIFS('C2_Hinzu_Kürz'!$D$4:$D$203,'C2_Hinzu_Kürz'!$B$4:$B$203,$A85,'C2_Hinzu_Kürz'!$C$4:$C$203,CONCATENATE($B85," ",C85),'C2_Hinzu_Kürz'!$E$4:$E$203,"Hinzurechnung")</f>
        <v>0</v>
      </c>
      <c r="Q85" s="370">
        <f>SUMIFS('C2_Hinzu_Kürz'!$D$4:$D$203,'C2_Hinzu_Kürz'!$B$4:$B$203,$A85,'C2_Hinzu_Kürz'!$C$4:$C$203,CONCATENATE($B85," ",$C85),'C2_Hinzu_Kürz'!$E$4:$E$203,"Kürzung")</f>
        <v>0</v>
      </c>
      <c r="R85" s="371"/>
      <c r="S85" s="366"/>
      <c r="T85" s="366"/>
      <c r="U85" s="363">
        <f t="shared" si="70"/>
        <v>0</v>
      </c>
      <c r="V85" s="359">
        <f>SUMIF('C3_ÜLR_PZK'!$E$7:$E$64,CONCATENATE($B85," ",$C85),'C3_ÜLR_PZK'!$F$7:$F$64)+SUMIF('C3_ÜLR_PZK'!$O$7:$O$64,CONCATENATE($B85," ",$C85),'C3_ÜLR_PZK'!$P$7:$P$64)+SUMIF('C3_ÜLR_PZK'!$V$7:$V$64,CONCATENATE($B85," ",$C85),'C3_ÜLR_PZK'!$W$7:$W$64)-SUMIF('C3_ÜLR_PZK'!$E$7:$E$64,CONCATENATE($B85," ",$C85),'C3_ÜLR_PZK'!$G$7:$G$64)-SUMIF('C3_ÜLR_PZK'!$O$7:$O$64,CONCATENATE($B85," ",$C85),'C3_ÜLR_PZK'!$Q$7:$Q$64)-SUMIF('C3_ÜLR_PZK'!$V$7:$V$64,CONCATENATE($B85," ",$C85),'C3_ÜLR_PZK'!$X$7:$X$64)</f>
        <v>0</v>
      </c>
      <c r="W85" s="366"/>
      <c r="X85" s="366"/>
      <c r="Y85" s="366"/>
      <c r="Z85" s="366"/>
    </row>
    <row r="86" spans="1:26" s="13" customFormat="1" outlineLevel="1">
      <c r="A86" s="346">
        <f>A6</f>
        <v>2015</v>
      </c>
      <c r="B86" s="47" t="s">
        <v>487</v>
      </c>
      <c r="C86" s="138" t="s">
        <v>944</v>
      </c>
      <c r="D86" s="366"/>
      <c r="E86" s="366"/>
      <c r="F86" s="366"/>
      <c r="G86" s="366"/>
      <c r="H86" s="366"/>
      <c r="I86" s="366"/>
      <c r="J86" s="359">
        <f t="shared" si="68"/>
        <v>0</v>
      </c>
      <c r="K86" s="359">
        <f t="shared" si="69"/>
        <v>0</v>
      </c>
      <c r="L86" s="366"/>
      <c r="M86" s="366"/>
      <c r="N86" s="372"/>
      <c r="O86" s="369"/>
      <c r="P86" s="370">
        <f>SUMIFS('C2_Hinzu_Kürz'!$D$4:$D$203,'C2_Hinzu_Kürz'!$B$4:$B$203,$A86,'C2_Hinzu_Kürz'!$C$4:$C$203,CONCATENATE($B86," ",C86),'C2_Hinzu_Kürz'!$E$4:$E$203,"Hinzurechnung")</f>
        <v>0</v>
      </c>
      <c r="Q86" s="370">
        <f>SUMIFS('C2_Hinzu_Kürz'!$D$4:$D$203,'C2_Hinzu_Kürz'!$B$4:$B$203,$A86,'C2_Hinzu_Kürz'!$C$4:$C$203,CONCATENATE($B86," ",$C86),'C2_Hinzu_Kürz'!$E$4:$E$203,"Kürzung")</f>
        <v>0</v>
      </c>
      <c r="R86" s="371"/>
      <c r="S86" s="366"/>
      <c r="T86" s="366"/>
      <c r="U86" s="363">
        <f t="shared" si="70"/>
        <v>0</v>
      </c>
      <c r="V86" s="359">
        <f>SUMIF('C3_ÜLR_PZK'!$E$7:$E$64,CONCATENATE($B86," ",$C86),'C3_ÜLR_PZK'!$F$7:$F$64)+SUMIF('C3_ÜLR_PZK'!$O$7:$O$64,CONCATENATE($B86," ",$C86),'C3_ÜLR_PZK'!$P$7:$P$64)+SUMIF('C3_ÜLR_PZK'!$V$7:$V$64,CONCATENATE($B86," ",$C86),'C3_ÜLR_PZK'!$W$7:$W$64)-SUMIF('C3_ÜLR_PZK'!$E$7:$E$64,CONCATENATE($B86," ",$C86),'C3_ÜLR_PZK'!$G$7:$G$64)-SUMIF('C3_ÜLR_PZK'!$O$7:$O$64,CONCATENATE($B86," ",$C86),'C3_ÜLR_PZK'!$Q$7:$Q$64)-SUMIF('C3_ÜLR_PZK'!$V$7:$V$64,CONCATENATE($B86," ",$C86),'C3_ÜLR_PZK'!$X$7:$X$64)</f>
        <v>0</v>
      </c>
      <c r="W86" s="366"/>
      <c r="X86" s="366"/>
      <c r="Y86" s="366"/>
      <c r="Z86" s="366"/>
    </row>
    <row r="87" spans="1:26" s="16" customFormat="1" outlineLevel="1">
      <c r="A87" s="346">
        <f>A6</f>
        <v>2015</v>
      </c>
      <c r="B87" s="47" t="s">
        <v>488</v>
      </c>
      <c r="C87" s="19" t="s">
        <v>130</v>
      </c>
      <c r="D87" s="366"/>
      <c r="E87" s="369"/>
      <c r="F87" s="366"/>
      <c r="G87" s="366"/>
      <c r="H87" s="366"/>
      <c r="I87" s="366"/>
      <c r="J87" s="359">
        <f t="shared" si="68"/>
        <v>0</v>
      </c>
      <c r="K87" s="359">
        <f t="shared" si="69"/>
        <v>0</v>
      </c>
      <c r="L87" s="366"/>
      <c r="M87" s="369"/>
      <c r="N87" s="370">
        <f>SUMIF('C1_Sonstiges'!B$383:B$432,$A6,'C1_Sonstiges'!D$383:D$432)</f>
        <v>0</v>
      </c>
      <c r="O87" s="373"/>
      <c r="P87" s="370">
        <f>SUMIFS('C2_Hinzu_Kürz'!$D$4:$D$203,'C2_Hinzu_Kürz'!$B$4:$B$203,$A87,'C2_Hinzu_Kürz'!$C$4:$C$203,CONCATENATE($B87," ",C87),'C2_Hinzu_Kürz'!$E$4:$E$203,"Hinzurechnung")</f>
        <v>0</v>
      </c>
      <c r="Q87" s="370">
        <f>SUMIFS('C2_Hinzu_Kürz'!$D$4:$D$203,'C2_Hinzu_Kürz'!$B$4:$B$203,$A87,'C2_Hinzu_Kürz'!$C$4:$C$203,CONCATENATE($B87," ",$C87),'C2_Hinzu_Kürz'!$E$4:$E$203,"Kürzung")</f>
        <v>0</v>
      </c>
      <c r="R87" s="371"/>
      <c r="S87" s="366"/>
      <c r="T87" s="366"/>
      <c r="U87" s="363">
        <f t="shared" si="70"/>
        <v>0</v>
      </c>
      <c r="V87" s="359">
        <f>SUMIF('C3_ÜLR_PZK'!$E$7:$E$64,CONCATENATE($B87," ",$C87),'C3_ÜLR_PZK'!$F$7:$F$64)+SUMIF('C3_ÜLR_PZK'!$O$7:$O$64,CONCATENATE($B87," ",$C87),'C3_ÜLR_PZK'!$P$7:$P$64)+SUMIF('C3_ÜLR_PZK'!$V$7:$V$64,CONCATENATE($B87," ",$C87),'C3_ÜLR_PZK'!$W$7:$W$64)-SUMIF('C3_ÜLR_PZK'!$E$7:$E$64,CONCATENATE($B87," ",$C87),'C3_ÜLR_PZK'!$G$7:$G$64)-SUMIF('C3_ÜLR_PZK'!$O$7:$O$64,CONCATENATE($B87," ",$C87),'C3_ÜLR_PZK'!$Q$7:$Q$64)-SUMIF('C3_ÜLR_PZK'!$V$7:$V$64,CONCATENATE($B87," ",$C87),'C3_ÜLR_PZK'!$X$7:$X$64)</f>
        <v>0</v>
      </c>
      <c r="W87" s="366"/>
      <c r="X87" s="366"/>
      <c r="Y87" s="366"/>
      <c r="Z87" s="366"/>
    </row>
    <row r="88" spans="1:26" s="13" customFormat="1" outlineLevel="1">
      <c r="A88" s="346">
        <f>A6</f>
        <v>2015</v>
      </c>
      <c r="B88" s="41" t="s">
        <v>179</v>
      </c>
      <c r="C88" s="15" t="s">
        <v>180</v>
      </c>
      <c r="D88" s="366"/>
      <c r="E88" s="366"/>
      <c r="F88" s="366"/>
      <c r="G88" s="366"/>
      <c r="H88" s="366"/>
      <c r="I88" s="366"/>
      <c r="J88" s="359">
        <f t="shared" si="68"/>
        <v>0</v>
      </c>
      <c r="K88" s="359">
        <f t="shared" si="69"/>
        <v>0</v>
      </c>
      <c r="L88" s="366"/>
      <c r="M88" s="366"/>
      <c r="N88" s="375"/>
      <c r="O88" s="369"/>
      <c r="P88" s="370">
        <f>SUMIFS('C2_Hinzu_Kürz'!$D$4:$D$203,'C2_Hinzu_Kürz'!$B$4:$B$203,$A88,'C2_Hinzu_Kürz'!$C$4:$C$203,CONCATENATE($B88," ",C88),'C2_Hinzu_Kürz'!$E$4:$E$203,"Hinzurechnung")</f>
        <v>0</v>
      </c>
      <c r="Q88" s="370">
        <f>SUMIFS('C2_Hinzu_Kürz'!$D$4:$D$203,'C2_Hinzu_Kürz'!$B$4:$B$203,$A88,'C2_Hinzu_Kürz'!$C$4:$C$203,CONCATENATE($B88," ",$C88),'C2_Hinzu_Kürz'!$E$4:$E$203,"Kürzung")</f>
        <v>0</v>
      </c>
      <c r="R88" s="371"/>
      <c r="S88" s="366"/>
      <c r="T88" s="366"/>
      <c r="U88" s="363">
        <f t="shared" si="70"/>
        <v>0</v>
      </c>
      <c r="V88" s="359">
        <f>SUMIF('C3_ÜLR_PZK'!$E$7:$E$64,CONCATENATE($B88," ",$C88),'C3_ÜLR_PZK'!$F$7:$F$64)+SUMIF('C3_ÜLR_PZK'!$O$7:$O$64,CONCATENATE($B88," ",$C88),'C3_ÜLR_PZK'!$P$7:$P$64)+SUMIF('C3_ÜLR_PZK'!$V$7:$V$64,CONCATENATE($B88," ",$C88),'C3_ÜLR_PZK'!$W$7:$W$64)-SUMIF('C3_ÜLR_PZK'!$E$7:$E$64,CONCATENATE($B88," ",$C88),'C3_ÜLR_PZK'!$G$7:$G$64)-SUMIF('C3_ÜLR_PZK'!$O$7:$O$64,CONCATENATE($B88," ",$C88),'C3_ÜLR_PZK'!$Q$7:$Q$64)-SUMIF('C3_ÜLR_PZK'!$V$7:$V$64,CONCATENATE($B88," ",$C88),'C3_ÜLR_PZK'!$X$7:$X$64)</f>
        <v>0</v>
      </c>
      <c r="W88" s="366"/>
      <c r="X88" s="366"/>
      <c r="Y88" s="366"/>
      <c r="Z88" s="366"/>
    </row>
    <row r="89" spans="1:26" s="13" customFormat="1" outlineLevel="1">
      <c r="A89" s="346">
        <f>A6</f>
        <v>2015</v>
      </c>
      <c r="B89" s="47" t="s">
        <v>181</v>
      </c>
      <c r="C89" s="19" t="s">
        <v>182</v>
      </c>
      <c r="D89" s="366"/>
      <c r="E89" s="366"/>
      <c r="F89" s="366"/>
      <c r="G89" s="366"/>
      <c r="H89" s="366"/>
      <c r="I89" s="366"/>
      <c r="J89" s="359">
        <f t="shared" si="68"/>
        <v>0</v>
      </c>
      <c r="K89" s="359">
        <f t="shared" si="69"/>
        <v>0</v>
      </c>
      <c r="L89" s="366"/>
      <c r="M89" s="366"/>
      <c r="N89" s="366"/>
      <c r="O89" s="369"/>
      <c r="P89" s="370">
        <f>SUMIFS('C2_Hinzu_Kürz'!$D$4:$D$203,'C2_Hinzu_Kürz'!$B$4:$B$203,$A89,'C2_Hinzu_Kürz'!$C$4:$C$203,CONCATENATE($B89," ",C89),'C2_Hinzu_Kürz'!$E$4:$E$203,"Hinzurechnung")</f>
        <v>0</v>
      </c>
      <c r="Q89" s="370">
        <f>SUMIFS('C2_Hinzu_Kürz'!$D$4:$D$203,'C2_Hinzu_Kürz'!$B$4:$B$203,$A89,'C2_Hinzu_Kürz'!$C$4:$C$203,CONCATENATE($B89," ",$C89),'C2_Hinzu_Kürz'!$E$4:$E$203,"Kürzung")</f>
        <v>0</v>
      </c>
      <c r="R89" s="371"/>
      <c r="S89" s="366"/>
      <c r="T89" s="366"/>
      <c r="U89" s="363">
        <f t="shared" si="70"/>
        <v>0</v>
      </c>
      <c r="V89" s="359">
        <f>SUMIF('C3_ÜLR_PZK'!$E$7:$E$64,CONCATENATE($B89," ",$C89),'C3_ÜLR_PZK'!$F$7:$F$64)+SUMIF('C3_ÜLR_PZK'!$O$7:$O$64,CONCATENATE($B89," ",$C89),'C3_ÜLR_PZK'!$P$7:$P$64)+SUMIF('C3_ÜLR_PZK'!$V$7:$V$64,CONCATENATE($B89," ",$C89),'C3_ÜLR_PZK'!$W$7:$W$64)-SUMIF('C3_ÜLR_PZK'!$E$7:$E$64,CONCATENATE($B89," ",$C89),'C3_ÜLR_PZK'!$G$7:$G$64)-SUMIF('C3_ÜLR_PZK'!$O$7:$O$64,CONCATENATE($B89," ",$C89),'C3_ÜLR_PZK'!$Q$7:$Q$64)-SUMIF('C3_ÜLR_PZK'!$V$7:$V$64,CONCATENATE($B89," ",$C89),'C3_ÜLR_PZK'!$X$7:$X$64)</f>
        <v>0</v>
      </c>
      <c r="W89" s="366"/>
      <c r="X89" s="366"/>
      <c r="Y89" s="366"/>
      <c r="Z89" s="366"/>
    </row>
    <row r="90" spans="1:26" s="13" customFormat="1" ht="30" outlineLevel="1">
      <c r="A90" s="346">
        <f>A6</f>
        <v>2015</v>
      </c>
      <c r="B90" s="41" t="s">
        <v>183</v>
      </c>
      <c r="C90" s="15" t="s">
        <v>184</v>
      </c>
      <c r="D90" s="366"/>
      <c r="E90" s="366"/>
      <c r="F90" s="366"/>
      <c r="G90" s="366"/>
      <c r="H90" s="366"/>
      <c r="I90" s="366"/>
      <c r="J90" s="359">
        <f t="shared" si="68"/>
        <v>0</v>
      </c>
      <c r="K90" s="359">
        <f t="shared" si="69"/>
        <v>0</v>
      </c>
      <c r="L90" s="366"/>
      <c r="M90" s="366"/>
      <c r="N90" s="366"/>
      <c r="O90" s="369"/>
      <c r="P90" s="370">
        <f>SUMIFS('C2_Hinzu_Kürz'!$D$4:$D$203,'C2_Hinzu_Kürz'!$B$4:$B$203,$A90,'C2_Hinzu_Kürz'!$C$4:$C$203,CONCATENATE($B90," ",C90),'C2_Hinzu_Kürz'!$E$4:$E$203,"Hinzurechnung")</f>
        <v>0</v>
      </c>
      <c r="Q90" s="370">
        <f>SUMIFS('C2_Hinzu_Kürz'!$D$4:$D$203,'C2_Hinzu_Kürz'!$B$4:$B$203,$A90,'C2_Hinzu_Kürz'!$C$4:$C$203,CONCATENATE($B90," ",$C90),'C2_Hinzu_Kürz'!$E$4:$E$203,"Kürzung")</f>
        <v>0</v>
      </c>
      <c r="R90" s="371"/>
      <c r="S90" s="366"/>
      <c r="T90" s="366"/>
      <c r="U90" s="363">
        <f t="shared" si="70"/>
        <v>0</v>
      </c>
      <c r="V90" s="359">
        <f>SUMIF('C3_ÜLR_PZK'!$E$7:$E$64,CONCATENATE($B90," ",$C90),'C3_ÜLR_PZK'!$F$7:$F$64)+SUMIF('C3_ÜLR_PZK'!$O$7:$O$64,CONCATENATE($B90," ",$C90),'C3_ÜLR_PZK'!$P$7:$P$64)+SUMIF('C3_ÜLR_PZK'!$V$7:$V$64,CONCATENATE($B90," ",$C90),'C3_ÜLR_PZK'!$W$7:$W$64)-SUMIF('C3_ÜLR_PZK'!$E$7:$E$64,CONCATENATE($B90," ",$C90),'C3_ÜLR_PZK'!$G$7:$G$64)-SUMIF('C3_ÜLR_PZK'!$O$7:$O$64,CONCATENATE($B90," ",$C90),'C3_ÜLR_PZK'!$Q$7:$Q$64)-SUMIF('C3_ÜLR_PZK'!$V$7:$V$64,CONCATENATE($B90," ",$C90),'C3_ÜLR_PZK'!$X$7:$X$64)</f>
        <v>0</v>
      </c>
      <c r="W90" s="366"/>
      <c r="X90" s="366"/>
      <c r="Y90" s="366"/>
      <c r="Z90" s="366"/>
    </row>
    <row r="91" spans="1:26" s="13" customFormat="1" outlineLevel="1">
      <c r="A91" s="346">
        <f>A6</f>
        <v>2015</v>
      </c>
      <c r="B91" s="47" t="s">
        <v>185</v>
      </c>
      <c r="C91" s="19" t="s">
        <v>186</v>
      </c>
      <c r="D91" s="366"/>
      <c r="E91" s="366"/>
      <c r="F91" s="366"/>
      <c r="G91" s="366"/>
      <c r="H91" s="366"/>
      <c r="I91" s="366"/>
      <c r="J91" s="359">
        <f t="shared" si="68"/>
        <v>0</v>
      </c>
      <c r="K91" s="359">
        <f t="shared" si="69"/>
        <v>0</v>
      </c>
      <c r="L91" s="366"/>
      <c r="M91" s="366"/>
      <c r="N91" s="366"/>
      <c r="O91" s="369"/>
      <c r="P91" s="370">
        <f>SUMIFS('C2_Hinzu_Kürz'!$D$4:$D$203,'C2_Hinzu_Kürz'!$B$4:$B$203,$A91,'C2_Hinzu_Kürz'!$C$4:$C$203,CONCATENATE($B91," ",C91),'C2_Hinzu_Kürz'!$E$4:$E$203,"Hinzurechnung")</f>
        <v>0</v>
      </c>
      <c r="Q91" s="370">
        <f>SUMIFS('C2_Hinzu_Kürz'!$D$4:$D$203,'C2_Hinzu_Kürz'!$B$4:$B$203,$A91,'C2_Hinzu_Kürz'!$C$4:$C$203,CONCATENATE($B91," ",$C91),'C2_Hinzu_Kürz'!$E$4:$E$203,"Kürzung")</f>
        <v>0</v>
      </c>
      <c r="R91" s="371"/>
      <c r="S91" s="366"/>
      <c r="T91" s="366"/>
      <c r="U91" s="363">
        <f t="shared" si="70"/>
        <v>0</v>
      </c>
      <c r="V91" s="359">
        <f>SUMIF('C3_ÜLR_PZK'!$E$7:$E$64,CONCATENATE($B91," ",$C91),'C3_ÜLR_PZK'!$F$7:$F$64)+SUMIF('C3_ÜLR_PZK'!$O$7:$O$64,CONCATENATE($B91," ",$C91),'C3_ÜLR_PZK'!$P$7:$P$64)+SUMIF('C3_ÜLR_PZK'!$V$7:$V$64,CONCATENATE($B91," ",$C91),'C3_ÜLR_PZK'!$W$7:$W$64)-SUMIF('C3_ÜLR_PZK'!$E$7:$E$64,CONCATENATE($B91," ",$C91),'C3_ÜLR_PZK'!$G$7:$G$64)-SUMIF('C3_ÜLR_PZK'!$O$7:$O$64,CONCATENATE($B91," ",$C91),'C3_ÜLR_PZK'!$Q$7:$Q$64)-SUMIF('C3_ÜLR_PZK'!$V$7:$V$64,CONCATENATE($B91," ",$C91),'C3_ÜLR_PZK'!$X$7:$X$64)</f>
        <v>0</v>
      </c>
      <c r="W91" s="366"/>
      <c r="X91" s="366"/>
      <c r="Y91" s="366"/>
      <c r="Z91" s="366"/>
    </row>
    <row r="92" spans="1:26" s="13" customFormat="1" outlineLevel="1">
      <c r="A92" s="346">
        <f>A6</f>
        <v>2015</v>
      </c>
      <c r="B92" s="41" t="s">
        <v>187</v>
      </c>
      <c r="C92" s="15" t="s">
        <v>188</v>
      </c>
      <c r="D92" s="362">
        <f t="shared" ref="D92:Z92" si="71">D93+D96+D103</f>
        <v>0</v>
      </c>
      <c r="E92" s="362">
        <f t="shared" si="71"/>
        <v>0</v>
      </c>
      <c r="F92" s="362">
        <f t="shared" si="71"/>
        <v>0</v>
      </c>
      <c r="G92" s="362">
        <f t="shared" si="71"/>
        <v>0</v>
      </c>
      <c r="H92" s="362">
        <f t="shared" si="71"/>
        <v>0</v>
      </c>
      <c r="I92" s="362">
        <f t="shared" si="71"/>
        <v>0</v>
      </c>
      <c r="J92" s="362">
        <f t="shared" si="71"/>
        <v>0</v>
      </c>
      <c r="K92" s="362">
        <f t="shared" si="71"/>
        <v>0</v>
      </c>
      <c r="L92" s="362">
        <f t="shared" si="71"/>
        <v>0</v>
      </c>
      <c r="M92" s="362">
        <f t="shared" si="71"/>
        <v>0</v>
      </c>
      <c r="N92" s="362">
        <f t="shared" si="71"/>
        <v>0</v>
      </c>
      <c r="O92" s="362">
        <f t="shared" si="71"/>
        <v>0</v>
      </c>
      <c r="P92" s="362">
        <f t="shared" si="71"/>
        <v>0</v>
      </c>
      <c r="Q92" s="362">
        <f t="shared" si="71"/>
        <v>0</v>
      </c>
      <c r="R92" s="362">
        <f t="shared" si="71"/>
        <v>0</v>
      </c>
      <c r="S92" s="362">
        <f t="shared" si="71"/>
        <v>0</v>
      </c>
      <c r="T92" s="362">
        <f t="shared" si="71"/>
        <v>0</v>
      </c>
      <c r="U92" s="362">
        <f t="shared" si="71"/>
        <v>0</v>
      </c>
      <c r="V92" s="362">
        <f t="shared" si="71"/>
        <v>0</v>
      </c>
      <c r="W92" s="362">
        <f t="shared" si="71"/>
        <v>0</v>
      </c>
      <c r="X92" s="362">
        <f t="shared" si="71"/>
        <v>0</v>
      </c>
      <c r="Y92" s="362">
        <f t="shared" si="71"/>
        <v>0</v>
      </c>
      <c r="Z92" s="362">
        <f t="shared" si="71"/>
        <v>0</v>
      </c>
    </row>
    <row r="93" spans="1:26" s="13" customFormat="1" outlineLevel="1">
      <c r="A93" s="346">
        <f>A6</f>
        <v>2015</v>
      </c>
      <c r="B93" s="41" t="s">
        <v>189</v>
      </c>
      <c r="C93" s="15" t="s">
        <v>190</v>
      </c>
      <c r="D93" s="359">
        <f>D94+D95</f>
        <v>0</v>
      </c>
      <c r="E93" s="359">
        <f>E94+E95</f>
        <v>0</v>
      </c>
      <c r="F93" s="359">
        <f t="shared" ref="F93:K93" si="72">F94+F95</f>
        <v>0</v>
      </c>
      <c r="G93" s="359">
        <f t="shared" si="72"/>
        <v>0</v>
      </c>
      <c r="H93" s="359">
        <f t="shared" si="72"/>
        <v>0</v>
      </c>
      <c r="I93" s="359">
        <f t="shared" si="72"/>
        <v>0</v>
      </c>
      <c r="J93" s="359">
        <f t="shared" si="72"/>
        <v>0</v>
      </c>
      <c r="K93" s="359">
        <f t="shared" si="72"/>
        <v>0</v>
      </c>
      <c r="L93" s="359">
        <f>L94+L95</f>
        <v>0</v>
      </c>
      <c r="M93" s="359">
        <f>M94+M95</f>
        <v>0</v>
      </c>
      <c r="N93" s="359">
        <f>N94+N95</f>
        <v>0</v>
      </c>
      <c r="O93" s="360">
        <f t="shared" ref="O93:Z93" si="73">O94+O95</f>
        <v>0</v>
      </c>
      <c r="P93" s="359">
        <f t="shared" si="73"/>
        <v>0</v>
      </c>
      <c r="Q93" s="360">
        <f t="shared" ref="Q93:R93" si="74">Q94+Q95</f>
        <v>0</v>
      </c>
      <c r="R93" s="359">
        <f t="shared" si="74"/>
        <v>0</v>
      </c>
      <c r="S93" s="359">
        <f t="shared" si="73"/>
        <v>0</v>
      </c>
      <c r="T93" s="359">
        <f t="shared" si="73"/>
        <v>0</v>
      </c>
      <c r="U93" s="363">
        <f t="shared" si="73"/>
        <v>0</v>
      </c>
      <c r="V93" s="359">
        <f t="shared" si="73"/>
        <v>0</v>
      </c>
      <c r="W93" s="359">
        <f t="shared" si="73"/>
        <v>0</v>
      </c>
      <c r="X93" s="359">
        <f t="shared" si="73"/>
        <v>0</v>
      </c>
      <c r="Y93" s="359">
        <f t="shared" si="73"/>
        <v>0</v>
      </c>
      <c r="Z93" s="359">
        <f t="shared" si="73"/>
        <v>0</v>
      </c>
    </row>
    <row r="94" spans="1:26" outlineLevel="1">
      <c r="A94" s="346">
        <f>A6</f>
        <v>2015</v>
      </c>
      <c r="B94" s="47" t="s">
        <v>191</v>
      </c>
      <c r="C94" s="19" t="s">
        <v>1054</v>
      </c>
      <c r="D94" s="366"/>
      <c r="E94" s="366"/>
      <c r="F94" s="366"/>
      <c r="G94" s="366"/>
      <c r="H94" s="366"/>
      <c r="I94" s="366"/>
      <c r="J94" s="359">
        <f t="shared" ref="J94:J95" si="75">L94+N94</f>
        <v>0</v>
      </c>
      <c r="K94" s="359">
        <f t="shared" ref="K94:K95" si="76">M94+O94</f>
        <v>0</v>
      </c>
      <c r="L94" s="366"/>
      <c r="M94" s="366"/>
      <c r="N94" s="366"/>
      <c r="O94" s="369"/>
      <c r="P94" s="370">
        <f>SUMIFS('C2_Hinzu_Kürz'!$D$4:$D$203,'C2_Hinzu_Kürz'!$B$4:$B$203,$A94,'C2_Hinzu_Kürz'!$C$4:$C$203,CONCATENATE($B94," ",C94),'C2_Hinzu_Kürz'!$E$4:$E$203,"Hinzurechnung")</f>
        <v>0</v>
      </c>
      <c r="Q94" s="370">
        <f>SUMIFS('C2_Hinzu_Kürz'!$D$4:$D$203,'C2_Hinzu_Kürz'!$B$4:$B$203,$A94,'C2_Hinzu_Kürz'!$C$4:$C$203,CONCATENATE($B94," ",$C94),'C2_Hinzu_Kürz'!$E$4:$E$203,"Kürzung")</f>
        <v>0</v>
      </c>
      <c r="R94" s="371"/>
      <c r="S94" s="366"/>
      <c r="T94" s="366"/>
      <c r="U94" s="363">
        <f>N94+P94-Q94-R94-S94-T94</f>
        <v>0</v>
      </c>
      <c r="V94" s="359">
        <f>SUMIF('C3_ÜLR_PZK'!$E$7:$E$64,CONCATENATE($B94," ",$C94),'C3_ÜLR_PZK'!$F$7:$F$64)+SUMIF('C3_ÜLR_PZK'!$O$7:$O$64,CONCATENATE($B94," ",$C94),'C3_ÜLR_PZK'!$P$7:$P$64)+SUMIF('C3_ÜLR_PZK'!$V$7:$V$64,CONCATENATE($B94," ",$C94),'C3_ÜLR_PZK'!$W$7:$W$64)-SUMIF('C3_ÜLR_PZK'!$E$7:$E$64,CONCATENATE($B94," ",$C94),'C3_ÜLR_PZK'!$G$7:$G$64)-SUMIF('C3_ÜLR_PZK'!$O$7:$O$64,CONCATENATE($B94," ",$C94),'C3_ÜLR_PZK'!$Q$7:$Q$64)-SUMIF('C3_ÜLR_PZK'!$V$7:$V$64,CONCATENATE($B94," ",$C94),'C3_ÜLR_PZK'!$X$7:$X$64)</f>
        <v>0</v>
      </c>
      <c r="W94" s="366"/>
      <c r="X94" s="366"/>
      <c r="Y94" s="366"/>
      <c r="Z94" s="366"/>
    </row>
    <row r="95" spans="1:26" outlineLevel="1">
      <c r="A95" s="346">
        <f>A6</f>
        <v>2015</v>
      </c>
      <c r="B95" s="47" t="s">
        <v>192</v>
      </c>
      <c r="C95" s="19" t="s">
        <v>945</v>
      </c>
      <c r="D95" s="366"/>
      <c r="E95" s="366"/>
      <c r="F95" s="366"/>
      <c r="G95" s="366"/>
      <c r="H95" s="366"/>
      <c r="I95" s="366"/>
      <c r="J95" s="359">
        <f t="shared" si="75"/>
        <v>0</v>
      </c>
      <c r="K95" s="359">
        <f t="shared" si="76"/>
        <v>0</v>
      </c>
      <c r="L95" s="366"/>
      <c r="M95" s="366"/>
      <c r="N95" s="366"/>
      <c r="O95" s="369"/>
      <c r="P95" s="370">
        <f>SUMIFS('C2_Hinzu_Kürz'!$D$4:$D$203,'C2_Hinzu_Kürz'!$B$4:$B$203,$A95,'C2_Hinzu_Kürz'!$C$4:$C$203,CONCATENATE($B95," ",C95),'C2_Hinzu_Kürz'!$E$4:$E$203,"Hinzurechnung")</f>
        <v>0</v>
      </c>
      <c r="Q95" s="370">
        <f>SUMIFS('C2_Hinzu_Kürz'!$D$4:$D$203,'C2_Hinzu_Kürz'!$B$4:$B$203,$A95,'C2_Hinzu_Kürz'!$C$4:$C$203,CONCATENATE($B95," ",$C95),'C2_Hinzu_Kürz'!$E$4:$E$203,"Kürzung")</f>
        <v>0</v>
      </c>
      <c r="R95" s="371"/>
      <c r="S95" s="366"/>
      <c r="T95" s="366"/>
      <c r="U95" s="363">
        <f>N95+P95-Q95-R95-S95-T95</f>
        <v>0</v>
      </c>
      <c r="V95" s="359">
        <f>SUMIF('C3_ÜLR_PZK'!$E$7:$E$64,CONCATENATE($B95," ",$C95),'C3_ÜLR_PZK'!$F$7:$F$64)+SUMIF('C3_ÜLR_PZK'!$O$7:$O$64,CONCATENATE($B95," ",$C95),'C3_ÜLR_PZK'!$P$7:$P$64)+SUMIF('C3_ÜLR_PZK'!$V$7:$V$64,CONCATENATE($B95," ",$C95),'C3_ÜLR_PZK'!$W$7:$W$64)-SUMIF('C3_ÜLR_PZK'!$E$7:$E$64,CONCATENATE($B95," ",$C95),'C3_ÜLR_PZK'!$G$7:$G$64)-SUMIF('C3_ÜLR_PZK'!$O$7:$O$64,CONCATENATE($B95," ",$C95),'C3_ÜLR_PZK'!$Q$7:$Q$64)-SUMIF('C3_ÜLR_PZK'!$V$7:$V$64,CONCATENATE($B95," ",$C95),'C3_ÜLR_PZK'!$X$7:$X$64)</f>
        <v>0</v>
      </c>
      <c r="W95" s="366"/>
      <c r="X95" s="366"/>
      <c r="Y95" s="366"/>
      <c r="Z95" s="366"/>
    </row>
    <row r="96" spans="1:26" s="13" customFormat="1" ht="30" outlineLevel="1">
      <c r="A96" s="346">
        <f>A6</f>
        <v>2015</v>
      </c>
      <c r="B96" s="41" t="s">
        <v>193</v>
      </c>
      <c r="C96" s="15" t="s">
        <v>194</v>
      </c>
      <c r="D96" s="362">
        <f t="shared" ref="D96:Z96" si="77">SUM(D97:D102)</f>
        <v>0</v>
      </c>
      <c r="E96" s="362">
        <f t="shared" si="77"/>
        <v>0</v>
      </c>
      <c r="F96" s="362">
        <f t="shared" si="77"/>
        <v>0</v>
      </c>
      <c r="G96" s="362">
        <f t="shared" si="77"/>
        <v>0</v>
      </c>
      <c r="H96" s="362">
        <f t="shared" si="77"/>
        <v>0</v>
      </c>
      <c r="I96" s="362">
        <f t="shared" si="77"/>
        <v>0</v>
      </c>
      <c r="J96" s="362">
        <f t="shared" si="77"/>
        <v>0</v>
      </c>
      <c r="K96" s="362">
        <f t="shared" si="77"/>
        <v>0</v>
      </c>
      <c r="L96" s="362">
        <f t="shared" si="77"/>
        <v>0</v>
      </c>
      <c r="M96" s="362">
        <f t="shared" si="77"/>
        <v>0</v>
      </c>
      <c r="N96" s="362">
        <f t="shared" si="77"/>
        <v>0</v>
      </c>
      <c r="O96" s="362">
        <f t="shared" si="77"/>
        <v>0</v>
      </c>
      <c r="P96" s="362">
        <f t="shared" si="77"/>
        <v>0</v>
      </c>
      <c r="Q96" s="362">
        <f t="shared" si="77"/>
        <v>0</v>
      </c>
      <c r="R96" s="362">
        <f t="shared" si="77"/>
        <v>0</v>
      </c>
      <c r="S96" s="362">
        <f t="shared" si="77"/>
        <v>0</v>
      </c>
      <c r="T96" s="362">
        <f t="shared" si="77"/>
        <v>0</v>
      </c>
      <c r="U96" s="362">
        <f t="shared" si="77"/>
        <v>0</v>
      </c>
      <c r="V96" s="362">
        <f t="shared" si="77"/>
        <v>0</v>
      </c>
      <c r="W96" s="362">
        <f t="shared" si="77"/>
        <v>0</v>
      </c>
      <c r="X96" s="362">
        <f t="shared" si="77"/>
        <v>0</v>
      </c>
      <c r="Y96" s="362">
        <f t="shared" si="77"/>
        <v>0</v>
      </c>
      <c r="Z96" s="362">
        <f t="shared" si="77"/>
        <v>0</v>
      </c>
    </row>
    <row r="97" spans="1:26" s="13" customFormat="1" outlineLevel="1">
      <c r="A97" s="346">
        <f>A6</f>
        <v>2015</v>
      </c>
      <c r="B97" s="47" t="s">
        <v>195</v>
      </c>
      <c r="C97" s="19" t="s">
        <v>196</v>
      </c>
      <c r="D97" s="366"/>
      <c r="E97" s="366"/>
      <c r="F97" s="366"/>
      <c r="G97" s="366"/>
      <c r="H97" s="366"/>
      <c r="I97" s="366"/>
      <c r="J97" s="359">
        <f t="shared" ref="J97:J102" si="78">L97+N97</f>
        <v>0</v>
      </c>
      <c r="K97" s="359">
        <f t="shared" ref="K97:K102" si="79">M97+O97</f>
        <v>0</v>
      </c>
      <c r="L97" s="366"/>
      <c r="M97" s="366"/>
      <c r="N97" s="366"/>
      <c r="O97" s="369"/>
      <c r="P97" s="370">
        <f>SUMIFS('C2_Hinzu_Kürz'!$D$4:$D$203,'C2_Hinzu_Kürz'!$B$4:$B$203,$A97,'C2_Hinzu_Kürz'!$C$4:$C$203,CONCATENATE($B97," ",C97),'C2_Hinzu_Kürz'!$E$4:$E$203,"Hinzurechnung")</f>
        <v>0</v>
      </c>
      <c r="Q97" s="370">
        <f>SUMIFS('C2_Hinzu_Kürz'!$D$4:$D$203,'C2_Hinzu_Kürz'!$B$4:$B$203,$A97,'C2_Hinzu_Kürz'!$C$4:$C$203,CONCATENATE($B97," ",$C97),'C2_Hinzu_Kürz'!$E$4:$E$203,"Kürzung")</f>
        <v>0</v>
      </c>
      <c r="R97" s="371"/>
      <c r="S97" s="366"/>
      <c r="T97" s="366"/>
      <c r="U97" s="363">
        <f t="shared" ref="U97:U102" si="80">N97+P97-Q97-R97-S97-T97</f>
        <v>0</v>
      </c>
      <c r="V97" s="359">
        <f>SUMIF('C3_ÜLR_PZK'!$E$7:$E$64,CONCATENATE($B97," ",$C97),'C3_ÜLR_PZK'!$F$7:$F$64)+SUMIF('C3_ÜLR_PZK'!$O$7:$O$64,CONCATENATE($B97," ",$C97),'C3_ÜLR_PZK'!$P$7:$P$64)+SUMIF('C3_ÜLR_PZK'!$V$7:$V$64,CONCATENATE($B97," ",$C97),'C3_ÜLR_PZK'!$W$7:$W$64)-SUMIF('C3_ÜLR_PZK'!$E$7:$E$64,CONCATENATE($B97," ",$C97),'C3_ÜLR_PZK'!$G$7:$G$64)-SUMIF('C3_ÜLR_PZK'!$O$7:$O$64,CONCATENATE($B97," ",$C97),'C3_ÜLR_PZK'!$Q$7:$Q$64)-SUMIF('C3_ÜLR_PZK'!$V$7:$V$64,CONCATENATE($B97," ",$C97),'C3_ÜLR_PZK'!$X$7:$X$64)</f>
        <v>0</v>
      </c>
      <c r="W97" s="366"/>
      <c r="X97" s="366"/>
      <c r="Y97" s="366"/>
      <c r="Z97" s="366"/>
    </row>
    <row r="98" spans="1:26" ht="30" outlineLevel="1">
      <c r="A98" s="346">
        <f>A6</f>
        <v>2015</v>
      </c>
      <c r="B98" s="47" t="s">
        <v>197</v>
      </c>
      <c r="C98" s="19" t="s">
        <v>198</v>
      </c>
      <c r="D98" s="366"/>
      <c r="E98" s="366"/>
      <c r="F98" s="366"/>
      <c r="G98" s="366"/>
      <c r="H98" s="366"/>
      <c r="I98" s="366"/>
      <c r="J98" s="359">
        <f t="shared" si="78"/>
        <v>0</v>
      </c>
      <c r="K98" s="359">
        <f t="shared" si="79"/>
        <v>0</v>
      </c>
      <c r="L98" s="366"/>
      <c r="M98" s="366"/>
      <c r="N98" s="366"/>
      <c r="O98" s="369"/>
      <c r="P98" s="370">
        <f>SUMIFS('C2_Hinzu_Kürz'!$D$4:$D$203,'C2_Hinzu_Kürz'!$B$4:$B$203,$A98,'C2_Hinzu_Kürz'!$C$4:$C$203,CONCATENATE($B98," ",C98),'C2_Hinzu_Kürz'!$E$4:$E$203,"Hinzurechnung")</f>
        <v>0</v>
      </c>
      <c r="Q98" s="370">
        <f>SUMIFS('C2_Hinzu_Kürz'!$D$4:$D$203,'C2_Hinzu_Kürz'!$B$4:$B$203,$A98,'C2_Hinzu_Kürz'!$C$4:$C$203,CONCATENATE($B98," ",$C98),'C2_Hinzu_Kürz'!$E$4:$E$203,"Kürzung")</f>
        <v>0</v>
      </c>
      <c r="R98" s="371"/>
      <c r="S98" s="366"/>
      <c r="T98" s="366"/>
      <c r="U98" s="363">
        <f t="shared" si="80"/>
        <v>0</v>
      </c>
      <c r="V98" s="359">
        <f>SUMIF('C3_ÜLR_PZK'!$E$7:$E$64,CONCATENATE($B98," ",$C98),'C3_ÜLR_PZK'!$F$7:$F$64)+SUMIF('C3_ÜLR_PZK'!$O$7:$O$64,CONCATENATE($B98," ",$C98),'C3_ÜLR_PZK'!$P$7:$P$64)+SUMIF('C3_ÜLR_PZK'!$V$7:$V$64,CONCATENATE($B98," ",$C98),'C3_ÜLR_PZK'!$W$7:$W$64)-SUMIF('C3_ÜLR_PZK'!$E$7:$E$64,CONCATENATE($B98," ",$C98),'C3_ÜLR_PZK'!$G$7:$G$64)-SUMIF('C3_ÜLR_PZK'!$O$7:$O$64,CONCATENATE($B98," ",$C98),'C3_ÜLR_PZK'!$Q$7:$Q$64)-SUMIF('C3_ÜLR_PZK'!$V$7:$V$64,CONCATENATE($B98," ",$C98),'C3_ÜLR_PZK'!$X$7:$X$64)</f>
        <v>0</v>
      </c>
      <c r="W98" s="366"/>
      <c r="X98" s="366"/>
      <c r="Y98" s="366"/>
      <c r="Z98" s="366"/>
    </row>
    <row r="99" spans="1:26" ht="30" outlineLevel="1">
      <c r="A99" s="346">
        <f>A6</f>
        <v>2015</v>
      </c>
      <c r="B99" s="47" t="s">
        <v>199</v>
      </c>
      <c r="C99" s="19" t="s">
        <v>946</v>
      </c>
      <c r="D99" s="366"/>
      <c r="E99" s="366"/>
      <c r="F99" s="366"/>
      <c r="G99" s="366"/>
      <c r="H99" s="366"/>
      <c r="I99" s="366"/>
      <c r="J99" s="359">
        <f t="shared" si="78"/>
        <v>0</v>
      </c>
      <c r="K99" s="359">
        <f t="shared" si="79"/>
        <v>0</v>
      </c>
      <c r="L99" s="366"/>
      <c r="M99" s="366"/>
      <c r="N99" s="366"/>
      <c r="O99" s="369"/>
      <c r="P99" s="370">
        <f>SUMIFS('C2_Hinzu_Kürz'!$D$4:$D$203,'C2_Hinzu_Kürz'!$B$4:$B$203,$A99,'C2_Hinzu_Kürz'!$C$4:$C$203,CONCATENATE($B99," ",C99),'C2_Hinzu_Kürz'!$E$4:$E$203,"Hinzurechnung")</f>
        <v>0</v>
      </c>
      <c r="Q99" s="370">
        <f>SUMIFS('C2_Hinzu_Kürz'!$D$4:$D$203,'C2_Hinzu_Kürz'!$B$4:$B$203,$A99,'C2_Hinzu_Kürz'!$C$4:$C$203,CONCATENATE($B99," ",$C99),'C2_Hinzu_Kürz'!$E$4:$E$203,"Kürzung")</f>
        <v>0</v>
      </c>
      <c r="R99" s="371"/>
      <c r="S99" s="366"/>
      <c r="T99" s="366"/>
      <c r="U99" s="363">
        <f t="shared" si="80"/>
        <v>0</v>
      </c>
      <c r="V99" s="359">
        <f>SUMIF('C3_ÜLR_PZK'!$E$7:$E$64,CONCATENATE($B99," ",$C99),'C3_ÜLR_PZK'!$F$7:$F$64)+SUMIF('C3_ÜLR_PZK'!$O$7:$O$64,CONCATENATE($B99," ",$C99),'C3_ÜLR_PZK'!$P$7:$P$64)+SUMIF('C3_ÜLR_PZK'!$V$7:$V$64,CONCATENATE($B99," ",$C99),'C3_ÜLR_PZK'!$W$7:$W$64)-SUMIF('C3_ÜLR_PZK'!$E$7:$E$64,CONCATENATE($B99," ",$C99),'C3_ÜLR_PZK'!$G$7:$G$64)-SUMIF('C3_ÜLR_PZK'!$O$7:$O$64,CONCATENATE($B99," ",$C99),'C3_ÜLR_PZK'!$Q$7:$Q$64)-SUMIF('C3_ÜLR_PZK'!$V$7:$V$64,CONCATENATE($B99," ",$C99),'C3_ÜLR_PZK'!$X$7:$X$64)</f>
        <v>0</v>
      </c>
      <c r="W99" s="366"/>
      <c r="X99" s="366"/>
      <c r="Y99" s="366"/>
      <c r="Z99" s="366"/>
    </row>
    <row r="100" spans="1:26" outlineLevel="1">
      <c r="A100" s="346">
        <f>A6</f>
        <v>2015</v>
      </c>
      <c r="B100" s="47" t="s">
        <v>200</v>
      </c>
      <c r="C100" s="19" t="s">
        <v>201</v>
      </c>
      <c r="D100" s="366"/>
      <c r="E100" s="366"/>
      <c r="F100" s="366"/>
      <c r="G100" s="366"/>
      <c r="H100" s="366"/>
      <c r="I100" s="366"/>
      <c r="J100" s="359">
        <f t="shared" si="78"/>
        <v>0</v>
      </c>
      <c r="K100" s="359">
        <f t="shared" si="79"/>
        <v>0</v>
      </c>
      <c r="L100" s="366"/>
      <c r="M100" s="366"/>
      <c r="N100" s="366"/>
      <c r="O100" s="369"/>
      <c r="P100" s="370">
        <f>SUMIFS('C2_Hinzu_Kürz'!$D$4:$D$203,'C2_Hinzu_Kürz'!$B$4:$B$203,$A100,'C2_Hinzu_Kürz'!$C$4:$C$203,CONCATENATE($B100," ",C100),'C2_Hinzu_Kürz'!$E$4:$E$203,"Hinzurechnung")</f>
        <v>0</v>
      </c>
      <c r="Q100" s="370">
        <f>SUMIFS('C2_Hinzu_Kürz'!$D$4:$D$203,'C2_Hinzu_Kürz'!$B$4:$B$203,$A100,'C2_Hinzu_Kürz'!$C$4:$C$203,CONCATENATE($B100," ",$C100),'C2_Hinzu_Kürz'!$E$4:$E$203,"Kürzung")</f>
        <v>0</v>
      </c>
      <c r="R100" s="371"/>
      <c r="S100" s="366"/>
      <c r="T100" s="366"/>
      <c r="U100" s="363">
        <f t="shared" si="80"/>
        <v>0</v>
      </c>
      <c r="V100" s="359">
        <f>SUMIF('C3_ÜLR_PZK'!$E$7:$E$64,CONCATENATE($B100," ",$C100),'C3_ÜLR_PZK'!$F$7:$F$64)+SUMIF('C3_ÜLR_PZK'!$O$7:$O$64,CONCATENATE($B100," ",$C100),'C3_ÜLR_PZK'!$P$7:$P$64)+SUMIF('C3_ÜLR_PZK'!$V$7:$V$64,CONCATENATE($B100," ",$C100),'C3_ÜLR_PZK'!$W$7:$W$64)-SUMIF('C3_ÜLR_PZK'!$E$7:$E$64,CONCATENATE($B100," ",$C100),'C3_ÜLR_PZK'!$G$7:$G$64)-SUMIF('C3_ÜLR_PZK'!$O$7:$O$64,CONCATENATE($B100," ",$C100),'C3_ÜLR_PZK'!$Q$7:$Q$64)-SUMIF('C3_ÜLR_PZK'!$V$7:$V$64,CONCATENATE($B100," ",$C100),'C3_ÜLR_PZK'!$X$7:$X$64)</f>
        <v>0</v>
      </c>
      <c r="W100" s="366"/>
      <c r="X100" s="366"/>
      <c r="Y100" s="366"/>
      <c r="Z100" s="366"/>
    </row>
    <row r="101" spans="1:26" outlineLevel="1">
      <c r="A101" s="346">
        <f>A6</f>
        <v>2015</v>
      </c>
      <c r="B101" s="47" t="s">
        <v>202</v>
      </c>
      <c r="C101" s="19" t="s">
        <v>203</v>
      </c>
      <c r="D101" s="366"/>
      <c r="E101" s="366"/>
      <c r="F101" s="366"/>
      <c r="G101" s="366"/>
      <c r="H101" s="366"/>
      <c r="I101" s="366"/>
      <c r="J101" s="359">
        <f t="shared" si="78"/>
        <v>0</v>
      </c>
      <c r="K101" s="359">
        <f t="shared" si="79"/>
        <v>0</v>
      </c>
      <c r="L101" s="366"/>
      <c r="M101" s="366"/>
      <c r="N101" s="366"/>
      <c r="O101" s="369"/>
      <c r="P101" s="370">
        <f>SUMIFS('C2_Hinzu_Kürz'!$D$4:$D$203,'C2_Hinzu_Kürz'!$B$4:$B$203,$A101,'C2_Hinzu_Kürz'!$C$4:$C$203,CONCATENATE($B101," ",C101),'C2_Hinzu_Kürz'!$E$4:$E$203,"Hinzurechnung")</f>
        <v>0</v>
      </c>
      <c r="Q101" s="370">
        <f>SUMIFS('C2_Hinzu_Kürz'!$D$4:$D$203,'C2_Hinzu_Kürz'!$B$4:$B$203,$A101,'C2_Hinzu_Kürz'!$C$4:$C$203,CONCATENATE($B101," ",$C101),'C2_Hinzu_Kürz'!$E$4:$E$203,"Kürzung")</f>
        <v>0</v>
      </c>
      <c r="R101" s="371"/>
      <c r="S101" s="366"/>
      <c r="T101" s="366"/>
      <c r="U101" s="363">
        <f t="shared" si="80"/>
        <v>0</v>
      </c>
      <c r="V101" s="359">
        <f>SUMIF('C3_ÜLR_PZK'!$E$7:$E$64,CONCATENATE($B101," ",$C101),'C3_ÜLR_PZK'!$F$7:$F$64)+SUMIF('C3_ÜLR_PZK'!$O$7:$O$64,CONCATENATE($B101," ",$C101),'C3_ÜLR_PZK'!$P$7:$P$64)+SUMIF('C3_ÜLR_PZK'!$V$7:$V$64,CONCATENATE($B101," ",$C101),'C3_ÜLR_PZK'!$W$7:$W$64)-SUMIF('C3_ÜLR_PZK'!$E$7:$E$64,CONCATENATE($B101," ",$C101),'C3_ÜLR_PZK'!$G$7:$G$64)-SUMIF('C3_ÜLR_PZK'!$O$7:$O$64,CONCATENATE($B101," ",$C101),'C3_ÜLR_PZK'!$Q$7:$Q$64)-SUMIF('C3_ÜLR_PZK'!$V$7:$V$64,CONCATENATE($B101," ",$C101),'C3_ÜLR_PZK'!$X$7:$X$64)</f>
        <v>0</v>
      </c>
      <c r="W101" s="366"/>
      <c r="X101" s="366"/>
      <c r="Y101" s="366"/>
      <c r="Z101" s="366"/>
    </row>
    <row r="102" spans="1:26" outlineLevel="1">
      <c r="A102" s="346">
        <f>A6</f>
        <v>2015</v>
      </c>
      <c r="B102" s="47" t="s">
        <v>204</v>
      </c>
      <c r="C102" s="19" t="s">
        <v>205</v>
      </c>
      <c r="D102" s="366"/>
      <c r="E102" s="366"/>
      <c r="F102" s="366"/>
      <c r="G102" s="366"/>
      <c r="H102" s="366"/>
      <c r="I102" s="366"/>
      <c r="J102" s="359">
        <f t="shared" si="78"/>
        <v>0</v>
      </c>
      <c r="K102" s="359">
        <f t="shared" si="79"/>
        <v>0</v>
      </c>
      <c r="L102" s="366"/>
      <c r="M102" s="366"/>
      <c r="N102" s="372"/>
      <c r="O102" s="369"/>
      <c r="P102" s="370">
        <f>SUMIFS('C2_Hinzu_Kürz'!$D$4:$D$203,'C2_Hinzu_Kürz'!$B$4:$B$203,$A102,'C2_Hinzu_Kürz'!$C$4:$C$203,CONCATENATE($B102," ",C102),'C2_Hinzu_Kürz'!$E$4:$E$203,"Hinzurechnung")</f>
        <v>0</v>
      </c>
      <c r="Q102" s="370">
        <f>SUMIFS('C2_Hinzu_Kürz'!$D$4:$D$203,'C2_Hinzu_Kürz'!$B$4:$B$203,$A102,'C2_Hinzu_Kürz'!$C$4:$C$203,CONCATENATE($B102," ",$C102),'C2_Hinzu_Kürz'!$E$4:$E$203,"Kürzung")</f>
        <v>0</v>
      </c>
      <c r="R102" s="371"/>
      <c r="S102" s="366"/>
      <c r="T102" s="366"/>
      <c r="U102" s="363">
        <f t="shared" si="80"/>
        <v>0</v>
      </c>
      <c r="V102" s="359">
        <f>SUMIF('C3_ÜLR_PZK'!$E$7:$E$64,CONCATENATE($B102," ",$C102),'C3_ÜLR_PZK'!$F$7:$F$64)+SUMIF('C3_ÜLR_PZK'!$O$7:$O$64,CONCATENATE($B102," ",$C102),'C3_ÜLR_PZK'!$P$7:$P$64)+SUMIF('C3_ÜLR_PZK'!$V$7:$V$64,CONCATENATE($B102," ",$C102),'C3_ÜLR_PZK'!$W$7:$W$64)-SUMIF('C3_ÜLR_PZK'!$E$7:$E$64,CONCATENATE($B102," ",$C102),'C3_ÜLR_PZK'!$G$7:$G$64)-SUMIF('C3_ÜLR_PZK'!$O$7:$O$64,CONCATENATE($B102," ",$C102),'C3_ÜLR_PZK'!$Q$7:$Q$64)-SUMIF('C3_ÜLR_PZK'!$V$7:$V$64,CONCATENATE($B102," ",$C102),'C3_ÜLR_PZK'!$X$7:$X$64)</f>
        <v>0</v>
      </c>
      <c r="W102" s="366"/>
      <c r="X102" s="366"/>
      <c r="Y102" s="366"/>
      <c r="Z102" s="366"/>
    </row>
    <row r="103" spans="1:26" outlineLevel="1">
      <c r="A103" s="346">
        <f>A6</f>
        <v>2015</v>
      </c>
      <c r="B103" s="41" t="s">
        <v>1066</v>
      </c>
      <c r="C103" s="15" t="s">
        <v>206</v>
      </c>
      <c r="D103" s="366"/>
      <c r="E103" s="369"/>
      <c r="F103" s="366"/>
      <c r="G103" s="366"/>
      <c r="H103" s="366"/>
      <c r="I103" s="366"/>
      <c r="J103" s="359">
        <f t="shared" ref="J103" si="81">L103+N103</f>
        <v>0</v>
      </c>
      <c r="K103" s="359">
        <f t="shared" ref="K103" si="82">M103+O103</f>
        <v>0</v>
      </c>
      <c r="L103" s="366"/>
      <c r="M103" s="369"/>
      <c r="N103" s="370">
        <f>SUMIF('C1_Sonstiges'!B$437:B$486,$A6,'C1_Sonstiges'!D$437:D$486)</f>
        <v>0</v>
      </c>
      <c r="O103" s="376"/>
      <c r="P103" s="370">
        <f>SUMIFS('C2_Hinzu_Kürz'!$D$4:$D$203,'C2_Hinzu_Kürz'!$B$4:$B$203,$A103,'C2_Hinzu_Kürz'!$C$4:$C$203,CONCATENATE($B103," ",#REF!),'C2_Hinzu_Kürz'!$E$4:$E$203,"Hinzurechnung")</f>
        <v>0</v>
      </c>
      <c r="Q103" s="370">
        <f>SUMIFS('C2_Hinzu_Kürz'!$D$4:$D$203,'C2_Hinzu_Kürz'!$B$4:$B$203,$A103,'C2_Hinzu_Kürz'!$C$4:$C$203,CONCATENATE($B103," ",#REF!),'C2_Hinzu_Kürz'!$E$4:$E$203,"Kürzung")</f>
        <v>0</v>
      </c>
      <c r="R103" s="371"/>
      <c r="S103" s="366"/>
      <c r="T103" s="366"/>
      <c r="U103" s="363">
        <f t="shared" ref="U103" si="83">N103+P103-Q103-R103-S103-T103</f>
        <v>0</v>
      </c>
      <c r="V103" s="359">
        <f>SUMIF('C3_ÜLR_PZK'!$E$7:$E$64,CONCATENATE($B103," ",#REF!),'C3_ÜLR_PZK'!$F$7:$F$64)+SUMIF('C3_ÜLR_PZK'!$O$7:$O$64,CONCATENATE($B103," ",#REF!),'C3_ÜLR_PZK'!$P$7:$P$64)+SUMIF('C3_ÜLR_PZK'!$V$7:$V$64,CONCATENATE($B103," ",#REF!),'C3_ÜLR_PZK'!$W$7:$W$64)-SUMIF('C3_ÜLR_PZK'!$E$7:$E$64,CONCATENATE($B103," ",#REF!),'C3_ÜLR_PZK'!$G$7:$G$64)-SUMIF('C3_ÜLR_PZK'!$O$7:$O$64,CONCATENATE($B103," ",#REF!),'C3_ÜLR_PZK'!$Q$7:$Q$64)-SUMIF('C3_ÜLR_PZK'!$V$7:$V$64,CONCATENATE($B103," ",#REF!),'C3_ÜLR_PZK'!$X$7:$X$64)</f>
        <v>0</v>
      </c>
      <c r="W103" s="366"/>
      <c r="X103" s="366"/>
      <c r="Y103" s="366"/>
      <c r="Z103" s="366"/>
    </row>
    <row r="104" spans="1:26" s="13" customFormat="1" outlineLevel="1">
      <c r="A104" s="346">
        <f>A6</f>
        <v>2015</v>
      </c>
      <c r="B104" s="41" t="s">
        <v>207</v>
      </c>
      <c r="C104" s="15" t="s">
        <v>208</v>
      </c>
      <c r="D104" s="359">
        <f>D105+D106</f>
        <v>0</v>
      </c>
      <c r="E104" s="359">
        <f>E105+E106</f>
        <v>0</v>
      </c>
      <c r="F104" s="359">
        <f t="shared" ref="F104:K104" si="84">F105+F106</f>
        <v>0</v>
      </c>
      <c r="G104" s="359">
        <f t="shared" si="84"/>
        <v>0</v>
      </c>
      <c r="H104" s="359">
        <f t="shared" si="84"/>
        <v>0</v>
      </c>
      <c r="I104" s="359">
        <f t="shared" si="84"/>
        <v>0</v>
      </c>
      <c r="J104" s="359">
        <f t="shared" si="84"/>
        <v>0</v>
      </c>
      <c r="K104" s="359">
        <f t="shared" si="84"/>
        <v>0</v>
      </c>
      <c r="L104" s="359">
        <f>L105+L106</f>
        <v>0</v>
      </c>
      <c r="M104" s="359">
        <f>M105+M106</f>
        <v>0</v>
      </c>
      <c r="N104" s="359">
        <f>N105+N106</f>
        <v>0</v>
      </c>
      <c r="O104" s="360">
        <f t="shared" ref="O104:Z104" si="85">O105+O106</f>
        <v>0</v>
      </c>
      <c r="P104" s="360">
        <f t="shared" si="85"/>
        <v>0</v>
      </c>
      <c r="Q104" s="360">
        <f t="shared" si="85"/>
        <v>0</v>
      </c>
      <c r="R104" s="362">
        <f t="shared" si="85"/>
        <v>0</v>
      </c>
      <c r="S104" s="359">
        <f t="shared" si="85"/>
        <v>0</v>
      </c>
      <c r="T104" s="359">
        <f t="shared" si="85"/>
        <v>0</v>
      </c>
      <c r="U104" s="363">
        <f t="shared" si="85"/>
        <v>0</v>
      </c>
      <c r="V104" s="359">
        <f t="shared" si="85"/>
        <v>0</v>
      </c>
      <c r="W104" s="359">
        <f t="shared" si="85"/>
        <v>0</v>
      </c>
      <c r="X104" s="359">
        <f t="shared" si="85"/>
        <v>0</v>
      </c>
      <c r="Y104" s="359">
        <f t="shared" si="85"/>
        <v>0</v>
      </c>
      <c r="Z104" s="359">
        <f t="shared" si="85"/>
        <v>0</v>
      </c>
    </row>
    <row r="105" spans="1:26" s="13" customFormat="1" outlineLevel="1">
      <c r="A105" s="346">
        <f>A6</f>
        <v>2015</v>
      </c>
      <c r="B105" s="47" t="s">
        <v>209</v>
      </c>
      <c r="C105" s="19" t="s">
        <v>210</v>
      </c>
      <c r="D105" s="366"/>
      <c r="E105" s="366"/>
      <c r="F105" s="366"/>
      <c r="G105" s="366"/>
      <c r="H105" s="366"/>
      <c r="I105" s="366"/>
      <c r="J105" s="359">
        <f t="shared" ref="J105:J106" si="86">L105+N105</f>
        <v>0</v>
      </c>
      <c r="K105" s="359">
        <f t="shared" ref="K105:K106" si="87">M105+O105</f>
        <v>0</v>
      </c>
      <c r="L105" s="366"/>
      <c r="M105" s="366"/>
      <c r="N105" s="366"/>
      <c r="O105" s="369"/>
      <c r="P105" s="370">
        <f>SUMIFS('C2_Hinzu_Kürz'!$D$4:$D$203,'C2_Hinzu_Kürz'!$B$4:$B$203,$A105,'C2_Hinzu_Kürz'!$C$4:$C$203,CONCATENATE($B105," ",C105),'C2_Hinzu_Kürz'!$E$4:$E$203,"Hinzurechnung")</f>
        <v>0</v>
      </c>
      <c r="Q105" s="370">
        <f>SUMIFS('C2_Hinzu_Kürz'!$D$4:$D$203,'C2_Hinzu_Kürz'!$B$4:$B$203,$A105,'C2_Hinzu_Kürz'!$C$4:$C$203,CONCATENATE($B105," ",$C105),'C2_Hinzu_Kürz'!$E$4:$E$203,"Kürzung")</f>
        <v>0</v>
      </c>
      <c r="R105" s="371"/>
      <c r="S105" s="366"/>
      <c r="T105" s="366"/>
      <c r="U105" s="363">
        <f>N105+P105-Q105-R105-S105-T105</f>
        <v>0</v>
      </c>
      <c r="V105" s="359">
        <f>SUMIF('C3_ÜLR_PZK'!$E$7:$E$64,CONCATENATE($B105," ",$C105),'C3_ÜLR_PZK'!$F$7:$F$64)+SUMIF('C3_ÜLR_PZK'!$O$7:$O$64,CONCATENATE($B105," ",$C105),'C3_ÜLR_PZK'!$P$7:$P$64)+SUMIF('C3_ÜLR_PZK'!$V$7:$V$64,CONCATENATE($B105," ",$C105),'C3_ÜLR_PZK'!$W$7:$W$64)-SUMIF('C3_ÜLR_PZK'!$E$7:$E$64,CONCATENATE($B105," ",$C105),'C3_ÜLR_PZK'!$G$7:$G$64)-SUMIF('C3_ÜLR_PZK'!$O$7:$O$64,CONCATENATE($B105," ",$C105),'C3_ÜLR_PZK'!$Q$7:$Q$64)-SUMIF('C3_ÜLR_PZK'!$V$7:$V$64,CONCATENATE($B105," ",$C105),'C3_ÜLR_PZK'!$X$7:$X$64)</f>
        <v>0</v>
      </c>
      <c r="W105" s="366"/>
      <c r="X105" s="366"/>
      <c r="Y105" s="366"/>
      <c r="Z105" s="366"/>
    </row>
    <row r="106" spans="1:26" s="13" customFormat="1" outlineLevel="1">
      <c r="A106" s="346">
        <f>A6</f>
        <v>2015</v>
      </c>
      <c r="B106" s="47" t="s">
        <v>211</v>
      </c>
      <c r="C106" s="19" t="s">
        <v>160</v>
      </c>
      <c r="D106" s="366"/>
      <c r="E106" s="366"/>
      <c r="F106" s="366"/>
      <c r="G106" s="366"/>
      <c r="H106" s="366"/>
      <c r="I106" s="366"/>
      <c r="J106" s="359">
        <f t="shared" si="86"/>
        <v>0</v>
      </c>
      <c r="K106" s="359">
        <f t="shared" si="87"/>
        <v>0</v>
      </c>
      <c r="L106" s="366"/>
      <c r="M106" s="366"/>
      <c r="N106" s="366"/>
      <c r="O106" s="369"/>
      <c r="P106" s="370">
        <f>SUMIFS('C2_Hinzu_Kürz'!$D$4:$D$203,'C2_Hinzu_Kürz'!$B$4:$B$203,$A106,'C2_Hinzu_Kürz'!$C$4:$C$203,CONCATENATE($B106," ",C106),'C2_Hinzu_Kürz'!$E$4:$E$203,"Hinzurechnung")</f>
        <v>0</v>
      </c>
      <c r="Q106" s="370">
        <f>SUMIFS('C2_Hinzu_Kürz'!$D$4:$D$203,'C2_Hinzu_Kürz'!$B$4:$B$203,$A106,'C2_Hinzu_Kürz'!$C$4:$C$203,CONCATENATE($B106," ",$C106),'C2_Hinzu_Kürz'!$E$4:$E$203,"Kürzung")</f>
        <v>0</v>
      </c>
      <c r="R106" s="371"/>
      <c r="S106" s="366"/>
      <c r="T106" s="366"/>
      <c r="U106" s="363">
        <f>N106+P106-Q106-R106-S106-T106</f>
        <v>0</v>
      </c>
      <c r="V106" s="359">
        <f>SUMIF('C3_ÜLR_PZK'!$E$7:$E$64,CONCATENATE($B106," ",$C106),'C3_ÜLR_PZK'!$F$7:$F$64)+SUMIF('C3_ÜLR_PZK'!$O$7:$O$64,CONCATENATE($B106," ",$C106),'C3_ÜLR_PZK'!$P$7:$P$64)+SUMIF('C3_ÜLR_PZK'!$V$7:$V$64,CONCATENATE($B106," ",$C106),'C3_ÜLR_PZK'!$W$7:$W$64)-SUMIF('C3_ÜLR_PZK'!$E$7:$E$64,CONCATENATE($B106," ",$C106),'C3_ÜLR_PZK'!$G$7:$G$64)-SUMIF('C3_ÜLR_PZK'!$O$7:$O$64,CONCATENATE($B106," ",$C106),'C3_ÜLR_PZK'!$Q$7:$Q$64)-SUMIF('C3_ÜLR_PZK'!$V$7:$V$64,CONCATENATE($B106," ",$C106),'C3_ÜLR_PZK'!$X$7:$X$64)</f>
        <v>0</v>
      </c>
      <c r="W106" s="366"/>
      <c r="X106" s="366"/>
      <c r="Y106" s="366"/>
      <c r="Z106" s="366"/>
    </row>
    <row r="107" spans="1:26" s="13" customFormat="1" outlineLevel="1">
      <c r="A107" s="346">
        <f>A6</f>
        <v>2015</v>
      </c>
      <c r="B107" s="41" t="s">
        <v>467</v>
      </c>
      <c r="C107" s="15" t="s">
        <v>212</v>
      </c>
      <c r="D107" s="359">
        <f>D109+D110+D111+D112</f>
        <v>0</v>
      </c>
      <c r="E107" s="359">
        <f>E109+E110+E111+E112</f>
        <v>0</v>
      </c>
      <c r="F107" s="359">
        <f t="shared" ref="F107:K107" si="88">F109+F110+F111+F112</f>
        <v>0</v>
      </c>
      <c r="G107" s="359">
        <f t="shared" si="88"/>
        <v>0</v>
      </c>
      <c r="H107" s="359">
        <f t="shared" si="88"/>
        <v>0</v>
      </c>
      <c r="I107" s="359">
        <f t="shared" si="88"/>
        <v>0</v>
      </c>
      <c r="J107" s="359">
        <f t="shared" si="88"/>
        <v>0</v>
      </c>
      <c r="K107" s="359">
        <f t="shared" si="88"/>
        <v>0</v>
      </c>
      <c r="L107" s="359">
        <f>L109+L110+L111+L112</f>
        <v>0</v>
      </c>
      <c r="M107" s="359">
        <f>M109+M110+M111+M112</f>
        <v>0</v>
      </c>
      <c r="N107" s="359">
        <f t="shared" ref="N107:Z107" si="89">N109+N110+N111+N112</f>
        <v>0</v>
      </c>
      <c r="O107" s="360">
        <f t="shared" si="89"/>
        <v>0</v>
      </c>
      <c r="P107" s="360">
        <f t="shared" si="89"/>
        <v>0</v>
      </c>
      <c r="Q107" s="360">
        <f t="shared" si="89"/>
        <v>0</v>
      </c>
      <c r="R107" s="362">
        <f t="shared" si="89"/>
        <v>0</v>
      </c>
      <c r="S107" s="359">
        <f t="shared" si="89"/>
        <v>0</v>
      </c>
      <c r="T107" s="359">
        <f t="shared" si="89"/>
        <v>0</v>
      </c>
      <c r="U107" s="363">
        <f t="shared" si="89"/>
        <v>0</v>
      </c>
      <c r="V107" s="359">
        <f t="shared" si="89"/>
        <v>0</v>
      </c>
      <c r="W107" s="359">
        <f t="shared" si="89"/>
        <v>0</v>
      </c>
      <c r="X107" s="359">
        <f t="shared" si="89"/>
        <v>0</v>
      </c>
      <c r="Y107" s="359">
        <f t="shared" si="89"/>
        <v>0</v>
      </c>
      <c r="Z107" s="359">
        <f t="shared" si="89"/>
        <v>0</v>
      </c>
    </row>
    <row r="108" spans="1:26" s="13" customFormat="1" ht="30" outlineLevel="1">
      <c r="A108" s="346">
        <f>A6</f>
        <v>2015</v>
      </c>
      <c r="B108" s="47" t="s">
        <v>213</v>
      </c>
      <c r="C108" s="19" t="s">
        <v>214</v>
      </c>
      <c r="D108" s="366"/>
      <c r="E108" s="366"/>
      <c r="F108" s="366"/>
      <c r="G108" s="366"/>
      <c r="H108" s="366"/>
      <c r="I108" s="366"/>
      <c r="J108" s="359">
        <f t="shared" ref="J108:J112" si="90">L108+N108</f>
        <v>0</v>
      </c>
      <c r="K108" s="359">
        <f t="shared" ref="K108:K112" si="91">M108+O108</f>
        <v>0</v>
      </c>
      <c r="L108" s="366"/>
      <c r="M108" s="366"/>
      <c r="N108" s="366"/>
      <c r="O108" s="369"/>
      <c r="P108" s="370">
        <f>SUMIFS('C2_Hinzu_Kürz'!$D$4:$D$203,'C2_Hinzu_Kürz'!$B$4:$B$203,$A108,'C2_Hinzu_Kürz'!$C$4:$C$203,CONCATENATE($B108," ",C108),'C2_Hinzu_Kürz'!$E$4:$E$203,"Hinzurechnung")</f>
        <v>0</v>
      </c>
      <c r="Q108" s="370">
        <f>SUMIFS('C2_Hinzu_Kürz'!$D$4:$D$203,'C2_Hinzu_Kürz'!$B$4:$B$203,$A108,'C2_Hinzu_Kürz'!$C$4:$C$203,CONCATENATE($B108," ",$C108),'C2_Hinzu_Kürz'!$E$4:$E$203,"Kürzung")</f>
        <v>0</v>
      </c>
      <c r="R108" s="371"/>
      <c r="S108" s="366"/>
      <c r="T108" s="366"/>
      <c r="U108" s="363">
        <f t="shared" ref="U108:U112" si="92">N108+P108-Q108-R108-S108-T108</f>
        <v>0</v>
      </c>
      <c r="V108" s="359">
        <f>SUMIF('C3_ÜLR_PZK'!$E$7:$E$64,CONCATENATE($B108," ",$C108),'C3_ÜLR_PZK'!$F$7:$F$64)+SUMIF('C3_ÜLR_PZK'!$O$7:$O$64,CONCATENATE($B108," ",$C108),'C3_ÜLR_PZK'!$P$7:$P$64)+SUMIF('C3_ÜLR_PZK'!$V$7:$V$64,CONCATENATE($B108," ",$C108),'C3_ÜLR_PZK'!$W$7:$W$64)-SUMIF('C3_ÜLR_PZK'!$E$7:$E$64,CONCATENATE($B108," ",$C108),'C3_ÜLR_PZK'!$G$7:$G$64)-SUMIF('C3_ÜLR_PZK'!$O$7:$O$64,CONCATENATE($B108," ",$C108),'C3_ÜLR_PZK'!$Q$7:$Q$64)-SUMIF('C3_ÜLR_PZK'!$V$7:$V$64,CONCATENATE($B108," ",$C108),'C3_ÜLR_PZK'!$X$7:$X$64)</f>
        <v>0</v>
      </c>
      <c r="W108" s="366"/>
      <c r="X108" s="366"/>
      <c r="Y108" s="366"/>
      <c r="Z108" s="366"/>
    </row>
    <row r="109" spans="1:26" s="13" customFormat="1" outlineLevel="1">
      <c r="A109" s="346">
        <f>A6</f>
        <v>2015</v>
      </c>
      <c r="B109" s="47" t="s">
        <v>215</v>
      </c>
      <c r="C109" s="19" t="s">
        <v>947</v>
      </c>
      <c r="D109" s="366"/>
      <c r="E109" s="366"/>
      <c r="F109" s="366"/>
      <c r="G109" s="366"/>
      <c r="H109" s="366"/>
      <c r="I109" s="366"/>
      <c r="J109" s="359">
        <f t="shared" si="90"/>
        <v>0</v>
      </c>
      <c r="K109" s="359">
        <f t="shared" si="91"/>
        <v>0</v>
      </c>
      <c r="L109" s="366"/>
      <c r="M109" s="366"/>
      <c r="N109" s="366"/>
      <c r="O109" s="369"/>
      <c r="P109" s="370">
        <f>SUMIFS('C2_Hinzu_Kürz'!$D$4:$D$203,'C2_Hinzu_Kürz'!$B$4:$B$203,$A109,'C2_Hinzu_Kürz'!$C$4:$C$203,CONCATENATE($B109," ",C109),'C2_Hinzu_Kürz'!$E$4:$E$203,"Hinzurechnung")</f>
        <v>0</v>
      </c>
      <c r="Q109" s="370">
        <f>SUMIFS('C2_Hinzu_Kürz'!$D$4:$D$203,'C2_Hinzu_Kürz'!$B$4:$B$203,$A109,'C2_Hinzu_Kürz'!$C$4:$C$203,CONCATENATE($B109," ",$C109),'C2_Hinzu_Kürz'!$E$4:$E$203,"Kürzung")</f>
        <v>0</v>
      </c>
      <c r="R109" s="371"/>
      <c r="S109" s="366"/>
      <c r="T109" s="366"/>
      <c r="U109" s="363">
        <f t="shared" si="92"/>
        <v>0</v>
      </c>
      <c r="V109" s="359">
        <f>SUMIF('C3_ÜLR_PZK'!$E$7:$E$64,CONCATENATE($B109," ",$C109),'C3_ÜLR_PZK'!$F$7:$F$64)+SUMIF('C3_ÜLR_PZK'!$O$7:$O$64,CONCATENATE($B109," ",$C109),'C3_ÜLR_PZK'!$P$7:$P$64)+SUMIF('C3_ÜLR_PZK'!$V$7:$V$64,CONCATENATE($B109," ",$C109),'C3_ÜLR_PZK'!$W$7:$W$64)-SUMIF('C3_ÜLR_PZK'!$E$7:$E$64,CONCATENATE($B109," ",$C109),'C3_ÜLR_PZK'!$G$7:$G$64)-SUMIF('C3_ÜLR_PZK'!$O$7:$O$64,CONCATENATE($B109," ",$C109),'C3_ÜLR_PZK'!$Q$7:$Q$64)-SUMIF('C3_ÜLR_PZK'!$V$7:$V$64,CONCATENATE($B109," ",$C109),'C3_ÜLR_PZK'!$X$7:$X$64)</f>
        <v>0</v>
      </c>
      <c r="W109" s="366"/>
      <c r="X109" s="366"/>
      <c r="Y109" s="366"/>
      <c r="Z109" s="366"/>
    </row>
    <row r="110" spans="1:26" s="13" customFormat="1" outlineLevel="1">
      <c r="A110" s="346">
        <f>A6</f>
        <v>2015</v>
      </c>
      <c r="B110" s="47" t="s">
        <v>217</v>
      </c>
      <c r="C110" s="19" t="s">
        <v>948</v>
      </c>
      <c r="D110" s="366"/>
      <c r="E110" s="366"/>
      <c r="F110" s="366"/>
      <c r="G110" s="366"/>
      <c r="H110" s="366"/>
      <c r="I110" s="366"/>
      <c r="J110" s="359">
        <f t="shared" si="90"/>
        <v>0</v>
      </c>
      <c r="K110" s="359">
        <f t="shared" si="91"/>
        <v>0</v>
      </c>
      <c r="L110" s="366"/>
      <c r="M110" s="366"/>
      <c r="N110" s="366"/>
      <c r="O110" s="369"/>
      <c r="P110" s="370">
        <f>SUMIFS('C2_Hinzu_Kürz'!$D$4:$D$203,'C2_Hinzu_Kürz'!$B$4:$B$203,$A110,'C2_Hinzu_Kürz'!$C$4:$C$203,CONCATENATE($B110," ",C110),'C2_Hinzu_Kürz'!$E$4:$E$203,"Hinzurechnung")</f>
        <v>0</v>
      </c>
      <c r="Q110" s="370">
        <f>SUMIFS('C2_Hinzu_Kürz'!$D$4:$D$203,'C2_Hinzu_Kürz'!$B$4:$B$203,$A110,'C2_Hinzu_Kürz'!$C$4:$C$203,CONCATENATE($B110," ",$C110),'C2_Hinzu_Kürz'!$E$4:$E$203,"Kürzung")</f>
        <v>0</v>
      </c>
      <c r="R110" s="371"/>
      <c r="S110" s="366"/>
      <c r="T110" s="366"/>
      <c r="U110" s="363">
        <f t="shared" si="92"/>
        <v>0</v>
      </c>
      <c r="V110" s="359">
        <f>SUMIF('C3_ÜLR_PZK'!$E$7:$E$64,CONCATENATE($B110," ",$C110),'C3_ÜLR_PZK'!$F$7:$F$64)+SUMIF('C3_ÜLR_PZK'!$O$7:$O$64,CONCATENATE($B110," ",$C110),'C3_ÜLR_PZK'!$P$7:$P$64)+SUMIF('C3_ÜLR_PZK'!$V$7:$V$64,CONCATENATE($B110," ",$C110),'C3_ÜLR_PZK'!$W$7:$W$64)-SUMIF('C3_ÜLR_PZK'!$E$7:$E$64,CONCATENATE($B110," ",$C110),'C3_ÜLR_PZK'!$G$7:$G$64)-SUMIF('C3_ÜLR_PZK'!$O$7:$O$64,CONCATENATE($B110," ",$C110),'C3_ÜLR_PZK'!$Q$7:$Q$64)-SUMIF('C3_ÜLR_PZK'!$V$7:$V$64,CONCATENATE($B110," ",$C110),'C3_ÜLR_PZK'!$X$7:$X$64)</f>
        <v>0</v>
      </c>
      <c r="W110" s="366"/>
      <c r="X110" s="366"/>
      <c r="Y110" s="366"/>
      <c r="Z110" s="366"/>
    </row>
    <row r="111" spans="1:26" s="13" customFormat="1" outlineLevel="1">
      <c r="A111" s="346">
        <f>A6</f>
        <v>2015</v>
      </c>
      <c r="B111" s="47" t="s">
        <v>218</v>
      </c>
      <c r="C111" s="19" t="s">
        <v>949</v>
      </c>
      <c r="D111" s="366"/>
      <c r="E111" s="366"/>
      <c r="F111" s="366"/>
      <c r="G111" s="366"/>
      <c r="H111" s="366"/>
      <c r="I111" s="366"/>
      <c r="J111" s="359">
        <f t="shared" si="90"/>
        <v>0</v>
      </c>
      <c r="K111" s="359">
        <f t="shared" si="91"/>
        <v>0</v>
      </c>
      <c r="L111" s="366"/>
      <c r="M111" s="366"/>
      <c r="N111" s="372"/>
      <c r="O111" s="369"/>
      <c r="P111" s="370">
        <f>SUMIFS('C2_Hinzu_Kürz'!$D$4:$D$203,'C2_Hinzu_Kürz'!$B$4:$B$203,$A111,'C2_Hinzu_Kürz'!$C$4:$C$203,CONCATENATE($B111," ",C111),'C2_Hinzu_Kürz'!$E$4:$E$203,"Hinzurechnung")</f>
        <v>0</v>
      </c>
      <c r="Q111" s="370">
        <f>SUMIFS('C2_Hinzu_Kürz'!$D$4:$D$203,'C2_Hinzu_Kürz'!$B$4:$B$203,$A111,'C2_Hinzu_Kürz'!$C$4:$C$203,CONCATENATE($B111," ",$C111),'C2_Hinzu_Kürz'!$E$4:$E$203,"Kürzung")</f>
        <v>0</v>
      </c>
      <c r="R111" s="371"/>
      <c r="S111" s="366"/>
      <c r="T111" s="366"/>
      <c r="U111" s="363">
        <f t="shared" si="92"/>
        <v>0</v>
      </c>
      <c r="V111" s="359">
        <f>SUMIF('C3_ÜLR_PZK'!$E$7:$E$64,CONCATENATE($B111," ",$C111),'C3_ÜLR_PZK'!$F$7:$F$64)+SUMIF('C3_ÜLR_PZK'!$O$7:$O$64,CONCATENATE($B111," ",$C111),'C3_ÜLR_PZK'!$P$7:$P$64)+SUMIF('C3_ÜLR_PZK'!$V$7:$V$64,CONCATENATE($B111," ",$C111),'C3_ÜLR_PZK'!$W$7:$W$64)-SUMIF('C3_ÜLR_PZK'!$E$7:$E$64,CONCATENATE($B111," ",$C111),'C3_ÜLR_PZK'!$G$7:$G$64)-SUMIF('C3_ÜLR_PZK'!$O$7:$O$64,CONCATENATE($B111," ",$C111),'C3_ÜLR_PZK'!$Q$7:$Q$64)-SUMIF('C3_ÜLR_PZK'!$V$7:$V$64,CONCATENATE($B111," ",$C111),'C3_ÜLR_PZK'!$X$7:$X$64)</f>
        <v>0</v>
      </c>
      <c r="W111" s="366"/>
      <c r="X111" s="366"/>
      <c r="Y111" s="366"/>
      <c r="Z111" s="366"/>
    </row>
    <row r="112" spans="1:26" s="13" customFormat="1" outlineLevel="1">
      <c r="A112" s="346">
        <f>A6</f>
        <v>2015</v>
      </c>
      <c r="B112" s="47" t="s">
        <v>219</v>
      </c>
      <c r="C112" s="19" t="s">
        <v>130</v>
      </c>
      <c r="D112" s="366"/>
      <c r="E112" s="369"/>
      <c r="F112" s="366"/>
      <c r="G112" s="366"/>
      <c r="H112" s="366"/>
      <c r="I112" s="366"/>
      <c r="J112" s="359">
        <f t="shared" si="90"/>
        <v>0</v>
      </c>
      <c r="K112" s="359">
        <f t="shared" si="91"/>
        <v>0</v>
      </c>
      <c r="L112" s="366"/>
      <c r="M112" s="369"/>
      <c r="N112" s="370">
        <f>SUMIF('C1_Sonstiges'!B$491:B$540,$A6,'C1_Sonstiges'!D$491:D$540)</f>
        <v>0</v>
      </c>
      <c r="O112" s="373"/>
      <c r="P112" s="370">
        <f>SUMIFS('C2_Hinzu_Kürz'!$D$4:$D$203,'C2_Hinzu_Kürz'!$B$4:$B$203,$A112,'C2_Hinzu_Kürz'!$C$4:$C$203,CONCATENATE($B112," ",C112),'C2_Hinzu_Kürz'!$E$4:$E$203,"Hinzurechnung")</f>
        <v>0</v>
      </c>
      <c r="Q112" s="370">
        <f>SUMIFS('C2_Hinzu_Kürz'!$D$4:$D$203,'C2_Hinzu_Kürz'!$B$4:$B$203,$A112,'C2_Hinzu_Kürz'!$C$4:$C$203,CONCATENATE($B112," ",$C112),'C2_Hinzu_Kürz'!$E$4:$E$203,"Kürzung")</f>
        <v>0</v>
      </c>
      <c r="R112" s="371"/>
      <c r="S112" s="366"/>
      <c r="T112" s="366"/>
      <c r="U112" s="363">
        <f t="shared" si="92"/>
        <v>0</v>
      </c>
      <c r="V112" s="359">
        <f>SUMIF('C3_ÜLR_PZK'!$E$7:$E$64,CONCATENATE($B112," ",$C112),'C3_ÜLR_PZK'!$F$7:$F$64)+SUMIF('C3_ÜLR_PZK'!$O$7:$O$64,CONCATENATE($B112," ",$C112),'C3_ÜLR_PZK'!$P$7:$P$64)+SUMIF('C3_ÜLR_PZK'!$V$7:$V$64,CONCATENATE($B112," ",$C112),'C3_ÜLR_PZK'!$W$7:$W$64)-SUMIF('C3_ÜLR_PZK'!$E$7:$E$64,CONCATENATE($B112," ",$C112),'C3_ÜLR_PZK'!$G$7:$G$64)-SUMIF('C3_ÜLR_PZK'!$O$7:$O$64,CONCATENATE($B112," ",$C112),'C3_ÜLR_PZK'!$Q$7:$Q$64)-SUMIF('C3_ÜLR_PZK'!$V$7:$V$64,CONCATENATE($B112," ",$C112),'C3_ÜLR_PZK'!$X$7:$X$64)</f>
        <v>0</v>
      </c>
      <c r="W112" s="366"/>
      <c r="X112" s="366"/>
      <c r="Y112" s="366"/>
      <c r="Z112" s="366"/>
    </row>
    <row r="113" spans="1:26" s="13" customFormat="1" outlineLevel="1">
      <c r="A113" s="346">
        <f>A6</f>
        <v>2015</v>
      </c>
      <c r="B113" s="41" t="s">
        <v>220</v>
      </c>
      <c r="C113" s="15" t="s">
        <v>221</v>
      </c>
      <c r="D113" s="359">
        <f t="shared" ref="D113:Z113" si="93">D6+D36+D37+D38-D43-D58-D63-D69+D88+D90+D92-D104-D107</f>
        <v>0</v>
      </c>
      <c r="E113" s="359">
        <f t="shared" si="93"/>
        <v>0</v>
      </c>
      <c r="F113" s="359">
        <f t="shared" si="93"/>
        <v>0</v>
      </c>
      <c r="G113" s="359">
        <f t="shared" si="93"/>
        <v>0</v>
      </c>
      <c r="H113" s="359">
        <f t="shared" si="93"/>
        <v>0</v>
      </c>
      <c r="I113" s="359">
        <f t="shared" si="93"/>
        <v>0</v>
      </c>
      <c r="J113" s="359">
        <f t="shared" si="93"/>
        <v>0</v>
      </c>
      <c r="K113" s="359">
        <f t="shared" si="93"/>
        <v>0</v>
      </c>
      <c r="L113" s="359">
        <f t="shared" si="93"/>
        <v>0</v>
      </c>
      <c r="M113" s="359">
        <f t="shared" si="93"/>
        <v>0</v>
      </c>
      <c r="N113" s="374">
        <f t="shared" si="93"/>
        <v>0</v>
      </c>
      <c r="O113" s="360">
        <f t="shared" si="93"/>
        <v>0</v>
      </c>
      <c r="P113" s="360">
        <f t="shared" si="93"/>
        <v>0</v>
      </c>
      <c r="Q113" s="360">
        <f t="shared" si="93"/>
        <v>0</v>
      </c>
      <c r="R113" s="362">
        <f t="shared" si="93"/>
        <v>0</v>
      </c>
      <c r="S113" s="359">
        <f t="shared" si="93"/>
        <v>0</v>
      </c>
      <c r="T113" s="359">
        <f t="shared" si="93"/>
        <v>0</v>
      </c>
      <c r="U113" s="363">
        <f t="shared" si="93"/>
        <v>0</v>
      </c>
      <c r="V113" s="359">
        <f t="shared" si="93"/>
        <v>0</v>
      </c>
      <c r="W113" s="359">
        <f t="shared" si="93"/>
        <v>0</v>
      </c>
      <c r="X113" s="359">
        <f t="shared" si="93"/>
        <v>0</v>
      </c>
      <c r="Y113" s="359">
        <f t="shared" si="93"/>
        <v>0</v>
      </c>
      <c r="Z113" s="359">
        <f t="shared" si="93"/>
        <v>0</v>
      </c>
    </row>
    <row r="114" spans="1:26" s="13" customFormat="1" outlineLevel="1">
      <c r="A114" s="346">
        <f>A6</f>
        <v>2015</v>
      </c>
      <c r="B114" s="41" t="s">
        <v>222</v>
      </c>
      <c r="C114" s="15" t="s">
        <v>223</v>
      </c>
      <c r="D114" s="366"/>
      <c r="E114" s="366"/>
      <c r="F114" s="366"/>
      <c r="G114" s="366"/>
      <c r="H114" s="366"/>
      <c r="I114" s="366"/>
      <c r="J114" s="359">
        <f t="shared" ref="J114:J115" si="94">L114+N114</f>
        <v>0</v>
      </c>
      <c r="K114" s="359">
        <f t="shared" ref="K114:K115" si="95">M114+O114</f>
        <v>0</v>
      </c>
      <c r="L114" s="366"/>
      <c r="M114" s="366"/>
      <c r="N114" s="366"/>
      <c r="O114" s="369"/>
      <c r="P114" s="370">
        <f>SUMIFS('C2_Hinzu_Kürz'!$D$4:$D$203,'C2_Hinzu_Kürz'!$B$4:$B$203,$A114,'C2_Hinzu_Kürz'!$C$4:$C$203,CONCATENATE($B114," ",C114),'C2_Hinzu_Kürz'!$E$4:$E$203,"Hinzurechnung")</f>
        <v>0</v>
      </c>
      <c r="Q114" s="370">
        <f>SUMIFS('C2_Hinzu_Kürz'!$D$4:$D$203,'C2_Hinzu_Kürz'!$B$4:$B$203,$A114,'C2_Hinzu_Kürz'!$C$4:$C$203,CONCATENATE($B114," ",$C114),'C2_Hinzu_Kürz'!$E$4:$E$203,"Kürzung")</f>
        <v>0</v>
      </c>
      <c r="R114" s="371"/>
      <c r="S114" s="366"/>
      <c r="T114" s="366"/>
      <c r="U114" s="363">
        <f>N114+P114-Q114-R114-S114-T114</f>
        <v>0</v>
      </c>
      <c r="V114" s="359">
        <f>SUMIF('C3_ÜLR_PZK'!$E$7:$E$64,CONCATENATE($B114," ",$C114),'C3_ÜLR_PZK'!$F$7:$F$64)+SUMIF('C3_ÜLR_PZK'!$O$7:$O$64,CONCATENATE($B114," ",$C114),'C3_ÜLR_PZK'!$P$7:$P$64)+SUMIF('C3_ÜLR_PZK'!$V$7:$V$64,CONCATENATE($B114," ",$C114),'C3_ÜLR_PZK'!$W$7:$W$64)-SUMIF('C3_ÜLR_PZK'!$E$7:$E$64,CONCATENATE($B114," ",$C114),'C3_ÜLR_PZK'!$G$7:$G$64)-SUMIF('C3_ÜLR_PZK'!$O$7:$O$64,CONCATENATE($B114," ",$C114),'C3_ÜLR_PZK'!$Q$7:$Q$64)-SUMIF('C3_ÜLR_PZK'!$V$7:$V$64,CONCATENATE($B114," ",$C114),'C3_ÜLR_PZK'!$X$7:$X$64)</f>
        <v>0</v>
      </c>
      <c r="W114" s="366"/>
      <c r="X114" s="366"/>
      <c r="Y114" s="366"/>
      <c r="Z114" s="366"/>
    </row>
    <row r="115" spans="1:26" s="13" customFormat="1" outlineLevel="1">
      <c r="A115" s="346">
        <f>A6</f>
        <v>2015</v>
      </c>
      <c r="B115" s="41" t="s">
        <v>224</v>
      </c>
      <c r="C115" s="15" t="s">
        <v>225</v>
      </c>
      <c r="D115" s="366"/>
      <c r="E115" s="366"/>
      <c r="F115" s="366"/>
      <c r="G115" s="366"/>
      <c r="H115" s="366"/>
      <c r="I115" s="366"/>
      <c r="J115" s="359">
        <f t="shared" si="94"/>
        <v>0</v>
      </c>
      <c r="K115" s="359">
        <f t="shared" si="95"/>
        <v>0</v>
      </c>
      <c r="L115" s="366"/>
      <c r="M115" s="366"/>
      <c r="N115" s="366"/>
      <c r="O115" s="369"/>
      <c r="P115" s="370">
        <f>SUMIFS('C2_Hinzu_Kürz'!$D$4:$D$203,'C2_Hinzu_Kürz'!$B$4:$B$203,$A115,'C2_Hinzu_Kürz'!$C$4:$C$203,CONCATENATE($B115," ",C115),'C2_Hinzu_Kürz'!$E$4:$E$203,"Hinzurechnung")</f>
        <v>0</v>
      </c>
      <c r="Q115" s="370">
        <f>SUMIFS('C2_Hinzu_Kürz'!$D$4:$D$203,'C2_Hinzu_Kürz'!$B$4:$B$203,$A115,'C2_Hinzu_Kürz'!$C$4:$C$203,CONCATENATE($B115," ",$C115),'C2_Hinzu_Kürz'!$E$4:$E$203,"Kürzung")</f>
        <v>0</v>
      </c>
      <c r="R115" s="371"/>
      <c r="S115" s="366"/>
      <c r="T115" s="366"/>
      <c r="U115" s="363">
        <f>N115+P115-Q115-R115-S115-T115</f>
        <v>0</v>
      </c>
      <c r="V115" s="359">
        <f>SUMIF('C3_ÜLR_PZK'!$E$7:$E$64,CONCATENATE($B115," ",$C115),'C3_ÜLR_PZK'!$F$7:$F$64)+SUMIF('C3_ÜLR_PZK'!$O$7:$O$64,CONCATENATE($B115," ",$C115),'C3_ÜLR_PZK'!$P$7:$P$64)+SUMIF('C3_ÜLR_PZK'!$V$7:$V$64,CONCATENATE($B115," ",$C115),'C3_ÜLR_PZK'!$W$7:$W$64)-SUMIF('C3_ÜLR_PZK'!$E$7:$E$64,CONCATENATE($B115," ",$C115),'C3_ÜLR_PZK'!$G$7:$G$64)-SUMIF('C3_ÜLR_PZK'!$O$7:$O$64,CONCATENATE($B115," ",$C115),'C3_ÜLR_PZK'!$Q$7:$Q$64)-SUMIF('C3_ÜLR_PZK'!$V$7:$V$64,CONCATENATE($B115," ",$C115),'C3_ÜLR_PZK'!$X$7:$X$64)</f>
        <v>0</v>
      </c>
      <c r="W115" s="366"/>
      <c r="X115" s="366"/>
      <c r="Y115" s="366"/>
      <c r="Z115" s="366"/>
    </row>
    <row r="116" spans="1:26" s="13" customFormat="1" outlineLevel="1">
      <c r="A116" s="346">
        <f>A6</f>
        <v>2015</v>
      </c>
      <c r="B116" s="41" t="s">
        <v>226</v>
      </c>
      <c r="C116" s="15" t="s">
        <v>227</v>
      </c>
      <c r="D116" s="359">
        <f>D114-D115</f>
        <v>0</v>
      </c>
      <c r="E116" s="359">
        <f>E114-E115</f>
        <v>0</v>
      </c>
      <c r="F116" s="359">
        <f t="shared" ref="F116:K116" si="96">F114-F115</f>
        <v>0</v>
      </c>
      <c r="G116" s="359">
        <f t="shared" si="96"/>
        <v>0</v>
      </c>
      <c r="H116" s="359">
        <f t="shared" si="96"/>
        <v>0</v>
      </c>
      <c r="I116" s="359">
        <f t="shared" si="96"/>
        <v>0</v>
      </c>
      <c r="J116" s="359">
        <f t="shared" si="96"/>
        <v>0</v>
      </c>
      <c r="K116" s="359">
        <f t="shared" si="96"/>
        <v>0</v>
      </c>
      <c r="L116" s="359">
        <f>L114-L115</f>
        <v>0</v>
      </c>
      <c r="M116" s="359">
        <f t="shared" ref="M116:Z116" si="97">M114-M115</f>
        <v>0</v>
      </c>
      <c r="N116" s="359">
        <f t="shared" si="97"/>
        <v>0</v>
      </c>
      <c r="O116" s="360">
        <f t="shared" si="97"/>
        <v>0</v>
      </c>
      <c r="P116" s="360">
        <f t="shared" si="97"/>
        <v>0</v>
      </c>
      <c r="Q116" s="360">
        <f t="shared" si="97"/>
        <v>0</v>
      </c>
      <c r="R116" s="362">
        <f t="shared" si="97"/>
        <v>0</v>
      </c>
      <c r="S116" s="359">
        <f t="shared" si="97"/>
        <v>0</v>
      </c>
      <c r="T116" s="359">
        <f t="shared" si="97"/>
        <v>0</v>
      </c>
      <c r="U116" s="363">
        <f t="shared" si="97"/>
        <v>0</v>
      </c>
      <c r="V116" s="359">
        <f t="shared" si="97"/>
        <v>0</v>
      </c>
      <c r="W116" s="359">
        <f t="shared" si="97"/>
        <v>0</v>
      </c>
      <c r="X116" s="359">
        <f t="shared" si="97"/>
        <v>0</v>
      </c>
      <c r="Y116" s="359">
        <f t="shared" si="97"/>
        <v>0</v>
      </c>
      <c r="Z116" s="359">
        <f t="shared" si="97"/>
        <v>0</v>
      </c>
    </row>
    <row r="117" spans="1:26" s="13" customFormat="1" outlineLevel="1">
      <c r="A117" s="346">
        <f>A6</f>
        <v>2015</v>
      </c>
      <c r="B117" s="41" t="s">
        <v>228</v>
      </c>
      <c r="C117" s="15" t="s">
        <v>229</v>
      </c>
      <c r="D117" s="366"/>
      <c r="E117" s="366"/>
      <c r="F117" s="366"/>
      <c r="G117" s="366"/>
      <c r="H117" s="366"/>
      <c r="I117" s="366"/>
      <c r="J117" s="359">
        <f t="shared" ref="J117" si="98">L117+N117</f>
        <v>0</v>
      </c>
      <c r="K117" s="359">
        <f t="shared" ref="K117" si="99">M117+O117</f>
        <v>0</v>
      </c>
      <c r="L117" s="366"/>
      <c r="M117" s="366"/>
      <c r="N117" s="366"/>
      <c r="O117" s="369"/>
      <c r="P117" s="370">
        <f>SUMIFS('C2_Hinzu_Kürz'!$D$4:$D$203,'C2_Hinzu_Kürz'!$B$4:$B$203,$A117,'C2_Hinzu_Kürz'!$C$4:$C$203,CONCATENATE($B117," ",C117),'C2_Hinzu_Kürz'!$E$4:$E$203,"Hinzurechnung")</f>
        <v>0</v>
      </c>
      <c r="Q117" s="370">
        <f>SUMIFS('C2_Hinzu_Kürz'!$D$4:$D$203,'C2_Hinzu_Kürz'!$B$4:$B$203,$A117,'C2_Hinzu_Kürz'!$C$4:$C$203,CONCATENATE($B117," ",$C117),'C2_Hinzu_Kürz'!$E$4:$E$203,"Kürzung")</f>
        <v>0</v>
      </c>
      <c r="R117" s="371"/>
      <c r="S117" s="366"/>
      <c r="T117" s="366"/>
      <c r="U117" s="363">
        <f>N117+P117-Q117-R117-S117-T117</f>
        <v>0</v>
      </c>
      <c r="V117" s="359">
        <f>SUMIF('C3_ÜLR_PZK'!$E$7:$E$64,CONCATENATE($B117," ",$C117),'C3_ÜLR_PZK'!$F$7:$F$64)+SUMIF('C3_ÜLR_PZK'!$O$7:$O$64,CONCATENATE($B117," ",$C117),'C3_ÜLR_PZK'!$P$7:$P$64)+SUMIF('C3_ÜLR_PZK'!$V$7:$V$64,CONCATENATE($B117," ",$C117),'C3_ÜLR_PZK'!$W$7:$W$64)-SUMIF('C3_ÜLR_PZK'!$E$7:$E$64,CONCATENATE($B117," ",$C117),'C3_ÜLR_PZK'!$G$7:$G$64)-SUMIF('C3_ÜLR_PZK'!$O$7:$O$64,CONCATENATE($B117," ",$C117),'C3_ÜLR_PZK'!$Q$7:$Q$64)-SUMIF('C3_ÜLR_PZK'!$V$7:$V$64,CONCATENATE($B117," ",$C117),'C3_ÜLR_PZK'!$X$7:$X$64)</f>
        <v>0</v>
      </c>
      <c r="W117" s="366"/>
      <c r="X117" s="366"/>
      <c r="Y117" s="366"/>
      <c r="Z117" s="366"/>
    </row>
    <row r="118" spans="1:26" s="13" customFormat="1" outlineLevel="1">
      <c r="A118" s="346">
        <f>A6</f>
        <v>2015</v>
      </c>
      <c r="B118" s="41" t="s">
        <v>230</v>
      </c>
      <c r="C118" s="15" t="s">
        <v>231</v>
      </c>
      <c r="D118" s="359">
        <f>SUM(D119:D121)</f>
        <v>0</v>
      </c>
      <c r="E118" s="359">
        <f>SUM(E119:E121)</f>
        <v>0</v>
      </c>
      <c r="F118" s="359">
        <f t="shared" ref="F118:Z118" si="100">SUM(F119:F121)</f>
        <v>0</v>
      </c>
      <c r="G118" s="359">
        <f t="shared" si="100"/>
        <v>0</v>
      </c>
      <c r="H118" s="359">
        <f t="shared" si="100"/>
        <v>0</v>
      </c>
      <c r="I118" s="359">
        <f t="shared" si="100"/>
        <v>0</v>
      </c>
      <c r="J118" s="359">
        <f t="shared" si="100"/>
        <v>0</v>
      </c>
      <c r="K118" s="359">
        <f t="shared" si="100"/>
        <v>0</v>
      </c>
      <c r="L118" s="359">
        <f t="shared" si="100"/>
        <v>0</v>
      </c>
      <c r="M118" s="359">
        <f t="shared" si="100"/>
        <v>0</v>
      </c>
      <c r="N118" s="359">
        <f t="shared" si="100"/>
        <v>0</v>
      </c>
      <c r="O118" s="360">
        <f t="shared" si="100"/>
        <v>0</v>
      </c>
      <c r="P118" s="360">
        <f t="shared" si="100"/>
        <v>0</v>
      </c>
      <c r="Q118" s="360">
        <f t="shared" si="100"/>
        <v>0</v>
      </c>
      <c r="R118" s="362">
        <f t="shared" si="100"/>
        <v>0</v>
      </c>
      <c r="S118" s="359">
        <f t="shared" si="100"/>
        <v>0</v>
      </c>
      <c r="T118" s="359">
        <f t="shared" si="100"/>
        <v>0</v>
      </c>
      <c r="U118" s="363">
        <f t="shared" si="100"/>
        <v>0</v>
      </c>
      <c r="V118" s="359">
        <f t="shared" si="100"/>
        <v>0</v>
      </c>
      <c r="W118" s="359">
        <f t="shared" si="100"/>
        <v>0</v>
      </c>
      <c r="X118" s="359">
        <f t="shared" si="100"/>
        <v>0</v>
      </c>
      <c r="Y118" s="359">
        <f t="shared" si="100"/>
        <v>0</v>
      </c>
      <c r="Z118" s="359">
        <f t="shared" si="100"/>
        <v>0</v>
      </c>
    </row>
    <row r="119" spans="1:26" s="13" customFormat="1" outlineLevel="1">
      <c r="A119" s="346">
        <f>A6</f>
        <v>2015</v>
      </c>
      <c r="B119" s="47" t="s">
        <v>232</v>
      </c>
      <c r="C119" s="19" t="s">
        <v>950</v>
      </c>
      <c r="D119" s="366"/>
      <c r="E119" s="366"/>
      <c r="F119" s="366"/>
      <c r="G119" s="366"/>
      <c r="H119" s="366"/>
      <c r="I119" s="366"/>
      <c r="J119" s="359">
        <f t="shared" ref="J119:J121" si="101">L119+N119</f>
        <v>0</v>
      </c>
      <c r="K119" s="359">
        <f t="shared" ref="K119:K121" si="102">M119+O119</f>
        <v>0</v>
      </c>
      <c r="L119" s="366"/>
      <c r="M119" s="366"/>
      <c r="N119" s="366"/>
      <c r="O119" s="369"/>
      <c r="P119" s="370">
        <f>SUMIFS('C2_Hinzu_Kürz'!$D$4:$D$203,'C2_Hinzu_Kürz'!$B$4:$B$203,$A119,'C2_Hinzu_Kürz'!$C$4:$C$203,CONCATENATE($B119," ",C119),'C2_Hinzu_Kürz'!$E$4:$E$203,"Hinzurechnung")</f>
        <v>0</v>
      </c>
      <c r="Q119" s="370">
        <f>SUMIFS('C2_Hinzu_Kürz'!$D$4:$D$203,'C2_Hinzu_Kürz'!$B$4:$B$203,$A119,'C2_Hinzu_Kürz'!$C$4:$C$203,CONCATENATE($B119," ",$C119),'C2_Hinzu_Kürz'!$E$4:$E$203,"Kürzung")</f>
        <v>0</v>
      </c>
      <c r="R119" s="371"/>
      <c r="S119" s="366"/>
      <c r="T119" s="366"/>
      <c r="U119" s="363">
        <f>N119+P119-Q119-R119-S119-T119</f>
        <v>0</v>
      </c>
      <c r="V119" s="359">
        <f>U119</f>
        <v>0</v>
      </c>
      <c r="W119" s="366"/>
      <c r="X119" s="366"/>
      <c r="Y119" s="366"/>
      <c r="Z119" s="366"/>
    </row>
    <row r="120" spans="1:26" s="13" customFormat="1" outlineLevel="1">
      <c r="A120" s="346">
        <f>A6</f>
        <v>2015</v>
      </c>
      <c r="B120" s="47" t="s">
        <v>233</v>
      </c>
      <c r="C120" s="19" t="s">
        <v>951</v>
      </c>
      <c r="D120" s="366"/>
      <c r="E120" s="366"/>
      <c r="F120" s="366"/>
      <c r="G120" s="366"/>
      <c r="H120" s="366"/>
      <c r="I120" s="366"/>
      <c r="J120" s="359">
        <f t="shared" si="101"/>
        <v>0</v>
      </c>
      <c r="K120" s="359">
        <f t="shared" si="102"/>
        <v>0</v>
      </c>
      <c r="L120" s="366"/>
      <c r="M120" s="366"/>
      <c r="N120" s="372"/>
      <c r="O120" s="369"/>
      <c r="P120" s="370">
        <f>SUMIFS('C2_Hinzu_Kürz'!$D$4:$D$203,'C2_Hinzu_Kürz'!$B$4:$B$203,$A120,'C2_Hinzu_Kürz'!$C$4:$C$203,CONCATENATE($B120," ",C120),'C2_Hinzu_Kürz'!$E$4:$E$203,"Hinzurechnung")</f>
        <v>0</v>
      </c>
      <c r="Q120" s="370">
        <f>SUMIFS('C2_Hinzu_Kürz'!$D$4:$D$203,'C2_Hinzu_Kürz'!$B$4:$B$203,$A120,'C2_Hinzu_Kürz'!$C$4:$C$203,CONCATENATE($B120," ",$C120),'C2_Hinzu_Kürz'!$E$4:$E$203,"Kürzung")</f>
        <v>0</v>
      </c>
      <c r="R120" s="371"/>
      <c r="S120" s="366"/>
      <c r="T120" s="366"/>
      <c r="U120" s="363">
        <f>N120+P120-Q120-R120-S120-T120</f>
        <v>0</v>
      </c>
      <c r="V120" s="359">
        <f>U120</f>
        <v>0</v>
      </c>
      <c r="W120" s="366"/>
      <c r="X120" s="366"/>
      <c r="Y120" s="366"/>
      <c r="Z120" s="366"/>
    </row>
    <row r="121" spans="1:26" s="13" customFormat="1" outlineLevel="1">
      <c r="A121" s="346">
        <f>A6</f>
        <v>2015</v>
      </c>
      <c r="B121" s="47" t="s">
        <v>234</v>
      </c>
      <c r="C121" s="19" t="s">
        <v>130</v>
      </c>
      <c r="D121" s="366"/>
      <c r="E121" s="369"/>
      <c r="F121" s="366"/>
      <c r="G121" s="366"/>
      <c r="H121" s="366"/>
      <c r="I121" s="366"/>
      <c r="J121" s="359">
        <f t="shared" si="101"/>
        <v>0</v>
      </c>
      <c r="K121" s="359">
        <f t="shared" si="102"/>
        <v>0</v>
      </c>
      <c r="L121" s="366"/>
      <c r="M121" s="369"/>
      <c r="N121" s="370">
        <f>SUMIF('C1_Sonstiges'!B$545:B$594,$A6,'C1_Sonstiges'!D$545:D$594)</f>
        <v>0</v>
      </c>
      <c r="O121" s="373"/>
      <c r="P121" s="370">
        <f>SUMIFS('C2_Hinzu_Kürz'!$D$4:$D$203,'C2_Hinzu_Kürz'!$B$4:$B$203,$A121,'C2_Hinzu_Kürz'!$C$4:$C$203,CONCATENATE($B121," ",C121),'C2_Hinzu_Kürz'!$E$4:$E$203,"Hinzurechnung")</f>
        <v>0</v>
      </c>
      <c r="Q121" s="370">
        <f>SUMIFS('C2_Hinzu_Kürz'!$D$4:$D$203,'C2_Hinzu_Kürz'!$B$4:$B$203,$A121,'C2_Hinzu_Kürz'!$C$4:$C$203,CONCATENATE($B121," ",$C121),'C2_Hinzu_Kürz'!$E$4:$E$203,"Kürzung")</f>
        <v>0</v>
      </c>
      <c r="R121" s="371"/>
      <c r="S121" s="366"/>
      <c r="T121" s="366"/>
      <c r="U121" s="363">
        <f>N121+P121-Q121-R121-S121-T121</f>
        <v>0</v>
      </c>
      <c r="V121" s="359">
        <f>U121</f>
        <v>0</v>
      </c>
      <c r="W121" s="366"/>
      <c r="X121" s="366"/>
      <c r="Y121" s="366"/>
      <c r="Z121" s="366"/>
    </row>
    <row r="122" spans="1:26" s="13" customFormat="1" outlineLevel="1">
      <c r="A122" s="346">
        <f>A6</f>
        <v>2015</v>
      </c>
      <c r="B122" s="41" t="s">
        <v>235</v>
      </c>
      <c r="C122" s="15" t="s">
        <v>236</v>
      </c>
      <c r="D122" s="377">
        <f>D113+D116-D117-D118</f>
        <v>0</v>
      </c>
      <c r="E122" s="377">
        <f>E113+E116-E117-E118</f>
        <v>0</v>
      </c>
      <c r="F122" s="377">
        <f t="shared" ref="F122:K122" si="103">F113+F116-F117-F118</f>
        <v>0</v>
      </c>
      <c r="G122" s="377">
        <f t="shared" si="103"/>
        <v>0</v>
      </c>
      <c r="H122" s="377">
        <f t="shared" si="103"/>
        <v>0</v>
      </c>
      <c r="I122" s="377">
        <f t="shared" si="103"/>
        <v>0</v>
      </c>
      <c r="J122" s="377">
        <f t="shared" si="103"/>
        <v>0</v>
      </c>
      <c r="K122" s="377">
        <f t="shared" si="103"/>
        <v>0</v>
      </c>
      <c r="L122" s="377">
        <f>L113+L116-L117-L118</f>
        <v>0</v>
      </c>
      <c r="M122" s="377">
        <f>M113+M116-M117-M118</f>
        <v>0</v>
      </c>
      <c r="N122" s="378">
        <f>N113+N116-N117-N118</f>
        <v>0</v>
      </c>
      <c r="O122" s="379">
        <f t="shared" ref="O122:Z122" si="104">O113+O116-O117-O118</f>
        <v>0</v>
      </c>
      <c r="P122" s="379">
        <f t="shared" si="104"/>
        <v>0</v>
      </c>
      <c r="Q122" s="379">
        <f t="shared" si="104"/>
        <v>0</v>
      </c>
      <c r="R122" s="380">
        <f t="shared" si="104"/>
        <v>0</v>
      </c>
      <c r="S122" s="377">
        <f t="shared" si="104"/>
        <v>0</v>
      </c>
      <c r="T122" s="377">
        <f t="shared" si="104"/>
        <v>0</v>
      </c>
      <c r="U122" s="363">
        <f t="shared" si="104"/>
        <v>0</v>
      </c>
      <c r="V122" s="359">
        <f t="shared" si="104"/>
        <v>0</v>
      </c>
      <c r="W122" s="359">
        <f t="shared" si="104"/>
        <v>0</v>
      </c>
      <c r="X122" s="359">
        <f t="shared" si="104"/>
        <v>0</v>
      </c>
      <c r="Y122" s="359">
        <f t="shared" si="104"/>
        <v>0</v>
      </c>
      <c r="Z122" s="359">
        <f t="shared" si="104"/>
        <v>0</v>
      </c>
    </row>
    <row r="123" spans="1:26" s="13" customFormat="1" outlineLevel="1">
      <c r="A123" s="346">
        <f>A6</f>
        <v>2015</v>
      </c>
      <c r="B123" s="41" t="s">
        <v>237</v>
      </c>
      <c r="C123" s="15" t="s">
        <v>238</v>
      </c>
      <c r="D123" s="381"/>
      <c r="E123" s="381"/>
      <c r="F123" s="381"/>
      <c r="G123" s="381"/>
      <c r="H123" s="381"/>
      <c r="I123" s="381"/>
      <c r="J123" s="381"/>
      <c r="K123" s="381"/>
      <c r="L123" s="381"/>
      <c r="M123" s="381"/>
      <c r="N123" s="382"/>
      <c r="O123" s="381"/>
      <c r="P123" s="381"/>
      <c r="Q123" s="381"/>
      <c r="R123" s="381"/>
      <c r="S123" s="381"/>
      <c r="T123" s="383"/>
      <c r="U123" s="384"/>
      <c r="V123" s="385"/>
      <c r="W123" s="381"/>
      <c r="X123" s="381"/>
      <c r="Y123" s="381"/>
      <c r="Z123" s="383"/>
    </row>
    <row r="124" spans="1:26" s="13" customFormat="1" outlineLevel="1">
      <c r="A124" s="346">
        <f>A6</f>
        <v>2015</v>
      </c>
      <c r="B124" s="41" t="s">
        <v>239</v>
      </c>
      <c r="C124" s="15" t="s">
        <v>240</v>
      </c>
      <c r="D124" s="386"/>
      <c r="E124" s="386"/>
      <c r="F124" s="386"/>
      <c r="G124" s="386"/>
      <c r="H124" s="386"/>
      <c r="I124" s="386"/>
      <c r="J124" s="386"/>
      <c r="K124" s="386"/>
      <c r="L124" s="386"/>
      <c r="M124" s="386"/>
      <c r="N124" s="387"/>
      <c r="O124" s="386"/>
      <c r="P124" s="386"/>
      <c r="Q124" s="386"/>
      <c r="R124" s="386"/>
      <c r="S124" s="386"/>
      <c r="T124" s="388"/>
      <c r="U124" s="384"/>
      <c r="V124" s="389"/>
      <c r="W124" s="386"/>
      <c r="X124" s="386"/>
      <c r="Y124" s="386"/>
      <c r="Z124" s="388"/>
    </row>
    <row r="125" spans="1:26" s="13" customFormat="1" outlineLevel="1">
      <c r="A125" s="346">
        <f>A6</f>
        <v>2015</v>
      </c>
      <c r="B125" s="41" t="s">
        <v>241</v>
      </c>
      <c r="C125" s="15" t="s">
        <v>242</v>
      </c>
      <c r="D125" s="386"/>
      <c r="E125" s="386"/>
      <c r="F125" s="386"/>
      <c r="G125" s="386"/>
      <c r="H125" s="386"/>
      <c r="I125" s="386"/>
      <c r="J125" s="386"/>
      <c r="K125" s="386"/>
      <c r="L125" s="386"/>
      <c r="M125" s="386"/>
      <c r="N125" s="387"/>
      <c r="O125" s="386"/>
      <c r="P125" s="386"/>
      <c r="Q125" s="386"/>
      <c r="R125" s="386"/>
      <c r="S125" s="386"/>
      <c r="T125" s="388"/>
      <c r="U125" s="384"/>
      <c r="V125" s="389"/>
      <c r="W125" s="386"/>
      <c r="X125" s="386"/>
      <c r="Y125" s="386"/>
      <c r="Z125" s="388"/>
    </row>
    <row r="126" spans="1:26" s="22" customFormat="1" outlineLevel="1">
      <c r="A126" s="346">
        <f>A6</f>
        <v>2015</v>
      </c>
      <c r="B126" s="41">
        <v>24</v>
      </c>
      <c r="C126" s="343" t="s">
        <v>868</v>
      </c>
      <c r="D126" s="390"/>
      <c r="E126" s="390"/>
      <c r="F126" s="390"/>
      <c r="G126" s="390"/>
      <c r="H126" s="390"/>
      <c r="I126" s="390"/>
      <c r="J126" s="390"/>
      <c r="K126" s="390"/>
      <c r="L126" s="390"/>
      <c r="M126" s="390"/>
      <c r="N126" s="390"/>
      <c r="O126" s="390"/>
      <c r="P126" s="390"/>
      <c r="Q126" s="390"/>
      <c r="R126" s="390"/>
      <c r="S126" s="390"/>
      <c r="T126" s="391"/>
      <c r="U126" s="392">
        <f>(U43+U58+U64+U68+U69+U104+U107+U118)-U15-U88-U90-U92-U38-U23-U29-U30-U31-U32-U34-U35-U36-U37+(U123+U124+U125)</f>
        <v>0</v>
      </c>
      <c r="V126" s="393"/>
      <c r="W126" s="390"/>
      <c r="X126" s="390"/>
      <c r="Y126" s="390"/>
      <c r="Z126" s="391"/>
    </row>
    <row r="127" spans="1:26" ht="18.75">
      <c r="A127" s="329"/>
      <c r="B127" s="341" t="str">
        <f>CONCATENATE("GuV des Jahres ",A128)</f>
        <v>GuV des Jahres 2014</v>
      </c>
      <c r="C127" s="342"/>
      <c r="D127" s="394"/>
      <c r="E127" s="395"/>
      <c r="F127" s="395"/>
      <c r="G127" s="395"/>
      <c r="H127" s="395"/>
      <c r="I127" s="395"/>
      <c r="J127" s="395"/>
      <c r="K127" s="395"/>
      <c r="L127" s="395"/>
      <c r="M127" s="395"/>
      <c r="N127" s="395"/>
      <c r="O127" s="395"/>
      <c r="P127" s="395"/>
      <c r="Q127" s="395"/>
      <c r="R127" s="395"/>
      <c r="S127" s="395"/>
      <c r="T127" s="395"/>
      <c r="U127" s="395"/>
      <c r="V127" s="395"/>
      <c r="W127" s="395"/>
      <c r="X127" s="395"/>
      <c r="Y127" s="395"/>
      <c r="Z127" s="395"/>
    </row>
    <row r="128" spans="1:26" outlineLevel="1">
      <c r="A128" s="346">
        <v>2014</v>
      </c>
      <c r="B128" s="41" t="s">
        <v>50</v>
      </c>
      <c r="C128" s="9" t="s">
        <v>51</v>
      </c>
      <c r="D128" s="359">
        <f>D129+D145+D151+D152+D153+D154+D156+D157</f>
        <v>0</v>
      </c>
      <c r="E128" s="359">
        <f>E129+E145+E151+E152+E153+E154+E156+E157</f>
        <v>0</v>
      </c>
      <c r="F128" s="359">
        <f t="shared" ref="F128:Z128" si="105">F129+F145+F151+F152+F153+F154+F156+F157</f>
        <v>0</v>
      </c>
      <c r="G128" s="359">
        <f t="shared" si="105"/>
        <v>0</v>
      </c>
      <c r="H128" s="359">
        <f t="shared" si="105"/>
        <v>0</v>
      </c>
      <c r="I128" s="359">
        <f t="shared" si="105"/>
        <v>0</v>
      </c>
      <c r="J128" s="359">
        <f t="shared" si="105"/>
        <v>0</v>
      </c>
      <c r="K128" s="359">
        <f t="shared" si="105"/>
        <v>0</v>
      </c>
      <c r="L128" s="359">
        <f t="shared" si="105"/>
        <v>0</v>
      </c>
      <c r="M128" s="359">
        <f t="shared" si="105"/>
        <v>0</v>
      </c>
      <c r="N128" s="359">
        <f t="shared" si="105"/>
        <v>0</v>
      </c>
      <c r="O128" s="360">
        <f t="shared" si="105"/>
        <v>0</v>
      </c>
      <c r="P128" s="361">
        <f t="shared" si="105"/>
        <v>0</v>
      </c>
      <c r="Q128" s="361">
        <f t="shared" si="105"/>
        <v>0</v>
      </c>
      <c r="R128" s="381"/>
      <c r="S128" s="381"/>
      <c r="T128" s="381"/>
      <c r="U128" s="363">
        <f t="shared" si="105"/>
        <v>0</v>
      </c>
      <c r="V128" s="385"/>
      <c r="W128" s="383"/>
      <c r="X128" s="362">
        <f t="shared" si="105"/>
        <v>0</v>
      </c>
      <c r="Y128" s="359">
        <f t="shared" si="105"/>
        <v>0</v>
      </c>
      <c r="Z128" s="359">
        <f t="shared" si="105"/>
        <v>0</v>
      </c>
    </row>
    <row r="129" spans="1:26" outlineLevel="1">
      <c r="A129" s="346">
        <f>A128</f>
        <v>2014</v>
      </c>
      <c r="B129" s="42" t="s">
        <v>52</v>
      </c>
      <c r="C129" s="9" t="s">
        <v>53</v>
      </c>
      <c r="D129" s="359">
        <f>SUM(D130:D144)</f>
        <v>0</v>
      </c>
      <c r="E129" s="359">
        <f>SUM(E130:E144)</f>
        <v>0</v>
      </c>
      <c r="F129" s="364"/>
      <c r="G129" s="365"/>
      <c r="H129" s="365"/>
      <c r="I129" s="365"/>
      <c r="J129" s="359">
        <f t="shared" ref="J129:Z129" si="106">SUM(J130:J144)</f>
        <v>0</v>
      </c>
      <c r="K129" s="359">
        <f t="shared" si="106"/>
        <v>0</v>
      </c>
      <c r="L129" s="359">
        <f t="shared" si="106"/>
        <v>0</v>
      </c>
      <c r="M129" s="359">
        <f t="shared" si="106"/>
        <v>0</v>
      </c>
      <c r="N129" s="359">
        <f t="shared" si="106"/>
        <v>0</v>
      </c>
      <c r="O129" s="360">
        <f t="shared" si="106"/>
        <v>0</v>
      </c>
      <c r="P129" s="361">
        <f t="shared" si="106"/>
        <v>0</v>
      </c>
      <c r="Q129" s="361">
        <f t="shared" si="106"/>
        <v>0</v>
      </c>
      <c r="R129" s="386"/>
      <c r="S129" s="386"/>
      <c r="T129" s="386"/>
      <c r="U129" s="363">
        <f t="shared" si="106"/>
        <v>0</v>
      </c>
      <c r="V129" s="389"/>
      <c r="W129" s="388"/>
      <c r="X129" s="362">
        <f t="shared" si="106"/>
        <v>0</v>
      </c>
      <c r="Y129" s="359">
        <f t="shared" si="106"/>
        <v>0</v>
      </c>
      <c r="Z129" s="359">
        <f t="shared" si="106"/>
        <v>0</v>
      </c>
    </row>
    <row r="130" spans="1:26" outlineLevel="1">
      <c r="A130" s="346">
        <f>A128</f>
        <v>2014</v>
      </c>
      <c r="B130" s="43" t="s">
        <v>54</v>
      </c>
      <c r="C130" s="10" t="s">
        <v>918</v>
      </c>
      <c r="D130" s="366"/>
      <c r="E130" s="366"/>
      <c r="F130" s="367"/>
      <c r="G130" s="368"/>
      <c r="H130" s="368"/>
      <c r="I130" s="368"/>
      <c r="J130" s="359">
        <f>L130+N130</f>
        <v>0</v>
      </c>
      <c r="K130" s="359">
        <f>M130+O130</f>
        <v>0</v>
      </c>
      <c r="L130" s="366"/>
      <c r="M130" s="366"/>
      <c r="N130" s="366"/>
      <c r="O130" s="369"/>
      <c r="P130" s="370">
        <f>SUMIFS('C2_Hinzu_Kürz'!$D$4:$D$203,'C2_Hinzu_Kürz'!$B$4:$B$203,$A130,'C2_Hinzu_Kürz'!$C$4:$C$203,CONCATENATE($B130," ",C130),'C2_Hinzu_Kürz'!$E$4:$E$203,"Hinzurechnung")</f>
        <v>0</v>
      </c>
      <c r="Q130" s="370">
        <f>SUMIFS('C2_Hinzu_Kürz'!$D$4:$D$203,'C2_Hinzu_Kürz'!$B$4:$B$203,$A130,'C2_Hinzu_Kürz'!$C$4:$C$203,CONCATENATE($B130," ",$C130),'C2_Hinzu_Kürz'!$E$4:$E$203,"Kürzung")</f>
        <v>0</v>
      </c>
      <c r="R130" s="386"/>
      <c r="S130" s="386"/>
      <c r="T130" s="386"/>
      <c r="U130" s="363">
        <f t="shared" ref="U130:U144" si="107">N130+P130-Q130-R130-S130-T130</f>
        <v>0</v>
      </c>
      <c r="V130" s="389"/>
      <c r="W130" s="388"/>
      <c r="X130" s="371"/>
      <c r="Y130" s="366"/>
      <c r="Z130" s="366"/>
    </row>
    <row r="131" spans="1:26" outlineLevel="1">
      <c r="A131" s="346">
        <f>A128</f>
        <v>2014</v>
      </c>
      <c r="B131" s="43" t="s">
        <v>55</v>
      </c>
      <c r="C131" s="10" t="s">
        <v>919</v>
      </c>
      <c r="D131" s="366"/>
      <c r="E131" s="366"/>
      <c r="F131" s="367"/>
      <c r="G131" s="368"/>
      <c r="H131" s="368"/>
      <c r="I131" s="368"/>
      <c r="J131" s="359">
        <f t="shared" ref="J131:J144" si="108">L131+N131</f>
        <v>0</v>
      </c>
      <c r="K131" s="359">
        <f t="shared" ref="K131:K144" si="109">M131+O131</f>
        <v>0</v>
      </c>
      <c r="L131" s="366"/>
      <c r="M131" s="366"/>
      <c r="N131" s="366"/>
      <c r="O131" s="369"/>
      <c r="P131" s="370">
        <f>SUMIFS('C2_Hinzu_Kürz'!$D$4:$D$203,'C2_Hinzu_Kürz'!$B$4:$B$203,$A131,'C2_Hinzu_Kürz'!$C$4:$C$203,CONCATENATE($B131," ",C131),'C2_Hinzu_Kürz'!$E$4:$E$203,"Hinzurechnung")</f>
        <v>0</v>
      </c>
      <c r="Q131" s="370">
        <f>SUMIFS('C2_Hinzu_Kürz'!$D$4:$D$203,'C2_Hinzu_Kürz'!$B$4:$B$203,$A131,'C2_Hinzu_Kürz'!$C$4:$C$203,CONCATENATE($B131," ",$C131),'C2_Hinzu_Kürz'!$E$4:$E$203,"Kürzung")</f>
        <v>0</v>
      </c>
      <c r="R131" s="386"/>
      <c r="S131" s="386"/>
      <c r="T131" s="386"/>
      <c r="U131" s="363">
        <f t="shared" si="107"/>
        <v>0</v>
      </c>
      <c r="V131" s="396"/>
      <c r="W131" s="397"/>
      <c r="X131" s="371"/>
      <c r="Y131" s="366"/>
      <c r="Z131" s="366"/>
    </row>
    <row r="132" spans="1:26" outlineLevel="1">
      <c r="A132" s="346">
        <f>A128</f>
        <v>2014</v>
      </c>
      <c r="B132" s="43" t="s">
        <v>56</v>
      </c>
      <c r="C132" s="10" t="s">
        <v>920</v>
      </c>
      <c r="D132" s="366"/>
      <c r="E132" s="366"/>
      <c r="F132" s="367"/>
      <c r="G132" s="368"/>
      <c r="H132" s="368"/>
      <c r="I132" s="368"/>
      <c r="J132" s="359">
        <f t="shared" si="108"/>
        <v>0</v>
      </c>
      <c r="K132" s="359">
        <f t="shared" si="109"/>
        <v>0</v>
      </c>
      <c r="L132" s="366"/>
      <c r="M132" s="366"/>
      <c r="N132" s="366"/>
      <c r="O132" s="369"/>
      <c r="P132" s="370">
        <f>SUMIFS('C2_Hinzu_Kürz'!$D$4:$D$203,'C2_Hinzu_Kürz'!$B$4:$B$203,$A132,'C2_Hinzu_Kürz'!$C$4:$C$203,CONCATENATE($B132," ",C132),'C2_Hinzu_Kürz'!$E$4:$E$203,"Hinzurechnung")</f>
        <v>0</v>
      </c>
      <c r="Q132" s="370">
        <f>SUMIFS('C2_Hinzu_Kürz'!$D$4:$D$203,'C2_Hinzu_Kürz'!$B$4:$B$203,$A132,'C2_Hinzu_Kürz'!$C$4:$C$203,CONCATENATE($B132," ",$C132),'C2_Hinzu_Kürz'!$E$4:$E$203,"Kürzung")</f>
        <v>0</v>
      </c>
      <c r="R132" s="386"/>
      <c r="S132" s="386"/>
      <c r="T132" s="386"/>
      <c r="U132" s="363">
        <f t="shared" si="107"/>
        <v>0</v>
      </c>
      <c r="V132" s="389"/>
      <c r="W132" s="388"/>
      <c r="X132" s="371"/>
      <c r="Y132" s="366"/>
      <c r="Z132" s="366"/>
    </row>
    <row r="133" spans="1:26" outlineLevel="1">
      <c r="A133" s="346">
        <f>A128</f>
        <v>2014</v>
      </c>
      <c r="B133" s="43" t="s">
        <v>57</v>
      </c>
      <c r="C133" s="10" t="s">
        <v>921</v>
      </c>
      <c r="D133" s="366"/>
      <c r="E133" s="366"/>
      <c r="F133" s="367"/>
      <c r="G133" s="368"/>
      <c r="H133" s="368"/>
      <c r="I133" s="368"/>
      <c r="J133" s="359">
        <f t="shared" si="108"/>
        <v>0</v>
      </c>
      <c r="K133" s="359">
        <f t="shared" si="109"/>
        <v>0</v>
      </c>
      <c r="L133" s="366"/>
      <c r="M133" s="366"/>
      <c r="N133" s="366"/>
      <c r="O133" s="369"/>
      <c r="P133" s="370">
        <f>SUMIFS('C2_Hinzu_Kürz'!$D$4:$D$203,'C2_Hinzu_Kürz'!$B$4:$B$203,$A133,'C2_Hinzu_Kürz'!$C$4:$C$203,CONCATENATE($B133," ",C133),'C2_Hinzu_Kürz'!$E$4:$E$203,"Hinzurechnung")</f>
        <v>0</v>
      </c>
      <c r="Q133" s="370">
        <f>SUMIFS('C2_Hinzu_Kürz'!$D$4:$D$203,'C2_Hinzu_Kürz'!$B$4:$B$203,$A133,'C2_Hinzu_Kürz'!$C$4:$C$203,CONCATENATE($B133," ",$C133),'C2_Hinzu_Kürz'!$E$4:$E$203,"Kürzung")</f>
        <v>0</v>
      </c>
      <c r="R133" s="398"/>
      <c r="S133" s="398"/>
      <c r="T133" s="398"/>
      <c r="U133" s="363">
        <f t="shared" si="107"/>
        <v>0</v>
      </c>
      <c r="V133" s="389"/>
      <c r="W133" s="388"/>
      <c r="X133" s="371"/>
      <c r="Y133" s="366"/>
      <c r="Z133" s="366"/>
    </row>
    <row r="134" spans="1:26" outlineLevel="1">
      <c r="A134" s="346">
        <f>A128</f>
        <v>2014</v>
      </c>
      <c r="B134" s="43" t="s">
        <v>58</v>
      </c>
      <c r="C134" s="10" t="s">
        <v>59</v>
      </c>
      <c r="D134" s="366"/>
      <c r="E134" s="366"/>
      <c r="F134" s="367"/>
      <c r="G134" s="368"/>
      <c r="H134" s="368"/>
      <c r="I134" s="368"/>
      <c r="J134" s="359">
        <f t="shared" si="108"/>
        <v>0</v>
      </c>
      <c r="K134" s="359">
        <f t="shared" si="109"/>
        <v>0</v>
      </c>
      <c r="L134" s="366"/>
      <c r="M134" s="366"/>
      <c r="N134" s="366"/>
      <c r="O134" s="369"/>
      <c r="P134" s="370">
        <f>SUMIFS('C2_Hinzu_Kürz'!$D$4:$D$203,'C2_Hinzu_Kürz'!$B$4:$B$203,$A134,'C2_Hinzu_Kürz'!$C$4:$C$203,CONCATENATE($B134," ",C134),'C2_Hinzu_Kürz'!$E$4:$E$203,"Hinzurechnung")</f>
        <v>0</v>
      </c>
      <c r="Q134" s="370">
        <f>SUMIFS('C2_Hinzu_Kürz'!$D$4:$D$203,'C2_Hinzu_Kürz'!$B$4:$B$203,$A134,'C2_Hinzu_Kürz'!$C$4:$C$203,CONCATENATE($B134," ",$C134),'C2_Hinzu_Kürz'!$E$4:$E$203,"Kürzung")</f>
        <v>0</v>
      </c>
      <c r="R134" s="386"/>
      <c r="S134" s="386"/>
      <c r="T134" s="386"/>
      <c r="U134" s="363">
        <f t="shared" si="107"/>
        <v>0</v>
      </c>
      <c r="V134" s="389"/>
      <c r="W134" s="388"/>
      <c r="X134" s="371"/>
      <c r="Y134" s="366"/>
      <c r="Z134" s="366"/>
    </row>
    <row r="135" spans="1:26" outlineLevel="1">
      <c r="A135" s="346">
        <f>A128</f>
        <v>2014</v>
      </c>
      <c r="B135" s="43" t="s">
        <v>60</v>
      </c>
      <c r="C135" s="10" t="s">
        <v>61</v>
      </c>
      <c r="D135" s="366"/>
      <c r="E135" s="366"/>
      <c r="F135" s="367"/>
      <c r="G135" s="368"/>
      <c r="H135" s="368"/>
      <c r="I135" s="368"/>
      <c r="J135" s="359">
        <f t="shared" si="108"/>
        <v>0</v>
      </c>
      <c r="K135" s="359">
        <f t="shared" si="109"/>
        <v>0</v>
      </c>
      <c r="L135" s="366"/>
      <c r="M135" s="366"/>
      <c r="N135" s="366"/>
      <c r="O135" s="369"/>
      <c r="P135" s="370">
        <f>SUMIFS('C2_Hinzu_Kürz'!$D$4:$D$203,'C2_Hinzu_Kürz'!$B$4:$B$203,$A135,'C2_Hinzu_Kürz'!$C$4:$C$203,CONCATENATE($B135," ",C135),'C2_Hinzu_Kürz'!$E$4:$E$203,"Hinzurechnung")</f>
        <v>0</v>
      </c>
      <c r="Q135" s="370">
        <f>SUMIFS('C2_Hinzu_Kürz'!$D$4:$D$203,'C2_Hinzu_Kürz'!$B$4:$B$203,$A135,'C2_Hinzu_Kürz'!$C$4:$C$203,CONCATENATE($B135," ",$C135),'C2_Hinzu_Kürz'!$E$4:$E$203,"Kürzung")</f>
        <v>0</v>
      </c>
      <c r="R135" s="386"/>
      <c r="S135" s="386"/>
      <c r="T135" s="386"/>
      <c r="U135" s="363">
        <f t="shared" si="107"/>
        <v>0</v>
      </c>
      <c r="V135" s="396"/>
      <c r="W135" s="397"/>
      <c r="X135" s="371"/>
      <c r="Y135" s="366"/>
      <c r="Z135" s="366"/>
    </row>
    <row r="136" spans="1:26" outlineLevel="1">
      <c r="A136" s="346">
        <f>A128</f>
        <v>2014</v>
      </c>
      <c r="B136" s="43" t="s">
        <v>62</v>
      </c>
      <c r="C136" s="10" t="s">
        <v>63</v>
      </c>
      <c r="D136" s="366"/>
      <c r="E136" s="366"/>
      <c r="F136" s="367"/>
      <c r="G136" s="368"/>
      <c r="H136" s="368"/>
      <c r="I136" s="368"/>
      <c r="J136" s="359">
        <f t="shared" si="108"/>
        <v>0</v>
      </c>
      <c r="K136" s="359">
        <f t="shared" si="109"/>
        <v>0</v>
      </c>
      <c r="L136" s="366"/>
      <c r="M136" s="366"/>
      <c r="N136" s="366"/>
      <c r="O136" s="369"/>
      <c r="P136" s="370">
        <f>SUMIFS('C2_Hinzu_Kürz'!$D$4:$D$203,'C2_Hinzu_Kürz'!$B$4:$B$203,$A136,'C2_Hinzu_Kürz'!$C$4:$C$203,CONCATENATE($B136," ",C136),'C2_Hinzu_Kürz'!$E$4:$E$203,"Hinzurechnung")</f>
        <v>0</v>
      </c>
      <c r="Q136" s="370">
        <f>SUMIFS('C2_Hinzu_Kürz'!$D$4:$D$203,'C2_Hinzu_Kürz'!$B$4:$B$203,$A136,'C2_Hinzu_Kürz'!$C$4:$C$203,CONCATENATE($B136," ",$C136),'C2_Hinzu_Kürz'!$E$4:$E$203,"Kürzung")</f>
        <v>0</v>
      </c>
      <c r="R136" s="386"/>
      <c r="S136" s="386"/>
      <c r="T136" s="386"/>
      <c r="U136" s="363">
        <f t="shared" si="107"/>
        <v>0</v>
      </c>
      <c r="V136" s="389"/>
      <c r="W136" s="388"/>
      <c r="X136" s="371"/>
      <c r="Y136" s="366"/>
      <c r="Z136" s="366"/>
    </row>
    <row r="137" spans="1:26" outlineLevel="1">
      <c r="A137" s="346">
        <f>A128</f>
        <v>2014</v>
      </c>
      <c r="B137" s="43" t="s">
        <v>64</v>
      </c>
      <c r="C137" s="11" t="s">
        <v>65</v>
      </c>
      <c r="D137" s="366"/>
      <c r="E137" s="366"/>
      <c r="F137" s="367"/>
      <c r="G137" s="368"/>
      <c r="H137" s="368"/>
      <c r="I137" s="368"/>
      <c r="J137" s="359">
        <f t="shared" si="108"/>
        <v>0</v>
      </c>
      <c r="K137" s="359">
        <f t="shared" si="109"/>
        <v>0</v>
      </c>
      <c r="L137" s="366"/>
      <c r="M137" s="366"/>
      <c r="N137" s="366"/>
      <c r="O137" s="369"/>
      <c r="P137" s="370">
        <f>SUMIFS('C2_Hinzu_Kürz'!$D$4:$D$203,'C2_Hinzu_Kürz'!$B$4:$B$203,$A137,'C2_Hinzu_Kürz'!$C$4:$C$203,CONCATENATE($B137," ",C137),'C2_Hinzu_Kürz'!$E$4:$E$203,"Hinzurechnung")</f>
        <v>0</v>
      </c>
      <c r="Q137" s="370">
        <f>SUMIFS('C2_Hinzu_Kürz'!$D$4:$D$203,'C2_Hinzu_Kürz'!$B$4:$B$203,$A137,'C2_Hinzu_Kürz'!$C$4:$C$203,CONCATENATE($B137," ",$C137),'C2_Hinzu_Kürz'!$E$4:$E$203,"Kürzung")</f>
        <v>0</v>
      </c>
      <c r="R137" s="398"/>
      <c r="S137" s="398"/>
      <c r="T137" s="398"/>
      <c r="U137" s="363">
        <f t="shared" si="107"/>
        <v>0</v>
      </c>
      <c r="V137" s="389"/>
      <c r="W137" s="388"/>
      <c r="X137" s="371"/>
      <c r="Y137" s="366"/>
      <c r="Z137" s="366"/>
    </row>
    <row r="138" spans="1:26" outlineLevel="1">
      <c r="A138" s="346">
        <f>A128</f>
        <v>2014</v>
      </c>
      <c r="B138" s="43" t="s">
        <v>66</v>
      </c>
      <c r="C138" s="10" t="s">
        <v>67</v>
      </c>
      <c r="D138" s="366"/>
      <c r="E138" s="366"/>
      <c r="F138" s="367"/>
      <c r="G138" s="368"/>
      <c r="H138" s="368"/>
      <c r="I138" s="368"/>
      <c r="J138" s="359">
        <f t="shared" si="108"/>
        <v>0</v>
      </c>
      <c r="K138" s="359">
        <f t="shared" si="109"/>
        <v>0</v>
      </c>
      <c r="L138" s="366"/>
      <c r="M138" s="366"/>
      <c r="N138" s="366"/>
      <c r="O138" s="369"/>
      <c r="P138" s="370">
        <f>SUMIFS('C2_Hinzu_Kürz'!$D$4:$D$203,'C2_Hinzu_Kürz'!$B$4:$B$203,$A138,'C2_Hinzu_Kürz'!$C$4:$C$203,CONCATENATE($B138," ",C138),'C2_Hinzu_Kürz'!$E$4:$E$203,"Hinzurechnung")</f>
        <v>0</v>
      </c>
      <c r="Q138" s="370">
        <f>SUMIFS('C2_Hinzu_Kürz'!$D$4:$D$203,'C2_Hinzu_Kürz'!$B$4:$B$203,$A138,'C2_Hinzu_Kürz'!$C$4:$C$203,CONCATENATE($B138," ",$C138),'C2_Hinzu_Kürz'!$E$4:$E$203,"Kürzung")</f>
        <v>0</v>
      </c>
      <c r="R138" s="386"/>
      <c r="S138" s="386"/>
      <c r="T138" s="386"/>
      <c r="U138" s="363">
        <f t="shared" si="107"/>
        <v>0</v>
      </c>
      <c r="V138" s="389"/>
      <c r="W138" s="388"/>
      <c r="X138" s="371"/>
      <c r="Y138" s="366"/>
      <c r="Z138" s="366"/>
    </row>
    <row r="139" spans="1:26" outlineLevel="1">
      <c r="A139" s="346">
        <f>A128</f>
        <v>2014</v>
      </c>
      <c r="B139" s="43" t="s">
        <v>68</v>
      </c>
      <c r="C139" s="10" t="s">
        <v>69</v>
      </c>
      <c r="D139" s="366"/>
      <c r="E139" s="366"/>
      <c r="F139" s="367"/>
      <c r="G139" s="368"/>
      <c r="H139" s="368"/>
      <c r="I139" s="368"/>
      <c r="J139" s="359">
        <f t="shared" si="108"/>
        <v>0</v>
      </c>
      <c r="K139" s="359">
        <f t="shared" si="109"/>
        <v>0</v>
      </c>
      <c r="L139" s="366"/>
      <c r="M139" s="366"/>
      <c r="N139" s="366"/>
      <c r="O139" s="369"/>
      <c r="P139" s="370">
        <f>SUMIFS('C2_Hinzu_Kürz'!$D$4:$D$203,'C2_Hinzu_Kürz'!$B$4:$B$203,$A139,'C2_Hinzu_Kürz'!$C$4:$C$203,CONCATENATE($B139," ",C139),'C2_Hinzu_Kürz'!$E$4:$E$203,"Hinzurechnung")</f>
        <v>0</v>
      </c>
      <c r="Q139" s="370">
        <f>SUMIFS('C2_Hinzu_Kürz'!$D$4:$D$203,'C2_Hinzu_Kürz'!$B$4:$B$203,$A139,'C2_Hinzu_Kürz'!$C$4:$C$203,CONCATENATE($B139," ",$C139),'C2_Hinzu_Kürz'!$E$4:$E$203,"Kürzung")</f>
        <v>0</v>
      </c>
      <c r="R139" s="386"/>
      <c r="S139" s="386"/>
      <c r="T139" s="386"/>
      <c r="U139" s="363">
        <f t="shared" si="107"/>
        <v>0</v>
      </c>
      <c r="V139" s="396"/>
      <c r="W139" s="397"/>
      <c r="X139" s="371"/>
      <c r="Y139" s="366"/>
      <c r="Z139" s="366"/>
    </row>
    <row r="140" spans="1:26" outlineLevel="1">
      <c r="A140" s="346">
        <f>A128</f>
        <v>2014</v>
      </c>
      <c r="B140" s="43" t="s">
        <v>70</v>
      </c>
      <c r="C140" s="10" t="s">
        <v>71</v>
      </c>
      <c r="D140" s="366"/>
      <c r="E140" s="366"/>
      <c r="F140" s="367"/>
      <c r="G140" s="368"/>
      <c r="H140" s="368"/>
      <c r="I140" s="368"/>
      <c r="J140" s="359">
        <f t="shared" si="108"/>
        <v>0</v>
      </c>
      <c r="K140" s="359">
        <f t="shared" si="109"/>
        <v>0</v>
      </c>
      <c r="L140" s="366"/>
      <c r="M140" s="366"/>
      <c r="N140" s="366"/>
      <c r="O140" s="369"/>
      <c r="P140" s="370">
        <f>SUMIFS('C2_Hinzu_Kürz'!$D$4:$D$203,'C2_Hinzu_Kürz'!$B$4:$B$203,$A140,'C2_Hinzu_Kürz'!$C$4:$C$203,CONCATENATE($B140," ",C140),'C2_Hinzu_Kürz'!$E$4:$E$203,"Hinzurechnung")</f>
        <v>0</v>
      </c>
      <c r="Q140" s="370">
        <f>SUMIFS('C2_Hinzu_Kürz'!$D$4:$D$203,'C2_Hinzu_Kürz'!$B$4:$B$203,$A140,'C2_Hinzu_Kürz'!$C$4:$C$203,CONCATENATE($B140," ",$C140),'C2_Hinzu_Kürz'!$E$4:$E$203,"Kürzung")</f>
        <v>0</v>
      </c>
      <c r="R140" s="386"/>
      <c r="S140" s="386"/>
      <c r="T140" s="386"/>
      <c r="U140" s="363">
        <f t="shared" si="107"/>
        <v>0</v>
      </c>
      <c r="V140" s="389"/>
      <c r="W140" s="388"/>
      <c r="X140" s="371"/>
      <c r="Y140" s="366"/>
      <c r="Z140" s="366"/>
    </row>
    <row r="141" spans="1:26" outlineLevel="1">
      <c r="A141" s="346">
        <f>A128</f>
        <v>2014</v>
      </c>
      <c r="B141" s="43" t="s">
        <v>72</v>
      </c>
      <c r="C141" s="11" t="s">
        <v>73</v>
      </c>
      <c r="D141" s="366"/>
      <c r="E141" s="366"/>
      <c r="F141" s="367"/>
      <c r="G141" s="368"/>
      <c r="H141" s="368"/>
      <c r="I141" s="368"/>
      <c r="J141" s="359">
        <f t="shared" si="108"/>
        <v>0</v>
      </c>
      <c r="K141" s="359">
        <f t="shared" si="109"/>
        <v>0</v>
      </c>
      <c r="L141" s="366"/>
      <c r="M141" s="366"/>
      <c r="N141" s="366"/>
      <c r="O141" s="369"/>
      <c r="P141" s="370">
        <f>SUMIFS('C2_Hinzu_Kürz'!$D$4:$D$203,'C2_Hinzu_Kürz'!$B$4:$B$203,$A141,'C2_Hinzu_Kürz'!$C$4:$C$203,CONCATENATE($B141," ",C141),'C2_Hinzu_Kürz'!$E$4:$E$203,"Hinzurechnung")</f>
        <v>0</v>
      </c>
      <c r="Q141" s="370">
        <f>SUMIFS('C2_Hinzu_Kürz'!$D$4:$D$203,'C2_Hinzu_Kürz'!$B$4:$B$203,$A141,'C2_Hinzu_Kürz'!$C$4:$C$203,CONCATENATE($B141," ",$C141),'C2_Hinzu_Kürz'!$E$4:$E$203,"Kürzung")</f>
        <v>0</v>
      </c>
      <c r="R141" s="398"/>
      <c r="S141" s="398"/>
      <c r="T141" s="398"/>
      <c r="U141" s="363">
        <f t="shared" si="107"/>
        <v>0</v>
      </c>
      <c r="V141" s="389"/>
      <c r="W141" s="388"/>
      <c r="X141" s="371"/>
      <c r="Y141" s="366"/>
      <c r="Z141" s="366"/>
    </row>
    <row r="142" spans="1:26" ht="30" outlineLevel="1">
      <c r="A142" s="346">
        <f>A128</f>
        <v>2014</v>
      </c>
      <c r="B142" s="43" t="s">
        <v>74</v>
      </c>
      <c r="C142" s="10" t="s">
        <v>922</v>
      </c>
      <c r="D142" s="366"/>
      <c r="E142" s="366"/>
      <c r="F142" s="367"/>
      <c r="G142" s="368"/>
      <c r="H142" s="368"/>
      <c r="I142" s="368"/>
      <c r="J142" s="359">
        <f t="shared" si="108"/>
        <v>0</v>
      </c>
      <c r="K142" s="359">
        <f t="shared" si="109"/>
        <v>0</v>
      </c>
      <c r="L142" s="366"/>
      <c r="M142" s="366"/>
      <c r="N142" s="372"/>
      <c r="O142" s="369"/>
      <c r="P142" s="370">
        <f>SUMIFS('C2_Hinzu_Kürz'!$D$4:$D$203,'C2_Hinzu_Kürz'!$B$4:$B$203,$A142,'C2_Hinzu_Kürz'!$C$4:$C$203,CONCATENATE($B142," ",C142),'C2_Hinzu_Kürz'!$E$4:$E$203,"Hinzurechnung")</f>
        <v>0</v>
      </c>
      <c r="Q142" s="370">
        <f>SUMIFS('C2_Hinzu_Kürz'!$D$4:$D$203,'C2_Hinzu_Kürz'!$B$4:$B$203,$A142,'C2_Hinzu_Kürz'!$C$4:$C$203,CONCATENATE($B142," ",$C142),'C2_Hinzu_Kürz'!$E$4:$E$203,"Kürzung")</f>
        <v>0</v>
      </c>
      <c r="R142" s="386"/>
      <c r="S142" s="386"/>
      <c r="T142" s="386"/>
      <c r="U142" s="363">
        <f t="shared" si="107"/>
        <v>0</v>
      </c>
      <c r="V142" s="389"/>
      <c r="W142" s="388"/>
      <c r="X142" s="371"/>
      <c r="Y142" s="366"/>
      <c r="Z142" s="366"/>
    </row>
    <row r="143" spans="1:26" outlineLevel="1">
      <c r="A143" s="346">
        <f>A128</f>
        <v>2014</v>
      </c>
      <c r="B143" s="43" t="s">
        <v>75</v>
      </c>
      <c r="C143" s="10" t="s">
        <v>76</v>
      </c>
      <c r="D143" s="366"/>
      <c r="E143" s="369"/>
      <c r="F143" s="367"/>
      <c r="G143" s="368"/>
      <c r="H143" s="368"/>
      <c r="I143" s="368"/>
      <c r="J143" s="359">
        <f t="shared" si="108"/>
        <v>0</v>
      </c>
      <c r="K143" s="359">
        <f t="shared" si="109"/>
        <v>0</v>
      </c>
      <c r="L143" s="366"/>
      <c r="M143" s="369"/>
      <c r="N143" s="370">
        <f>SUMIF('C1_Sonstiges'!B$5:B$54,$A128,'C1_Sonstiges'!D$5:D$54)</f>
        <v>0</v>
      </c>
      <c r="O143" s="373"/>
      <c r="P143" s="370">
        <f>SUMIFS('C2_Hinzu_Kürz'!$D$4:$D$203,'C2_Hinzu_Kürz'!$B$4:$B$203,$A143,'C2_Hinzu_Kürz'!$C$4:$C$203,CONCATENATE($B143," ",C143),'C2_Hinzu_Kürz'!$E$4:$E$203,"Hinzurechnung")</f>
        <v>0</v>
      </c>
      <c r="Q143" s="370">
        <f>SUMIFS('C2_Hinzu_Kürz'!$D$4:$D$203,'C2_Hinzu_Kürz'!$B$4:$B$203,$A143,'C2_Hinzu_Kürz'!$C$4:$C$203,CONCATENATE($B143," ",$C143),'C2_Hinzu_Kürz'!$E$4:$E$203,"Kürzung")</f>
        <v>0</v>
      </c>
      <c r="R143" s="386"/>
      <c r="S143" s="386"/>
      <c r="T143" s="386"/>
      <c r="U143" s="363">
        <f t="shared" si="107"/>
        <v>0</v>
      </c>
      <c r="V143" s="396"/>
      <c r="W143" s="397"/>
      <c r="X143" s="371"/>
      <c r="Y143" s="366"/>
      <c r="Z143" s="366"/>
    </row>
    <row r="144" spans="1:26" outlineLevel="1">
      <c r="A144" s="346">
        <f>A128</f>
        <v>2014</v>
      </c>
      <c r="B144" s="43" t="s">
        <v>77</v>
      </c>
      <c r="C144" s="10" t="s">
        <v>78</v>
      </c>
      <c r="D144" s="366"/>
      <c r="E144" s="369"/>
      <c r="F144" s="367"/>
      <c r="G144" s="368"/>
      <c r="H144" s="368"/>
      <c r="I144" s="368"/>
      <c r="J144" s="359">
        <f t="shared" si="108"/>
        <v>0</v>
      </c>
      <c r="K144" s="359">
        <f t="shared" si="109"/>
        <v>0</v>
      </c>
      <c r="L144" s="366"/>
      <c r="M144" s="369"/>
      <c r="N144" s="370">
        <f>SUMIF('C1_Sonstiges'!B$59:B$108,$A128,'C1_Sonstiges'!D$59:D$108)</f>
        <v>0</v>
      </c>
      <c r="O144" s="373"/>
      <c r="P144" s="370">
        <f>SUMIFS('C2_Hinzu_Kürz'!$D$4:$D$203,'C2_Hinzu_Kürz'!$B$4:$B$203,$A144,'C2_Hinzu_Kürz'!$C$4:$C$203,CONCATENATE($B144," ",C144),'C2_Hinzu_Kürz'!$E$4:$E$203,"Hinzurechnung")</f>
        <v>0</v>
      </c>
      <c r="Q144" s="370">
        <f>SUMIFS('C2_Hinzu_Kürz'!$D$4:$D$203,'C2_Hinzu_Kürz'!$B$4:$B$203,$A144,'C2_Hinzu_Kürz'!$C$4:$C$203,CONCATENATE($B144," ",$C144),'C2_Hinzu_Kürz'!$E$4:$E$203,"Kürzung")</f>
        <v>0</v>
      </c>
      <c r="R144" s="386"/>
      <c r="S144" s="386"/>
      <c r="T144" s="386"/>
      <c r="U144" s="363">
        <f t="shared" si="107"/>
        <v>0</v>
      </c>
      <c r="V144" s="389"/>
      <c r="W144" s="388"/>
      <c r="X144" s="371"/>
      <c r="Y144" s="366"/>
      <c r="Z144" s="366"/>
    </row>
    <row r="145" spans="1:26" outlineLevel="1">
      <c r="A145" s="346">
        <f>A128</f>
        <v>2014</v>
      </c>
      <c r="B145" s="44" t="s">
        <v>79</v>
      </c>
      <c r="C145" s="12" t="s">
        <v>80</v>
      </c>
      <c r="D145" s="359">
        <f>D146+D147+D148+D149+D150</f>
        <v>0</v>
      </c>
      <c r="E145" s="359">
        <f>E146+E147+E148+E149+E150</f>
        <v>0</v>
      </c>
      <c r="F145" s="359">
        <f t="shared" ref="F145:Z145" si="110">F146+F147+F148+F149+F150</f>
        <v>0</v>
      </c>
      <c r="G145" s="359">
        <f t="shared" si="110"/>
        <v>0</v>
      </c>
      <c r="H145" s="359">
        <f t="shared" si="110"/>
        <v>0</v>
      </c>
      <c r="I145" s="359">
        <f t="shared" si="110"/>
        <v>0</v>
      </c>
      <c r="J145" s="359">
        <f t="shared" si="110"/>
        <v>0</v>
      </c>
      <c r="K145" s="359">
        <f t="shared" si="110"/>
        <v>0</v>
      </c>
      <c r="L145" s="359">
        <f t="shared" si="110"/>
        <v>0</v>
      </c>
      <c r="M145" s="359">
        <f t="shared" si="110"/>
        <v>0</v>
      </c>
      <c r="N145" s="374">
        <f t="shared" si="110"/>
        <v>0</v>
      </c>
      <c r="O145" s="360">
        <f t="shared" si="110"/>
        <v>0</v>
      </c>
      <c r="P145" s="360">
        <f t="shared" si="110"/>
        <v>0</v>
      </c>
      <c r="Q145" s="360">
        <f t="shared" si="110"/>
        <v>0</v>
      </c>
      <c r="R145" s="389"/>
      <c r="S145" s="386"/>
      <c r="T145" s="388"/>
      <c r="U145" s="363">
        <f t="shared" si="110"/>
        <v>0</v>
      </c>
      <c r="V145" s="389"/>
      <c r="W145" s="388"/>
      <c r="X145" s="362">
        <f t="shared" si="110"/>
        <v>0</v>
      </c>
      <c r="Y145" s="359">
        <f t="shared" si="110"/>
        <v>0</v>
      </c>
      <c r="Z145" s="359">
        <f t="shared" si="110"/>
        <v>0</v>
      </c>
    </row>
    <row r="146" spans="1:26" outlineLevel="1">
      <c r="A146" s="346">
        <f>A128</f>
        <v>2014</v>
      </c>
      <c r="B146" s="45" t="s">
        <v>81</v>
      </c>
      <c r="C146" s="14" t="s">
        <v>82</v>
      </c>
      <c r="D146" s="366"/>
      <c r="E146" s="366"/>
      <c r="F146" s="366"/>
      <c r="G146" s="366"/>
      <c r="H146" s="366"/>
      <c r="I146" s="366"/>
      <c r="J146" s="359">
        <f t="shared" ref="J146:J159" si="111">L146+N146</f>
        <v>0</v>
      </c>
      <c r="K146" s="359">
        <f t="shared" ref="K146:K159" si="112">M146+O146</f>
        <v>0</v>
      </c>
      <c r="L146" s="366"/>
      <c r="M146" s="366"/>
      <c r="N146" s="366"/>
      <c r="O146" s="369"/>
      <c r="P146" s="370">
        <f>SUMIFS('C2_Hinzu_Kürz'!$D$4:$D$203,'C2_Hinzu_Kürz'!$B$4:$B$203,$A146,'C2_Hinzu_Kürz'!$C$4:$C$203,CONCATENATE($B146," ",C146),'C2_Hinzu_Kürz'!$E$4:$E$203,"Hinzurechnung")</f>
        <v>0</v>
      </c>
      <c r="Q146" s="370">
        <f>SUMIFS('C2_Hinzu_Kürz'!$D$4:$D$203,'C2_Hinzu_Kürz'!$B$4:$B$203,$A146,'C2_Hinzu_Kürz'!$C$4:$C$203,CONCATENATE($B146," ",$C146),'C2_Hinzu_Kürz'!$E$4:$E$203,"Kürzung")</f>
        <v>0</v>
      </c>
      <c r="R146" s="389"/>
      <c r="S146" s="386"/>
      <c r="T146" s="388"/>
      <c r="U146" s="363">
        <f t="shared" ref="U146:U159" si="113">N146+P146-Q146-R146-S146-T146</f>
        <v>0</v>
      </c>
      <c r="V146" s="389"/>
      <c r="W146" s="388"/>
      <c r="X146" s="371"/>
      <c r="Y146" s="366"/>
      <c r="Z146" s="366"/>
    </row>
    <row r="147" spans="1:26" outlineLevel="1">
      <c r="A147" s="346">
        <f>A128</f>
        <v>2014</v>
      </c>
      <c r="B147" s="45" t="s">
        <v>83</v>
      </c>
      <c r="C147" s="14" t="s">
        <v>84</v>
      </c>
      <c r="D147" s="366"/>
      <c r="E147" s="366"/>
      <c r="F147" s="366"/>
      <c r="G147" s="366"/>
      <c r="H147" s="366"/>
      <c r="I147" s="366"/>
      <c r="J147" s="359">
        <f t="shared" si="111"/>
        <v>0</v>
      </c>
      <c r="K147" s="359">
        <f t="shared" si="112"/>
        <v>0</v>
      </c>
      <c r="L147" s="366"/>
      <c r="M147" s="366"/>
      <c r="N147" s="366"/>
      <c r="O147" s="369"/>
      <c r="P147" s="370">
        <f>SUMIFS('C2_Hinzu_Kürz'!$D$4:$D$203,'C2_Hinzu_Kürz'!$B$4:$B$203,$A147,'C2_Hinzu_Kürz'!$C$4:$C$203,CONCATENATE($B147," ",C147),'C2_Hinzu_Kürz'!$E$4:$E$203,"Hinzurechnung")</f>
        <v>0</v>
      </c>
      <c r="Q147" s="370">
        <f>SUMIFS('C2_Hinzu_Kürz'!$D$4:$D$203,'C2_Hinzu_Kürz'!$B$4:$B$203,$A147,'C2_Hinzu_Kürz'!$C$4:$C$203,CONCATENATE($B147," ",$C147),'C2_Hinzu_Kürz'!$E$4:$E$203,"Kürzung")</f>
        <v>0</v>
      </c>
      <c r="R147" s="389"/>
      <c r="S147" s="386"/>
      <c r="T147" s="388"/>
      <c r="U147" s="363">
        <f t="shared" si="113"/>
        <v>0</v>
      </c>
      <c r="V147" s="389"/>
      <c r="W147" s="388"/>
      <c r="X147" s="371"/>
      <c r="Y147" s="366"/>
      <c r="Z147" s="366"/>
    </row>
    <row r="148" spans="1:26" outlineLevel="1">
      <c r="A148" s="346">
        <f>A128</f>
        <v>2014</v>
      </c>
      <c r="B148" s="45" t="s">
        <v>85</v>
      </c>
      <c r="C148" s="14" t="s">
        <v>86</v>
      </c>
      <c r="D148" s="366"/>
      <c r="E148" s="366"/>
      <c r="F148" s="366"/>
      <c r="G148" s="366"/>
      <c r="H148" s="366"/>
      <c r="I148" s="366"/>
      <c r="J148" s="359">
        <f t="shared" si="111"/>
        <v>0</v>
      </c>
      <c r="K148" s="359">
        <f t="shared" si="112"/>
        <v>0</v>
      </c>
      <c r="L148" s="366"/>
      <c r="M148" s="366"/>
      <c r="N148" s="366"/>
      <c r="O148" s="369"/>
      <c r="P148" s="370">
        <f>SUMIFS('C2_Hinzu_Kürz'!$D$4:$D$203,'C2_Hinzu_Kürz'!$B$4:$B$203,$A148,'C2_Hinzu_Kürz'!$C$4:$C$203,CONCATENATE($B148," ",C148),'C2_Hinzu_Kürz'!$E$4:$E$203,"Hinzurechnung")</f>
        <v>0</v>
      </c>
      <c r="Q148" s="370">
        <f>SUMIFS('C2_Hinzu_Kürz'!$D$4:$D$203,'C2_Hinzu_Kürz'!$B$4:$B$203,$A148,'C2_Hinzu_Kürz'!$C$4:$C$203,CONCATENATE($B148," ",$C148),'C2_Hinzu_Kürz'!$E$4:$E$203,"Kürzung")</f>
        <v>0</v>
      </c>
      <c r="R148" s="396"/>
      <c r="S148" s="398"/>
      <c r="T148" s="397"/>
      <c r="U148" s="363">
        <f t="shared" si="113"/>
        <v>0</v>
      </c>
      <c r="V148" s="389"/>
      <c r="W148" s="388"/>
      <c r="X148" s="371"/>
      <c r="Y148" s="366"/>
      <c r="Z148" s="366"/>
    </row>
    <row r="149" spans="1:26" outlineLevel="1">
      <c r="A149" s="346">
        <f>A128</f>
        <v>2014</v>
      </c>
      <c r="B149" s="45" t="s">
        <v>87</v>
      </c>
      <c r="C149" s="14" t="s">
        <v>88</v>
      </c>
      <c r="D149" s="366"/>
      <c r="E149" s="366"/>
      <c r="F149" s="366"/>
      <c r="G149" s="366"/>
      <c r="H149" s="366"/>
      <c r="I149" s="366"/>
      <c r="J149" s="359">
        <f t="shared" si="111"/>
        <v>0</v>
      </c>
      <c r="K149" s="359">
        <f t="shared" si="112"/>
        <v>0</v>
      </c>
      <c r="L149" s="366"/>
      <c r="M149" s="366"/>
      <c r="N149" s="366"/>
      <c r="O149" s="369"/>
      <c r="P149" s="370">
        <f>SUMIFS('C2_Hinzu_Kürz'!$D$4:$D$203,'C2_Hinzu_Kürz'!$B$4:$B$203,$A149,'C2_Hinzu_Kürz'!$C$4:$C$203,CONCATENATE($B149," ",C149),'C2_Hinzu_Kürz'!$E$4:$E$203,"Hinzurechnung")</f>
        <v>0</v>
      </c>
      <c r="Q149" s="370">
        <f>SUMIFS('C2_Hinzu_Kürz'!$D$4:$D$203,'C2_Hinzu_Kürz'!$B$4:$B$203,$A149,'C2_Hinzu_Kürz'!$C$4:$C$203,CONCATENATE($B149," ",$C149),'C2_Hinzu_Kürz'!$E$4:$E$203,"Kürzung")</f>
        <v>0</v>
      </c>
      <c r="R149" s="389"/>
      <c r="S149" s="386"/>
      <c r="T149" s="388"/>
      <c r="U149" s="363">
        <f t="shared" si="113"/>
        <v>0</v>
      </c>
      <c r="V149" s="396"/>
      <c r="W149" s="397"/>
      <c r="X149" s="371"/>
      <c r="Y149" s="366"/>
      <c r="Z149" s="366"/>
    </row>
    <row r="150" spans="1:26" outlineLevel="1">
      <c r="A150" s="346">
        <f>A128</f>
        <v>2014</v>
      </c>
      <c r="B150" s="45" t="s">
        <v>89</v>
      </c>
      <c r="C150" s="14" t="s">
        <v>90</v>
      </c>
      <c r="D150" s="366"/>
      <c r="E150" s="366"/>
      <c r="F150" s="366"/>
      <c r="G150" s="366"/>
      <c r="H150" s="366"/>
      <c r="I150" s="366"/>
      <c r="J150" s="359">
        <f t="shared" si="111"/>
        <v>0</v>
      </c>
      <c r="K150" s="359">
        <f t="shared" si="112"/>
        <v>0</v>
      </c>
      <c r="L150" s="366"/>
      <c r="M150" s="366"/>
      <c r="N150" s="366"/>
      <c r="O150" s="369"/>
      <c r="P150" s="370">
        <f>SUMIFS('C2_Hinzu_Kürz'!$D$4:$D$203,'C2_Hinzu_Kürz'!$B$4:$B$203,$A150,'C2_Hinzu_Kürz'!$C$4:$C$203,CONCATENATE($B150," ",C150),'C2_Hinzu_Kürz'!$E$4:$E$203,"Hinzurechnung")</f>
        <v>0</v>
      </c>
      <c r="Q150" s="370">
        <f>SUMIFS('C2_Hinzu_Kürz'!$D$4:$D$203,'C2_Hinzu_Kürz'!$B$4:$B$203,$A150,'C2_Hinzu_Kürz'!$C$4:$C$203,CONCATENATE($B150," ",$C150),'C2_Hinzu_Kürz'!$E$4:$E$203,"Kürzung")</f>
        <v>0</v>
      </c>
      <c r="R150" s="389"/>
      <c r="S150" s="386"/>
      <c r="T150" s="388"/>
      <c r="U150" s="363">
        <f t="shared" si="113"/>
        <v>0</v>
      </c>
      <c r="V150" s="389"/>
      <c r="W150" s="388"/>
      <c r="X150" s="371"/>
      <c r="Y150" s="366"/>
      <c r="Z150" s="366"/>
    </row>
    <row r="151" spans="1:26" outlineLevel="1">
      <c r="A151" s="346">
        <f>A128</f>
        <v>2014</v>
      </c>
      <c r="B151" s="44" t="s">
        <v>91</v>
      </c>
      <c r="C151" s="12" t="s">
        <v>92</v>
      </c>
      <c r="D151" s="366"/>
      <c r="E151" s="366"/>
      <c r="F151" s="366"/>
      <c r="G151" s="366"/>
      <c r="H151" s="366"/>
      <c r="I151" s="366"/>
      <c r="J151" s="359">
        <f t="shared" si="111"/>
        <v>0</v>
      </c>
      <c r="K151" s="359">
        <f t="shared" si="112"/>
        <v>0</v>
      </c>
      <c r="L151" s="366"/>
      <c r="M151" s="366"/>
      <c r="N151" s="366"/>
      <c r="O151" s="369"/>
      <c r="P151" s="370">
        <f>SUMIFS('C2_Hinzu_Kürz'!$D$4:$D$203,'C2_Hinzu_Kürz'!$B$4:$B$203,$A151,'C2_Hinzu_Kürz'!$C$4:$C$203,CONCATENATE($B151," ",C151),'C2_Hinzu_Kürz'!$E$4:$E$203,"Hinzurechnung")</f>
        <v>0</v>
      </c>
      <c r="Q151" s="370">
        <f>SUMIFS('C2_Hinzu_Kürz'!$D$4:$D$203,'C2_Hinzu_Kürz'!$B$4:$B$203,$A151,'C2_Hinzu_Kürz'!$C$4:$C$203,CONCATENATE($B151," ",$C151),'C2_Hinzu_Kürz'!$E$4:$E$203,"Kürzung")</f>
        <v>0</v>
      </c>
      <c r="R151" s="389"/>
      <c r="S151" s="386"/>
      <c r="T151" s="388"/>
      <c r="U151" s="363">
        <f t="shared" si="113"/>
        <v>0</v>
      </c>
      <c r="V151" s="389"/>
      <c r="W151" s="388"/>
      <c r="X151" s="371"/>
      <c r="Y151" s="366"/>
      <c r="Z151" s="366"/>
    </row>
    <row r="152" spans="1:26" outlineLevel="1">
      <c r="A152" s="346">
        <f>A128</f>
        <v>2014</v>
      </c>
      <c r="B152" s="44" t="s">
        <v>93</v>
      </c>
      <c r="C152" s="15" t="s">
        <v>94</v>
      </c>
      <c r="D152" s="366"/>
      <c r="E152" s="366"/>
      <c r="F152" s="366"/>
      <c r="G152" s="366"/>
      <c r="H152" s="366"/>
      <c r="I152" s="366"/>
      <c r="J152" s="359">
        <f t="shared" si="111"/>
        <v>0</v>
      </c>
      <c r="K152" s="359">
        <f t="shared" si="112"/>
        <v>0</v>
      </c>
      <c r="L152" s="366"/>
      <c r="M152" s="366"/>
      <c r="N152" s="366"/>
      <c r="O152" s="369"/>
      <c r="P152" s="370">
        <f>SUMIFS('C2_Hinzu_Kürz'!$D$4:$D$203,'C2_Hinzu_Kürz'!$B$4:$B$203,$A152,'C2_Hinzu_Kürz'!$C$4:$C$203,CONCATENATE($B152," ",C152),'C2_Hinzu_Kürz'!$E$4:$E$203,"Hinzurechnung")</f>
        <v>0</v>
      </c>
      <c r="Q152" s="370">
        <f>SUMIFS('C2_Hinzu_Kürz'!$D$4:$D$203,'C2_Hinzu_Kürz'!$B$4:$B$203,$A152,'C2_Hinzu_Kürz'!$C$4:$C$203,CONCATENATE($B152," ",$C152),'C2_Hinzu_Kürz'!$E$4:$E$203,"Kürzung")</f>
        <v>0</v>
      </c>
      <c r="R152" s="396"/>
      <c r="S152" s="398"/>
      <c r="T152" s="397"/>
      <c r="U152" s="363">
        <f t="shared" si="113"/>
        <v>0</v>
      </c>
      <c r="V152" s="389"/>
      <c r="W152" s="388"/>
      <c r="X152" s="371"/>
      <c r="Y152" s="366"/>
      <c r="Z152" s="366"/>
    </row>
    <row r="153" spans="1:26" outlineLevel="1">
      <c r="A153" s="346">
        <f>A128</f>
        <v>2014</v>
      </c>
      <c r="B153" s="44" t="s">
        <v>95</v>
      </c>
      <c r="C153" s="15" t="s">
        <v>96</v>
      </c>
      <c r="D153" s="366"/>
      <c r="E153" s="366"/>
      <c r="F153" s="366"/>
      <c r="G153" s="366"/>
      <c r="H153" s="366"/>
      <c r="I153" s="366"/>
      <c r="J153" s="359">
        <f t="shared" si="111"/>
        <v>0</v>
      </c>
      <c r="K153" s="359">
        <f t="shared" si="112"/>
        <v>0</v>
      </c>
      <c r="L153" s="366"/>
      <c r="M153" s="366"/>
      <c r="N153" s="372"/>
      <c r="O153" s="369"/>
      <c r="P153" s="370">
        <f>SUMIFS('C2_Hinzu_Kürz'!$D$4:$D$203,'C2_Hinzu_Kürz'!$B$4:$B$203,$A153,'C2_Hinzu_Kürz'!$C$4:$C$203,CONCATENATE($B153," ",C153),'C2_Hinzu_Kürz'!$E$4:$E$203,"Hinzurechnung")</f>
        <v>0</v>
      </c>
      <c r="Q153" s="370">
        <f>SUMIFS('C2_Hinzu_Kürz'!$D$4:$D$203,'C2_Hinzu_Kürz'!$B$4:$B$203,$A153,'C2_Hinzu_Kürz'!$C$4:$C$203,CONCATENATE($B153," ",$C153),'C2_Hinzu_Kürz'!$E$4:$E$203,"Kürzung")</f>
        <v>0</v>
      </c>
      <c r="R153" s="389"/>
      <c r="S153" s="386"/>
      <c r="T153" s="388"/>
      <c r="U153" s="363">
        <f t="shared" si="113"/>
        <v>0</v>
      </c>
      <c r="V153" s="396"/>
      <c r="W153" s="397"/>
      <c r="X153" s="371"/>
      <c r="Y153" s="366"/>
      <c r="Z153" s="366"/>
    </row>
    <row r="154" spans="1:26" outlineLevel="1">
      <c r="A154" s="346">
        <f>A128</f>
        <v>2014</v>
      </c>
      <c r="B154" s="44" t="s">
        <v>97</v>
      </c>
      <c r="C154" s="15" t="s">
        <v>98</v>
      </c>
      <c r="D154" s="366"/>
      <c r="E154" s="369"/>
      <c r="F154" s="366"/>
      <c r="G154" s="366"/>
      <c r="H154" s="366"/>
      <c r="I154" s="366"/>
      <c r="J154" s="359">
        <f t="shared" si="111"/>
        <v>0</v>
      </c>
      <c r="K154" s="359">
        <f t="shared" si="112"/>
        <v>0</v>
      </c>
      <c r="L154" s="366"/>
      <c r="M154" s="369"/>
      <c r="N154" s="370">
        <f>SUMIF('C1_Sonstiges'!B$113:B$162,$A128,'C1_Sonstiges'!D$113:D$162)</f>
        <v>0</v>
      </c>
      <c r="O154" s="373"/>
      <c r="P154" s="370">
        <f>SUMIFS('C2_Hinzu_Kürz'!$D$4:$D$203,'C2_Hinzu_Kürz'!$B$4:$B$203,$A154,'C2_Hinzu_Kürz'!$C$4:$C$203,CONCATENATE($B154," ",C154),'C2_Hinzu_Kürz'!$E$4:$E$203,"Hinzurechnung")</f>
        <v>0</v>
      </c>
      <c r="Q154" s="370">
        <f>SUMIFS('C2_Hinzu_Kürz'!$D$4:$D$203,'C2_Hinzu_Kürz'!$B$4:$B$203,$A154,'C2_Hinzu_Kürz'!$C$4:$C$203,CONCATENATE($B154," ",$C154),'C2_Hinzu_Kürz'!$E$4:$E$203,"Kürzung")</f>
        <v>0</v>
      </c>
      <c r="R154" s="389"/>
      <c r="S154" s="386"/>
      <c r="T154" s="388"/>
      <c r="U154" s="363">
        <f t="shared" si="113"/>
        <v>0</v>
      </c>
      <c r="V154" s="389"/>
      <c r="W154" s="388"/>
      <c r="X154" s="371"/>
      <c r="Y154" s="366"/>
      <c r="Z154" s="366"/>
    </row>
    <row r="155" spans="1:26" outlineLevel="1">
      <c r="A155" s="346">
        <f>A128</f>
        <v>2014</v>
      </c>
      <c r="B155" s="44" t="s">
        <v>99</v>
      </c>
      <c r="C155" s="9" t="s">
        <v>100</v>
      </c>
      <c r="D155" s="366"/>
      <c r="E155" s="366"/>
      <c r="F155" s="366"/>
      <c r="G155" s="366"/>
      <c r="H155" s="366"/>
      <c r="I155" s="366"/>
      <c r="J155" s="359">
        <f t="shared" si="111"/>
        <v>0</v>
      </c>
      <c r="K155" s="359">
        <f t="shared" si="112"/>
        <v>0</v>
      </c>
      <c r="L155" s="366"/>
      <c r="M155" s="366"/>
      <c r="N155" s="375"/>
      <c r="O155" s="369"/>
      <c r="P155" s="370">
        <f>SUMIFS('C2_Hinzu_Kürz'!$D$4:$D$203,'C2_Hinzu_Kürz'!$B$4:$B$203,$A155,'C2_Hinzu_Kürz'!$C$4:$C$203,CONCATENATE($B155," ",C155),'C2_Hinzu_Kürz'!$E$4:$E$203,"Hinzurechnung")</f>
        <v>0</v>
      </c>
      <c r="Q155" s="370">
        <f>SUMIFS('C2_Hinzu_Kürz'!$D$4:$D$203,'C2_Hinzu_Kürz'!$B$4:$B$203,$A155,'C2_Hinzu_Kürz'!$C$4:$C$203,CONCATENATE($B155," ",$C155),'C2_Hinzu_Kürz'!$E$4:$E$203,"Kürzung")</f>
        <v>0</v>
      </c>
      <c r="R155" s="389"/>
      <c r="S155" s="386"/>
      <c r="T155" s="388"/>
      <c r="U155" s="363">
        <f t="shared" si="113"/>
        <v>0</v>
      </c>
      <c r="V155" s="389"/>
      <c r="W155" s="388"/>
      <c r="X155" s="371"/>
      <c r="Y155" s="366"/>
      <c r="Z155" s="366"/>
    </row>
    <row r="156" spans="1:26" outlineLevel="1">
      <c r="A156" s="346">
        <f>A128</f>
        <v>2014</v>
      </c>
      <c r="B156" s="44" t="s">
        <v>101</v>
      </c>
      <c r="C156" s="9" t="s">
        <v>102</v>
      </c>
      <c r="D156" s="366"/>
      <c r="E156" s="366"/>
      <c r="F156" s="366"/>
      <c r="G156" s="366"/>
      <c r="H156" s="366"/>
      <c r="I156" s="366"/>
      <c r="J156" s="359">
        <f t="shared" si="111"/>
        <v>0</v>
      </c>
      <c r="K156" s="359">
        <f t="shared" si="112"/>
        <v>0</v>
      </c>
      <c r="L156" s="366"/>
      <c r="M156" s="366"/>
      <c r="N156" s="366"/>
      <c r="O156" s="369"/>
      <c r="P156" s="370">
        <f>SUMIFS('C2_Hinzu_Kürz'!$D$4:$D$203,'C2_Hinzu_Kürz'!$B$4:$B$203,$A156,'C2_Hinzu_Kürz'!$C$4:$C$203,CONCATENATE($B156," ",C156),'C2_Hinzu_Kürz'!$E$4:$E$203,"Hinzurechnung")</f>
        <v>0</v>
      </c>
      <c r="Q156" s="370">
        <f>SUMIFS('C2_Hinzu_Kürz'!$D$4:$D$203,'C2_Hinzu_Kürz'!$B$4:$B$203,$A156,'C2_Hinzu_Kürz'!$C$4:$C$203,CONCATENATE($B156," ",$C156),'C2_Hinzu_Kürz'!$E$4:$E$203,"Kürzung")</f>
        <v>0</v>
      </c>
      <c r="R156" s="389"/>
      <c r="S156" s="386"/>
      <c r="T156" s="388"/>
      <c r="U156" s="363">
        <f t="shared" si="113"/>
        <v>0</v>
      </c>
      <c r="V156" s="389"/>
      <c r="W156" s="388"/>
      <c r="X156" s="371"/>
      <c r="Y156" s="366"/>
      <c r="Z156" s="366"/>
    </row>
    <row r="157" spans="1:26" outlineLevel="1">
      <c r="A157" s="346">
        <f>A128</f>
        <v>2014</v>
      </c>
      <c r="B157" s="44" t="s">
        <v>103</v>
      </c>
      <c r="C157" s="9" t="s">
        <v>104</v>
      </c>
      <c r="D157" s="366"/>
      <c r="E157" s="366"/>
      <c r="F157" s="366"/>
      <c r="G157" s="366"/>
      <c r="H157" s="366"/>
      <c r="I157" s="366"/>
      <c r="J157" s="359">
        <f t="shared" si="111"/>
        <v>0</v>
      </c>
      <c r="K157" s="359">
        <f t="shared" si="112"/>
        <v>0</v>
      </c>
      <c r="L157" s="366"/>
      <c r="M157" s="366"/>
      <c r="N157" s="366"/>
      <c r="O157" s="369"/>
      <c r="P157" s="370">
        <f>SUMIFS('C2_Hinzu_Kürz'!$D$4:$D$203,'C2_Hinzu_Kürz'!$B$4:$B$203,$A157,'C2_Hinzu_Kürz'!$C$4:$C$203,CONCATENATE($B157," ",C157),'C2_Hinzu_Kürz'!$E$4:$E$203,"Hinzurechnung")</f>
        <v>0</v>
      </c>
      <c r="Q157" s="370">
        <f>SUMIFS('C2_Hinzu_Kürz'!$D$4:$D$203,'C2_Hinzu_Kürz'!$B$4:$B$203,$A157,'C2_Hinzu_Kürz'!$C$4:$C$203,CONCATENATE($B157," ",$C157),'C2_Hinzu_Kürz'!$E$4:$E$203,"Kürzung")</f>
        <v>0</v>
      </c>
      <c r="R157" s="396"/>
      <c r="S157" s="398"/>
      <c r="T157" s="397"/>
      <c r="U157" s="363">
        <f t="shared" si="113"/>
        <v>0</v>
      </c>
      <c r="V157" s="396"/>
      <c r="W157" s="397"/>
      <c r="X157" s="371"/>
      <c r="Y157" s="366"/>
      <c r="Z157" s="366"/>
    </row>
    <row r="158" spans="1:26" outlineLevel="1">
      <c r="A158" s="346">
        <f>A128</f>
        <v>2014</v>
      </c>
      <c r="B158" s="46" t="s">
        <v>105</v>
      </c>
      <c r="C158" s="9" t="s">
        <v>106</v>
      </c>
      <c r="D158" s="366"/>
      <c r="E158" s="366"/>
      <c r="F158" s="366"/>
      <c r="G158" s="366"/>
      <c r="H158" s="366"/>
      <c r="I158" s="366"/>
      <c r="J158" s="359">
        <f t="shared" si="111"/>
        <v>0</v>
      </c>
      <c r="K158" s="359">
        <f t="shared" si="112"/>
        <v>0</v>
      </c>
      <c r="L158" s="366"/>
      <c r="M158" s="366"/>
      <c r="N158" s="366"/>
      <c r="O158" s="369"/>
      <c r="P158" s="370">
        <f>SUMIFS('C2_Hinzu_Kürz'!$D$4:$D$203,'C2_Hinzu_Kürz'!$B$4:$B$203,$A158,'C2_Hinzu_Kürz'!$C$4:$C$203,CONCATENATE($B158," ",C158),'C2_Hinzu_Kürz'!$E$4:$E$203,"Hinzurechnung")</f>
        <v>0</v>
      </c>
      <c r="Q158" s="370">
        <f>SUMIFS('C2_Hinzu_Kürz'!$D$4:$D$203,'C2_Hinzu_Kürz'!$B$4:$B$203,$A158,'C2_Hinzu_Kürz'!$C$4:$C$203,CONCATENATE($B158," ",$C158),'C2_Hinzu_Kürz'!$E$4:$E$203,"Kürzung")</f>
        <v>0</v>
      </c>
      <c r="R158" s="389"/>
      <c r="S158" s="386"/>
      <c r="T158" s="388"/>
      <c r="U158" s="363">
        <f t="shared" si="113"/>
        <v>0</v>
      </c>
      <c r="V158" s="389"/>
      <c r="W158" s="388"/>
      <c r="X158" s="371"/>
      <c r="Y158" s="366"/>
      <c r="Z158" s="366"/>
    </row>
    <row r="159" spans="1:26" outlineLevel="1">
      <c r="A159" s="346">
        <f>A128</f>
        <v>2014</v>
      </c>
      <c r="B159" s="41" t="s">
        <v>107</v>
      </c>
      <c r="C159" s="9" t="s">
        <v>108</v>
      </c>
      <c r="D159" s="366"/>
      <c r="E159" s="366"/>
      <c r="F159" s="366"/>
      <c r="G159" s="366"/>
      <c r="H159" s="366"/>
      <c r="I159" s="366"/>
      <c r="J159" s="359">
        <f t="shared" si="111"/>
        <v>0</v>
      </c>
      <c r="K159" s="359">
        <f t="shared" si="112"/>
        <v>0</v>
      </c>
      <c r="L159" s="366"/>
      <c r="M159" s="366"/>
      <c r="N159" s="366"/>
      <c r="O159" s="369"/>
      <c r="P159" s="370">
        <f>SUMIFS('C2_Hinzu_Kürz'!$D$4:$D$203,'C2_Hinzu_Kürz'!$B$4:$B$203,$A159,'C2_Hinzu_Kürz'!$C$4:$C$203,CONCATENATE($B159," ",C159),'C2_Hinzu_Kürz'!$E$4:$E$203,"Hinzurechnung")</f>
        <v>0</v>
      </c>
      <c r="Q159" s="370">
        <f>SUMIFS('C2_Hinzu_Kürz'!$D$4:$D$203,'C2_Hinzu_Kürz'!$B$4:$B$203,$A159,'C2_Hinzu_Kürz'!$C$4:$C$203,CONCATENATE($B159," ",$C159),'C2_Hinzu_Kürz'!$E$4:$E$203,"Kürzung")</f>
        <v>0</v>
      </c>
      <c r="R159" s="389"/>
      <c r="S159" s="386"/>
      <c r="T159" s="388"/>
      <c r="U159" s="363">
        <f t="shared" si="113"/>
        <v>0</v>
      </c>
      <c r="V159" s="389"/>
      <c r="W159" s="388"/>
      <c r="X159" s="371"/>
      <c r="Y159" s="366"/>
      <c r="Z159" s="366"/>
    </row>
    <row r="160" spans="1:26" outlineLevel="1">
      <c r="A160" s="346">
        <f>A128</f>
        <v>2014</v>
      </c>
      <c r="B160" s="41" t="s">
        <v>109</v>
      </c>
      <c r="C160" s="9" t="s">
        <v>110</v>
      </c>
      <c r="D160" s="359">
        <f>D161+D162+D163+D164</f>
        <v>0</v>
      </c>
      <c r="E160" s="359">
        <f>E161+E162+E163+E164</f>
        <v>0</v>
      </c>
      <c r="F160" s="359">
        <f>F161+F162+F163+F164</f>
        <v>0</v>
      </c>
      <c r="G160" s="359">
        <f t="shared" ref="G160:Z160" si="114">G161+G162+G163+G164</f>
        <v>0</v>
      </c>
      <c r="H160" s="359">
        <f t="shared" si="114"/>
        <v>0</v>
      </c>
      <c r="I160" s="359">
        <f t="shared" si="114"/>
        <v>0</v>
      </c>
      <c r="J160" s="359">
        <f t="shared" si="114"/>
        <v>0</v>
      </c>
      <c r="K160" s="359">
        <f t="shared" si="114"/>
        <v>0</v>
      </c>
      <c r="L160" s="359">
        <f t="shared" si="114"/>
        <v>0</v>
      </c>
      <c r="M160" s="359">
        <f t="shared" si="114"/>
        <v>0</v>
      </c>
      <c r="N160" s="359">
        <f t="shared" si="114"/>
        <v>0</v>
      </c>
      <c r="O160" s="360">
        <f t="shared" si="114"/>
        <v>0</v>
      </c>
      <c r="P160" s="360">
        <f t="shared" si="114"/>
        <v>0</v>
      </c>
      <c r="Q160" s="360">
        <f t="shared" si="114"/>
        <v>0</v>
      </c>
      <c r="R160" s="389"/>
      <c r="S160" s="386"/>
      <c r="T160" s="388"/>
      <c r="U160" s="363">
        <f t="shared" si="114"/>
        <v>0</v>
      </c>
      <c r="V160" s="389"/>
      <c r="W160" s="388"/>
      <c r="X160" s="362">
        <f t="shared" si="114"/>
        <v>0</v>
      </c>
      <c r="Y160" s="359">
        <f t="shared" si="114"/>
        <v>0</v>
      </c>
      <c r="Z160" s="359">
        <f t="shared" si="114"/>
        <v>0</v>
      </c>
    </row>
    <row r="161" spans="1:26" outlineLevel="1">
      <c r="A161" s="346">
        <f>A128</f>
        <v>2014</v>
      </c>
      <c r="B161" s="47" t="s">
        <v>111</v>
      </c>
      <c r="C161" s="19" t="s">
        <v>923</v>
      </c>
      <c r="D161" s="366"/>
      <c r="E161" s="366"/>
      <c r="F161" s="366"/>
      <c r="G161" s="366"/>
      <c r="H161" s="366"/>
      <c r="I161" s="366"/>
      <c r="J161" s="359">
        <f t="shared" ref="J161:J164" si="115">L161+N161</f>
        <v>0</v>
      </c>
      <c r="K161" s="359">
        <f t="shared" ref="K161:K164" si="116">M161+O161</f>
        <v>0</v>
      </c>
      <c r="L161" s="366"/>
      <c r="M161" s="366"/>
      <c r="N161" s="366"/>
      <c r="O161" s="369"/>
      <c r="P161" s="370">
        <f>SUMIFS('C2_Hinzu_Kürz'!$D$4:$D$203,'C2_Hinzu_Kürz'!$B$4:$B$203,$A161,'C2_Hinzu_Kürz'!$C$4:$C$203,CONCATENATE($B161," ",C161),'C2_Hinzu_Kürz'!$E$4:$E$203,"Hinzurechnung")</f>
        <v>0</v>
      </c>
      <c r="Q161" s="370">
        <f>SUMIFS('C2_Hinzu_Kürz'!$D$4:$D$203,'C2_Hinzu_Kürz'!$B$4:$B$203,$A161,'C2_Hinzu_Kürz'!$C$4:$C$203,CONCATENATE($B161," ",$C161),'C2_Hinzu_Kürz'!$E$4:$E$203,"Kürzung")</f>
        <v>0</v>
      </c>
      <c r="R161" s="396"/>
      <c r="S161" s="398"/>
      <c r="T161" s="397"/>
      <c r="U161" s="363">
        <f>N161+P161-Q161-R161-S161-T161</f>
        <v>0</v>
      </c>
      <c r="V161" s="389"/>
      <c r="W161" s="388"/>
      <c r="X161" s="371"/>
      <c r="Y161" s="366"/>
      <c r="Z161" s="366"/>
    </row>
    <row r="162" spans="1:26" outlineLevel="1">
      <c r="A162" s="346">
        <f>A128</f>
        <v>2014</v>
      </c>
      <c r="B162" s="47" t="s">
        <v>112</v>
      </c>
      <c r="C162" s="19" t="s">
        <v>113</v>
      </c>
      <c r="D162" s="366"/>
      <c r="E162" s="366"/>
      <c r="F162" s="366"/>
      <c r="G162" s="366"/>
      <c r="H162" s="366"/>
      <c r="I162" s="366"/>
      <c r="J162" s="359">
        <f t="shared" si="115"/>
        <v>0</v>
      </c>
      <c r="K162" s="359">
        <f t="shared" si="116"/>
        <v>0</v>
      </c>
      <c r="L162" s="366"/>
      <c r="M162" s="366"/>
      <c r="N162" s="366"/>
      <c r="O162" s="369"/>
      <c r="P162" s="370">
        <f>SUMIFS('C2_Hinzu_Kürz'!$D$4:$D$203,'C2_Hinzu_Kürz'!$B$4:$B$203,$A162,'C2_Hinzu_Kürz'!$C$4:$C$203,CONCATENATE($B162," ",C162),'C2_Hinzu_Kürz'!$E$4:$E$203,"Hinzurechnung")</f>
        <v>0</v>
      </c>
      <c r="Q162" s="370">
        <f>SUMIFS('C2_Hinzu_Kürz'!$D$4:$D$203,'C2_Hinzu_Kürz'!$B$4:$B$203,$A162,'C2_Hinzu_Kürz'!$C$4:$C$203,CONCATENATE($B162," ",$C162),'C2_Hinzu_Kürz'!$E$4:$E$203,"Kürzung")</f>
        <v>0</v>
      </c>
      <c r="R162" s="389"/>
      <c r="S162" s="386"/>
      <c r="T162" s="388"/>
      <c r="U162" s="363">
        <f>N162+P162-Q162-R162-S162-T162</f>
        <v>0</v>
      </c>
      <c r="V162" s="389"/>
      <c r="W162" s="388"/>
      <c r="X162" s="371"/>
      <c r="Y162" s="366"/>
      <c r="Z162" s="366"/>
    </row>
    <row r="163" spans="1:26" outlineLevel="1">
      <c r="A163" s="346">
        <f>A128</f>
        <v>2014</v>
      </c>
      <c r="B163" s="47" t="s">
        <v>114</v>
      </c>
      <c r="C163" s="14" t="s">
        <v>115</v>
      </c>
      <c r="D163" s="366"/>
      <c r="E163" s="366"/>
      <c r="F163" s="366"/>
      <c r="G163" s="366"/>
      <c r="H163" s="366"/>
      <c r="I163" s="366"/>
      <c r="J163" s="359">
        <f t="shared" si="115"/>
        <v>0</v>
      </c>
      <c r="K163" s="359">
        <f t="shared" si="116"/>
        <v>0</v>
      </c>
      <c r="L163" s="366"/>
      <c r="M163" s="366"/>
      <c r="N163" s="372"/>
      <c r="O163" s="369"/>
      <c r="P163" s="370">
        <f>SUMIFS('C2_Hinzu_Kürz'!$D$4:$D$203,'C2_Hinzu_Kürz'!$B$4:$B$203,$A163,'C2_Hinzu_Kürz'!$C$4:$C$203,CONCATENATE($B163," ",C163),'C2_Hinzu_Kürz'!$E$4:$E$203,"Hinzurechnung")</f>
        <v>0</v>
      </c>
      <c r="Q163" s="370">
        <f>SUMIFS('C2_Hinzu_Kürz'!$D$4:$D$203,'C2_Hinzu_Kürz'!$B$4:$B$203,$A163,'C2_Hinzu_Kürz'!$C$4:$C$203,CONCATENATE($B163," ",$C163),'C2_Hinzu_Kürz'!$E$4:$E$203,"Kürzung")</f>
        <v>0</v>
      </c>
      <c r="R163" s="389"/>
      <c r="S163" s="386"/>
      <c r="T163" s="388"/>
      <c r="U163" s="363">
        <f>N163+P163-Q163-R163-S163-T163</f>
        <v>0</v>
      </c>
      <c r="V163" s="396"/>
      <c r="W163" s="397"/>
      <c r="X163" s="371"/>
      <c r="Y163" s="366"/>
      <c r="Z163" s="366"/>
    </row>
    <row r="164" spans="1:26" outlineLevel="1">
      <c r="A164" s="346">
        <f>A128</f>
        <v>2014</v>
      </c>
      <c r="B164" s="47" t="s">
        <v>116</v>
      </c>
      <c r="C164" s="19" t="s">
        <v>117</v>
      </c>
      <c r="D164" s="366"/>
      <c r="E164" s="369"/>
      <c r="F164" s="366"/>
      <c r="G164" s="366"/>
      <c r="H164" s="366"/>
      <c r="I164" s="366"/>
      <c r="J164" s="359">
        <f t="shared" si="115"/>
        <v>0</v>
      </c>
      <c r="K164" s="359">
        <f t="shared" si="116"/>
        <v>0</v>
      </c>
      <c r="L164" s="366"/>
      <c r="M164" s="369"/>
      <c r="N164" s="370">
        <f>SUMIF('C1_Sonstiges'!B$167:B$216,$A128,'C1_Sonstiges'!D$167:D$216)</f>
        <v>0</v>
      </c>
      <c r="O164" s="373"/>
      <c r="P164" s="370">
        <f>SUMIFS('C2_Hinzu_Kürz'!$D$4:$D$203,'C2_Hinzu_Kürz'!$B$4:$B$203,$A164,'C2_Hinzu_Kürz'!$C$4:$C$203,CONCATENATE($B164," ",C164),'C2_Hinzu_Kürz'!$E$4:$E$203,"Hinzurechnung")</f>
        <v>0</v>
      </c>
      <c r="Q164" s="370">
        <f>SUMIFS('C2_Hinzu_Kürz'!$D$4:$D$203,'C2_Hinzu_Kürz'!$B$4:$B$203,$A164,'C2_Hinzu_Kürz'!$C$4:$C$203,CONCATENATE($B164," ",$C164),'C2_Hinzu_Kürz'!$E$4:$E$203,"Kürzung")</f>
        <v>0</v>
      </c>
      <c r="R164" s="389"/>
      <c r="S164" s="386"/>
      <c r="T164" s="388"/>
      <c r="U164" s="363">
        <f>N164+P164-Q164-R164-S164-T164</f>
        <v>0</v>
      </c>
      <c r="V164" s="389"/>
      <c r="W164" s="388"/>
      <c r="X164" s="371"/>
      <c r="Y164" s="366"/>
      <c r="Z164" s="366"/>
    </row>
    <row r="165" spans="1:26" outlineLevel="1">
      <c r="A165" s="346">
        <f>A128</f>
        <v>2014</v>
      </c>
      <c r="B165" s="41" t="s">
        <v>118</v>
      </c>
      <c r="C165" s="18" t="s">
        <v>119</v>
      </c>
      <c r="D165" s="359">
        <f>D166+D172</f>
        <v>0</v>
      </c>
      <c r="E165" s="359">
        <f>E166+E172</f>
        <v>0</v>
      </c>
      <c r="F165" s="359">
        <f t="shared" ref="F165:K165" si="117">F166+F172</f>
        <v>0</v>
      </c>
      <c r="G165" s="359">
        <f t="shared" si="117"/>
        <v>0</v>
      </c>
      <c r="H165" s="359">
        <f t="shared" si="117"/>
        <v>0</v>
      </c>
      <c r="I165" s="359">
        <f t="shared" si="117"/>
        <v>0</v>
      </c>
      <c r="J165" s="359">
        <f t="shared" si="117"/>
        <v>0</v>
      </c>
      <c r="K165" s="359">
        <f t="shared" si="117"/>
        <v>0</v>
      </c>
      <c r="L165" s="359">
        <f>L166+L172</f>
        <v>0</v>
      </c>
      <c r="M165" s="359">
        <f>M166+M172</f>
        <v>0</v>
      </c>
      <c r="N165" s="374">
        <f>N166+N172</f>
        <v>0</v>
      </c>
      <c r="O165" s="360">
        <f>O166+O172</f>
        <v>0</v>
      </c>
      <c r="P165" s="360">
        <f t="shared" ref="P165" si="118">P166+P172</f>
        <v>0</v>
      </c>
      <c r="Q165" s="360">
        <f t="shared" ref="Q165" si="119">Q166+Q172</f>
        <v>0</v>
      </c>
      <c r="R165" s="389"/>
      <c r="S165" s="386"/>
      <c r="T165" s="388"/>
      <c r="U165" s="363">
        <f t="shared" ref="U165:Z165" si="120">U166+U172</f>
        <v>0</v>
      </c>
      <c r="V165" s="389"/>
      <c r="W165" s="388"/>
      <c r="X165" s="362">
        <f t="shared" si="120"/>
        <v>0</v>
      </c>
      <c r="Y165" s="359">
        <f t="shared" si="120"/>
        <v>0</v>
      </c>
      <c r="Z165" s="359">
        <f t="shared" si="120"/>
        <v>0</v>
      </c>
    </row>
    <row r="166" spans="1:26" outlineLevel="1">
      <c r="A166" s="346">
        <f>A128</f>
        <v>2014</v>
      </c>
      <c r="B166" s="41" t="s">
        <v>120</v>
      </c>
      <c r="C166" s="15" t="s">
        <v>924</v>
      </c>
      <c r="D166" s="359">
        <f>D167+D168+D169+D170+D171</f>
        <v>0</v>
      </c>
      <c r="E166" s="359">
        <f>E167+E168+E169+E170+E171</f>
        <v>0</v>
      </c>
      <c r="F166" s="359">
        <f t="shared" ref="F166:K166" si="121">F167+F168+F169+F170+F171</f>
        <v>0</v>
      </c>
      <c r="G166" s="359">
        <f t="shared" si="121"/>
        <v>0</v>
      </c>
      <c r="H166" s="359">
        <f t="shared" si="121"/>
        <v>0</v>
      </c>
      <c r="I166" s="359">
        <f t="shared" si="121"/>
        <v>0</v>
      </c>
      <c r="J166" s="359">
        <f t="shared" si="121"/>
        <v>0</v>
      </c>
      <c r="K166" s="359">
        <f t="shared" si="121"/>
        <v>0</v>
      </c>
      <c r="L166" s="359">
        <f>L167+L168+L169+L170+L171</f>
        <v>0</v>
      </c>
      <c r="M166" s="359">
        <f>M167+M168+M169+M170+M171</f>
        <v>0</v>
      </c>
      <c r="N166" s="359">
        <f>N167+N168+N169+N170+N171</f>
        <v>0</v>
      </c>
      <c r="O166" s="360">
        <f>O167+O168+O169+O170+O171</f>
        <v>0</v>
      </c>
      <c r="P166" s="360">
        <f t="shared" ref="P166" si="122">P167+P168+P169+P170+P171</f>
        <v>0</v>
      </c>
      <c r="Q166" s="360">
        <f t="shared" ref="Q166" si="123">Q167+Q168+Q169+Q170+Q171</f>
        <v>0</v>
      </c>
      <c r="R166" s="396"/>
      <c r="S166" s="398"/>
      <c r="T166" s="397"/>
      <c r="U166" s="363">
        <f t="shared" ref="U166:Z166" si="124">U167+U168+U169+U170+U171</f>
        <v>0</v>
      </c>
      <c r="V166" s="389"/>
      <c r="W166" s="388"/>
      <c r="X166" s="362">
        <f t="shared" si="124"/>
        <v>0</v>
      </c>
      <c r="Y166" s="359">
        <f t="shared" si="124"/>
        <v>0</v>
      </c>
      <c r="Z166" s="359">
        <f t="shared" si="124"/>
        <v>0</v>
      </c>
    </row>
    <row r="167" spans="1:26" outlineLevel="1">
      <c r="A167" s="346">
        <f>A128</f>
        <v>2014</v>
      </c>
      <c r="B167" s="47" t="s">
        <v>121</v>
      </c>
      <c r="C167" s="19" t="s">
        <v>122</v>
      </c>
      <c r="D167" s="366"/>
      <c r="E167" s="366"/>
      <c r="F167" s="366"/>
      <c r="G167" s="366"/>
      <c r="H167" s="366"/>
      <c r="I167" s="366"/>
      <c r="J167" s="359">
        <f t="shared" ref="J167:J171" si="125">L167+N167</f>
        <v>0</v>
      </c>
      <c r="K167" s="359">
        <f t="shared" ref="K167:K171" si="126">M167+O167</f>
        <v>0</v>
      </c>
      <c r="L167" s="366"/>
      <c r="M167" s="366"/>
      <c r="N167" s="366"/>
      <c r="O167" s="369"/>
      <c r="P167" s="370">
        <f>SUMIFS('C2_Hinzu_Kürz'!$D$4:$D$203,'C2_Hinzu_Kürz'!$B$4:$B$203,$A167,'C2_Hinzu_Kürz'!$C$4:$C$203,CONCATENATE($B167," ",C167),'C2_Hinzu_Kürz'!$E$4:$E$203,"Hinzurechnung")</f>
        <v>0</v>
      </c>
      <c r="Q167" s="370">
        <f>SUMIFS('C2_Hinzu_Kürz'!$D$4:$D$203,'C2_Hinzu_Kürz'!$B$4:$B$203,$A167,'C2_Hinzu_Kürz'!$C$4:$C$203,CONCATENATE($B167," ",$C167),'C2_Hinzu_Kürz'!$E$4:$E$203,"Kürzung")</f>
        <v>0</v>
      </c>
      <c r="R167" s="389"/>
      <c r="S167" s="386"/>
      <c r="T167" s="388"/>
      <c r="U167" s="363">
        <f>N167+P167-Q167-R167-S167-T167</f>
        <v>0</v>
      </c>
      <c r="V167" s="396"/>
      <c r="W167" s="397"/>
      <c r="X167" s="371"/>
      <c r="Y167" s="366"/>
      <c r="Z167" s="366"/>
    </row>
    <row r="168" spans="1:26" outlineLevel="1">
      <c r="A168" s="346">
        <f>A128</f>
        <v>2014</v>
      </c>
      <c r="B168" s="47" t="s">
        <v>123</v>
      </c>
      <c r="C168" s="19" t="s">
        <v>124</v>
      </c>
      <c r="D168" s="366"/>
      <c r="E168" s="366"/>
      <c r="F168" s="366"/>
      <c r="G168" s="366"/>
      <c r="H168" s="366"/>
      <c r="I168" s="366"/>
      <c r="J168" s="359">
        <f t="shared" si="125"/>
        <v>0</v>
      </c>
      <c r="K168" s="359">
        <f t="shared" si="126"/>
        <v>0</v>
      </c>
      <c r="L168" s="366"/>
      <c r="M168" s="366"/>
      <c r="N168" s="366"/>
      <c r="O168" s="369"/>
      <c r="P168" s="370">
        <f>SUMIFS('C2_Hinzu_Kürz'!$D$4:$D$203,'C2_Hinzu_Kürz'!$B$4:$B$203,$A168,'C2_Hinzu_Kürz'!$C$4:$C$203,CONCATENATE($B168," ",C168),'C2_Hinzu_Kürz'!$E$4:$E$203,"Hinzurechnung")</f>
        <v>0</v>
      </c>
      <c r="Q168" s="370">
        <f>SUMIFS('C2_Hinzu_Kürz'!$D$4:$D$203,'C2_Hinzu_Kürz'!$B$4:$B$203,$A168,'C2_Hinzu_Kürz'!$C$4:$C$203,CONCATENATE($B168," ",$C168),'C2_Hinzu_Kürz'!$E$4:$E$203,"Kürzung")</f>
        <v>0</v>
      </c>
      <c r="R168" s="389"/>
      <c r="S168" s="386"/>
      <c r="T168" s="388"/>
      <c r="U168" s="363">
        <f>N168+P168-Q168-R168-S168-T168</f>
        <v>0</v>
      </c>
      <c r="V168" s="389"/>
      <c r="W168" s="388"/>
      <c r="X168" s="371"/>
      <c r="Y168" s="366"/>
      <c r="Z168" s="366"/>
    </row>
    <row r="169" spans="1:26" outlineLevel="1">
      <c r="A169" s="346">
        <f>A128</f>
        <v>2014</v>
      </c>
      <c r="B169" s="47" t="s">
        <v>125</v>
      </c>
      <c r="C169" s="19" t="s">
        <v>126</v>
      </c>
      <c r="D169" s="366"/>
      <c r="E169" s="366"/>
      <c r="F169" s="366"/>
      <c r="G169" s="366"/>
      <c r="H169" s="366"/>
      <c r="I169" s="366"/>
      <c r="J169" s="359">
        <f t="shared" si="125"/>
        <v>0</v>
      </c>
      <c r="K169" s="359">
        <f t="shared" si="126"/>
        <v>0</v>
      </c>
      <c r="L169" s="366"/>
      <c r="M169" s="366"/>
      <c r="N169" s="366"/>
      <c r="O169" s="369"/>
      <c r="P169" s="370">
        <f>SUMIFS('C2_Hinzu_Kürz'!$D$4:$D$203,'C2_Hinzu_Kürz'!$B$4:$B$203,$A169,'C2_Hinzu_Kürz'!$C$4:$C$203,CONCATENATE($B169," ",C169),'C2_Hinzu_Kürz'!$E$4:$E$203,"Hinzurechnung")</f>
        <v>0</v>
      </c>
      <c r="Q169" s="370">
        <f>SUMIFS('C2_Hinzu_Kürz'!$D$4:$D$203,'C2_Hinzu_Kürz'!$B$4:$B$203,$A169,'C2_Hinzu_Kürz'!$C$4:$C$203,CONCATENATE($B169," ",$C169),'C2_Hinzu_Kürz'!$E$4:$E$203,"Kürzung")</f>
        <v>0</v>
      </c>
      <c r="R169" s="389"/>
      <c r="S169" s="386"/>
      <c r="T169" s="388"/>
      <c r="U169" s="363">
        <f>N169+P169-Q169-R169-S169-T169</f>
        <v>0</v>
      </c>
      <c r="V169" s="389"/>
      <c r="W169" s="388"/>
      <c r="X169" s="371"/>
      <c r="Y169" s="366"/>
      <c r="Z169" s="366"/>
    </row>
    <row r="170" spans="1:26" outlineLevel="1">
      <c r="A170" s="346">
        <f>A128</f>
        <v>2014</v>
      </c>
      <c r="B170" s="47" t="s">
        <v>127</v>
      </c>
      <c r="C170" s="19" t="s">
        <v>128</v>
      </c>
      <c r="D170" s="366"/>
      <c r="E170" s="366"/>
      <c r="F170" s="366"/>
      <c r="G170" s="366"/>
      <c r="H170" s="366"/>
      <c r="I170" s="366"/>
      <c r="J170" s="359">
        <f t="shared" si="125"/>
        <v>0</v>
      </c>
      <c r="K170" s="359">
        <f t="shared" si="126"/>
        <v>0</v>
      </c>
      <c r="L170" s="366"/>
      <c r="M170" s="366"/>
      <c r="N170" s="372"/>
      <c r="O170" s="369"/>
      <c r="P170" s="370">
        <f>SUMIFS('C2_Hinzu_Kürz'!$D$4:$D$203,'C2_Hinzu_Kürz'!$B$4:$B$203,$A170,'C2_Hinzu_Kürz'!$C$4:$C$203,CONCATENATE($B170," ",C170),'C2_Hinzu_Kürz'!$E$4:$E$203,"Hinzurechnung")</f>
        <v>0</v>
      </c>
      <c r="Q170" s="370">
        <f>SUMIFS('C2_Hinzu_Kürz'!$D$4:$D$203,'C2_Hinzu_Kürz'!$B$4:$B$203,$A170,'C2_Hinzu_Kürz'!$C$4:$C$203,CONCATENATE($B170," ",$C170),'C2_Hinzu_Kürz'!$E$4:$E$203,"Kürzung")</f>
        <v>0</v>
      </c>
      <c r="R170" s="396"/>
      <c r="S170" s="398"/>
      <c r="T170" s="397"/>
      <c r="U170" s="363">
        <f>N170+P170-Q170-R170-S170-T170</f>
        <v>0</v>
      </c>
      <c r="V170" s="389"/>
      <c r="W170" s="388"/>
      <c r="X170" s="371"/>
      <c r="Y170" s="366"/>
      <c r="Z170" s="366"/>
    </row>
    <row r="171" spans="1:26" outlineLevel="1">
      <c r="A171" s="346">
        <f>A128</f>
        <v>2014</v>
      </c>
      <c r="B171" s="47" t="s">
        <v>129</v>
      </c>
      <c r="C171" s="19" t="s">
        <v>130</v>
      </c>
      <c r="D171" s="366"/>
      <c r="E171" s="369"/>
      <c r="F171" s="366"/>
      <c r="G171" s="366"/>
      <c r="H171" s="366"/>
      <c r="I171" s="366"/>
      <c r="J171" s="359">
        <f t="shared" si="125"/>
        <v>0</v>
      </c>
      <c r="K171" s="359">
        <f t="shared" si="126"/>
        <v>0</v>
      </c>
      <c r="L171" s="366"/>
      <c r="M171" s="369"/>
      <c r="N171" s="370">
        <f>SUMIF('C1_Sonstiges'!B$221:B$270,$A128,'C1_Sonstiges'!D$221:D$270)</f>
        <v>0</v>
      </c>
      <c r="O171" s="373"/>
      <c r="P171" s="370">
        <f>SUMIFS('C2_Hinzu_Kürz'!$D$4:$D$203,'C2_Hinzu_Kürz'!$B$4:$B$203,$A171,'C2_Hinzu_Kürz'!$C$4:$C$203,CONCATENATE($B171," ",C171),'C2_Hinzu_Kürz'!$E$4:$E$203,"Hinzurechnung")</f>
        <v>0</v>
      </c>
      <c r="Q171" s="370">
        <f>SUMIFS('C2_Hinzu_Kürz'!$D$4:$D$203,'C2_Hinzu_Kürz'!$B$4:$B$203,$A171,'C2_Hinzu_Kürz'!$C$4:$C$203,CONCATENATE($B171," ",$C171),'C2_Hinzu_Kürz'!$E$4:$E$203,"Kürzung")</f>
        <v>0</v>
      </c>
      <c r="R171" s="389"/>
      <c r="S171" s="386"/>
      <c r="T171" s="388"/>
      <c r="U171" s="363">
        <f>N171+P171-Q171-R171-S171-T171</f>
        <v>0</v>
      </c>
      <c r="V171" s="396"/>
      <c r="W171" s="397"/>
      <c r="X171" s="371"/>
      <c r="Y171" s="366"/>
      <c r="Z171" s="366"/>
    </row>
    <row r="172" spans="1:26" outlineLevel="1">
      <c r="A172" s="346">
        <f>A128</f>
        <v>2014</v>
      </c>
      <c r="B172" s="41" t="s">
        <v>131</v>
      </c>
      <c r="C172" s="15" t="s">
        <v>925</v>
      </c>
      <c r="D172" s="359">
        <f>D173+D174+D175+D176+D177+D178+D179</f>
        <v>0</v>
      </c>
      <c r="E172" s="359">
        <f>E173+E174+E175+E176+E177+E178+E179</f>
        <v>0</v>
      </c>
      <c r="F172" s="359">
        <f t="shared" ref="F172:Z172" si="127">F173+F174+F175+F176+F177+F178+F179</f>
        <v>0</v>
      </c>
      <c r="G172" s="359">
        <f t="shared" si="127"/>
        <v>0</v>
      </c>
      <c r="H172" s="359">
        <f t="shared" si="127"/>
        <v>0</v>
      </c>
      <c r="I172" s="359">
        <f t="shared" si="127"/>
        <v>0</v>
      </c>
      <c r="J172" s="359">
        <f t="shared" si="127"/>
        <v>0</v>
      </c>
      <c r="K172" s="359">
        <f t="shared" si="127"/>
        <v>0</v>
      </c>
      <c r="L172" s="359">
        <f t="shared" si="127"/>
        <v>0</v>
      </c>
      <c r="M172" s="359">
        <f t="shared" si="127"/>
        <v>0</v>
      </c>
      <c r="N172" s="374">
        <f t="shared" si="127"/>
        <v>0</v>
      </c>
      <c r="O172" s="360">
        <f t="shared" si="127"/>
        <v>0</v>
      </c>
      <c r="P172" s="360">
        <f t="shared" si="127"/>
        <v>0</v>
      </c>
      <c r="Q172" s="360">
        <f t="shared" si="127"/>
        <v>0</v>
      </c>
      <c r="R172" s="389"/>
      <c r="S172" s="386"/>
      <c r="T172" s="388"/>
      <c r="U172" s="363">
        <f t="shared" si="127"/>
        <v>0</v>
      </c>
      <c r="V172" s="389"/>
      <c r="W172" s="388"/>
      <c r="X172" s="362">
        <f t="shared" si="127"/>
        <v>0</v>
      </c>
      <c r="Y172" s="359">
        <f t="shared" si="127"/>
        <v>0</v>
      </c>
      <c r="Z172" s="359">
        <f t="shared" si="127"/>
        <v>0</v>
      </c>
    </row>
    <row r="173" spans="1:26" outlineLevel="1">
      <c r="A173" s="346">
        <f>A128</f>
        <v>2014</v>
      </c>
      <c r="B173" s="47" t="s">
        <v>132</v>
      </c>
      <c r="C173" s="19" t="s">
        <v>133</v>
      </c>
      <c r="D173" s="366"/>
      <c r="E173" s="366"/>
      <c r="F173" s="366"/>
      <c r="G173" s="366"/>
      <c r="H173" s="366"/>
      <c r="I173" s="366"/>
      <c r="J173" s="359">
        <f t="shared" ref="J173:J179" si="128">L173+N173</f>
        <v>0</v>
      </c>
      <c r="K173" s="359">
        <f t="shared" ref="K173:K179" si="129">M173+O173</f>
        <v>0</v>
      </c>
      <c r="L173" s="366"/>
      <c r="M173" s="366"/>
      <c r="N173" s="366"/>
      <c r="O173" s="369"/>
      <c r="P173" s="370">
        <f>SUMIFS('C2_Hinzu_Kürz'!$D$4:$D$203,'C2_Hinzu_Kürz'!$B$4:$B$203,$A173,'C2_Hinzu_Kürz'!$C$4:$C$203,CONCATENATE($B173," ",C173),'C2_Hinzu_Kürz'!$E$4:$E$203,"Hinzurechnung")</f>
        <v>0</v>
      </c>
      <c r="Q173" s="370">
        <f>SUMIFS('C2_Hinzu_Kürz'!$D$4:$D$203,'C2_Hinzu_Kürz'!$B$4:$B$203,$A173,'C2_Hinzu_Kürz'!$C$4:$C$203,CONCATENATE($B173," ",$C173),'C2_Hinzu_Kürz'!$E$4:$E$203,"Kürzung")</f>
        <v>0</v>
      </c>
      <c r="R173" s="389"/>
      <c r="S173" s="386"/>
      <c r="T173" s="388"/>
      <c r="U173" s="363">
        <f t="shared" ref="U173:U179" si="130">N173+P173-Q173-R173-S173-T173</f>
        <v>0</v>
      </c>
      <c r="V173" s="389"/>
      <c r="W173" s="388"/>
      <c r="X173" s="371"/>
      <c r="Y173" s="366"/>
      <c r="Z173" s="366"/>
    </row>
    <row r="174" spans="1:26" outlineLevel="1">
      <c r="A174" s="346">
        <f>A128</f>
        <v>2014</v>
      </c>
      <c r="B174" s="47" t="s">
        <v>134</v>
      </c>
      <c r="C174" s="19" t="s">
        <v>135</v>
      </c>
      <c r="D174" s="366"/>
      <c r="E174" s="366"/>
      <c r="F174" s="366"/>
      <c r="G174" s="366"/>
      <c r="H174" s="366"/>
      <c r="I174" s="366"/>
      <c r="J174" s="359">
        <f t="shared" si="128"/>
        <v>0</v>
      </c>
      <c r="K174" s="359">
        <f t="shared" si="129"/>
        <v>0</v>
      </c>
      <c r="L174" s="366"/>
      <c r="M174" s="366"/>
      <c r="N174" s="366"/>
      <c r="O174" s="369"/>
      <c r="P174" s="370">
        <f>SUMIFS('C2_Hinzu_Kürz'!$D$4:$D$203,'C2_Hinzu_Kürz'!$B$4:$B$203,$A174,'C2_Hinzu_Kürz'!$C$4:$C$203,CONCATENATE($B174," ",C174),'C2_Hinzu_Kürz'!$E$4:$E$203,"Hinzurechnung")</f>
        <v>0</v>
      </c>
      <c r="Q174" s="370">
        <f>SUMIFS('C2_Hinzu_Kürz'!$D$4:$D$203,'C2_Hinzu_Kürz'!$B$4:$B$203,$A174,'C2_Hinzu_Kürz'!$C$4:$C$203,CONCATENATE($B174," ",$C174),'C2_Hinzu_Kürz'!$E$4:$E$203,"Kürzung")</f>
        <v>0</v>
      </c>
      <c r="R174" s="389"/>
      <c r="S174" s="386"/>
      <c r="T174" s="388"/>
      <c r="U174" s="363">
        <f t="shared" si="130"/>
        <v>0</v>
      </c>
      <c r="V174" s="389"/>
      <c r="W174" s="388"/>
      <c r="X174" s="371"/>
      <c r="Y174" s="366"/>
      <c r="Z174" s="366"/>
    </row>
    <row r="175" spans="1:26" outlineLevel="1">
      <c r="A175" s="346">
        <f>A128</f>
        <v>2014</v>
      </c>
      <c r="B175" s="47" t="s">
        <v>136</v>
      </c>
      <c r="C175" s="19" t="s">
        <v>137</v>
      </c>
      <c r="D175" s="366"/>
      <c r="E175" s="366"/>
      <c r="F175" s="366"/>
      <c r="G175" s="366"/>
      <c r="H175" s="366"/>
      <c r="I175" s="366"/>
      <c r="J175" s="359">
        <f t="shared" si="128"/>
        <v>0</v>
      </c>
      <c r="K175" s="359">
        <f t="shared" si="129"/>
        <v>0</v>
      </c>
      <c r="L175" s="366"/>
      <c r="M175" s="366"/>
      <c r="N175" s="366"/>
      <c r="O175" s="369"/>
      <c r="P175" s="370">
        <f>SUMIFS('C2_Hinzu_Kürz'!$D$4:$D$203,'C2_Hinzu_Kürz'!$B$4:$B$203,$A175,'C2_Hinzu_Kürz'!$C$4:$C$203,CONCATENATE($B175," ",C175),'C2_Hinzu_Kürz'!$E$4:$E$203,"Hinzurechnung")</f>
        <v>0</v>
      </c>
      <c r="Q175" s="370">
        <f>SUMIFS('C2_Hinzu_Kürz'!$D$4:$D$203,'C2_Hinzu_Kürz'!$B$4:$B$203,$A175,'C2_Hinzu_Kürz'!$C$4:$C$203,CONCATENATE($B175," ",$C175),'C2_Hinzu_Kürz'!$E$4:$E$203,"Kürzung")</f>
        <v>0</v>
      </c>
      <c r="R175" s="396"/>
      <c r="S175" s="398"/>
      <c r="T175" s="397"/>
      <c r="U175" s="363">
        <f t="shared" si="130"/>
        <v>0</v>
      </c>
      <c r="V175" s="389"/>
      <c r="W175" s="388"/>
      <c r="X175" s="371"/>
      <c r="Y175" s="366"/>
      <c r="Z175" s="366"/>
    </row>
    <row r="176" spans="1:26" ht="30" outlineLevel="1">
      <c r="A176" s="346">
        <f>A128</f>
        <v>2014</v>
      </c>
      <c r="B176" s="47" t="s">
        <v>138</v>
      </c>
      <c r="C176" s="19" t="s">
        <v>139</v>
      </c>
      <c r="D176" s="366"/>
      <c r="E176" s="366"/>
      <c r="F176" s="366"/>
      <c r="G176" s="366"/>
      <c r="H176" s="366"/>
      <c r="I176" s="366"/>
      <c r="J176" s="359">
        <f t="shared" si="128"/>
        <v>0</v>
      </c>
      <c r="K176" s="359">
        <f t="shared" si="129"/>
        <v>0</v>
      </c>
      <c r="L176" s="366"/>
      <c r="M176" s="366"/>
      <c r="N176" s="366"/>
      <c r="O176" s="369"/>
      <c r="P176" s="370">
        <f>SUMIFS('C2_Hinzu_Kürz'!$D$4:$D$203,'C2_Hinzu_Kürz'!$B$4:$B$203,$A176,'C2_Hinzu_Kürz'!$C$4:$C$203,CONCATENATE($B176," ",C176),'C2_Hinzu_Kürz'!$E$4:$E$203,"Hinzurechnung")</f>
        <v>0</v>
      </c>
      <c r="Q176" s="370">
        <f>SUMIFS('C2_Hinzu_Kürz'!$D$4:$D$203,'C2_Hinzu_Kürz'!$B$4:$B$203,$A176,'C2_Hinzu_Kürz'!$C$4:$C$203,CONCATENATE($B176," ",$C176),'C2_Hinzu_Kürz'!$E$4:$E$203,"Kürzung")</f>
        <v>0</v>
      </c>
      <c r="R176" s="389"/>
      <c r="S176" s="386"/>
      <c r="T176" s="388"/>
      <c r="U176" s="363">
        <f t="shared" si="130"/>
        <v>0</v>
      </c>
      <c r="V176" s="389"/>
      <c r="W176" s="388"/>
      <c r="X176" s="371"/>
      <c r="Y176" s="366"/>
      <c r="Z176" s="366"/>
    </row>
    <row r="177" spans="1:26" ht="30" outlineLevel="1">
      <c r="A177" s="346">
        <f>A128</f>
        <v>2014</v>
      </c>
      <c r="B177" s="47" t="s">
        <v>140</v>
      </c>
      <c r="C177" s="19" t="s">
        <v>141</v>
      </c>
      <c r="D177" s="366"/>
      <c r="E177" s="366"/>
      <c r="F177" s="366"/>
      <c r="G177" s="366"/>
      <c r="H177" s="366"/>
      <c r="I177" s="366"/>
      <c r="J177" s="359">
        <f t="shared" si="128"/>
        <v>0</v>
      </c>
      <c r="K177" s="359">
        <f t="shared" si="129"/>
        <v>0</v>
      </c>
      <c r="L177" s="366"/>
      <c r="M177" s="366"/>
      <c r="N177" s="366"/>
      <c r="O177" s="369"/>
      <c r="P177" s="370">
        <f>SUMIFS('C2_Hinzu_Kürz'!$D$4:$D$203,'C2_Hinzu_Kürz'!$B$4:$B$203,$A177,'C2_Hinzu_Kürz'!$C$4:$C$203,CONCATENATE($B177," ",C177),'C2_Hinzu_Kürz'!$E$4:$E$203,"Hinzurechnung")</f>
        <v>0</v>
      </c>
      <c r="Q177" s="370">
        <f>SUMIFS('C2_Hinzu_Kürz'!$D$4:$D$203,'C2_Hinzu_Kürz'!$B$4:$B$203,$A177,'C2_Hinzu_Kürz'!$C$4:$C$203,CONCATENATE($B177," ",$C177),'C2_Hinzu_Kürz'!$E$4:$E$203,"Kürzung")</f>
        <v>0</v>
      </c>
      <c r="R177" s="389"/>
      <c r="S177" s="386"/>
      <c r="T177" s="388"/>
      <c r="U177" s="363">
        <f t="shared" si="130"/>
        <v>0</v>
      </c>
      <c r="V177" s="396"/>
      <c r="W177" s="397"/>
      <c r="X177" s="371"/>
      <c r="Y177" s="366"/>
      <c r="Z177" s="366"/>
    </row>
    <row r="178" spans="1:26" outlineLevel="1">
      <c r="A178" s="346">
        <f>A128</f>
        <v>2014</v>
      </c>
      <c r="B178" s="47" t="s">
        <v>142</v>
      </c>
      <c r="C178" s="19" t="s">
        <v>143</v>
      </c>
      <c r="D178" s="366"/>
      <c r="E178" s="366"/>
      <c r="F178" s="366"/>
      <c r="G178" s="366"/>
      <c r="H178" s="366"/>
      <c r="I178" s="366"/>
      <c r="J178" s="359">
        <f t="shared" si="128"/>
        <v>0</v>
      </c>
      <c r="K178" s="359">
        <f t="shared" si="129"/>
        <v>0</v>
      </c>
      <c r="L178" s="366"/>
      <c r="M178" s="366"/>
      <c r="N178" s="372"/>
      <c r="O178" s="369"/>
      <c r="P178" s="370">
        <f>SUMIFS('C2_Hinzu_Kürz'!$D$4:$D$203,'C2_Hinzu_Kürz'!$B$4:$B$203,$A178,'C2_Hinzu_Kürz'!$C$4:$C$203,CONCATENATE($B178," ",C178),'C2_Hinzu_Kürz'!$E$4:$E$203,"Hinzurechnung")</f>
        <v>0</v>
      </c>
      <c r="Q178" s="370">
        <f>SUMIFS('C2_Hinzu_Kürz'!$D$4:$D$203,'C2_Hinzu_Kürz'!$B$4:$B$203,$A178,'C2_Hinzu_Kürz'!$C$4:$C$203,CONCATENATE($B178," ",$C178),'C2_Hinzu_Kürz'!$E$4:$E$203,"Kürzung")</f>
        <v>0</v>
      </c>
      <c r="R178" s="389"/>
      <c r="S178" s="386"/>
      <c r="T178" s="388"/>
      <c r="U178" s="363">
        <f t="shared" si="130"/>
        <v>0</v>
      </c>
      <c r="V178" s="389"/>
      <c r="W178" s="388"/>
      <c r="X178" s="371"/>
      <c r="Y178" s="366"/>
      <c r="Z178" s="366"/>
    </row>
    <row r="179" spans="1:26" outlineLevel="1">
      <c r="A179" s="346">
        <f>A128</f>
        <v>2014</v>
      </c>
      <c r="B179" s="47" t="s">
        <v>144</v>
      </c>
      <c r="C179" s="19" t="s">
        <v>130</v>
      </c>
      <c r="D179" s="366"/>
      <c r="E179" s="369"/>
      <c r="F179" s="366"/>
      <c r="G179" s="366"/>
      <c r="H179" s="366"/>
      <c r="I179" s="366"/>
      <c r="J179" s="359">
        <f t="shared" si="128"/>
        <v>0</v>
      </c>
      <c r="K179" s="359">
        <f t="shared" si="129"/>
        <v>0</v>
      </c>
      <c r="L179" s="366"/>
      <c r="M179" s="369"/>
      <c r="N179" s="370">
        <f>SUMIF('C1_Sonstiges'!B$275:B$324,$A128,'C1_Sonstiges'!D$275:D$324)</f>
        <v>0</v>
      </c>
      <c r="O179" s="373"/>
      <c r="P179" s="370">
        <f>SUMIFS('C2_Hinzu_Kürz'!$D$4:$D$203,'C2_Hinzu_Kürz'!$B$4:$B$203,$A179,'C2_Hinzu_Kürz'!$C$4:$C$203,CONCATENATE($B179," ",C179),'C2_Hinzu_Kürz'!$E$4:$E$203,"Hinzurechnung")</f>
        <v>0</v>
      </c>
      <c r="Q179" s="370">
        <f>SUMIFS('C2_Hinzu_Kürz'!$D$4:$D$203,'C2_Hinzu_Kürz'!$B$4:$B$203,$A179,'C2_Hinzu_Kürz'!$C$4:$C$203,CONCATENATE($B179," ",$C179),'C2_Hinzu_Kürz'!$E$4:$E$203,"Kürzung")</f>
        <v>0</v>
      </c>
      <c r="R179" s="396"/>
      <c r="S179" s="398"/>
      <c r="T179" s="397"/>
      <c r="U179" s="363">
        <f t="shared" si="130"/>
        <v>0</v>
      </c>
      <c r="V179" s="389"/>
      <c r="W179" s="388"/>
      <c r="X179" s="371"/>
      <c r="Y179" s="366"/>
      <c r="Z179" s="366"/>
    </row>
    <row r="180" spans="1:26" outlineLevel="1">
      <c r="A180" s="346">
        <f>A128</f>
        <v>2014</v>
      </c>
      <c r="B180" s="41" t="s">
        <v>407</v>
      </c>
      <c r="C180" s="15" t="s">
        <v>145</v>
      </c>
      <c r="D180" s="359">
        <f>D181+D182</f>
        <v>0</v>
      </c>
      <c r="E180" s="359">
        <f>E181+E182</f>
        <v>0</v>
      </c>
      <c r="F180" s="359">
        <f t="shared" ref="F180:K180" si="131">F181+F182</f>
        <v>0</v>
      </c>
      <c r="G180" s="359">
        <f t="shared" si="131"/>
        <v>0</v>
      </c>
      <c r="H180" s="359">
        <f t="shared" si="131"/>
        <v>0</v>
      </c>
      <c r="I180" s="359">
        <f t="shared" si="131"/>
        <v>0</v>
      </c>
      <c r="J180" s="359">
        <f t="shared" si="131"/>
        <v>0</v>
      </c>
      <c r="K180" s="359">
        <f t="shared" si="131"/>
        <v>0</v>
      </c>
      <c r="L180" s="359">
        <f>L181+L182</f>
        <v>0</v>
      </c>
      <c r="M180" s="359">
        <f>M181+M182</f>
        <v>0</v>
      </c>
      <c r="N180" s="374">
        <f>N181+N182</f>
        <v>0</v>
      </c>
      <c r="O180" s="360">
        <f>O181+O182</f>
        <v>0</v>
      </c>
      <c r="P180" s="360">
        <f t="shared" ref="P180" si="132">P181+P182</f>
        <v>0</v>
      </c>
      <c r="Q180" s="360">
        <f t="shared" ref="Q180" si="133">Q181+Q182</f>
        <v>0</v>
      </c>
      <c r="R180" s="389"/>
      <c r="S180" s="386"/>
      <c r="T180" s="388"/>
      <c r="U180" s="363">
        <f t="shared" ref="U180:Z180" si="134">U181+U182</f>
        <v>0</v>
      </c>
      <c r="V180" s="389"/>
      <c r="W180" s="388"/>
      <c r="X180" s="362">
        <f t="shared" si="134"/>
        <v>0</v>
      </c>
      <c r="Y180" s="359">
        <f t="shared" si="134"/>
        <v>0</v>
      </c>
      <c r="Z180" s="359">
        <f t="shared" si="134"/>
        <v>0</v>
      </c>
    </row>
    <row r="181" spans="1:26" outlineLevel="1">
      <c r="A181" s="346">
        <f>A128</f>
        <v>2014</v>
      </c>
      <c r="B181" s="41" t="s">
        <v>146</v>
      </c>
      <c r="C181" s="15" t="s">
        <v>147</v>
      </c>
      <c r="D181" s="366"/>
      <c r="E181" s="366"/>
      <c r="F181" s="366"/>
      <c r="G181" s="366"/>
      <c r="H181" s="366"/>
      <c r="I181" s="366"/>
      <c r="J181" s="359">
        <f t="shared" ref="J181" si="135">L181+N181</f>
        <v>0</v>
      </c>
      <c r="K181" s="359">
        <f t="shared" ref="K181" si="136">M181+O181</f>
        <v>0</v>
      </c>
      <c r="L181" s="366"/>
      <c r="M181" s="366"/>
      <c r="N181" s="366"/>
      <c r="O181" s="369"/>
      <c r="P181" s="370">
        <f>SUMIFS('C2_Hinzu_Kürz'!$D$4:$D$203,'C2_Hinzu_Kürz'!$B$4:$B$203,$A181,'C2_Hinzu_Kürz'!$C$4:$C$203,CONCATENATE($B181," ",C181),'C2_Hinzu_Kürz'!$E$4:$E$203,"Hinzurechnung")</f>
        <v>0</v>
      </c>
      <c r="Q181" s="370">
        <f>SUMIFS('C2_Hinzu_Kürz'!$D$4:$D$203,'C2_Hinzu_Kürz'!$B$4:$B$203,$A181,'C2_Hinzu_Kürz'!$C$4:$C$203,CONCATENATE($B181," ",$C181),'C2_Hinzu_Kürz'!$E$4:$E$203,"Kürzung")</f>
        <v>0</v>
      </c>
      <c r="R181" s="389"/>
      <c r="S181" s="386"/>
      <c r="T181" s="388"/>
      <c r="U181" s="363">
        <f>N181+P181-Q181-R181-S181-T181</f>
        <v>0</v>
      </c>
      <c r="V181" s="396"/>
      <c r="W181" s="397"/>
      <c r="X181" s="371"/>
      <c r="Y181" s="366"/>
      <c r="Z181" s="366"/>
    </row>
    <row r="182" spans="1:26" outlineLevel="1">
      <c r="A182" s="346">
        <f>A128</f>
        <v>2014</v>
      </c>
      <c r="B182" s="41" t="s">
        <v>148</v>
      </c>
      <c r="C182" s="20" t="s">
        <v>149</v>
      </c>
      <c r="D182" s="359">
        <f>D183+D184</f>
        <v>0</v>
      </c>
      <c r="E182" s="359">
        <f>E183+E184</f>
        <v>0</v>
      </c>
      <c r="F182" s="359">
        <f t="shared" ref="F182:K182" si="137">F183+F184</f>
        <v>0</v>
      </c>
      <c r="G182" s="359">
        <f t="shared" si="137"/>
        <v>0</v>
      </c>
      <c r="H182" s="359">
        <f t="shared" si="137"/>
        <v>0</v>
      </c>
      <c r="I182" s="359">
        <f t="shared" si="137"/>
        <v>0</v>
      </c>
      <c r="J182" s="359">
        <f t="shared" si="137"/>
        <v>0</v>
      </c>
      <c r="K182" s="359">
        <f t="shared" si="137"/>
        <v>0</v>
      </c>
      <c r="L182" s="359">
        <f>L183+L184</f>
        <v>0</v>
      </c>
      <c r="M182" s="359">
        <f>M183+M184</f>
        <v>0</v>
      </c>
      <c r="N182" s="359">
        <f>N183+N184</f>
        <v>0</v>
      </c>
      <c r="O182" s="360">
        <f>O183+O184</f>
        <v>0</v>
      </c>
      <c r="P182" s="360">
        <f t="shared" ref="P182" si="138">P183+P184</f>
        <v>0</v>
      </c>
      <c r="Q182" s="360">
        <f t="shared" ref="Q182" si="139">Q183+Q184</f>
        <v>0</v>
      </c>
      <c r="R182" s="389"/>
      <c r="S182" s="386"/>
      <c r="T182" s="388"/>
      <c r="U182" s="363">
        <f t="shared" ref="U182:Z182" si="140">U183+U184</f>
        <v>0</v>
      </c>
      <c r="V182" s="389"/>
      <c r="W182" s="388"/>
      <c r="X182" s="362">
        <f t="shared" si="140"/>
        <v>0</v>
      </c>
      <c r="Y182" s="359">
        <f t="shared" si="140"/>
        <v>0</v>
      </c>
      <c r="Z182" s="359">
        <f t="shared" si="140"/>
        <v>0</v>
      </c>
    </row>
    <row r="183" spans="1:26" outlineLevel="1">
      <c r="A183" s="346">
        <f>A128</f>
        <v>2014</v>
      </c>
      <c r="B183" s="47" t="s">
        <v>150</v>
      </c>
      <c r="C183" s="19" t="s">
        <v>926</v>
      </c>
      <c r="D183" s="366"/>
      <c r="E183" s="366"/>
      <c r="F183" s="366"/>
      <c r="G183" s="366"/>
      <c r="H183" s="366"/>
      <c r="I183" s="366"/>
      <c r="J183" s="359">
        <f t="shared" ref="J183:J184" si="141">L183+N183</f>
        <v>0</v>
      </c>
      <c r="K183" s="359">
        <f t="shared" ref="K183:K184" si="142">M183+O183</f>
        <v>0</v>
      </c>
      <c r="L183" s="366"/>
      <c r="M183" s="366"/>
      <c r="N183" s="366"/>
      <c r="O183" s="369"/>
      <c r="P183" s="370">
        <f>SUMIFS('C2_Hinzu_Kürz'!$D$4:$D$203,'C2_Hinzu_Kürz'!$B$4:$B$203,$A183,'C2_Hinzu_Kürz'!$C$4:$C$203,CONCATENATE($B183," ",C183),'C2_Hinzu_Kürz'!$E$4:$E$203,"Hinzurechnung")</f>
        <v>0</v>
      </c>
      <c r="Q183" s="370">
        <f>SUMIFS('C2_Hinzu_Kürz'!$D$4:$D$203,'C2_Hinzu_Kürz'!$B$4:$B$203,$A183,'C2_Hinzu_Kürz'!$C$4:$C$203,CONCATENATE($B183," ",$C183),'C2_Hinzu_Kürz'!$E$4:$E$203,"Kürzung")</f>
        <v>0</v>
      </c>
      <c r="R183" s="389"/>
      <c r="S183" s="386"/>
      <c r="T183" s="388"/>
      <c r="U183" s="363">
        <f>N183+P183-Q183-R183-S183-T183</f>
        <v>0</v>
      </c>
      <c r="V183" s="389"/>
      <c r="W183" s="388"/>
      <c r="X183" s="371"/>
      <c r="Y183" s="366"/>
      <c r="Z183" s="366"/>
    </row>
    <row r="184" spans="1:26" outlineLevel="1">
      <c r="A184" s="346">
        <f>A128</f>
        <v>2014</v>
      </c>
      <c r="B184" s="47" t="s">
        <v>151</v>
      </c>
      <c r="C184" s="19" t="s">
        <v>927</v>
      </c>
      <c r="D184" s="366"/>
      <c r="E184" s="366"/>
      <c r="F184" s="366"/>
      <c r="G184" s="366"/>
      <c r="H184" s="366"/>
      <c r="I184" s="366"/>
      <c r="J184" s="359">
        <f t="shared" si="141"/>
        <v>0</v>
      </c>
      <c r="K184" s="359">
        <f t="shared" si="142"/>
        <v>0</v>
      </c>
      <c r="L184" s="366"/>
      <c r="M184" s="366"/>
      <c r="N184" s="366"/>
      <c r="O184" s="369"/>
      <c r="P184" s="370">
        <f>SUMIFS('C2_Hinzu_Kürz'!$D$4:$D$203,'C2_Hinzu_Kürz'!$B$4:$B$203,$A184,'C2_Hinzu_Kürz'!$C$4:$C$203,CONCATENATE($B184," ",C184),'C2_Hinzu_Kürz'!$E$4:$E$203,"Hinzurechnung")</f>
        <v>0</v>
      </c>
      <c r="Q184" s="370">
        <f>SUMIFS('C2_Hinzu_Kürz'!$D$4:$D$203,'C2_Hinzu_Kürz'!$B$4:$B$203,$A184,'C2_Hinzu_Kürz'!$C$4:$C$203,CONCATENATE($B184," ",$C184),'C2_Hinzu_Kürz'!$E$4:$E$203,"Kürzung")</f>
        <v>0</v>
      </c>
      <c r="R184" s="396"/>
      <c r="S184" s="398"/>
      <c r="T184" s="397"/>
      <c r="U184" s="363">
        <f>N184+P184-Q184-R184-S184-T184</f>
        <v>0</v>
      </c>
      <c r="V184" s="389"/>
      <c r="W184" s="388"/>
      <c r="X184" s="371"/>
      <c r="Y184" s="366"/>
      <c r="Z184" s="366"/>
    </row>
    <row r="185" spans="1:26" outlineLevel="1">
      <c r="A185" s="346">
        <f>A128</f>
        <v>2014</v>
      </c>
      <c r="B185" s="41" t="s">
        <v>426</v>
      </c>
      <c r="C185" s="15" t="s">
        <v>153</v>
      </c>
      <c r="D185" s="359">
        <f>D186+D189+D190</f>
        <v>0</v>
      </c>
      <c r="E185" s="359">
        <f>E186+E189+E190</f>
        <v>0</v>
      </c>
      <c r="F185" s="359">
        <f t="shared" ref="F185:K185" si="143">F186+F189+F190</f>
        <v>0</v>
      </c>
      <c r="G185" s="359">
        <f t="shared" si="143"/>
        <v>0</v>
      </c>
      <c r="H185" s="359">
        <f t="shared" si="143"/>
        <v>0</v>
      </c>
      <c r="I185" s="359">
        <f t="shared" si="143"/>
        <v>0</v>
      </c>
      <c r="J185" s="359">
        <f t="shared" si="143"/>
        <v>0</v>
      </c>
      <c r="K185" s="359">
        <f t="shared" si="143"/>
        <v>0</v>
      </c>
      <c r="L185" s="359">
        <f>L186+L189+L190</f>
        <v>0</v>
      </c>
      <c r="M185" s="359">
        <f>M186+M189+M190</f>
        <v>0</v>
      </c>
      <c r="N185" s="359">
        <f>N186+N189+N190</f>
        <v>0</v>
      </c>
      <c r="O185" s="360">
        <f>O186+O189+O190</f>
        <v>0</v>
      </c>
      <c r="P185" s="359">
        <f t="shared" ref="P185" si="144">P186+P189+P190</f>
        <v>0</v>
      </c>
      <c r="Q185" s="360">
        <f t="shared" ref="Q185" si="145">Q186+Q189+Q190</f>
        <v>0</v>
      </c>
      <c r="R185" s="389"/>
      <c r="S185" s="386"/>
      <c r="T185" s="388"/>
      <c r="U185" s="363">
        <f t="shared" ref="U185:Z185" si="146">U186+U189+U190</f>
        <v>0</v>
      </c>
      <c r="V185" s="396"/>
      <c r="W185" s="397"/>
      <c r="X185" s="362">
        <f t="shared" si="146"/>
        <v>0</v>
      </c>
      <c r="Y185" s="359">
        <f t="shared" si="146"/>
        <v>0</v>
      </c>
      <c r="Z185" s="359">
        <f t="shared" si="146"/>
        <v>0</v>
      </c>
    </row>
    <row r="186" spans="1:26" outlineLevel="1">
      <c r="A186" s="346">
        <f>A128</f>
        <v>2014</v>
      </c>
      <c r="B186" s="41" t="s">
        <v>154</v>
      </c>
      <c r="C186" s="15" t="s">
        <v>928</v>
      </c>
      <c r="D186" s="359">
        <f>D187+D188</f>
        <v>0</v>
      </c>
      <c r="E186" s="359">
        <f>E187+E188</f>
        <v>0</v>
      </c>
      <c r="F186" s="359">
        <f t="shared" ref="F186:K186" si="147">F187+F188</f>
        <v>0</v>
      </c>
      <c r="G186" s="359">
        <f t="shared" si="147"/>
        <v>0</v>
      </c>
      <c r="H186" s="359">
        <f t="shared" si="147"/>
        <v>0</v>
      </c>
      <c r="I186" s="359">
        <f t="shared" si="147"/>
        <v>0</v>
      </c>
      <c r="J186" s="359">
        <f t="shared" si="147"/>
        <v>0</v>
      </c>
      <c r="K186" s="359">
        <f t="shared" si="147"/>
        <v>0</v>
      </c>
      <c r="L186" s="359">
        <f>L187+L188</f>
        <v>0</v>
      </c>
      <c r="M186" s="359">
        <f>M187+M188</f>
        <v>0</v>
      </c>
      <c r="N186" s="359">
        <f>N187+N188</f>
        <v>0</v>
      </c>
      <c r="O186" s="360">
        <f>O187+O188</f>
        <v>0</v>
      </c>
      <c r="P186" s="359">
        <f t="shared" ref="P186" si="148">P187+P188</f>
        <v>0</v>
      </c>
      <c r="Q186" s="360">
        <f t="shared" ref="Q186" si="149">Q187+Q188</f>
        <v>0</v>
      </c>
      <c r="R186" s="389"/>
      <c r="S186" s="386"/>
      <c r="T186" s="388"/>
      <c r="U186" s="363">
        <f t="shared" ref="U186:Z186" si="150">U187+U188</f>
        <v>0</v>
      </c>
      <c r="V186" s="389"/>
      <c r="W186" s="388"/>
      <c r="X186" s="362">
        <f t="shared" si="150"/>
        <v>0</v>
      </c>
      <c r="Y186" s="359">
        <f t="shared" si="150"/>
        <v>0</v>
      </c>
      <c r="Z186" s="359">
        <f t="shared" si="150"/>
        <v>0</v>
      </c>
    </row>
    <row r="187" spans="1:26" ht="30" outlineLevel="1">
      <c r="A187" s="346">
        <f>A128</f>
        <v>2014</v>
      </c>
      <c r="B187" s="47" t="s">
        <v>155</v>
      </c>
      <c r="C187" s="19" t="s">
        <v>22</v>
      </c>
      <c r="D187" s="366"/>
      <c r="E187" s="366"/>
      <c r="F187" s="366"/>
      <c r="G187" s="366"/>
      <c r="H187" s="366"/>
      <c r="I187" s="366"/>
      <c r="J187" s="359">
        <f t="shared" ref="J187:J190" si="151">L187+N187</f>
        <v>0</v>
      </c>
      <c r="K187" s="359">
        <f t="shared" ref="K187:K190" si="152">M187+O187</f>
        <v>0</v>
      </c>
      <c r="L187" s="366"/>
      <c r="M187" s="366"/>
      <c r="N187" s="372"/>
      <c r="O187" s="369"/>
      <c r="P187" s="370">
        <f>SUMIFS('C2_Hinzu_Kürz'!$D$4:$D$203,'C2_Hinzu_Kürz'!$B$4:$B$203,$A187,'C2_Hinzu_Kürz'!$C$4:$C$203,CONCATENATE($B187," ",C187),'C2_Hinzu_Kürz'!$E$4:$E$203,"Hinzurechnung")</f>
        <v>0</v>
      </c>
      <c r="Q187" s="370">
        <f>SUMIFS('C2_Hinzu_Kürz'!$D$4:$D$203,'C2_Hinzu_Kürz'!$B$4:$B$203,$A187,'C2_Hinzu_Kürz'!$C$4:$C$203,CONCATENATE($B187," ",$C187),'C2_Hinzu_Kürz'!$E$4:$E$203,"Kürzung")</f>
        <v>0</v>
      </c>
      <c r="R187" s="389"/>
      <c r="S187" s="386"/>
      <c r="T187" s="388"/>
      <c r="U187" s="363">
        <f t="shared" ref="U187:U190" si="153">N187+P187-Q187-R187-S187-T187</f>
        <v>0</v>
      </c>
      <c r="V187" s="389"/>
      <c r="W187" s="388"/>
      <c r="X187" s="371"/>
      <c r="Y187" s="366"/>
      <c r="Z187" s="366"/>
    </row>
    <row r="188" spans="1:26" outlineLevel="1">
      <c r="A188" s="346">
        <f>A128</f>
        <v>2014</v>
      </c>
      <c r="B188" s="47" t="s">
        <v>156</v>
      </c>
      <c r="C188" s="19" t="s">
        <v>130</v>
      </c>
      <c r="D188" s="366"/>
      <c r="E188" s="369"/>
      <c r="F188" s="366"/>
      <c r="G188" s="366"/>
      <c r="H188" s="366"/>
      <c r="I188" s="366"/>
      <c r="J188" s="359">
        <f t="shared" si="151"/>
        <v>0</v>
      </c>
      <c r="K188" s="359">
        <f t="shared" si="152"/>
        <v>0</v>
      </c>
      <c r="L188" s="366"/>
      <c r="M188" s="369"/>
      <c r="N188" s="370">
        <f>SUMIF('C1_Sonstiges'!B$329:B$378,$A128,'C1_Sonstiges'!D$329:D$378)</f>
        <v>0</v>
      </c>
      <c r="O188" s="373"/>
      <c r="P188" s="370">
        <f>SUMIFS('C2_Hinzu_Kürz'!$D$4:$D$203,'C2_Hinzu_Kürz'!$B$4:$B$203,$A188,'C2_Hinzu_Kürz'!$C$4:$C$203,CONCATENATE($B188," ",C188),'C2_Hinzu_Kürz'!$E$4:$E$203,"Hinzurechnung")</f>
        <v>0</v>
      </c>
      <c r="Q188" s="370">
        <f>SUMIFS('C2_Hinzu_Kürz'!$D$4:$D$203,'C2_Hinzu_Kürz'!$B$4:$B$203,$A188,'C2_Hinzu_Kürz'!$C$4:$C$203,CONCATENATE($B188," ",$C188),'C2_Hinzu_Kürz'!$E$4:$E$203,"Kürzung")</f>
        <v>0</v>
      </c>
      <c r="R188" s="396"/>
      <c r="S188" s="398"/>
      <c r="T188" s="397"/>
      <c r="U188" s="363">
        <f t="shared" si="153"/>
        <v>0</v>
      </c>
      <c r="V188" s="389"/>
      <c r="W188" s="388"/>
      <c r="X188" s="371"/>
      <c r="Y188" s="366"/>
      <c r="Z188" s="366"/>
    </row>
    <row r="189" spans="1:26" outlineLevel="1">
      <c r="A189" s="346">
        <f>A128</f>
        <v>2014</v>
      </c>
      <c r="B189" s="41" t="s">
        <v>157</v>
      </c>
      <c r="C189" s="15" t="s">
        <v>158</v>
      </c>
      <c r="D189" s="366"/>
      <c r="E189" s="366"/>
      <c r="F189" s="366"/>
      <c r="G189" s="366"/>
      <c r="H189" s="366"/>
      <c r="I189" s="366"/>
      <c r="J189" s="359">
        <f t="shared" si="151"/>
        <v>0</v>
      </c>
      <c r="K189" s="359">
        <f t="shared" si="152"/>
        <v>0</v>
      </c>
      <c r="L189" s="366"/>
      <c r="M189" s="366"/>
      <c r="N189" s="375"/>
      <c r="O189" s="369"/>
      <c r="P189" s="370">
        <f>SUMIFS('C2_Hinzu_Kürz'!$D$4:$D$203,'C2_Hinzu_Kürz'!$B$4:$B$203,$A189,'C2_Hinzu_Kürz'!$C$4:$C$203,CONCATENATE($B189," ",C189),'C2_Hinzu_Kürz'!$E$4:$E$203,"Hinzurechnung")</f>
        <v>0</v>
      </c>
      <c r="Q189" s="370">
        <f>SUMIFS('C2_Hinzu_Kürz'!$D$4:$D$203,'C2_Hinzu_Kürz'!$B$4:$B$203,$A189,'C2_Hinzu_Kürz'!$C$4:$C$203,CONCATENATE($B189," ",$C189),'C2_Hinzu_Kürz'!$E$4:$E$203,"Kürzung")</f>
        <v>0</v>
      </c>
      <c r="R189" s="389"/>
      <c r="S189" s="386"/>
      <c r="T189" s="388"/>
      <c r="U189" s="363">
        <f t="shared" si="153"/>
        <v>0</v>
      </c>
      <c r="V189" s="389"/>
      <c r="W189" s="388"/>
      <c r="X189" s="371"/>
      <c r="Y189" s="366"/>
      <c r="Z189" s="366"/>
    </row>
    <row r="190" spans="1:26" ht="30" outlineLevel="1">
      <c r="A190" s="346">
        <f>A128</f>
        <v>2014</v>
      </c>
      <c r="B190" s="41" t="s">
        <v>159</v>
      </c>
      <c r="C190" s="15" t="s">
        <v>1163</v>
      </c>
      <c r="D190" s="366"/>
      <c r="E190" s="366"/>
      <c r="F190" s="366"/>
      <c r="G190" s="366"/>
      <c r="H190" s="366"/>
      <c r="I190" s="366"/>
      <c r="J190" s="359">
        <f t="shared" si="151"/>
        <v>0</v>
      </c>
      <c r="K190" s="359">
        <f t="shared" si="152"/>
        <v>0</v>
      </c>
      <c r="L190" s="366"/>
      <c r="M190" s="366"/>
      <c r="N190" s="375"/>
      <c r="O190" s="369"/>
      <c r="P190" s="370">
        <f>SUMIFS('C2_Hinzu_Kürz'!$D$4:$D$203,'C2_Hinzu_Kürz'!$B$4:$B$203,$A190,'C2_Hinzu_Kürz'!$C$4:$C$203,CONCATENATE($B190," ",C190),'C2_Hinzu_Kürz'!$E$4:$E$203,"Hinzurechnung")</f>
        <v>0</v>
      </c>
      <c r="Q190" s="370">
        <f>SUMIFS('C2_Hinzu_Kürz'!$D$4:$D$203,'C2_Hinzu_Kürz'!$B$4:$B$203,$A190,'C2_Hinzu_Kürz'!$C$4:$C$203,CONCATENATE($B190," ",$C190),'C2_Hinzu_Kürz'!$E$4:$E$203,"Kürzung")</f>
        <v>0</v>
      </c>
      <c r="R190" s="389"/>
      <c r="S190" s="386"/>
      <c r="T190" s="388"/>
      <c r="U190" s="363">
        <f t="shared" si="153"/>
        <v>0</v>
      </c>
      <c r="V190" s="389"/>
      <c r="W190" s="388"/>
      <c r="X190" s="371"/>
      <c r="Y190" s="366"/>
      <c r="Z190" s="366"/>
    </row>
    <row r="191" spans="1:26" outlineLevel="1">
      <c r="A191" s="346">
        <f>A128</f>
        <v>2014</v>
      </c>
      <c r="B191" s="41" t="s">
        <v>428</v>
      </c>
      <c r="C191" s="15" t="s">
        <v>162</v>
      </c>
      <c r="D191" s="362">
        <f>SUM(D192:D209)</f>
        <v>0</v>
      </c>
      <c r="E191" s="362">
        <f t="shared" ref="E191:I191" si="154">SUM(E192:E209)</f>
        <v>0</v>
      </c>
      <c r="F191" s="362">
        <f t="shared" si="154"/>
        <v>0</v>
      </c>
      <c r="G191" s="362">
        <f t="shared" si="154"/>
        <v>0</v>
      </c>
      <c r="H191" s="362">
        <f t="shared" si="154"/>
        <v>0</v>
      </c>
      <c r="I191" s="362">
        <f t="shared" si="154"/>
        <v>0</v>
      </c>
      <c r="J191" s="362">
        <f>SUM(J192:J209)</f>
        <v>0</v>
      </c>
      <c r="K191" s="362">
        <f t="shared" ref="K191:Z191" si="155">SUM(K192:K209)</f>
        <v>0</v>
      </c>
      <c r="L191" s="362">
        <f t="shared" si="155"/>
        <v>0</v>
      </c>
      <c r="M191" s="362">
        <f t="shared" si="155"/>
        <v>0</v>
      </c>
      <c r="N191" s="362">
        <f t="shared" si="155"/>
        <v>0</v>
      </c>
      <c r="O191" s="362">
        <f t="shared" si="155"/>
        <v>0</v>
      </c>
      <c r="P191" s="362">
        <f t="shared" si="155"/>
        <v>0</v>
      </c>
      <c r="Q191" s="362">
        <f t="shared" si="155"/>
        <v>0</v>
      </c>
      <c r="R191" s="389"/>
      <c r="S191" s="386"/>
      <c r="T191" s="388"/>
      <c r="U191" s="362">
        <f t="shared" si="155"/>
        <v>0</v>
      </c>
      <c r="V191" s="396"/>
      <c r="W191" s="397"/>
      <c r="X191" s="362">
        <f t="shared" si="155"/>
        <v>0</v>
      </c>
      <c r="Y191" s="362">
        <f t="shared" si="155"/>
        <v>0</v>
      </c>
      <c r="Z191" s="362">
        <f t="shared" si="155"/>
        <v>0</v>
      </c>
    </row>
    <row r="192" spans="1:26" outlineLevel="1">
      <c r="A192" s="346">
        <f>A128</f>
        <v>2014</v>
      </c>
      <c r="B192" s="47" t="s">
        <v>163</v>
      </c>
      <c r="C192" s="19" t="s">
        <v>929</v>
      </c>
      <c r="D192" s="366"/>
      <c r="E192" s="366"/>
      <c r="F192" s="366"/>
      <c r="G192" s="366"/>
      <c r="H192" s="366"/>
      <c r="I192" s="366"/>
      <c r="J192" s="359">
        <f t="shared" ref="J192:J213" si="156">L192+N192</f>
        <v>0</v>
      </c>
      <c r="K192" s="359">
        <f t="shared" ref="K192:K213" si="157">M192+O192</f>
        <v>0</v>
      </c>
      <c r="L192" s="366"/>
      <c r="M192" s="366"/>
      <c r="N192" s="366"/>
      <c r="O192" s="369"/>
      <c r="P192" s="370">
        <f>SUMIFS('C2_Hinzu_Kürz'!$D$4:$D$203,'C2_Hinzu_Kürz'!$B$4:$B$203,$A192,'C2_Hinzu_Kürz'!$C$4:$C$203,CONCATENATE($B192," ",C192),'C2_Hinzu_Kürz'!$E$4:$E$203,"Hinzurechnung")</f>
        <v>0</v>
      </c>
      <c r="Q192" s="370">
        <f>SUMIFS('C2_Hinzu_Kürz'!$D$4:$D$203,'C2_Hinzu_Kürz'!$B$4:$B$203,$A192,'C2_Hinzu_Kürz'!$C$4:$C$203,CONCATENATE($B192," ",$C192),'C2_Hinzu_Kürz'!$E$4:$E$203,"Kürzung")</f>
        <v>0</v>
      </c>
      <c r="R192" s="389"/>
      <c r="S192" s="386"/>
      <c r="T192" s="388"/>
      <c r="U192" s="363">
        <f t="shared" ref="U192:U213" si="158">N192+P192-Q192-R192-S192-T192</f>
        <v>0</v>
      </c>
      <c r="V192" s="389"/>
      <c r="W192" s="388"/>
      <c r="X192" s="371"/>
      <c r="Y192" s="366"/>
      <c r="Z192" s="366"/>
    </row>
    <row r="193" spans="1:26" outlineLevel="1">
      <c r="A193" s="346">
        <f>A128</f>
        <v>2014</v>
      </c>
      <c r="B193" s="47" t="s">
        <v>164</v>
      </c>
      <c r="C193" s="14" t="s">
        <v>930</v>
      </c>
      <c r="D193" s="366"/>
      <c r="E193" s="366"/>
      <c r="F193" s="366"/>
      <c r="G193" s="366"/>
      <c r="H193" s="366"/>
      <c r="I193" s="366"/>
      <c r="J193" s="359">
        <f t="shared" si="156"/>
        <v>0</v>
      </c>
      <c r="K193" s="359">
        <f t="shared" si="157"/>
        <v>0</v>
      </c>
      <c r="L193" s="366"/>
      <c r="M193" s="366"/>
      <c r="N193" s="366"/>
      <c r="O193" s="369"/>
      <c r="P193" s="370">
        <f>SUMIFS('C2_Hinzu_Kürz'!$D$4:$D$203,'C2_Hinzu_Kürz'!$B$4:$B$203,$A193,'C2_Hinzu_Kürz'!$C$4:$C$203,CONCATENATE($B193," ",C193),'C2_Hinzu_Kürz'!$E$4:$E$203,"Hinzurechnung")</f>
        <v>0</v>
      </c>
      <c r="Q193" s="370">
        <f>SUMIFS('C2_Hinzu_Kürz'!$D$4:$D$203,'C2_Hinzu_Kürz'!$B$4:$B$203,$A193,'C2_Hinzu_Kürz'!$C$4:$C$203,CONCATENATE($B193," ",$C193),'C2_Hinzu_Kürz'!$E$4:$E$203,"Kürzung")</f>
        <v>0</v>
      </c>
      <c r="R193" s="396"/>
      <c r="S193" s="398"/>
      <c r="T193" s="397"/>
      <c r="U193" s="363">
        <f t="shared" si="158"/>
        <v>0</v>
      </c>
      <c r="V193" s="389"/>
      <c r="W193" s="388"/>
      <c r="X193" s="371"/>
      <c r="Y193" s="366"/>
      <c r="Z193" s="366"/>
    </row>
    <row r="194" spans="1:26" outlineLevel="1">
      <c r="A194" s="346">
        <f>A128</f>
        <v>2014</v>
      </c>
      <c r="B194" s="47" t="s">
        <v>165</v>
      </c>
      <c r="C194" s="14" t="s">
        <v>1293</v>
      </c>
      <c r="D194" s="366"/>
      <c r="E194" s="366"/>
      <c r="F194" s="366"/>
      <c r="G194" s="366"/>
      <c r="H194" s="366"/>
      <c r="I194" s="366"/>
      <c r="J194" s="359">
        <f t="shared" si="156"/>
        <v>0</v>
      </c>
      <c r="K194" s="359">
        <f t="shared" si="157"/>
        <v>0</v>
      </c>
      <c r="L194" s="366"/>
      <c r="M194" s="366"/>
      <c r="N194" s="366"/>
      <c r="O194" s="369"/>
      <c r="P194" s="370">
        <f>SUMIFS('C2_Hinzu_Kürz'!$D$4:$D$203,'C2_Hinzu_Kürz'!$B$4:$B$203,$A194,'C2_Hinzu_Kürz'!$C$4:$C$203,CONCATENATE($B194," ",C194),'C2_Hinzu_Kürz'!$E$4:$E$203,"Hinzurechnung")</f>
        <v>0</v>
      </c>
      <c r="Q194" s="370">
        <f>SUMIFS('C2_Hinzu_Kürz'!$D$4:$D$203,'C2_Hinzu_Kürz'!$B$4:$B$203,$A194,'C2_Hinzu_Kürz'!$C$4:$C$203,CONCATENATE($B194," ",$C194),'C2_Hinzu_Kürz'!$E$4:$E$203,"Kürzung")</f>
        <v>0</v>
      </c>
      <c r="R194" s="389"/>
      <c r="S194" s="386"/>
      <c r="T194" s="388"/>
      <c r="U194" s="363">
        <f t="shared" si="158"/>
        <v>0</v>
      </c>
      <c r="V194" s="389"/>
      <c r="W194" s="388"/>
      <c r="X194" s="371"/>
      <c r="Y194" s="366"/>
      <c r="Z194" s="366"/>
    </row>
    <row r="195" spans="1:26" outlineLevel="1">
      <c r="A195" s="346">
        <f>A128</f>
        <v>2014</v>
      </c>
      <c r="B195" s="47" t="s">
        <v>166</v>
      </c>
      <c r="C195" s="19" t="s">
        <v>931</v>
      </c>
      <c r="D195" s="366"/>
      <c r="E195" s="366"/>
      <c r="F195" s="366"/>
      <c r="G195" s="366"/>
      <c r="H195" s="366"/>
      <c r="I195" s="366"/>
      <c r="J195" s="359">
        <f t="shared" si="156"/>
        <v>0</v>
      </c>
      <c r="K195" s="359">
        <f t="shared" si="157"/>
        <v>0</v>
      </c>
      <c r="L195" s="366"/>
      <c r="M195" s="366"/>
      <c r="N195" s="366"/>
      <c r="O195" s="369"/>
      <c r="P195" s="370">
        <f>SUMIFS('C2_Hinzu_Kürz'!$D$4:$D$203,'C2_Hinzu_Kürz'!$B$4:$B$203,$A195,'C2_Hinzu_Kürz'!$C$4:$C$203,CONCATENATE($B195," ",C195),'C2_Hinzu_Kürz'!$E$4:$E$203,"Hinzurechnung")</f>
        <v>0</v>
      </c>
      <c r="Q195" s="370">
        <f>SUMIFS('C2_Hinzu_Kürz'!$D$4:$D$203,'C2_Hinzu_Kürz'!$B$4:$B$203,$A195,'C2_Hinzu_Kürz'!$C$4:$C$203,CONCATENATE($B195," ",$C195),'C2_Hinzu_Kürz'!$E$4:$E$203,"Kürzung")</f>
        <v>0</v>
      </c>
      <c r="R195" s="389"/>
      <c r="S195" s="386"/>
      <c r="T195" s="388"/>
      <c r="U195" s="363">
        <f t="shared" si="158"/>
        <v>0</v>
      </c>
      <c r="V195" s="396"/>
      <c r="W195" s="397"/>
      <c r="X195" s="371"/>
      <c r="Y195" s="366"/>
      <c r="Z195" s="366"/>
    </row>
    <row r="196" spans="1:26" outlineLevel="1">
      <c r="A196" s="346">
        <f>A128</f>
        <v>2014</v>
      </c>
      <c r="B196" s="47" t="s">
        <v>167</v>
      </c>
      <c r="C196" s="19" t="s">
        <v>932</v>
      </c>
      <c r="D196" s="366"/>
      <c r="E196" s="366"/>
      <c r="F196" s="366"/>
      <c r="G196" s="366"/>
      <c r="H196" s="366"/>
      <c r="I196" s="366"/>
      <c r="J196" s="359">
        <f t="shared" si="156"/>
        <v>0</v>
      </c>
      <c r="K196" s="359">
        <f t="shared" si="157"/>
        <v>0</v>
      </c>
      <c r="L196" s="366"/>
      <c r="M196" s="366"/>
      <c r="N196" s="366"/>
      <c r="O196" s="369"/>
      <c r="P196" s="370">
        <f>SUMIFS('C2_Hinzu_Kürz'!$D$4:$D$203,'C2_Hinzu_Kürz'!$B$4:$B$203,$A196,'C2_Hinzu_Kürz'!$C$4:$C$203,CONCATENATE($B196," ",C196),'C2_Hinzu_Kürz'!$E$4:$E$203,"Hinzurechnung")</f>
        <v>0</v>
      </c>
      <c r="Q196" s="370">
        <f>SUMIFS('C2_Hinzu_Kürz'!$D$4:$D$203,'C2_Hinzu_Kürz'!$B$4:$B$203,$A196,'C2_Hinzu_Kürz'!$C$4:$C$203,CONCATENATE($B196," ",$C196),'C2_Hinzu_Kürz'!$E$4:$E$203,"Kürzung")</f>
        <v>0</v>
      </c>
      <c r="R196" s="389"/>
      <c r="S196" s="386"/>
      <c r="T196" s="388"/>
      <c r="U196" s="363">
        <f t="shared" si="158"/>
        <v>0</v>
      </c>
      <c r="V196" s="389"/>
      <c r="W196" s="388"/>
      <c r="X196" s="371"/>
      <c r="Y196" s="366"/>
      <c r="Z196" s="366"/>
    </row>
    <row r="197" spans="1:26" outlineLevel="1">
      <c r="A197" s="346">
        <f>A128</f>
        <v>2014</v>
      </c>
      <c r="B197" s="47" t="s">
        <v>168</v>
      </c>
      <c r="C197" s="19" t="s">
        <v>933</v>
      </c>
      <c r="D197" s="366"/>
      <c r="E197" s="366"/>
      <c r="F197" s="366"/>
      <c r="G197" s="366"/>
      <c r="H197" s="366"/>
      <c r="I197" s="366"/>
      <c r="J197" s="359">
        <f t="shared" si="156"/>
        <v>0</v>
      </c>
      <c r="K197" s="359">
        <f t="shared" si="157"/>
        <v>0</v>
      </c>
      <c r="L197" s="366"/>
      <c r="M197" s="366"/>
      <c r="N197" s="366"/>
      <c r="O197" s="369"/>
      <c r="P197" s="370">
        <f>SUMIFS('C2_Hinzu_Kürz'!$D$4:$D$203,'C2_Hinzu_Kürz'!$B$4:$B$203,$A197,'C2_Hinzu_Kürz'!$C$4:$C$203,CONCATENATE($B197," ",C197),'C2_Hinzu_Kürz'!$E$4:$E$203,"Hinzurechnung")</f>
        <v>0</v>
      </c>
      <c r="Q197" s="370">
        <f>SUMIFS('C2_Hinzu_Kürz'!$D$4:$D$203,'C2_Hinzu_Kürz'!$B$4:$B$203,$A197,'C2_Hinzu_Kürz'!$C$4:$C$203,CONCATENATE($B197," ",$C197),'C2_Hinzu_Kürz'!$E$4:$E$203,"Kürzung")</f>
        <v>0</v>
      </c>
      <c r="R197" s="396"/>
      <c r="S197" s="398"/>
      <c r="T197" s="397"/>
      <c r="U197" s="363">
        <f t="shared" si="158"/>
        <v>0</v>
      </c>
      <c r="V197" s="389"/>
      <c r="W197" s="388"/>
      <c r="X197" s="371"/>
      <c r="Y197" s="366"/>
      <c r="Z197" s="366"/>
    </row>
    <row r="198" spans="1:26" outlineLevel="1">
      <c r="A198" s="346">
        <f>A128</f>
        <v>2014</v>
      </c>
      <c r="B198" s="47" t="s">
        <v>169</v>
      </c>
      <c r="C198" s="19" t="s">
        <v>934</v>
      </c>
      <c r="D198" s="366"/>
      <c r="E198" s="366"/>
      <c r="F198" s="366"/>
      <c r="G198" s="366"/>
      <c r="H198" s="366"/>
      <c r="I198" s="366"/>
      <c r="J198" s="359">
        <f t="shared" si="156"/>
        <v>0</v>
      </c>
      <c r="K198" s="359">
        <f t="shared" si="157"/>
        <v>0</v>
      </c>
      <c r="L198" s="366"/>
      <c r="M198" s="366"/>
      <c r="N198" s="366"/>
      <c r="O198" s="369"/>
      <c r="P198" s="370">
        <f>SUMIFS('C2_Hinzu_Kürz'!$D$4:$D$203,'C2_Hinzu_Kürz'!$B$4:$B$203,$A198,'C2_Hinzu_Kürz'!$C$4:$C$203,CONCATENATE($B198," ",C198),'C2_Hinzu_Kürz'!$E$4:$E$203,"Hinzurechnung")</f>
        <v>0</v>
      </c>
      <c r="Q198" s="370">
        <f>SUMIFS('C2_Hinzu_Kürz'!$D$4:$D$203,'C2_Hinzu_Kürz'!$B$4:$B$203,$A198,'C2_Hinzu_Kürz'!$C$4:$C$203,CONCATENATE($B198," ",$C198),'C2_Hinzu_Kürz'!$E$4:$E$203,"Kürzung")</f>
        <v>0</v>
      </c>
      <c r="R198" s="389"/>
      <c r="S198" s="386"/>
      <c r="T198" s="388"/>
      <c r="U198" s="363">
        <f t="shared" si="158"/>
        <v>0</v>
      </c>
      <c r="V198" s="389"/>
      <c r="W198" s="388"/>
      <c r="X198" s="371"/>
      <c r="Y198" s="366"/>
      <c r="Z198" s="366"/>
    </row>
    <row r="199" spans="1:26" outlineLevel="1">
      <c r="A199" s="346">
        <f>A128</f>
        <v>2014</v>
      </c>
      <c r="B199" s="47" t="s">
        <v>170</v>
      </c>
      <c r="C199" s="19" t="s">
        <v>935</v>
      </c>
      <c r="D199" s="366"/>
      <c r="E199" s="366"/>
      <c r="F199" s="366"/>
      <c r="G199" s="366"/>
      <c r="H199" s="366"/>
      <c r="I199" s="366"/>
      <c r="J199" s="359">
        <f t="shared" si="156"/>
        <v>0</v>
      </c>
      <c r="K199" s="359">
        <f t="shared" si="157"/>
        <v>0</v>
      </c>
      <c r="L199" s="366"/>
      <c r="M199" s="366"/>
      <c r="N199" s="366"/>
      <c r="O199" s="369"/>
      <c r="P199" s="370">
        <f>SUMIFS('C2_Hinzu_Kürz'!$D$4:$D$203,'C2_Hinzu_Kürz'!$B$4:$B$203,$A199,'C2_Hinzu_Kürz'!$C$4:$C$203,CONCATENATE($B199," ",C199),'C2_Hinzu_Kürz'!$E$4:$E$203,"Hinzurechnung")</f>
        <v>0</v>
      </c>
      <c r="Q199" s="370">
        <f>SUMIFS('C2_Hinzu_Kürz'!$D$4:$D$203,'C2_Hinzu_Kürz'!$B$4:$B$203,$A199,'C2_Hinzu_Kürz'!$C$4:$C$203,CONCATENATE($B199," ",$C199),'C2_Hinzu_Kürz'!$E$4:$E$203,"Kürzung")</f>
        <v>0</v>
      </c>
      <c r="R199" s="389"/>
      <c r="S199" s="386"/>
      <c r="T199" s="388"/>
      <c r="U199" s="363">
        <f t="shared" si="158"/>
        <v>0</v>
      </c>
      <c r="V199" s="396"/>
      <c r="W199" s="397"/>
      <c r="X199" s="371"/>
      <c r="Y199" s="366"/>
      <c r="Z199" s="366"/>
    </row>
    <row r="200" spans="1:26" outlineLevel="1">
      <c r="A200" s="346">
        <f>A128</f>
        <v>2014</v>
      </c>
      <c r="B200" s="47" t="s">
        <v>171</v>
      </c>
      <c r="C200" s="19" t="s">
        <v>936</v>
      </c>
      <c r="D200" s="366"/>
      <c r="E200" s="366"/>
      <c r="F200" s="366"/>
      <c r="G200" s="366"/>
      <c r="H200" s="366"/>
      <c r="I200" s="366"/>
      <c r="J200" s="359">
        <f t="shared" si="156"/>
        <v>0</v>
      </c>
      <c r="K200" s="359">
        <f t="shared" si="157"/>
        <v>0</v>
      </c>
      <c r="L200" s="366"/>
      <c r="M200" s="366"/>
      <c r="N200" s="366"/>
      <c r="O200" s="369"/>
      <c r="P200" s="370">
        <f>SUMIFS('C2_Hinzu_Kürz'!$D$4:$D$203,'C2_Hinzu_Kürz'!$B$4:$B$203,$A200,'C2_Hinzu_Kürz'!$C$4:$C$203,CONCATENATE($B200," ",C200),'C2_Hinzu_Kürz'!$E$4:$E$203,"Hinzurechnung")</f>
        <v>0</v>
      </c>
      <c r="Q200" s="370">
        <f>SUMIFS('C2_Hinzu_Kürz'!$D$4:$D$203,'C2_Hinzu_Kürz'!$B$4:$B$203,$A200,'C2_Hinzu_Kürz'!$C$4:$C$203,CONCATENATE($B200," ",$C200),'C2_Hinzu_Kürz'!$E$4:$E$203,"Kürzung")</f>
        <v>0</v>
      </c>
      <c r="R200" s="389"/>
      <c r="S200" s="386"/>
      <c r="T200" s="388"/>
      <c r="U200" s="363">
        <f t="shared" si="158"/>
        <v>0</v>
      </c>
      <c r="V200" s="389"/>
      <c r="W200" s="388"/>
      <c r="X200" s="371"/>
      <c r="Y200" s="366"/>
      <c r="Z200" s="366"/>
    </row>
    <row r="201" spans="1:26" outlineLevel="1">
      <c r="A201" s="346">
        <f>A128</f>
        <v>2014</v>
      </c>
      <c r="B201" s="47" t="s">
        <v>172</v>
      </c>
      <c r="C201" s="19" t="s">
        <v>937</v>
      </c>
      <c r="D201" s="366"/>
      <c r="E201" s="366"/>
      <c r="F201" s="366"/>
      <c r="G201" s="366"/>
      <c r="H201" s="366"/>
      <c r="I201" s="366"/>
      <c r="J201" s="359">
        <f t="shared" si="156"/>
        <v>0</v>
      </c>
      <c r="K201" s="359">
        <f t="shared" si="157"/>
        <v>0</v>
      </c>
      <c r="L201" s="366"/>
      <c r="M201" s="366"/>
      <c r="N201" s="366"/>
      <c r="O201" s="369"/>
      <c r="P201" s="370">
        <f>SUMIFS('C2_Hinzu_Kürz'!$D$4:$D$203,'C2_Hinzu_Kürz'!$B$4:$B$203,$A201,'C2_Hinzu_Kürz'!$C$4:$C$203,CONCATENATE($B201," ",C201),'C2_Hinzu_Kürz'!$E$4:$E$203,"Hinzurechnung")</f>
        <v>0</v>
      </c>
      <c r="Q201" s="370">
        <f>SUMIFS('C2_Hinzu_Kürz'!$D$4:$D$203,'C2_Hinzu_Kürz'!$B$4:$B$203,$A201,'C2_Hinzu_Kürz'!$C$4:$C$203,CONCATENATE($B201," ",$C201),'C2_Hinzu_Kürz'!$E$4:$E$203,"Kürzung")</f>
        <v>0</v>
      </c>
      <c r="R201" s="389"/>
      <c r="S201" s="386"/>
      <c r="T201" s="388"/>
      <c r="U201" s="363">
        <f t="shared" si="158"/>
        <v>0</v>
      </c>
      <c r="V201" s="389"/>
      <c r="W201" s="388"/>
      <c r="X201" s="371"/>
      <c r="Y201" s="366"/>
      <c r="Z201" s="366"/>
    </row>
    <row r="202" spans="1:26" outlineLevel="1">
      <c r="A202" s="346">
        <f>A128</f>
        <v>2014</v>
      </c>
      <c r="B202" s="47" t="s">
        <v>173</v>
      </c>
      <c r="C202" s="19" t="s">
        <v>938</v>
      </c>
      <c r="D202" s="366"/>
      <c r="E202" s="366"/>
      <c r="F202" s="366"/>
      <c r="G202" s="366"/>
      <c r="H202" s="366"/>
      <c r="I202" s="366"/>
      <c r="J202" s="359">
        <f t="shared" si="156"/>
        <v>0</v>
      </c>
      <c r="K202" s="359">
        <f t="shared" si="157"/>
        <v>0</v>
      </c>
      <c r="L202" s="366"/>
      <c r="M202" s="366"/>
      <c r="N202" s="366"/>
      <c r="O202" s="369"/>
      <c r="P202" s="370">
        <f>SUMIFS('C2_Hinzu_Kürz'!$D$4:$D$203,'C2_Hinzu_Kürz'!$B$4:$B$203,$A202,'C2_Hinzu_Kürz'!$C$4:$C$203,CONCATENATE($B202," ",C202),'C2_Hinzu_Kürz'!$E$4:$E$203,"Hinzurechnung")</f>
        <v>0</v>
      </c>
      <c r="Q202" s="370">
        <f>SUMIFS('C2_Hinzu_Kürz'!$D$4:$D$203,'C2_Hinzu_Kürz'!$B$4:$B$203,$A202,'C2_Hinzu_Kürz'!$C$4:$C$203,CONCATENATE($B202," ",$C202),'C2_Hinzu_Kürz'!$E$4:$E$203,"Kürzung")</f>
        <v>0</v>
      </c>
      <c r="R202" s="396"/>
      <c r="S202" s="398"/>
      <c r="T202" s="397"/>
      <c r="U202" s="363">
        <f t="shared" si="158"/>
        <v>0</v>
      </c>
      <c r="V202" s="389"/>
      <c r="W202" s="388"/>
      <c r="X202" s="371"/>
      <c r="Y202" s="366"/>
      <c r="Z202" s="366"/>
    </row>
    <row r="203" spans="1:26" outlineLevel="1">
      <c r="A203" s="346">
        <f>A128</f>
        <v>2014</v>
      </c>
      <c r="B203" s="47" t="s">
        <v>174</v>
      </c>
      <c r="C203" s="19" t="s">
        <v>939</v>
      </c>
      <c r="D203" s="366"/>
      <c r="E203" s="366"/>
      <c r="F203" s="366"/>
      <c r="G203" s="366"/>
      <c r="H203" s="366"/>
      <c r="I203" s="366"/>
      <c r="J203" s="359">
        <f t="shared" si="156"/>
        <v>0</v>
      </c>
      <c r="K203" s="359">
        <f t="shared" si="157"/>
        <v>0</v>
      </c>
      <c r="L203" s="366"/>
      <c r="M203" s="366"/>
      <c r="N203" s="366"/>
      <c r="O203" s="369"/>
      <c r="P203" s="370">
        <f>SUMIFS('C2_Hinzu_Kürz'!$D$4:$D$203,'C2_Hinzu_Kürz'!$B$4:$B$203,$A203,'C2_Hinzu_Kürz'!$C$4:$C$203,CONCATENATE($B203," ",C203),'C2_Hinzu_Kürz'!$E$4:$E$203,"Hinzurechnung")</f>
        <v>0</v>
      </c>
      <c r="Q203" s="370">
        <f>SUMIFS('C2_Hinzu_Kürz'!$D$4:$D$203,'C2_Hinzu_Kürz'!$B$4:$B$203,$A203,'C2_Hinzu_Kürz'!$C$4:$C$203,CONCATENATE($B203," ",$C203),'C2_Hinzu_Kürz'!$E$4:$E$203,"Kürzung")</f>
        <v>0</v>
      </c>
      <c r="R203" s="389"/>
      <c r="S203" s="386"/>
      <c r="T203" s="388"/>
      <c r="U203" s="363">
        <f t="shared" si="158"/>
        <v>0</v>
      </c>
      <c r="V203" s="389"/>
      <c r="W203" s="388"/>
      <c r="X203" s="371"/>
      <c r="Y203" s="366"/>
      <c r="Z203" s="366"/>
    </row>
    <row r="204" spans="1:26" outlineLevel="1">
      <c r="A204" s="346">
        <f>A128</f>
        <v>2014</v>
      </c>
      <c r="B204" s="47" t="s">
        <v>175</v>
      </c>
      <c r="C204" s="19" t="s">
        <v>940</v>
      </c>
      <c r="D204" s="366"/>
      <c r="E204" s="366"/>
      <c r="F204" s="366"/>
      <c r="G204" s="366"/>
      <c r="H204" s="366"/>
      <c r="I204" s="366"/>
      <c r="J204" s="359">
        <f t="shared" si="156"/>
        <v>0</v>
      </c>
      <c r="K204" s="359">
        <f t="shared" si="157"/>
        <v>0</v>
      </c>
      <c r="L204" s="366"/>
      <c r="M204" s="366"/>
      <c r="N204" s="366"/>
      <c r="O204" s="369"/>
      <c r="P204" s="370">
        <f>SUMIFS('C2_Hinzu_Kürz'!$D$4:$D$203,'C2_Hinzu_Kürz'!$B$4:$B$203,$A204,'C2_Hinzu_Kürz'!$C$4:$C$203,CONCATENATE($B204," ",C204),'C2_Hinzu_Kürz'!$E$4:$E$203,"Hinzurechnung")</f>
        <v>0</v>
      </c>
      <c r="Q204" s="370">
        <f>SUMIFS('C2_Hinzu_Kürz'!$D$4:$D$203,'C2_Hinzu_Kürz'!$B$4:$B$203,$A204,'C2_Hinzu_Kürz'!$C$4:$C$203,CONCATENATE($B204," ",$C204),'C2_Hinzu_Kürz'!$E$4:$E$203,"Kürzung")</f>
        <v>0</v>
      </c>
      <c r="R204" s="389"/>
      <c r="S204" s="386"/>
      <c r="T204" s="388"/>
      <c r="U204" s="363">
        <f t="shared" si="158"/>
        <v>0</v>
      </c>
      <c r="V204" s="389"/>
      <c r="W204" s="388"/>
      <c r="X204" s="371"/>
      <c r="Y204" s="366"/>
      <c r="Z204" s="366"/>
    </row>
    <row r="205" spans="1:26" outlineLevel="1">
      <c r="A205" s="346">
        <f>A128</f>
        <v>2014</v>
      </c>
      <c r="B205" s="47" t="s">
        <v>176</v>
      </c>
      <c r="C205" s="19" t="s">
        <v>941</v>
      </c>
      <c r="D205" s="366"/>
      <c r="E205" s="366"/>
      <c r="F205" s="366"/>
      <c r="G205" s="366"/>
      <c r="H205" s="366"/>
      <c r="I205" s="366"/>
      <c r="J205" s="359">
        <f t="shared" si="156"/>
        <v>0</v>
      </c>
      <c r="K205" s="359">
        <f t="shared" si="157"/>
        <v>0</v>
      </c>
      <c r="L205" s="366"/>
      <c r="M205" s="366"/>
      <c r="N205" s="366"/>
      <c r="O205" s="369"/>
      <c r="P205" s="370">
        <f>SUMIFS('C2_Hinzu_Kürz'!$D$4:$D$203,'C2_Hinzu_Kürz'!$B$4:$B$203,$A205,'C2_Hinzu_Kürz'!$C$4:$C$203,CONCATENATE($B205," ",C205),'C2_Hinzu_Kürz'!$E$4:$E$203,"Hinzurechnung")</f>
        <v>0</v>
      </c>
      <c r="Q205" s="370">
        <f>SUMIFS('C2_Hinzu_Kürz'!$D$4:$D$203,'C2_Hinzu_Kürz'!$B$4:$B$203,$A205,'C2_Hinzu_Kürz'!$C$4:$C$203,CONCATENATE($B205," ",$C205),'C2_Hinzu_Kürz'!$E$4:$E$203,"Kürzung")</f>
        <v>0</v>
      </c>
      <c r="R205" s="389"/>
      <c r="S205" s="386"/>
      <c r="T205" s="388"/>
      <c r="U205" s="363">
        <f t="shared" si="158"/>
        <v>0</v>
      </c>
      <c r="V205" s="396"/>
      <c r="W205" s="397"/>
      <c r="X205" s="371"/>
      <c r="Y205" s="366"/>
      <c r="Z205" s="366"/>
    </row>
    <row r="206" spans="1:26" outlineLevel="1">
      <c r="A206" s="346">
        <f>A128</f>
        <v>2014</v>
      </c>
      <c r="B206" s="47" t="s">
        <v>177</v>
      </c>
      <c r="C206" s="19" t="s">
        <v>942</v>
      </c>
      <c r="D206" s="366"/>
      <c r="E206" s="366"/>
      <c r="F206" s="366"/>
      <c r="G206" s="366"/>
      <c r="H206" s="366"/>
      <c r="I206" s="366"/>
      <c r="J206" s="359">
        <f t="shared" si="156"/>
        <v>0</v>
      </c>
      <c r="K206" s="359">
        <f t="shared" si="157"/>
        <v>0</v>
      </c>
      <c r="L206" s="366"/>
      <c r="M206" s="366"/>
      <c r="N206" s="366"/>
      <c r="O206" s="369"/>
      <c r="P206" s="370">
        <f>SUMIFS('C2_Hinzu_Kürz'!$D$4:$D$203,'C2_Hinzu_Kürz'!$B$4:$B$203,$A206,'C2_Hinzu_Kürz'!$C$4:$C$203,CONCATENATE($B206," ",C206),'C2_Hinzu_Kürz'!$E$4:$E$203,"Hinzurechnung")</f>
        <v>0</v>
      </c>
      <c r="Q206" s="370">
        <f>SUMIFS('C2_Hinzu_Kürz'!$D$4:$D$203,'C2_Hinzu_Kürz'!$B$4:$B$203,$A206,'C2_Hinzu_Kürz'!$C$4:$C$203,CONCATENATE($B206," ",$C206),'C2_Hinzu_Kürz'!$E$4:$E$203,"Kürzung")</f>
        <v>0</v>
      </c>
      <c r="R206" s="396"/>
      <c r="S206" s="398"/>
      <c r="T206" s="397"/>
      <c r="U206" s="363">
        <f t="shared" si="158"/>
        <v>0</v>
      </c>
      <c r="V206" s="389"/>
      <c r="W206" s="388"/>
      <c r="X206" s="371"/>
      <c r="Y206" s="366"/>
      <c r="Z206" s="366"/>
    </row>
    <row r="207" spans="1:26" outlineLevel="1">
      <c r="A207" s="346">
        <f>A128</f>
        <v>2014</v>
      </c>
      <c r="B207" s="47" t="s">
        <v>178</v>
      </c>
      <c r="C207" s="19" t="s">
        <v>943</v>
      </c>
      <c r="D207" s="366"/>
      <c r="E207" s="366"/>
      <c r="F207" s="366"/>
      <c r="G207" s="366"/>
      <c r="H207" s="366"/>
      <c r="I207" s="366"/>
      <c r="J207" s="359">
        <f t="shared" si="156"/>
        <v>0</v>
      </c>
      <c r="K207" s="359">
        <f t="shared" si="157"/>
        <v>0</v>
      </c>
      <c r="L207" s="366"/>
      <c r="M207" s="366"/>
      <c r="N207" s="366"/>
      <c r="O207" s="369"/>
      <c r="P207" s="370">
        <f>SUMIFS('C2_Hinzu_Kürz'!$D$4:$D$203,'C2_Hinzu_Kürz'!$B$4:$B$203,$A207,'C2_Hinzu_Kürz'!$C$4:$C$203,CONCATENATE($B207," ",C207),'C2_Hinzu_Kürz'!$E$4:$E$203,"Hinzurechnung")</f>
        <v>0</v>
      </c>
      <c r="Q207" s="370">
        <f>SUMIFS('C2_Hinzu_Kürz'!$D$4:$D$203,'C2_Hinzu_Kürz'!$B$4:$B$203,$A207,'C2_Hinzu_Kürz'!$C$4:$C$203,CONCATENATE($B207," ",$C207),'C2_Hinzu_Kürz'!$E$4:$E$203,"Kürzung")</f>
        <v>0</v>
      </c>
      <c r="R207" s="389"/>
      <c r="S207" s="386"/>
      <c r="T207" s="388"/>
      <c r="U207" s="363">
        <f t="shared" si="158"/>
        <v>0</v>
      </c>
      <c r="V207" s="389"/>
      <c r="W207" s="388"/>
      <c r="X207" s="371"/>
      <c r="Y207" s="366"/>
      <c r="Z207" s="366"/>
    </row>
    <row r="208" spans="1:26" outlineLevel="1">
      <c r="A208" s="346">
        <f>A128</f>
        <v>2014</v>
      </c>
      <c r="B208" s="47" t="s">
        <v>487</v>
      </c>
      <c r="C208" s="138" t="s">
        <v>944</v>
      </c>
      <c r="D208" s="366"/>
      <c r="E208" s="366"/>
      <c r="F208" s="366"/>
      <c r="G208" s="366"/>
      <c r="H208" s="366"/>
      <c r="I208" s="366"/>
      <c r="J208" s="359">
        <f t="shared" si="156"/>
        <v>0</v>
      </c>
      <c r="K208" s="359">
        <f t="shared" si="157"/>
        <v>0</v>
      </c>
      <c r="L208" s="366"/>
      <c r="M208" s="366"/>
      <c r="N208" s="372"/>
      <c r="O208" s="369"/>
      <c r="P208" s="370">
        <f>SUMIFS('C2_Hinzu_Kürz'!$D$4:$D$203,'C2_Hinzu_Kürz'!$B$4:$B$203,$A208,'C2_Hinzu_Kürz'!$C$4:$C$203,CONCATENATE($B208," ",C208),'C2_Hinzu_Kürz'!$E$4:$E$203,"Hinzurechnung")</f>
        <v>0</v>
      </c>
      <c r="Q208" s="370">
        <f>SUMIFS('C2_Hinzu_Kürz'!$D$4:$D$203,'C2_Hinzu_Kürz'!$B$4:$B$203,$A208,'C2_Hinzu_Kürz'!$C$4:$C$203,CONCATENATE($B208," ",$C208),'C2_Hinzu_Kürz'!$E$4:$E$203,"Kürzung")</f>
        <v>0</v>
      </c>
      <c r="R208" s="389"/>
      <c r="S208" s="386"/>
      <c r="T208" s="388"/>
      <c r="U208" s="363">
        <f t="shared" si="158"/>
        <v>0</v>
      </c>
      <c r="V208" s="389"/>
      <c r="W208" s="388"/>
      <c r="X208" s="371"/>
      <c r="Y208" s="366"/>
      <c r="Z208" s="366"/>
    </row>
    <row r="209" spans="1:26" outlineLevel="1">
      <c r="A209" s="346">
        <f>A128</f>
        <v>2014</v>
      </c>
      <c r="B209" s="47" t="s">
        <v>488</v>
      </c>
      <c r="C209" s="19" t="s">
        <v>130</v>
      </c>
      <c r="D209" s="366"/>
      <c r="E209" s="369"/>
      <c r="F209" s="366"/>
      <c r="G209" s="366"/>
      <c r="H209" s="366"/>
      <c r="I209" s="366"/>
      <c r="J209" s="359">
        <f t="shared" si="156"/>
        <v>0</v>
      </c>
      <c r="K209" s="359">
        <f t="shared" si="157"/>
        <v>0</v>
      </c>
      <c r="L209" s="366"/>
      <c r="M209" s="369"/>
      <c r="N209" s="370">
        <f>SUMIF('C1_Sonstiges'!B$383:B$432,$A128,'C1_Sonstiges'!D$383:D$432)</f>
        <v>0</v>
      </c>
      <c r="O209" s="373"/>
      <c r="P209" s="370">
        <f>SUMIFS('C2_Hinzu_Kürz'!$D$4:$D$203,'C2_Hinzu_Kürz'!$B$4:$B$203,$A209,'C2_Hinzu_Kürz'!$C$4:$C$203,CONCATENATE($B209," ",C209),'C2_Hinzu_Kürz'!$E$4:$E$203,"Hinzurechnung")</f>
        <v>0</v>
      </c>
      <c r="Q209" s="370">
        <f>SUMIFS('C2_Hinzu_Kürz'!$D$4:$D$203,'C2_Hinzu_Kürz'!$B$4:$B$203,$A209,'C2_Hinzu_Kürz'!$C$4:$C$203,CONCATENATE($B209," ",$C209),'C2_Hinzu_Kürz'!$E$4:$E$203,"Kürzung")</f>
        <v>0</v>
      </c>
      <c r="R209" s="389"/>
      <c r="S209" s="386"/>
      <c r="T209" s="388"/>
      <c r="U209" s="363">
        <f t="shared" si="158"/>
        <v>0</v>
      </c>
      <c r="V209" s="396"/>
      <c r="W209" s="397"/>
      <c r="X209" s="371"/>
      <c r="Y209" s="366"/>
      <c r="Z209" s="366"/>
    </row>
    <row r="210" spans="1:26" outlineLevel="1">
      <c r="A210" s="346">
        <f>A128</f>
        <v>2014</v>
      </c>
      <c r="B210" s="41" t="s">
        <v>179</v>
      </c>
      <c r="C210" s="15" t="s">
        <v>180</v>
      </c>
      <c r="D210" s="366"/>
      <c r="E210" s="366"/>
      <c r="F210" s="366"/>
      <c r="G210" s="366"/>
      <c r="H210" s="366"/>
      <c r="I210" s="366"/>
      <c r="J210" s="359">
        <f t="shared" si="156"/>
        <v>0</v>
      </c>
      <c r="K210" s="359">
        <f t="shared" si="157"/>
        <v>0</v>
      </c>
      <c r="L210" s="366"/>
      <c r="M210" s="366"/>
      <c r="N210" s="375"/>
      <c r="O210" s="369"/>
      <c r="P210" s="370">
        <f>SUMIFS('C2_Hinzu_Kürz'!$D$4:$D$203,'C2_Hinzu_Kürz'!$B$4:$B$203,$A210,'C2_Hinzu_Kürz'!$C$4:$C$203,CONCATENATE($B210," ",C210),'C2_Hinzu_Kürz'!$E$4:$E$203,"Hinzurechnung")</f>
        <v>0</v>
      </c>
      <c r="Q210" s="370">
        <f>SUMIFS('C2_Hinzu_Kürz'!$D$4:$D$203,'C2_Hinzu_Kürz'!$B$4:$B$203,$A210,'C2_Hinzu_Kürz'!$C$4:$C$203,CONCATENATE($B210," ",$C210),'C2_Hinzu_Kürz'!$E$4:$E$203,"Kürzung")</f>
        <v>0</v>
      </c>
      <c r="R210" s="389"/>
      <c r="S210" s="386"/>
      <c r="T210" s="388"/>
      <c r="U210" s="363">
        <f t="shared" si="158"/>
        <v>0</v>
      </c>
      <c r="V210" s="389"/>
      <c r="W210" s="388"/>
      <c r="X210" s="371"/>
      <c r="Y210" s="366"/>
      <c r="Z210" s="366"/>
    </row>
    <row r="211" spans="1:26" outlineLevel="1">
      <c r="A211" s="346">
        <f>A128</f>
        <v>2014</v>
      </c>
      <c r="B211" s="47" t="s">
        <v>181</v>
      </c>
      <c r="C211" s="19" t="s">
        <v>182</v>
      </c>
      <c r="D211" s="366"/>
      <c r="E211" s="366"/>
      <c r="F211" s="366"/>
      <c r="G211" s="366"/>
      <c r="H211" s="366"/>
      <c r="I211" s="366"/>
      <c r="J211" s="359">
        <f t="shared" si="156"/>
        <v>0</v>
      </c>
      <c r="K211" s="359">
        <f t="shared" si="157"/>
        <v>0</v>
      </c>
      <c r="L211" s="366"/>
      <c r="M211" s="366"/>
      <c r="N211" s="366"/>
      <c r="O211" s="369"/>
      <c r="P211" s="370">
        <f>SUMIFS('C2_Hinzu_Kürz'!$D$4:$D$203,'C2_Hinzu_Kürz'!$B$4:$B$203,$A211,'C2_Hinzu_Kürz'!$C$4:$C$203,CONCATENATE($B211," ",C211),'C2_Hinzu_Kürz'!$E$4:$E$203,"Hinzurechnung")</f>
        <v>0</v>
      </c>
      <c r="Q211" s="370">
        <f>SUMIFS('C2_Hinzu_Kürz'!$D$4:$D$203,'C2_Hinzu_Kürz'!$B$4:$B$203,$A211,'C2_Hinzu_Kürz'!$C$4:$C$203,CONCATENATE($B211," ",$C211),'C2_Hinzu_Kürz'!$E$4:$E$203,"Kürzung")</f>
        <v>0</v>
      </c>
      <c r="R211" s="396"/>
      <c r="S211" s="398"/>
      <c r="T211" s="397"/>
      <c r="U211" s="363">
        <f t="shared" si="158"/>
        <v>0</v>
      </c>
      <c r="V211" s="389"/>
      <c r="W211" s="388"/>
      <c r="X211" s="371"/>
      <c r="Y211" s="366"/>
      <c r="Z211" s="366"/>
    </row>
    <row r="212" spans="1:26" ht="30" outlineLevel="1">
      <c r="A212" s="346">
        <f>A128</f>
        <v>2014</v>
      </c>
      <c r="B212" s="41" t="s">
        <v>183</v>
      </c>
      <c r="C212" s="15" t="s">
        <v>184</v>
      </c>
      <c r="D212" s="366"/>
      <c r="E212" s="366"/>
      <c r="F212" s="366"/>
      <c r="G212" s="366"/>
      <c r="H212" s="366"/>
      <c r="I212" s="366"/>
      <c r="J212" s="359">
        <f t="shared" si="156"/>
        <v>0</v>
      </c>
      <c r="K212" s="359">
        <f t="shared" si="157"/>
        <v>0</v>
      </c>
      <c r="L212" s="366"/>
      <c r="M212" s="366"/>
      <c r="N212" s="366"/>
      <c r="O212" s="369"/>
      <c r="P212" s="370">
        <f>SUMIFS('C2_Hinzu_Kürz'!$D$4:$D$203,'C2_Hinzu_Kürz'!$B$4:$B$203,$A212,'C2_Hinzu_Kürz'!$C$4:$C$203,CONCATENATE($B212," ",C212),'C2_Hinzu_Kürz'!$E$4:$E$203,"Hinzurechnung")</f>
        <v>0</v>
      </c>
      <c r="Q212" s="370">
        <f>SUMIFS('C2_Hinzu_Kürz'!$D$4:$D$203,'C2_Hinzu_Kürz'!$B$4:$B$203,$A212,'C2_Hinzu_Kürz'!$C$4:$C$203,CONCATENATE($B212," ",$C212),'C2_Hinzu_Kürz'!$E$4:$E$203,"Kürzung")</f>
        <v>0</v>
      </c>
      <c r="R212" s="389"/>
      <c r="S212" s="386"/>
      <c r="T212" s="388"/>
      <c r="U212" s="363">
        <f t="shared" si="158"/>
        <v>0</v>
      </c>
      <c r="V212" s="389"/>
      <c r="W212" s="388"/>
      <c r="X212" s="371"/>
      <c r="Y212" s="366"/>
      <c r="Z212" s="366"/>
    </row>
    <row r="213" spans="1:26" outlineLevel="1">
      <c r="A213" s="346">
        <f>A128</f>
        <v>2014</v>
      </c>
      <c r="B213" s="47" t="s">
        <v>185</v>
      </c>
      <c r="C213" s="19" t="s">
        <v>186</v>
      </c>
      <c r="D213" s="366"/>
      <c r="E213" s="366"/>
      <c r="F213" s="366"/>
      <c r="G213" s="366"/>
      <c r="H213" s="366"/>
      <c r="I213" s="366"/>
      <c r="J213" s="359">
        <f t="shared" si="156"/>
        <v>0</v>
      </c>
      <c r="K213" s="359">
        <f t="shared" si="157"/>
        <v>0</v>
      </c>
      <c r="L213" s="366"/>
      <c r="M213" s="366"/>
      <c r="N213" s="366"/>
      <c r="O213" s="369"/>
      <c r="P213" s="370">
        <f>SUMIFS('C2_Hinzu_Kürz'!$D$4:$D$203,'C2_Hinzu_Kürz'!$B$4:$B$203,$A213,'C2_Hinzu_Kürz'!$C$4:$C$203,CONCATENATE($B213," ",C213),'C2_Hinzu_Kürz'!$E$4:$E$203,"Hinzurechnung")</f>
        <v>0</v>
      </c>
      <c r="Q213" s="370">
        <f>SUMIFS('C2_Hinzu_Kürz'!$D$4:$D$203,'C2_Hinzu_Kürz'!$B$4:$B$203,$A213,'C2_Hinzu_Kürz'!$C$4:$C$203,CONCATENATE($B213," ",$C213),'C2_Hinzu_Kürz'!$E$4:$E$203,"Kürzung")</f>
        <v>0</v>
      </c>
      <c r="R213" s="389"/>
      <c r="S213" s="386"/>
      <c r="T213" s="388"/>
      <c r="U213" s="363">
        <f t="shared" si="158"/>
        <v>0</v>
      </c>
      <c r="V213" s="389"/>
      <c r="W213" s="388"/>
      <c r="X213" s="371"/>
      <c r="Y213" s="366"/>
      <c r="Z213" s="366"/>
    </row>
    <row r="214" spans="1:26" outlineLevel="1">
      <c r="A214" s="346">
        <f>A128</f>
        <v>2014</v>
      </c>
      <c r="B214" s="41" t="s">
        <v>187</v>
      </c>
      <c r="C214" s="15" t="s">
        <v>188</v>
      </c>
      <c r="D214" s="362">
        <f t="shared" ref="D214:Q214" si="159">D215+D218+D225</f>
        <v>0</v>
      </c>
      <c r="E214" s="362">
        <f t="shared" si="159"/>
        <v>0</v>
      </c>
      <c r="F214" s="362">
        <f t="shared" si="159"/>
        <v>0</v>
      </c>
      <c r="G214" s="362">
        <f t="shared" si="159"/>
        <v>0</v>
      </c>
      <c r="H214" s="362">
        <f t="shared" si="159"/>
        <v>0</v>
      </c>
      <c r="I214" s="362">
        <f t="shared" si="159"/>
        <v>0</v>
      </c>
      <c r="J214" s="362">
        <f t="shared" si="159"/>
        <v>0</v>
      </c>
      <c r="K214" s="362">
        <f t="shared" si="159"/>
        <v>0</v>
      </c>
      <c r="L214" s="362">
        <f t="shared" si="159"/>
        <v>0</v>
      </c>
      <c r="M214" s="362">
        <f t="shared" si="159"/>
        <v>0</v>
      </c>
      <c r="N214" s="362">
        <f t="shared" si="159"/>
        <v>0</v>
      </c>
      <c r="O214" s="362">
        <f t="shared" si="159"/>
        <v>0</v>
      </c>
      <c r="P214" s="362">
        <f t="shared" si="159"/>
        <v>0</v>
      </c>
      <c r="Q214" s="362">
        <f t="shared" si="159"/>
        <v>0</v>
      </c>
      <c r="R214" s="389"/>
      <c r="S214" s="386"/>
      <c r="T214" s="388"/>
      <c r="U214" s="362">
        <f>U215+U218+U225</f>
        <v>0</v>
      </c>
      <c r="V214" s="389"/>
      <c r="W214" s="388"/>
      <c r="X214" s="362">
        <f>X215+X218+X225</f>
        <v>0</v>
      </c>
      <c r="Y214" s="362">
        <f>Y215+Y218+Y225</f>
        <v>0</v>
      </c>
      <c r="Z214" s="362">
        <f>Z215+Z218+Z225</f>
        <v>0</v>
      </c>
    </row>
    <row r="215" spans="1:26" outlineLevel="1">
      <c r="A215" s="346">
        <f>A128</f>
        <v>2014</v>
      </c>
      <c r="B215" s="41" t="s">
        <v>189</v>
      </c>
      <c r="C215" s="15" t="s">
        <v>190</v>
      </c>
      <c r="D215" s="359">
        <f>D216+D217</f>
        <v>0</v>
      </c>
      <c r="E215" s="359">
        <f>E216+E217</f>
        <v>0</v>
      </c>
      <c r="F215" s="359">
        <f t="shared" ref="F215:K215" si="160">F216+F217</f>
        <v>0</v>
      </c>
      <c r="G215" s="359">
        <f t="shared" si="160"/>
        <v>0</v>
      </c>
      <c r="H215" s="359">
        <f t="shared" si="160"/>
        <v>0</v>
      </c>
      <c r="I215" s="359">
        <f t="shared" si="160"/>
        <v>0</v>
      </c>
      <c r="J215" s="359">
        <f t="shared" si="160"/>
        <v>0</v>
      </c>
      <c r="K215" s="359">
        <f t="shared" si="160"/>
        <v>0</v>
      </c>
      <c r="L215" s="359">
        <f>L216+L217</f>
        <v>0</v>
      </c>
      <c r="M215" s="359">
        <f>M216+M217</f>
        <v>0</v>
      </c>
      <c r="N215" s="359">
        <f>N216+N217</f>
        <v>0</v>
      </c>
      <c r="O215" s="360">
        <f t="shared" ref="O215:Z215" si="161">O216+O217</f>
        <v>0</v>
      </c>
      <c r="P215" s="359">
        <f t="shared" si="161"/>
        <v>0</v>
      </c>
      <c r="Q215" s="360">
        <f t="shared" si="161"/>
        <v>0</v>
      </c>
      <c r="R215" s="389"/>
      <c r="S215" s="386"/>
      <c r="T215" s="388"/>
      <c r="U215" s="363">
        <f t="shared" si="161"/>
        <v>0</v>
      </c>
      <c r="V215" s="389"/>
      <c r="W215" s="388"/>
      <c r="X215" s="359">
        <f t="shared" si="161"/>
        <v>0</v>
      </c>
      <c r="Y215" s="359">
        <f t="shared" si="161"/>
        <v>0</v>
      </c>
      <c r="Z215" s="359">
        <f t="shared" si="161"/>
        <v>0</v>
      </c>
    </row>
    <row r="216" spans="1:26" outlineLevel="1">
      <c r="A216" s="346">
        <f>A128</f>
        <v>2014</v>
      </c>
      <c r="B216" s="47" t="s">
        <v>191</v>
      </c>
      <c r="C216" s="19" t="s">
        <v>1054</v>
      </c>
      <c r="D216" s="366"/>
      <c r="E216" s="366"/>
      <c r="F216" s="366"/>
      <c r="G216" s="366"/>
      <c r="H216" s="366"/>
      <c r="I216" s="366"/>
      <c r="J216" s="359">
        <f t="shared" ref="J216:J217" si="162">L216+N216</f>
        <v>0</v>
      </c>
      <c r="K216" s="359">
        <f t="shared" ref="K216:K217" si="163">M216+O216</f>
        <v>0</v>
      </c>
      <c r="L216" s="366"/>
      <c r="M216" s="366"/>
      <c r="N216" s="366"/>
      <c r="O216" s="369"/>
      <c r="P216" s="370">
        <f>SUMIFS('C2_Hinzu_Kürz'!$D$4:$D$203,'C2_Hinzu_Kürz'!$B$4:$B$203,$A216,'C2_Hinzu_Kürz'!$C$4:$C$203,CONCATENATE($B216," ",C216),'C2_Hinzu_Kürz'!$E$4:$E$203,"Hinzurechnung")</f>
        <v>0</v>
      </c>
      <c r="Q216" s="370">
        <f>SUMIFS('C2_Hinzu_Kürz'!$D$4:$D$203,'C2_Hinzu_Kürz'!$B$4:$B$203,$A216,'C2_Hinzu_Kürz'!$C$4:$C$203,CONCATENATE($B216," ",$C216),'C2_Hinzu_Kürz'!$E$4:$E$203,"Kürzung")</f>
        <v>0</v>
      </c>
      <c r="R216" s="389"/>
      <c r="S216" s="386"/>
      <c r="T216" s="388"/>
      <c r="U216" s="363">
        <f>N216+P216-Q216-R216-S216-T216</f>
        <v>0</v>
      </c>
      <c r="V216" s="389"/>
      <c r="W216" s="388"/>
      <c r="X216" s="366"/>
      <c r="Y216" s="366"/>
      <c r="Z216" s="366"/>
    </row>
    <row r="217" spans="1:26" outlineLevel="1">
      <c r="A217" s="346">
        <f>A128</f>
        <v>2014</v>
      </c>
      <c r="B217" s="47" t="s">
        <v>192</v>
      </c>
      <c r="C217" s="19" t="s">
        <v>945</v>
      </c>
      <c r="D217" s="366"/>
      <c r="E217" s="366"/>
      <c r="F217" s="366"/>
      <c r="G217" s="366"/>
      <c r="H217" s="366"/>
      <c r="I217" s="366"/>
      <c r="J217" s="359">
        <f t="shared" si="162"/>
        <v>0</v>
      </c>
      <c r="K217" s="359">
        <f t="shared" si="163"/>
        <v>0</v>
      </c>
      <c r="L217" s="366"/>
      <c r="M217" s="366"/>
      <c r="N217" s="366"/>
      <c r="O217" s="369"/>
      <c r="P217" s="370">
        <f>SUMIFS('C2_Hinzu_Kürz'!$D$4:$D$203,'C2_Hinzu_Kürz'!$B$4:$B$203,$A217,'C2_Hinzu_Kürz'!$C$4:$C$203,CONCATENATE($B217," ",C217),'C2_Hinzu_Kürz'!$E$4:$E$203,"Hinzurechnung")</f>
        <v>0</v>
      </c>
      <c r="Q217" s="370">
        <f>SUMIFS('C2_Hinzu_Kürz'!$D$4:$D$203,'C2_Hinzu_Kürz'!$B$4:$B$203,$A217,'C2_Hinzu_Kürz'!$C$4:$C$203,CONCATENATE($B217," ",$C217),'C2_Hinzu_Kürz'!$E$4:$E$203,"Kürzung")</f>
        <v>0</v>
      </c>
      <c r="R217" s="389"/>
      <c r="S217" s="386"/>
      <c r="T217" s="388"/>
      <c r="U217" s="363">
        <f>N217+P217-Q217-R217-S217-T217</f>
        <v>0</v>
      </c>
      <c r="V217" s="389"/>
      <c r="W217" s="388"/>
      <c r="X217" s="366"/>
      <c r="Y217" s="366"/>
      <c r="Z217" s="366"/>
    </row>
    <row r="218" spans="1:26" ht="30" outlineLevel="1">
      <c r="A218" s="346">
        <f>A128</f>
        <v>2014</v>
      </c>
      <c r="B218" s="41" t="s">
        <v>193</v>
      </c>
      <c r="C218" s="15" t="s">
        <v>194</v>
      </c>
      <c r="D218" s="362">
        <f t="shared" ref="D218:Q218" si="164">SUM(D219:D224)</f>
        <v>0</v>
      </c>
      <c r="E218" s="362">
        <f t="shared" si="164"/>
        <v>0</v>
      </c>
      <c r="F218" s="362">
        <f t="shared" si="164"/>
        <v>0</v>
      </c>
      <c r="G218" s="362">
        <f t="shared" si="164"/>
        <v>0</v>
      </c>
      <c r="H218" s="362">
        <f t="shared" si="164"/>
        <v>0</v>
      </c>
      <c r="I218" s="362">
        <f t="shared" si="164"/>
        <v>0</v>
      </c>
      <c r="J218" s="362">
        <f t="shared" si="164"/>
        <v>0</v>
      </c>
      <c r="K218" s="362">
        <f t="shared" si="164"/>
        <v>0</v>
      </c>
      <c r="L218" s="362">
        <f t="shared" si="164"/>
        <v>0</v>
      </c>
      <c r="M218" s="362">
        <f t="shared" si="164"/>
        <v>0</v>
      </c>
      <c r="N218" s="362">
        <f t="shared" si="164"/>
        <v>0</v>
      </c>
      <c r="O218" s="362">
        <f t="shared" si="164"/>
        <v>0</v>
      </c>
      <c r="P218" s="362">
        <f t="shared" si="164"/>
        <v>0</v>
      </c>
      <c r="Q218" s="362">
        <f t="shared" si="164"/>
        <v>0</v>
      </c>
      <c r="R218" s="389"/>
      <c r="S218" s="386"/>
      <c r="T218" s="388"/>
      <c r="U218" s="362">
        <f>SUM(U219:U224)</f>
        <v>0</v>
      </c>
      <c r="V218" s="389"/>
      <c r="W218" s="388"/>
      <c r="X218" s="362">
        <f>SUM(X219:X224)</f>
        <v>0</v>
      </c>
      <c r="Y218" s="362">
        <f>SUM(Y219:Y224)</f>
        <v>0</v>
      </c>
      <c r="Z218" s="362">
        <f>SUM(Z219:Z224)</f>
        <v>0</v>
      </c>
    </row>
    <row r="219" spans="1:26" outlineLevel="1">
      <c r="A219" s="346">
        <f>A128</f>
        <v>2014</v>
      </c>
      <c r="B219" s="47" t="s">
        <v>195</v>
      </c>
      <c r="C219" s="19" t="s">
        <v>196</v>
      </c>
      <c r="D219" s="366"/>
      <c r="E219" s="366"/>
      <c r="F219" s="366"/>
      <c r="G219" s="366"/>
      <c r="H219" s="366"/>
      <c r="I219" s="366"/>
      <c r="J219" s="359">
        <f t="shared" ref="J219:J225" si="165">L219+N219</f>
        <v>0</v>
      </c>
      <c r="K219" s="359">
        <f t="shared" ref="K219:K225" si="166">M219+O219</f>
        <v>0</v>
      </c>
      <c r="L219" s="366"/>
      <c r="M219" s="366"/>
      <c r="N219" s="366"/>
      <c r="O219" s="369"/>
      <c r="P219" s="370">
        <f>SUMIFS('C2_Hinzu_Kürz'!$D$4:$D$203,'C2_Hinzu_Kürz'!$B$4:$B$203,$A219,'C2_Hinzu_Kürz'!$C$4:$C$203,CONCATENATE($B219," ",C219),'C2_Hinzu_Kürz'!$E$4:$E$203,"Hinzurechnung")</f>
        <v>0</v>
      </c>
      <c r="Q219" s="370">
        <f>SUMIFS('C2_Hinzu_Kürz'!$D$4:$D$203,'C2_Hinzu_Kürz'!$B$4:$B$203,$A219,'C2_Hinzu_Kürz'!$C$4:$C$203,CONCATENATE($B219," ",$C219),'C2_Hinzu_Kürz'!$E$4:$E$203,"Kürzung")</f>
        <v>0</v>
      </c>
      <c r="R219" s="389"/>
      <c r="S219" s="386"/>
      <c r="T219" s="388"/>
      <c r="U219" s="363">
        <f t="shared" ref="U219:U225" si="167">N219+P219-Q219-R219-S219-T219</f>
        <v>0</v>
      </c>
      <c r="V219" s="389"/>
      <c r="W219" s="388"/>
      <c r="X219" s="366"/>
      <c r="Y219" s="366"/>
      <c r="Z219" s="366"/>
    </row>
    <row r="220" spans="1:26" ht="30" outlineLevel="1">
      <c r="A220" s="346">
        <f>A128</f>
        <v>2014</v>
      </c>
      <c r="B220" s="47" t="s">
        <v>197</v>
      </c>
      <c r="C220" s="19" t="s">
        <v>198</v>
      </c>
      <c r="D220" s="366"/>
      <c r="E220" s="366"/>
      <c r="F220" s="366"/>
      <c r="G220" s="366"/>
      <c r="H220" s="366"/>
      <c r="I220" s="366"/>
      <c r="J220" s="359">
        <f t="shared" si="165"/>
        <v>0</v>
      </c>
      <c r="K220" s="359">
        <f t="shared" si="166"/>
        <v>0</v>
      </c>
      <c r="L220" s="366"/>
      <c r="M220" s="366"/>
      <c r="N220" s="366"/>
      <c r="O220" s="369"/>
      <c r="P220" s="370">
        <f>SUMIFS('C2_Hinzu_Kürz'!$D$4:$D$203,'C2_Hinzu_Kürz'!$B$4:$B$203,$A220,'C2_Hinzu_Kürz'!$C$4:$C$203,CONCATENATE($B220," ",C220),'C2_Hinzu_Kürz'!$E$4:$E$203,"Hinzurechnung")</f>
        <v>0</v>
      </c>
      <c r="Q220" s="370">
        <f>SUMIFS('C2_Hinzu_Kürz'!$D$4:$D$203,'C2_Hinzu_Kürz'!$B$4:$B$203,$A220,'C2_Hinzu_Kürz'!$C$4:$C$203,CONCATENATE($B220," ",$C220),'C2_Hinzu_Kürz'!$E$4:$E$203,"Kürzung")</f>
        <v>0</v>
      </c>
      <c r="R220" s="389"/>
      <c r="S220" s="386"/>
      <c r="T220" s="388"/>
      <c r="U220" s="363">
        <f t="shared" si="167"/>
        <v>0</v>
      </c>
      <c r="V220" s="389"/>
      <c r="W220" s="388"/>
      <c r="X220" s="366"/>
      <c r="Y220" s="366"/>
      <c r="Z220" s="366"/>
    </row>
    <row r="221" spans="1:26" ht="30" outlineLevel="1">
      <c r="A221" s="346">
        <f>A128</f>
        <v>2014</v>
      </c>
      <c r="B221" s="47" t="s">
        <v>199</v>
      </c>
      <c r="C221" s="19" t="s">
        <v>946</v>
      </c>
      <c r="D221" s="366"/>
      <c r="E221" s="366"/>
      <c r="F221" s="366"/>
      <c r="G221" s="366"/>
      <c r="H221" s="366"/>
      <c r="I221" s="366"/>
      <c r="J221" s="359">
        <f t="shared" si="165"/>
        <v>0</v>
      </c>
      <c r="K221" s="359">
        <f t="shared" si="166"/>
        <v>0</v>
      </c>
      <c r="L221" s="366"/>
      <c r="M221" s="366"/>
      <c r="N221" s="366"/>
      <c r="O221" s="369"/>
      <c r="P221" s="370">
        <f>SUMIFS('C2_Hinzu_Kürz'!$D$4:$D$203,'C2_Hinzu_Kürz'!$B$4:$B$203,$A221,'C2_Hinzu_Kürz'!$C$4:$C$203,CONCATENATE($B221," ",C221),'C2_Hinzu_Kürz'!$E$4:$E$203,"Hinzurechnung")</f>
        <v>0</v>
      </c>
      <c r="Q221" s="370">
        <f>SUMIFS('C2_Hinzu_Kürz'!$D$4:$D$203,'C2_Hinzu_Kürz'!$B$4:$B$203,$A221,'C2_Hinzu_Kürz'!$C$4:$C$203,CONCATENATE($B221," ",$C221),'C2_Hinzu_Kürz'!$E$4:$E$203,"Kürzung")</f>
        <v>0</v>
      </c>
      <c r="R221" s="389"/>
      <c r="S221" s="386"/>
      <c r="T221" s="388"/>
      <c r="U221" s="363">
        <f t="shared" si="167"/>
        <v>0</v>
      </c>
      <c r="V221" s="389"/>
      <c r="W221" s="388"/>
      <c r="X221" s="366"/>
      <c r="Y221" s="366"/>
      <c r="Z221" s="366"/>
    </row>
    <row r="222" spans="1:26" outlineLevel="1">
      <c r="A222" s="346">
        <f>A128</f>
        <v>2014</v>
      </c>
      <c r="B222" s="47" t="s">
        <v>200</v>
      </c>
      <c r="C222" s="19" t="s">
        <v>201</v>
      </c>
      <c r="D222" s="366"/>
      <c r="E222" s="366"/>
      <c r="F222" s="366"/>
      <c r="G222" s="366"/>
      <c r="H222" s="366"/>
      <c r="I222" s="366"/>
      <c r="J222" s="359">
        <f t="shared" si="165"/>
        <v>0</v>
      </c>
      <c r="K222" s="359">
        <f t="shared" si="166"/>
        <v>0</v>
      </c>
      <c r="L222" s="366"/>
      <c r="M222" s="366"/>
      <c r="N222" s="366"/>
      <c r="O222" s="369"/>
      <c r="P222" s="370">
        <f>SUMIFS('C2_Hinzu_Kürz'!$D$4:$D$203,'C2_Hinzu_Kürz'!$B$4:$B$203,$A222,'C2_Hinzu_Kürz'!$C$4:$C$203,CONCATENATE($B222," ",C222),'C2_Hinzu_Kürz'!$E$4:$E$203,"Hinzurechnung")</f>
        <v>0</v>
      </c>
      <c r="Q222" s="370">
        <f>SUMIFS('C2_Hinzu_Kürz'!$D$4:$D$203,'C2_Hinzu_Kürz'!$B$4:$B$203,$A222,'C2_Hinzu_Kürz'!$C$4:$C$203,CONCATENATE($B222," ",$C222),'C2_Hinzu_Kürz'!$E$4:$E$203,"Kürzung")</f>
        <v>0</v>
      </c>
      <c r="R222" s="389"/>
      <c r="S222" s="386"/>
      <c r="T222" s="388"/>
      <c r="U222" s="363">
        <f t="shared" si="167"/>
        <v>0</v>
      </c>
      <c r="V222" s="389"/>
      <c r="W222" s="388"/>
      <c r="X222" s="366"/>
      <c r="Y222" s="366"/>
      <c r="Z222" s="366"/>
    </row>
    <row r="223" spans="1:26" outlineLevel="1">
      <c r="A223" s="346">
        <f>A128</f>
        <v>2014</v>
      </c>
      <c r="B223" s="47" t="s">
        <v>202</v>
      </c>
      <c r="C223" s="19" t="s">
        <v>203</v>
      </c>
      <c r="D223" s="366"/>
      <c r="E223" s="366"/>
      <c r="F223" s="366"/>
      <c r="G223" s="366"/>
      <c r="H223" s="366"/>
      <c r="I223" s="366"/>
      <c r="J223" s="359">
        <f t="shared" si="165"/>
        <v>0</v>
      </c>
      <c r="K223" s="359">
        <f t="shared" si="166"/>
        <v>0</v>
      </c>
      <c r="L223" s="366"/>
      <c r="M223" s="366"/>
      <c r="N223" s="366"/>
      <c r="O223" s="369"/>
      <c r="P223" s="370">
        <f>SUMIFS('C2_Hinzu_Kürz'!$D$4:$D$203,'C2_Hinzu_Kürz'!$B$4:$B$203,$A223,'C2_Hinzu_Kürz'!$C$4:$C$203,CONCATENATE($B223," ",C223),'C2_Hinzu_Kürz'!$E$4:$E$203,"Hinzurechnung")</f>
        <v>0</v>
      </c>
      <c r="Q223" s="370">
        <f>SUMIFS('C2_Hinzu_Kürz'!$D$4:$D$203,'C2_Hinzu_Kürz'!$B$4:$B$203,$A223,'C2_Hinzu_Kürz'!$C$4:$C$203,CONCATENATE($B223," ",$C223),'C2_Hinzu_Kürz'!$E$4:$E$203,"Kürzung")</f>
        <v>0</v>
      </c>
      <c r="R223" s="389"/>
      <c r="S223" s="386"/>
      <c r="T223" s="388"/>
      <c r="U223" s="363">
        <f t="shared" si="167"/>
        <v>0</v>
      </c>
      <c r="V223" s="389"/>
      <c r="W223" s="388"/>
      <c r="X223" s="366"/>
      <c r="Y223" s="366"/>
      <c r="Z223" s="366"/>
    </row>
    <row r="224" spans="1:26" outlineLevel="1">
      <c r="A224" s="346">
        <f>A128</f>
        <v>2014</v>
      </c>
      <c r="B224" s="47" t="s">
        <v>204</v>
      </c>
      <c r="C224" s="19" t="s">
        <v>205</v>
      </c>
      <c r="D224" s="366"/>
      <c r="E224" s="366"/>
      <c r="F224" s="366"/>
      <c r="G224" s="366"/>
      <c r="H224" s="366"/>
      <c r="I224" s="366"/>
      <c r="J224" s="359">
        <f t="shared" si="165"/>
        <v>0</v>
      </c>
      <c r="K224" s="359">
        <f t="shared" si="166"/>
        <v>0</v>
      </c>
      <c r="L224" s="366"/>
      <c r="M224" s="366"/>
      <c r="N224" s="372"/>
      <c r="O224" s="369"/>
      <c r="P224" s="370">
        <f>SUMIFS('C2_Hinzu_Kürz'!$D$4:$D$203,'C2_Hinzu_Kürz'!$B$4:$B$203,$A224,'C2_Hinzu_Kürz'!$C$4:$C$203,CONCATENATE($B224," ",C224),'C2_Hinzu_Kürz'!$E$4:$E$203,"Hinzurechnung")</f>
        <v>0</v>
      </c>
      <c r="Q224" s="370">
        <f>SUMIFS('C2_Hinzu_Kürz'!$D$4:$D$203,'C2_Hinzu_Kürz'!$B$4:$B$203,$A224,'C2_Hinzu_Kürz'!$C$4:$C$203,CONCATENATE($B224," ",$C224),'C2_Hinzu_Kürz'!$E$4:$E$203,"Kürzung")</f>
        <v>0</v>
      </c>
      <c r="R224" s="389"/>
      <c r="S224" s="386"/>
      <c r="T224" s="388"/>
      <c r="U224" s="363">
        <f t="shared" si="167"/>
        <v>0</v>
      </c>
      <c r="V224" s="389"/>
      <c r="W224" s="388"/>
      <c r="X224" s="366"/>
      <c r="Y224" s="366"/>
      <c r="Z224" s="366"/>
    </row>
    <row r="225" spans="1:26" outlineLevel="1">
      <c r="A225" s="346">
        <f>A128</f>
        <v>2014</v>
      </c>
      <c r="B225" s="41" t="s">
        <v>1066</v>
      </c>
      <c r="C225" s="15" t="s">
        <v>206</v>
      </c>
      <c r="D225" s="366"/>
      <c r="E225" s="369"/>
      <c r="F225" s="366"/>
      <c r="G225" s="366"/>
      <c r="H225" s="366"/>
      <c r="I225" s="366"/>
      <c r="J225" s="359">
        <f t="shared" si="165"/>
        <v>0</v>
      </c>
      <c r="K225" s="359">
        <f t="shared" si="166"/>
        <v>0</v>
      </c>
      <c r="L225" s="366"/>
      <c r="M225" s="369"/>
      <c r="N225" s="370">
        <f>SUMIF('C1_Sonstiges'!B$437:B$486,$A128,'C1_Sonstiges'!D$437:D$486)</f>
        <v>0</v>
      </c>
      <c r="O225" s="376"/>
      <c r="P225" s="370">
        <f>SUMIFS('C2_Hinzu_Kürz'!$D$4:$D$203,'C2_Hinzu_Kürz'!$B$4:$B$203,$A225,'C2_Hinzu_Kürz'!$C$4:$C$203,CONCATENATE($B225," ",#REF!),'C2_Hinzu_Kürz'!$E$4:$E$203,"Hinzurechnung")</f>
        <v>0</v>
      </c>
      <c r="Q225" s="370">
        <f>SUMIFS('C2_Hinzu_Kürz'!$D$4:$D$203,'C2_Hinzu_Kürz'!$B$4:$B$203,$A225,'C2_Hinzu_Kürz'!$C$4:$C$203,CONCATENATE($B225," ",#REF!),'C2_Hinzu_Kürz'!$E$4:$E$203,"Kürzung")</f>
        <v>0</v>
      </c>
      <c r="R225" s="389"/>
      <c r="S225" s="386"/>
      <c r="T225" s="388"/>
      <c r="U225" s="363">
        <f t="shared" si="167"/>
        <v>0</v>
      </c>
      <c r="V225" s="389"/>
      <c r="W225" s="388"/>
      <c r="X225" s="366"/>
      <c r="Y225" s="366"/>
      <c r="Z225" s="366"/>
    </row>
    <row r="226" spans="1:26" outlineLevel="1">
      <c r="A226" s="346">
        <f>A128</f>
        <v>2014</v>
      </c>
      <c r="B226" s="41" t="s">
        <v>207</v>
      </c>
      <c r="C226" s="15" t="s">
        <v>208</v>
      </c>
      <c r="D226" s="359">
        <f>D227+D228</f>
        <v>0</v>
      </c>
      <c r="E226" s="359">
        <f>E227+E228</f>
        <v>0</v>
      </c>
      <c r="F226" s="359">
        <f t="shared" ref="F226:K226" si="168">F227+F228</f>
        <v>0</v>
      </c>
      <c r="G226" s="359">
        <f t="shared" si="168"/>
        <v>0</v>
      </c>
      <c r="H226" s="359">
        <f t="shared" si="168"/>
        <v>0</v>
      </c>
      <c r="I226" s="359">
        <f t="shared" si="168"/>
        <v>0</v>
      </c>
      <c r="J226" s="359">
        <f t="shared" si="168"/>
        <v>0</v>
      </c>
      <c r="K226" s="359">
        <f t="shared" si="168"/>
        <v>0</v>
      </c>
      <c r="L226" s="359">
        <f>L227+L228</f>
        <v>0</v>
      </c>
      <c r="M226" s="359">
        <f>M227+M228</f>
        <v>0</v>
      </c>
      <c r="N226" s="359">
        <f>N227+N228</f>
        <v>0</v>
      </c>
      <c r="O226" s="360">
        <f t="shared" ref="O226:Z226" si="169">O227+O228</f>
        <v>0</v>
      </c>
      <c r="P226" s="360">
        <f t="shared" si="169"/>
        <v>0</v>
      </c>
      <c r="Q226" s="360">
        <f t="shared" si="169"/>
        <v>0</v>
      </c>
      <c r="R226" s="389"/>
      <c r="S226" s="386"/>
      <c r="T226" s="388"/>
      <c r="U226" s="363">
        <f t="shared" si="169"/>
        <v>0</v>
      </c>
      <c r="V226" s="389"/>
      <c r="W226" s="388"/>
      <c r="X226" s="362">
        <f t="shared" si="169"/>
        <v>0</v>
      </c>
      <c r="Y226" s="359">
        <f t="shared" si="169"/>
        <v>0</v>
      </c>
      <c r="Z226" s="359">
        <f t="shared" si="169"/>
        <v>0</v>
      </c>
    </row>
    <row r="227" spans="1:26" outlineLevel="1">
      <c r="A227" s="346">
        <f>A128</f>
        <v>2014</v>
      </c>
      <c r="B227" s="47" t="s">
        <v>209</v>
      </c>
      <c r="C227" s="19" t="s">
        <v>210</v>
      </c>
      <c r="D227" s="366"/>
      <c r="E227" s="366"/>
      <c r="F227" s="366"/>
      <c r="G227" s="366"/>
      <c r="H227" s="366"/>
      <c r="I227" s="366"/>
      <c r="J227" s="359">
        <f t="shared" ref="J227:J228" si="170">L227+N227</f>
        <v>0</v>
      </c>
      <c r="K227" s="359">
        <f t="shared" ref="K227:K228" si="171">M227+O227</f>
        <v>0</v>
      </c>
      <c r="L227" s="366"/>
      <c r="M227" s="366"/>
      <c r="N227" s="366"/>
      <c r="O227" s="369"/>
      <c r="P227" s="370">
        <f>SUMIFS('C2_Hinzu_Kürz'!$D$4:$D$203,'C2_Hinzu_Kürz'!$B$4:$B$203,$A227,'C2_Hinzu_Kürz'!$C$4:$C$203,CONCATENATE($B227," ",C227),'C2_Hinzu_Kürz'!$E$4:$E$203,"Hinzurechnung")</f>
        <v>0</v>
      </c>
      <c r="Q227" s="399">
        <f>SUMIFS('C2_Hinzu_Kürz'!$D$4:$D$203,'C2_Hinzu_Kürz'!$B$4:$B$203,$A227,'C2_Hinzu_Kürz'!$C$4:$C$203,CONCATENATE($B227," ",$C227),'C2_Hinzu_Kürz'!$E$4:$E$203,"Kürzung")</f>
        <v>0</v>
      </c>
      <c r="R227" s="396"/>
      <c r="S227" s="398"/>
      <c r="T227" s="397"/>
      <c r="U227" s="363">
        <f>N227+P227-Q227-R227-S227-T227</f>
        <v>0</v>
      </c>
      <c r="V227" s="396"/>
      <c r="W227" s="397"/>
      <c r="X227" s="371"/>
      <c r="Y227" s="366"/>
      <c r="Z227" s="366"/>
    </row>
    <row r="228" spans="1:26" outlineLevel="1">
      <c r="A228" s="346">
        <f>A128</f>
        <v>2014</v>
      </c>
      <c r="B228" s="47" t="s">
        <v>211</v>
      </c>
      <c r="C228" s="19" t="s">
        <v>160</v>
      </c>
      <c r="D228" s="366"/>
      <c r="E228" s="366"/>
      <c r="F228" s="366"/>
      <c r="G228" s="366"/>
      <c r="H228" s="366"/>
      <c r="I228" s="366"/>
      <c r="J228" s="359">
        <f t="shared" si="170"/>
        <v>0</v>
      </c>
      <c r="K228" s="359">
        <f t="shared" si="171"/>
        <v>0</v>
      </c>
      <c r="L228" s="366"/>
      <c r="M228" s="366"/>
      <c r="N228" s="366"/>
      <c r="O228" s="369"/>
      <c r="P228" s="370">
        <f>SUMIFS('C2_Hinzu_Kürz'!$D$4:$D$203,'C2_Hinzu_Kürz'!$B$4:$B$203,$A228,'C2_Hinzu_Kürz'!$C$4:$C$203,CONCATENATE($B228," ",C228),'C2_Hinzu_Kürz'!$E$4:$E$203,"Hinzurechnung")</f>
        <v>0</v>
      </c>
      <c r="Q228" s="399">
        <f>SUMIFS('C2_Hinzu_Kürz'!$D$4:$D$203,'C2_Hinzu_Kürz'!$B$4:$B$203,$A228,'C2_Hinzu_Kürz'!$C$4:$C$203,CONCATENATE($B228," ",$C228),'C2_Hinzu_Kürz'!$E$4:$E$203,"Kürzung")</f>
        <v>0</v>
      </c>
      <c r="R228" s="389"/>
      <c r="S228" s="386"/>
      <c r="T228" s="388"/>
      <c r="U228" s="363">
        <f>N228+P228-Q228-R228-S228-T228</f>
        <v>0</v>
      </c>
      <c r="V228" s="389"/>
      <c r="W228" s="388"/>
      <c r="X228" s="371"/>
      <c r="Y228" s="366"/>
      <c r="Z228" s="366"/>
    </row>
    <row r="229" spans="1:26" outlineLevel="1">
      <c r="A229" s="346">
        <f>A128</f>
        <v>2014</v>
      </c>
      <c r="B229" s="41" t="s">
        <v>467</v>
      </c>
      <c r="C229" s="15" t="s">
        <v>212</v>
      </c>
      <c r="D229" s="359">
        <f>D231+D232+D233+D234</f>
        <v>0</v>
      </c>
      <c r="E229" s="359">
        <f>E231+E232+E233+E234</f>
        <v>0</v>
      </c>
      <c r="F229" s="359">
        <f t="shared" ref="F229:K229" si="172">F231+F232+F233+F234</f>
        <v>0</v>
      </c>
      <c r="G229" s="359">
        <f t="shared" si="172"/>
        <v>0</v>
      </c>
      <c r="H229" s="359">
        <f t="shared" si="172"/>
        <v>0</v>
      </c>
      <c r="I229" s="359">
        <f t="shared" si="172"/>
        <v>0</v>
      </c>
      <c r="J229" s="359">
        <f t="shared" si="172"/>
        <v>0</v>
      </c>
      <c r="K229" s="359">
        <f t="shared" si="172"/>
        <v>0</v>
      </c>
      <c r="L229" s="359">
        <f>L231+L232+L233+L234</f>
        <v>0</v>
      </c>
      <c r="M229" s="359">
        <f>M231+M232+M233+M234</f>
        <v>0</v>
      </c>
      <c r="N229" s="359">
        <f t="shared" ref="N229:Z229" si="173">N231+N232+N233+N234</f>
        <v>0</v>
      </c>
      <c r="O229" s="360">
        <f t="shared" si="173"/>
        <v>0</v>
      </c>
      <c r="P229" s="360">
        <f t="shared" si="173"/>
        <v>0</v>
      </c>
      <c r="Q229" s="360">
        <f t="shared" si="173"/>
        <v>0</v>
      </c>
      <c r="R229" s="389"/>
      <c r="S229" s="386"/>
      <c r="T229" s="388"/>
      <c r="U229" s="363">
        <f t="shared" si="173"/>
        <v>0</v>
      </c>
      <c r="V229" s="389"/>
      <c r="W229" s="388"/>
      <c r="X229" s="362">
        <f t="shared" si="173"/>
        <v>0</v>
      </c>
      <c r="Y229" s="359">
        <f t="shared" si="173"/>
        <v>0</v>
      </c>
      <c r="Z229" s="359">
        <f t="shared" si="173"/>
        <v>0</v>
      </c>
    </row>
    <row r="230" spans="1:26" ht="30" outlineLevel="1">
      <c r="A230" s="346">
        <f>A128</f>
        <v>2014</v>
      </c>
      <c r="B230" s="47" t="s">
        <v>213</v>
      </c>
      <c r="C230" s="19" t="s">
        <v>214</v>
      </c>
      <c r="D230" s="366"/>
      <c r="E230" s="366"/>
      <c r="F230" s="366"/>
      <c r="G230" s="366"/>
      <c r="H230" s="366"/>
      <c r="I230" s="366"/>
      <c r="J230" s="359">
        <f t="shared" ref="J230:J234" si="174">L230+N230</f>
        <v>0</v>
      </c>
      <c r="K230" s="359">
        <f t="shared" ref="K230:K234" si="175">M230+O230</f>
        <v>0</v>
      </c>
      <c r="L230" s="366"/>
      <c r="M230" s="366"/>
      <c r="N230" s="366"/>
      <c r="O230" s="369"/>
      <c r="P230" s="370">
        <f>SUMIFS('C2_Hinzu_Kürz'!$D$4:$D$203,'C2_Hinzu_Kürz'!$B$4:$B$203,$A230,'C2_Hinzu_Kürz'!$C$4:$C$203,CONCATENATE($B230," ",C230),'C2_Hinzu_Kürz'!$E$4:$E$203,"Hinzurechnung")</f>
        <v>0</v>
      </c>
      <c r="Q230" s="399">
        <f>SUMIFS('C2_Hinzu_Kürz'!$D$4:$D$203,'C2_Hinzu_Kürz'!$B$4:$B$203,$A230,'C2_Hinzu_Kürz'!$C$4:$C$203,CONCATENATE($B230," ",$C230),'C2_Hinzu_Kürz'!$E$4:$E$203,"Kürzung")</f>
        <v>0</v>
      </c>
      <c r="R230" s="389"/>
      <c r="S230" s="386"/>
      <c r="T230" s="388"/>
      <c r="U230" s="363">
        <f t="shared" ref="U230:U234" si="176">N230+P230-Q230-R230-S230-T230</f>
        <v>0</v>
      </c>
      <c r="V230" s="389"/>
      <c r="W230" s="388"/>
      <c r="X230" s="371"/>
      <c r="Y230" s="366"/>
      <c r="Z230" s="366"/>
    </row>
    <row r="231" spans="1:26" outlineLevel="1">
      <c r="A231" s="346">
        <f>A128</f>
        <v>2014</v>
      </c>
      <c r="B231" s="47" t="s">
        <v>215</v>
      </c>
      <c r="C231" s="19" t="s">
        <v>947</v>
      </c>
      <c r="D231" s="366"/>
      <c r="E231" s="366"/>
      <c r="F231" s="366"/>
      <c r="G231" s="366"/>
      <c r="H231" s="366"/>
      <c r="I231" s="366"/>
      <c r="J231" s="359">
        <f t="shared" si="174"/>
        <v>0</v>
      </c>
      <c r="K231" s="359">
        <f t="shared" si="175"/>
        <v>0</v>
      </c>
      <c r="L231" s="366"/>
      <c r="M231" s="366"/>
      <c r="N231" s="366"/>
      <c r="O231" s="369"/>
      <c r="P231" s="370">
        <f>SUMIFS('C2_Hinzu_Kürz'!$D$4:$D$203,'C2_Hinzu_Kürz'!$B$4:$B$203,$A231,'C2_Hinzu_Kürz'!$C$4:$C$203,CONCATENATE($B231," ",C231),'C2_Hinzu_Kürz'!$E$4:$E$203,"Hinzurechnung")</f>
        <v>0</v>
      </c>
      <c r="Q231" s="399">
        <f>SUMIFS('C2_Hinzu_Kürz'!$D$4:$D$203,'C2_Hinzu_Kürz'!$B$4:$B$203,$A231,'C2_Hinzu_Kürz'!$C$4:$C$203,CONCATENATE($B231," ",$C231),'C2_Hinzu_Kürz'!$E$4:$E$203,"Kürzung")</f>
        <v>0</v>
      </c>
      <c r="R231" s="396"/>
      <c r="S231" s="398"/>
      <c r="T231" s="397"/>
      <c r="U231" s="363">
        <f t="shared" si="176"/>
        <v>0</v>
      </c>
      <c r="V231" s="389"/>
      <c r="W231" s="388"/>
      <c r="X231" s="371"/>
      <c r="Y231" s="366"/>
      <c r="Z231" s="366"/>
    </row>
    <row r="232" spans="1:26" outlineLevel="1">
      <c r="A232" s="346">
        <f>A128</f>
        <v>2014</v>
      </c>
      <c r="B232" s="47" t="s">
        <v>217</v>
      </c>
      <c r="C232" s="19" t="s">
        <v>948</v>
      </c>
      <c r="D232" s="366"/>
      <c r="E232" s="366"/>
      <c r="F232" s="366"/>
      <c r="G232" s="366"/>
      <c r="H232" s="366"/>
      <c r="I232" s="366"/>
      <c r="J232" s="359">
        <f t="shared" si="174"/>
        <v>0</v>
      </c>
      <c r="K232" s="359">
        <f t="shared" si="175"/>
        <v>0</v>
      </c>
      <c r="L232" s="366"/>
      <c r="M232" s="366"/>
      <c r="N232" s="366"/>
      <c r="O232" s="369"/>
      <c r="P232" s="370">
        <f>SUMIFS('C2_Hinzu_Kürz'!$D$4:$D$203,'C2_Hinzu_Kürz'!$B$4:$B$203,$A232,'C2_Hinzu_Kürz'!$C$4:$C$203,CONCATENATE($B232," ",C232),'C2_Hinzu_Kürz'!$E$4:$E$203,"Hinzurechnung")</f>
        <v>0</v>
      </c>
      <c r="Q232" s="399">
        <f>SUMIFS('C2_Hinzu_Kürz'!$D$4:$D$203,'C2_Hinzu_Kürz'!$B$4:$B$203,$A232,'C2_Hinzu_Kürz'!$C$4:$C$203,CONCATENATE($B232," ",$C232),'C2_Hinzu_Kürz'!$E$4:$E$203,"Kürzung")</f>
        <v>0</v>
      </c>
      <c r="R232" s="389"/>
      <c r="S232" s="386"/>
      <c r="T232" s="388"/>
      <c r="U232" s="363">
        <f t="shared" si="176"/>
        <v>0</v>
      </c>
      <c r="V232" s="389"/>
      <c r="W232" s="388"/>
      <c r="X232" s="371"/>
      <c r="Y232" s="366"/>
      <c r="Z232" s="366"/>
    </row>
    <row r="233" spans="1:26" outlineLevel="1">
      <c r="A233" s="346">
        <f>A128</f>
        <v>2014</v>
      </c>
      <c r="B233" s="47" t="s">
        <v>218</v>
      </c>
      <c r="C233" s="19" t="s">
        <v>949</v>
      </c>
      <c r="D233" s="366"/>
      <c r="E233" s="366"/>
      <c r="F233" s="366"/>
      <c r="G233" s="366"/>
      <c r="H233" s="366"/>
      <c r="I233" s="366"/>
      <c r="J233" s="359">
        <f t="shared" si="174"/>
        <v>0</v>
      </c>
      <c r="K233" s="359">
        <f t="shared" si="175"/>
        <v>0</v>
      </c>
      <c r="L233" s="366"/>
      <c r="M233" s="366"/>
      <c r="N233" s="372"/>
      <c r="O233" s="369"/>
      <c r="P233" s="370">
        <f>SUMIFS('C2_Hinzu_Kürz'!$D$4:$D$203,'C2_Hinzu_Kürz'!$B$4:$B$203,$A233,'C2_Hinzu_Kürz'!$C$4:$C$203,CONCATENATE($B233," ",C233),'C2_Hinzu_Kürz'!$E$4:$E$203,"Hinzurechnung")</f>
        <v>0</v>
      </c>
      <c r="Q233" s="399">
        <f>SUMIFS('C2_Hinzu_Kürz'!$D$4:$D$203,'C2_Hinzu_Kürz'!$B$4:$B$203,$A233,'C2_Hinzu_Kürz'!$C$4:$C$203,CONCATENATE($B233," ",$C233),'C2_Hinzu_Kürz'!$E$4:$E$203,"Kürzung")</f>
        <v>0</v>
      </c>
      <c r="R233" s="389"/>
      <c r="S233" s="386"/>
      <c r="T233" s="388"/>
      <c r="U233" s="363">
        <f t="shared" si="176"/>
        <v>0</v>
      </c>
      <c r="V233" s="396"/>
      <c r="W233" s="397"/>
      <c r="X233" s="371"/>
      <c r="Y233" s="366"/>
      <c r="Z233" s="366"/>
    </row>
    <row r="234" spans="1:26" outlineLevel="1">
      <c r="A234" s="346">
        <f>A128</f>
        <v>2014</v>
      </c>
      <c r="B234" s="47" t="s">
        <v>219</v>
      </c>
      <c r="C234" s="19" t="s">
        <v>130</v>
      </c>
      <c r="D234" s="366"/>
      <c r="E234" s="369"/>
      <c r="F234" s="366"/>
      <c r="G234" s="366"/>
      <c r="H234" s="366"/>
      <c r="I234" s="366"/>
      <c r="J234" s="359">
        <f t="shared" si="174"/>
        <v>0</v>
      </c>
      <c r="K234" s="359">
        <f t="shared" si="175"/>
        <v>0</v>
      </c>
      <c r="L234" s="366"/>
      <c r="M234" s="369"/>
      <c r="N234" s="370">
        <f>SUMIF('C1_Sonstiges'!B$491:B$540,$A128,'C1_Sonstiges'!D$491:D$540)</f>
        <v>0</v>
      </c>
      <c r="O234" s="373"/>
      <c r="P234" s="370">
        <f>SUMIFS('C2_Hinzu_Kürz'!$D$4:$D$203,'C2_Hinzu_Kürz'!$B$4:$B$203,$A234,'C2_Hinzu_Kürz'!$C$4:$C$203,CONCATENATE($B234," ",C234),'C2_Hinzu_Kürz'!$E$4:$E$203,"Hinzurechnung")</f>
        <v>0</v>
      </c>
      <c r="Q234" s="399">
        <f>SUMIFS('C2_Hinzu_Kürz'!$D$4:$D$203,'C2_Hinzu_Kürz'!$B$4:$B$203,$A234,'C2_Hinzu_Kürz'!$C$4:$C$203,CONCATENATE($B234," ",$C234),'C2_Hinzu_Kürz'!$E$4:$E$203,"Kürzung")</f>
        <v>0</v>
      </c>
      <c r="R234" s="389"/>
      <c r="S234" s="386"/>
      <c r="T234" s="388"/>
      <c r="U234" s="363">
        <f t="shared" si="176"/>
        <v>0</v>
      </c>
      <c r="V234" s="389"/>
      <c r="W234" s="388"/>
      <c r="X234" s="371"/>
      <c r="Y234" s="366"/>
      <c r="Z234" s="366"/>
    </row>
    <row r="235" spans="1:26" outlineLevel="1">
      <c r="A235" s="346">
        <f>A128</f>
        <v>2014</v>
      </c>
      <c r="B235" s="41" t="s">
        <v>220</v>
      </c>
      <c r="C235" s="15" t="s">
        <v>221</v>
      </c>
      <c r="D235" s="359">
        <f t="shared" ref="D235:Q235" si="177">D128+D158+D159+D160-D165-D180-D185-D191+D210+D212+D214-D226-D229</f>
        <v>0</v>
      </c>
      <c r="E235" s="359">
        <f t="shared" si="177"/>
        <v>0</v>
      </c>
      <c r="F235" s="359">
        <f t="shared" si="177"/>
        <v>0</v>
      </c>
      <c r="G235" s="359">
        <f t="shared" si="177"/>
        <v>0</v>
      </c>
      <c r="H235" s="359">
        <f t="shared" si="177"/>
        <v>0</v>
      </c>
      <c r="I235" s="359">
        <f t="shared" si="177"/>
        <v>0</v>
      </c>
      <c r="J235" s="359">
        <f t="shared" si="177"/>
        <v>0</v>
      </c>
      <c r="K235" s="359">
        <f t="shared" si="177"/>
        <v>0</v>
      </c>
      <c r="L235" s="359">
        <f t="shared" si="177"/>
        <v>0</v>
      </c>
      <c r="M235" s="359">
        <f t="shared" si="177"/>
        <v>0</v>
      </c>
      <c r="N235" s="374">
        <f t="shared" si="177"/>
        <v>0</v>
      </c>
      <c r="O235" s="360">
        <f t="shared" si="177"/>
        <v>0</v>
      </c>
      <c r="P235" s="360">
        <f t="shared" si="177"/>
        <v>0</v>
      </c>
      <c r="Q235" s="360">
        <f t="shared" si="177"/>
        <v>0</v>
      </c>
      <c r="R235" s="396"/>
      <c r="S235" s="398"/>
      <c r="T235" s="397"/>
      <c r="U235" s="363">
        <f>U128+U158+U159+U160-U165-U180-U185-U191+U210+U212+U214-U226-U229</f>
        <v>0</v>
      </c>
      <c r="V235" s="389"/>
      <c r="W235" s="388"/>
      <c r="X235" s="362">
        <f>X128+X158+X159+X160-X165-X180-X185-X191+X210+X212+X214-X226-X229</f>
        <v>0</v>
      </c>
      <c r="Y235" s="359">
        <f>Y128+Y158+Y159+Y160-Y165-Y180-Y185-Y191+Y210+Y212+Y214-Y226-Y229</f>
        <v>0</v>
      </c>
      <c r="Z235" s="359">
        <f>Z128+Z158+Z159+Z160-Z165-Z180-Z185-Z191+Z210+Z212+Z214-Z226-Z229</f>
        <v>0</v>
      </c>
    </row>
    <row r="236" spans="1:26" outlineLevel="1">
      <c r="A236" s="346">
        <f>A128</f>
        <v>2014</v>
      </c>
      <c r="B236" s="41" t="s">
        <v>222</v>
      </c>
      <c r="C236" s="15" t="s">
        <v>223</v>
      </c>
      <c r="D236" s="366"/>
      <c r="E236" s="366"/>
      <c r="F236" s="366"/>
      <c r="G236" s="366"/>
      <c r="H236" s="366"/>
      <c r="I236" s="366"/>
      <c r="J236" s="359">
        <f t="shared" ref="J236:J237" si="178">L236+N236</f>
        <v>0</v>
      </c>
      <c r="K236" s="359">
        <f t="shared" ref="K236:K237" si="179">M236+O236</f>
        <v>0</v>
      </c>
      <c r="L236" s="366"/>
      <c r="M236" s="366"/>
      <c r="N236" s="366"/>
      <c r="O236" s="369"/>
      <c r="P236" s="370">
        <f>SUMIFS('C2_Hinzu_Kürz'!$D$4:$D$203,'C2_Hinzu_Kürz'!$B$4:$B$203,$A236,'C2_Hinzu_Kürz'!$C$4:$C$203,CONCATENATE($B236," ",C236),'C2_Hinzu_Kürz'!$E$4:$E$203,"Hinzurechnung")</f>
        <v>0</v>
      </c>
      <c r="Q236" s="399">
        <f>SUMIFS('C2_Hinzu_Kürz'!$D$4:$D$203,'C2_Hinzu_Kürz'!$B$4:$B$203,$A236,'C2_Hinzu_Kürz'!$C$4:$C$203,CONCATENATE($B236," ",$C236),'C2_Hinzu_Kürz'!$E$4:$E$203,"Kürzung")</f>
        <v>0</v>
      </c>
      <c r="R236" s="389"/>
      <c r="S236" s="386"/>
      <c r="T236" s="388"/>
      <c r="U236" s="363">
        <f>N236+P236-Q236-R236-S236-T236</f>
        <v>0</v>
      </c>
      <c r="V236" s="389"/>
      <c r="W236" s="388"/>
      <c r="X236" s="371"/>
      <c r="Y236" s="366"/>
      <c r="Z236" s="366"/>
    </row>
    <row r="237" spans="1:26" outlineLevel="1">
      <c r="A237" s="346">
        <f>A128</f>
        <v>2014</v>
      </c>
      <c r="B237" s="41" t="s">
        <v>224</v>
      </c>
      <c r="C237" s="15" t="s">
        <v>225</v>
      </c>
      <c r="D237" s="366"/>
      <c r="E237" s="366"/>
      <c r="F237" s="366"/>
      <c r="G237" s="366"/>
      <c r="H237" s="366"/>
      <c r="I237" s="366"/>
      <c r="J237" s="359">
        <f t="shared" si="178"/>
        <v>0</v>
      </c>
      <c r="K237" s="359">
        <f t="shared" si="179"/>
        <v>0</v>
      </c>
      <c r="L237" s="366"/>
      <c r="M237" s="366"/>
      <c r="N237" s="366"/>
      <c r="O237" s="369"/>
      <c r="P237" s="370">
        <f>SUMIFS('C2_Hinzu_Kürz'!$D$4:$D$203,'C2_Hinzu_Kürz'!$B$4:$B$203,$A237,'C2_Hinzu_Kürz'!$C$4:$C$203,CONCATENATE($B237," ",C237),'C2_Hinzu_Kürz'!$E$4:$E$203,"Hinzurechnung")</f>
        <v>0</v>
      </c>
      <c r="Q237" s="399">
        <f>SUMIFS('C2_Hinzu_Kürz'!$D$4:$D$203,'C2_Hinzu_Kürz'!$B$4:$B$203,$A237,'C2_Hinzu_Kürz'!$C$4:$C$203,CONCATENATE($B237," ",$C237),'C2_Hinzu_Kürz'!$E$4:$E$203,"Kürzung")</f>
        <v>0</v>
      </c>
      <c r="R237" s="389"/>
      <c r="S237" s="386"/>
      <c r="T237" s="388"/>
      <c r="U237" s="363">
        <f>N237+P237-Q237-R237-S237-T237</f>
        <v>0</v>
      </c>
      <c r="V237" s="396"/>
      <c r="W237" s="397"/>
      <c r="X237" s="371"/>
      <c r="Y237" s="366"/>
      <c r="Z237" s="366"/>
    </row>
    <row r="238" spans="1:26" outlineLevel="1">
      <c r="A238" s="346">
        <f>A128</f>
        <v>2014</v>
      </c>
      <c r="B238" s="41" t="s">
        <v>226</v>
      </c>
      <c r="C238" s="15" t="s">
        <v>227</v>
      </c>
      <c r="D238" s="359">
        <f>D236-D237</f>
        <v>0</v>
      </c>
      <c r="E238" s="359">
        <f>E236-E237</f>
        <v>0</v>
      </c>
      <c r="F238" s="359">
        <f t="shared" ref="F238:K238" si="180">F236-F237</f>
        <v>0</v>
      </c>
      <c r="G238" s="359">
        <f t="shared" si="180"/>
        <v>0</v>
      </c>
      <c r="H238" s="359">
        <f t="shared" si="180"/>
        <v>0</v>
      </c>
      <c r="I238" s="359">
        <f t="shared" si="180"/>
        <v>0</v>
      </c>
      <c r="J238" s="359">
        <f t="shared" si="180"/>
        <v>0</v>
      </c>
      <c r="K238" s="359">
        <f t="shared" si="180"/>
        <v>0</v>
      </c>
      <c r="L238" s="359">
        <f>L236-L237</f>
        <v>0</v>
      </c>
      <c r="M238" s="359">
        <f t="shared" ref="M238:Z238" si="181">M236-M237</f>
        <v>0</v>
      </c>
      <c r="N238" s="359">
        <f t="shared" si="181"/>
        <v>0</v>
      </c>
      <c r="O238" s="360">
        <f t="shared" si="181"/>
        <v>0</v>
      </c>
      <c r="P238" s="360">
        <f t="shared" si="181"/>
        <v>0</v>
      </c>
      <c r="Q238" s="360">
        <f t="shared" si="181"/>
        <v>0</v>
      </c>
      <c r="R238" s="389"/>
      <c r="S238" s="386"/>
      <c r="T238" s="388"/>
      <c r="U238" s="363">
        <f t="shared" si="181"/>
        <v>0</v>
      </c>
      <c r="V238" s="389"/>
      <c r="W238" s="388"/>
      <c r="X238" s="362">
        <f t="shared" si="181"/>
        <v>0</v>
      </c>
      <c r="Y238" s="359">
        <f t="shared" si="181"/>
        <v>0</v>
      </c>
      <c r="Z238" s="359">
        <f t="shared" si="181"/>
        <v>0</v>
      </c>
    </row>
    <row r="239" spans="1:26" outlineLevel="1">
      <c r="A239" s="346">
        <f>A128</f>
        <v>2014</v>
      </c>
      <c r="B239" s="41" t="s">
        <v>228</v>
      </c>
      <c r="C239" s="15" t="s">
        <v>229</v>
      </c>
      <c r="D239" s="366"/>
      <c r="E239" s="366"/>
      <c r="F239" s="366"/>
      <c r="G239" s="366"/>
      <c r="H239" s="366"/>
      <c r="I239" s="366"/>
      <c r="J239" s="359">
        <f t="shared" ref="J239" si="182">L239+N239</f>
        <v>0</v>
      </c>
      <c r="K239" s="359">
        <f t="shared" ref="K239" si="183">M239+O239</f>
        <v>0</v>
      </c>
      <c r="L239" s="366"/>
      <c r="M239" s="366"/>
      <c r="N239" s="366"/>
      <c r="O239" s="369"/>
      <c r="P239" s="370">
        <f>SUMIFS('C2_Hinzu_Kürz'!$D$4:$D$203,'C2_Hinzu_Kürz'!$B$4:$B$203,$A239,'C2_Hinzu_Kürz'!$C$4:$C$203,CONCATENATE($B239," ",C239),'C2_Hinzu_Kürz'!$E$4:$E$203,"Hinzurechnung")</f>
        <v>0</v>
      </c>
      <c r="Q239" s="399">
        <f>SUMIFS('C2_Hinzu_Kürz'!$D$4:$D$203,'C2_Hinzu_Kürz'!$B$4:$B$203,$A239,'C2_Hinzu_Kürz'!$C$4:$C$203,CONCATENATE($B239," ",$C239),'C2_Hinzu_Kürz'!$E$4:$E$203,"Kürzung")</f>
        <v>0</v>
      </c>
      <c r="R239" s="396"/>
      <c r="S239" s="398"/>
      <c r="T239" s="397"/>
      <c r="U239" s="363">
        <f>N239+P239-Q239-R239-S239-T239</f>
        <v>0</v>
      </c>
      <c r="V239" s="389"/>
      <c r="W239" s="388"/>
      <c r="X239" s="371"/>
      <c r="Y239" s="366"/>
      <c r="Z239" s="366"/>
    </row>
    <row r="240" spans="1:26" outlineLevel="1">
      <c r="A240" s="346">
        <f>A128</f>
        <v>2014</v>
      </c>
      <c r="B240" s="41" t="s">
        <v>230</v>
      </c>
      <c r="C240" s="15" t="s">
        <v>231</v>
      </c>
      <c r="D240" s="359">
        <f>SUM(D241:D243)</f>
        <v>0</v>
      </c>
      <c r="E240" s="359">
        <f>SUM(E241:E243)</f>
        <v>0</v>
      </c>
      <c r="F240" s="359">
        <f t="shared" ref="F240:Z240" si="184">SUM(F241:F243)</f>
        <v>0</v>
      </c>
      <c r="G240" s="359">
        <f t="shared" si="184"/>
        <v>0</v>
      </c>
      <c r="H240" s="359">
        <f t="shared" si="184"/>
        <v>0</v>
      </c>
      <c r="I240" s="359">
        <f t="shared" si="184"/>
        <v>0</v>
      </c>
      <c r="J240" s="359">
        <f t="shared" si="184"/>
        <v>0</v>
      </c>
      <c r="K240" s="359">
        <f t="shared" si="184"/>
        <v>0</v>
      </c>
      <c r="L240" s="359">
        <f t="shared" si="184"/>
        <v>0</v>
      </c>
      <c r="M240" s="359">
        <f t="shared" si="184"/>
        <v>0</v>
      </c>
      <c r="N240" s="359">
        <f t="shared" si="184"/>
        <v>0</v>
      </c>
      <c r="O240" s="360">
        <f t="shared" si="184"/>
        <v>0</v>
      </c>
      <c r="P240" s="360">
        <f t="shared" si="184"/>
        <v>0</v>
      </c>
      <c r="Q240" s="360">
        <f t="shared" si="184"/>
        <v>0</v>
      </c>
      <c r="R240" s="389"/>
      <c r="S240" s="386"/>
      <c r="T240" s="388"/>
      <c r="U240" s="363">
        <f t="shared" si="184"/>
        <v>0</v>
      </c>
      <c r="V240" s="389"/>
      <c r="W240" s="388"/>
      <c r="X240" s="362">
        <f t="shared" si="184"/>
        <v>0</v>
      </c>
      <c r="Y240" s="359">
        <f t="shared" si="184"/>
        <v>0</v>
      </c>
      <c r="Z240" s="359">
        <f t="shared" si="184"/>
        <v>0</v>
      </c>
    </row>
    <row r="241" spans="1:26" outlineLevel="1">
      <c r="A241" s="346">
        <f>A128</f>
        <v>2014</v>
      </c>
      <c r="B241" s="47" t="s">
        <v>232</v>
      </c>
      <c r="C241" s="19" t="s">
        <v>950</v>
      </c>
      <c r="D241" s="366"/>
      <c r="E241" s="366"/>
      <c r="F241" s="366"/>
      <c r="G241" s="366"/>
      <c r="H241" s="366"/>
      <c r="I241" s="366"/>
      <c r="J241" s="359">
        <f t="shared" ref="J241:J243" si="185">L241+N241</f>
        <v>0</v>
      </c>
      <c r="K241" s="359">
        <f t="shared" ref="K241:K243" si="186">M241+O241</f>
        <v>0</v>
      </c>
      <c r="L241" s="366"/>
      <c r="M241" s="366"/>
      <c r="N241" s="366"/>
      <c r="O241" s="369"/>
      <c r="P241" s="370">
        <f>SUMIFS('C2_Hinzu_Kürz'!$D$4:$D$203,'C2_Hinzu_Kürz'!$B$4:$B$203,$A241,'C2_Hinzu_Kürz'!$C$4:$C$203,CONCATENATE($B241," ",C241),'C2_Hinzu_Kürz'!$E$4:$E$203,"Hinzurechnung")</f>
        <v>0</v>
      </c>
      <c r="Q241" s="399">
        <f>SUMIFS('C2_Hinzu_Kürz'!$D$4:$D$203,'C2_Hinzu_Kürz'!$B$4:$B$203,$A241,'C2_Hinzu_Kürz'!$C$4:$C$203,CONCATENATE($B241," ",$C241),'C2_Hinzu_Kürz'!$E$4:$E$203,"Kürzung")</f>
        <v>0</v>
      </c>
      <c r="R241" s="389"/>
      <c r="S241" s="386"/>
      <c r="T241" s="388"/>
      <c r="U241" s="363">
        <f>N241+P241-Q241-R241-S241-T241</f>
        <v>0</v>
      </c>
      <c r="V241" s="396"/>
      <c r="W241" s="397"/>
      <c r="X241" s="371"/>
      <c r="Y241" s="366"/>
      <c r="Z241" s="366"/>
    </row>
    <row r="242" spans="1:26" outlineLevel="1">
      <c r="A242" s="346">
        <f>A128</f>
        <v>2014</v>
      </c>
      <c r="B242" s="47" t="s">
        <v>233</v>
      </c>
      <c r="C242" s="19" t="s">
        <v>951</v>
      </c>
      <c r="D242" s="366"/>
      <c r="E242" s="366"/>
      <c r="F242" s="366"/>
      <c r="G242" s="366"/>
      <c r="H242" s="366"/>
      <c r="I242" s="366"/>
      <c r="J242" s="359">
        <f t="shared" si="185"/>
        <v>0</v>
      </c>
      <c r="K242" s="359">
        <f t="shared" si="186"/>
        <v>0</v>
      </c>
      <c r="L242" s="366"/>
      <c r="M242" s="366"/>
      <c r="N242" s="372"/>
      <c r="O242" s="369"/>
      <c r="P242" s="370">
        <f>SUMIFS('C2_Hinzu_Kürz'!$D$4:$D$203,'C2_Hinzu_Kürz'!$B$4:$B$203,$A242,'C2_Hinzu_Kürz'!$C$4:$C$203,CONCATENATE($B242," ",C242),'C2_Hinzu_Kürz'!$E$4:$E$203,"Hinzurechnung")</f>
        <v>0</v>
      </c>
      <c r="Q242" s="399">
        <f>SUMIFS('C2_Hinzu_Kürz'!$D$4:$D$203,'C2_Hinzu_Kürz'!$B$4:$B$203,$A242,'C2_Hinzu_Kürz'!$C$4:$C$203,CONCATENATE($B242," ",$C242),'C2_Hinzu_Kürz'!$E$4:$E$203,"Kürzung")</f>
        <v>0</v>
      </c>
      <c r="R242" s="389"/>
      <c r="S242" s="386"/>
      <c r="T242" s="388"/>
      <c r="U242" s="363">
        <f>N242+P242-Q242-R242-S242-T242</f>
        <v>0</v>
      </c>
      <c r="V242" s="389"/>
      <c r="W242" s="388"/>
      <c r="X242" s="371"/>
      <c r="Y242" s="366"/>
      <c r="Z242" s="366"/>
    </row>
    <row r="243" spans="1:26" outlineLevel="1">
      <c r="A243" s="346">
        <f>A128</f>
        <v>2014</v>
      </c>
      <c r="B243" s="47" t="s">
        <v>234</v>
      </c>
      <c r="C243" s="19" t="s">
        <v>130</v>
      </c>
      <c r="D243" s="366"/>
      <c r="E243" s="369"/>
      <c r="F243" s="366"/>
      <c r="G243" s="366"/>
      <c r="H243" s="366"/>
      <c r="I243" s="366"/>
      <c r="J243" s="359">
        <f t="shared" si="185"/>
        <v>0</v>
      </c>
      <c r="K243" s="359">
        <f t="shared" si="186"/>
        <v>0</v>
      </c>
      <c r="L243" s="366"/>
      <c r="M243" s="369"/>
      <c r="N243" s="370">
        <f>SUMIF('C1_Sonstiges'!B$545:B$594,$A128,'C1_Sonstiges'!D$545:D$594)</f>
        <v>0</v>
      </c>
      <c r="O243" s="373"/>
      <c r="P243" s="370">
        <f>SUMIFS('C2_Hinzu_Kürz'!$D$4:$D$203,'C2_Hinzu_Kürz'!$B$4:$B$203,$A243,'C2_Hinzu_Kürz'!$C$4:$C$203,CONCATENATE($B243," ",C243),'C2_Hinzu_Kürz'!$E$4:$E$203,"Hinzurechnung")</f>
        <v>0</v>
      </c>
      <c r="Q243" s="399">
        <f>SUMIFS('C2_Hinzu_Kürz'!$D$4:$D$203,'C2_Hinzu_Kürz'!$B$4:$B$203,$A243,'C2_Hinzu_Kürz'!$C$4:$C$203,CONCATENATE($B243," ",$C243),'C2_Hinzu_Kürz'!$E$4:$E$203,"Kürzung")</f>
        <v>0</v>
      </c>
      <c r="R243" s="396"/>
      <c r="S243" s="398"/>
      <c r="T243" s="397"/>
      <c r="U243" s="363">
        <f>N243+P243-Q243-R243-S243-T243</f>
        <v>0</v>
      </c>
      <c r="V243" s="389"/>
      <c r="W243" s="388"/>
      <c r="X243" s="371"/>
      <c r="Y243" s="366"/>
      <c r="Z243" s="366"/>
    </row>
    <row r="244" spans="1:26" outlineLevel="1">
      <c r="A244" s="346">
        <f>A128</f>
        <v>2014</v>
      </c>
      <c r="B244" s="41" t="s">
        <v>235</v>
      </c>
      <c r="C244" s="15" t="s">
        <v>236</v>
      </c>
      <c r="D244" s="377">
        <f>D235+D238-D239-D240</f>
        <v>0</v>
      </c>
      <c r="E244" s="377">
        <f>E235+E238-E239-E240</f>
        <v>0</v>
      </c>
      <c r="F244" s="377">
        <f t="shared" ref="F244:K244" si="187">F235+F238-F239-F240</f>
        <v>0</v>
      </c>
      <c r="G244" s="377">
        <f t="shared" si="187"/>
        <v>0</v>
      </c>
      <c r="H244" s="377">
        <f t="shared" si="187"/>
        <v>0</v>
      </c>
      <c r="I244" s="377">
        <f t="shared" si="187"/>
        <v>0</v>
      </c>
      <c r="J244" s="377">
        <f t="shared" si="187"/>
        <v>0</v>
      </c>
      <c r="K244" s="377">
        <f t="shared" si="187"/>
        <v>0</v>
      </c>
      <c r="L244" s="377">
        <f>L235+L238-L239-L240</f>
        <v>0</v>
      </c>
      <c r="M244" s="377">
        <f>M235+M238-M239-M240</f>
        <v>0</v>
      </c>
      <c r="N244" s="378">
        <f>N235+N238-N239-N240</f>
        <v>0</v>
      </c>
      <c r="O244" s="379">
        <f t="shared" ref="O244:Z244" si="188">O235+O238-O239-O240</f>
        <v>0</v>
      </c>
      <c r="P244" s="379">
        <f t="shared" si="188"/>
        <v>0</v>
      </c>
      <c r="Q244" s="379">
        <f t="shared" si="188"/>
        <v>0</v>
      </c>
      <c r="R244" s="389"/>
      <c r="S244" s="386"/>
      <c r="T244" s="388"/>
      <c r="U244" s="363">
        <f t="shared" si="188"/>
        <v>0</v>
      </c>
      <c r="V244" s="389"/>
      <c r="W244" s="388"/>
      <c r="X244" s="362">
        <f t="shared" si="188"/>
        <v>0</v>
      </c>
      <c r="Y244" s="359">
        <f t="shared" si="188"/>
        <v>0</v>
      </c>
      <c r="Z244" s="359">
        <f t="shared" si="188"/>
        <v>0</v>
      </c>
    </row>
    <row r="245" spans="1:26" outlineLevel="1">
      <c r="A245" s="346">
        <f>A128</f>
        <v>2014</v>
      </c>
      <c r="B245" s="41" t="s">
        <v>237</v>
      </c>
      <c r="C245" s="15" t="s">
        <v>238</v>
      </c>
      <c r="D245" s="381"/>
      <c r="E245" s="381"/>
      <c r="F245" s="381"/>
      <c r="G245" s="381"/>
      <c r="H245" s="381"/>
      <c r="I245" s="381"/>
      <c r="J245" s="381"/>
      <c r="K245" s="381"/>
      <c r="L245" s="381"/>
      <c r="M245" s="381"/>
      <c r="N245" s="382"/>
      <c r="O245" s="381"/>
      <c r="P245" s="381"/>
      <c r="Q245" s="381"/>
      <c r="R245" s="386"/>
      <c r="S245" s="386"/>
      <c r="T245" s="388"/>
      <c r="U245" s="400"/>
      <c r="V245" s="389"/>
      <c r="W245" s="386"/>
      <c r="X245" s="381"/>
      <c r="Y245" s="381"/>
      <c r="Z245" s="383"/>
    </row>
    <row r="246" spans="1:26" outlineLevel="1">
      <c r="A246" s="346">
        <f>A128</f>
        <v>2014</v>
      </c>
      <c r="B246" s="41" t="s">
        <v>239</v>
      </c>
      <c r="C246" s="15" t="s">
        <v>240</v>
      </c>
      <c r="D246" s="386"/>
      <c r="E246" s="386"/>
      <c r="F246" s="386"/>
      <c r="G246" s="386"/>
      <c r="H246" s="386"/>
      <c r="I246" s="386"/>
      <c r="J246" s="386"/>
      <c r="K246" s="386"/>
      <c r="L246" s="386"/>
      <c r="M246" s="386"/>
      <c r="N246" s="387"/>
      <c r="O246" s="386"/>
      <c r="P246" s="386"/>
      <c r="Q246" s="386"/>
      <c r="R246" s="386"/>
      <c r="S246" s="386"/>
      <c r="T246" s="388"/>
      <c r="U246" s="400"/>
      <c r="V246" s="389"/>
      <c r="W246" s="386"/>
      <c r="X246" s="386"/>
      <c r="Y246" s="386"/>
      <c r="Z246" s="388"/>
    </row>
    <row r="247" spans="1:26" outlineLevel="1">
      <c r="A247" s="346">
        <f>A128</f>
        <v>2014</v>
      </c>
      <c r="B247" s="41" t="s">
        <v>241</v>
      </c>
      <c r="C247" s="15" t="s">
        <v>242</v>
      </c>
      <c r="D247" s="386"/>
      <c r="E247" s="386"/>
      <c r="F247" s="386"/>
      <c r="G247" s="386"/>
      <c r="H247" s="386"/>
      <c r="I247" s="386"/>
      <c r="J247" s="386"/>
      <c r="K247" s="386"/>
      <c r="L247" s="386"/>
      <c r="M247" s="386"/>
      <c r="N247" s="387"/>
      <c r="O247" s="386"/>
      <c r="P247" s="386"/>
      <c r="Q247" s="386"/>
      <c r="R247" s="386"/>
      <c r="S247" s="386"/>
      <c r="T247" s="388"/>
      <c r="U247" s="400"/>
      <c r="V247" s="389"/>
      <c r="W247" s="386"/>
      <c r="X247" s="386"/>
      <c r="Y247" s="386"/>
      <c r="Z247" s="388"/>
    </row>
    <row r="248" spans="1:26" outlineLevel="1">
      <c r="A248" s="346">
        <f>A128</f>
        <v>2014</v>
      </c>
      <c r="B248" s="41">
        <v>24</v>
      </c>
      <c r="C248" s="15" t="s">
        <v>868</v>
      </c>
      <c r="D248" s="390"/>
      <c r="E248" s="390"/>
      <c r="F248" s="390"/>
      <c r="G248" s="390"/>
      <c r="H248" s="390"/>
      <c r="I248" s="390"/>
      <c r="J248" s="390"/>
      <c r="K248" s="390"/>
      <c r="L248" s="390"/>
      <c r="M248" s="390"/>
      <c r="N248" s="390"/>
      <c r="O248" s="390"/>
      <c r="P248" s="390"/>
      <c r="Q248" s="390"/>
      <c r="R248" s="390"/>
      <c r="S248" s="390"/>
      <c r="T248" s="391"/>
      <c r="U248" s="400"/>
      <c r="V248" s="393"/>
      <c r="W248" s="390"/>
      <c r="X248" s="390"/>
      <c r="Y248" s="390"/>
      <c r="Z248" s="391"/>
    </row>
    <row r="249" spans="1:26" ht="18.75">
      <c r="A249" s="329"/>
      <c r="B249" s="341" t="str">
        <f>CONCATENATE("GuV des Jahres ",A250)</f>
        <v>GuV des Jahres 2013</v>
      </c>
      <c r="C249" s="342"/>
      <c r="D249" s="394"/>
      <c r="E249" s="395"/>
      <c r="F249" s="395"/>
      <c r="G249" s="395"/>
      <c r="H249" s="395"/>
      <c r="I249" s="395"/>
      <c r="J249" s="395"/>
      <c r="K249" s="395"/>
      <c r="L249" s="395"/>
      <c r="M249" s="395"/>
      <c r="N249" s="395"/>
      <c r="O249" s="395"/>
      <c r="P249" s="395"/>
      <c r="Q249" s="395"/>
      <c r="R249" s="395"/>
      <c r="S249" s="395"/>
      <c r="T249" s="395"/>
      <c r="U249" s="395"/>
      <c r="V249" s="395"/>
      <c r="W249" s="395"/>
      <c r="X249" s="395"/>
      <c r="Y249" s="395"/>
      <c r="Z249" s="395"/>
    </row>
    <row r="250" spans="1:26" outlineLevel="1">
      <c r="A250" s="346">
        <v>2013</v>
      </c>
      <c r="B250" s="41" t="s">
        <v>50</v>
      </c>
      <c r="C250" s="9" t="s">
        <v>51</v>
      </c>
      <c r="D250" s="359">
        <f>D251+D267+D273+D274+D275+D276+D278+D279</f>
        <v>0</v>
      </c>
      <c r="E250" s="359">
        <f>E251+E267+E273+E274+E275+E276+E278+E279</f>
        <v>0</v>
      </c>
      <c r="F250" s="359">
        <f t="shared" ref="F250:Z250" si="189">F251+F267+F273+F274+F275+F276+F278+F279</f>
        <v>0</v>
      </c>
      <c r="G250" s="359">
        <f t="shared" si="189"/>
        <v>0</v>
      </c>
      <c r="H250" s="359">
        <f t="shared" si="189"/>
        <v>0</v>
      </c>
      <c r="I250" s="359">
        <f t="shared" si="189"/>
        <v>0</v>
      </c>
      <c r="J250" s="359">
        <f t="shared" si="189"/>
        <v>0</v>
      </c>
      <c r="K250" s="359">
        <f t="shared" si="189"/>
        <v>0</v>
      </c>
      <c r="L250" s="359">
        <f t="shared" si="189"/>
        <v>0</v>
      </c>
      <c r="M250" s="359">
        <f t="shared" si="189"/>
        <v>0</v>
      </c>
      <c r="N250" s="359">
        <f t="shared" si="189"/>
        <v>0</v>
      </c>
      <c r="O250" s="360">
        <f t="shared" si="189"/>
        <v>0</v>
      </c>
      <c r="P250" s="361">
        <f t="shared" si="189"/>
        <v>0</v>
      </c>
      <c r="Q250" s="361">
        <f t="shared" si="189"/>
        <v>0</v>
      </c>
      <c r="R250" s="381"/>
      <c r="S250" s="381"/>
      <c r="T250" s="381"/>
      <c r="U250" s="363">
        <f t="shared" si="189"/>
        <v>0</v>
      </c>
      <c r="V250" s="385"/>
      <c r="W250" s="383"/>
      <c r="X250" s="362">
        <f t="shared" si="189"/>
        <v>0</v>
      </c>
      <c r="Y250" s="359">
        <f t="shared" si="189"/>
        <v>0</v>
      </c>
      <c r="Z250" s="359">
        <f t="shared" si="189"/>
        <v>0</v>
      </c>
    </row>
    <row r="251" spans="1:26" outlineLevel="1">
      <c r="A251" s="346">
        <f>A250</f>
        <v>2013</v>
      </c>
      <c r="B251" s="42" t="s">
        <v>52</v>
      </c>
      <c r="C251" s="9" t="s">
        <v>53</v>
      </c>
      <c r="D251" s="359">
        <f>SUM(D252:D266)</f>
        <v>0</v>
      </c>
      <c r="E251" s="359">
        <f>SUM(E252:E266)</f>
        <v>0</v>
      </c>
      <c r="F251" s="364"/>
      <c r="G251" s="365"/>
      <c r="H251" s="365"/>
      <c r="I251" s="365"/>
      <c r="J251" s="359">
        <f t="shared" ref="J251:Z251" si="190">SUM(J252:J266)</f>
        <v>0</v>
      </c>
      <c r="K251" s="359">
        <f t="shared" si="190"/>
        <v>0</v>
      </c>
      <c r="L251" s="359">
        <f t="shared" si="190"/>
        <v>0</v>
      </c>
      <c r="M251" s="359">
        <f t="shared" si="190"/>
        <v>0</v>
      </c>
      <c r="N251" s="359">
        <f t="shared" si="190"/>
        <v>0</v>
      </c>
      <c r="O251" s="360">
        <f t="shared" si="190"/>
        <v>0</v>
      </c>
      <c r="P251" s="361">
        <f t="shared" si="190"/>
        <v>0</v>
      </c>
      <c r="Q251" s="361">
        <f t="shared" si="190"/>
        <v>0</v>
      </c>
      <c r="R251" s="386"/>
      <c r="S251" s="386"/>
      <c r="T251" s="386"/>
      <c r="U251" s="363">
        <f t="shared" si="190"/>
        <v>0</v>
      </c>
      <c r="V251" s="389"/>
      <c r="W251" s="388"/>
      <c r="X251" s="362">
        <f t="shared" si="190"/>
        <v>0</v>
      </c>
      <c r="Y251" s="359">
        <f t="shared" si="190"/>
        <v>0</v>
      </c>
      <c r="Z251" s="359">
        <f t="shared" si="190"/>
        <v>0</v>
      </c>
    </row>
    <row r="252" spans="1:26" outlineLevel="1">
      <c r="A252" s="346">
        <f>A250</f>
        <v>2013</v>
      </c>
      <c r="B252" s="43" t="s">
        <v>54</v>
      </c>
      <c r="C252" s="10" t="s">
        <v>918</v>
      </c>
      <c r="D252" s="366"/>
      <c r="E252" s="366"/>
      <c r="F252" s="367"/>
      <c r="G252" s="368"/>
      <c r="H252" s="368"/>
      <c r="I252" s="368"/>
      <c r="J252" s="359">
        <f>L252+N252</f>
        <v>0</v>
      </c>
      <c r="K252" s="359">
        <f>M252+O252</f>
        <v>0</v>
      </c>
      <c r="L252" s="366"/>
      <c r="M252" s="366"/>
      <c r="N252" s="366"/>
      <c r="O252" s="369"/>
      <c r="P252" s="370">
        <f>SUMIFS('C2_Hinzu_Kürz'!$D$4:$D$203,'C2_Hinzu_Kürz'!$B$4:$B$203,$A252,'C2_Hinzu_Kürz'!$C$4:$C$203,CONCATENATE($B252," ",C252),'C2_Hinzu_Kürz'!$E$4:$E$203,"Hinzurechnung")</f>
        <v>0</v>
      </c>
      <c r="Q252" s="370">
        <f>SUMIFS('C2_Hinzu_Kürz'!$D$4:$D$203,'C2_Hinzu_Kürz'!$B$4:$B$203,$A252,'C2_Hinzu_Kürz'!$C$4:$C$203,CONCATENATE($B252," ",$C252),'C2_Hinzu_Kürz'!$E$4:$E$203,"Kürzung")</f>
        <v>0</v>
      </c>
      <c r="R252" s="386"/>
      <c r="S252" s="386"/>
      <c r="T252" s="386"/>
      <c r="U252" s="363">
        <f t="shared" ref="U252:U266" si="191">N252+P252-Q252-R252-S252-T252</f>
        <v>0</v>
      </c>
      <c r="V252" s="389"/>
      <c r="W252" s="388"/>
      <c r="X252" s="371"/>
      <c r="Y252" s="366"/>
      <c r="Z252" s="366"/>
    </row>
    <row r="253" spans="1:26" outlineLevel="1">
      <c r="A253" s="346">
        <f>A250</f>
        <v>2013</v>
      </c>
      <c r="B253" s="43" t="s">
        <v>55</v>
      </c>
      <c r="C253" s="10" t="s">
        <v>919</v>
      </c>
      <c r="D253" s="366"/>
      <c r="E253" s="366"/>
      <c r="F253" s="367"/>
      <c r="G253" s="368"/>
      <c r="H253" s="368"/>
      <c r="I253" s="368"/>
      <c r="J253" s="359">
        <f t="shared" ref="J253:J266" si="192">L253+N253</f>
        <v>0</v>
      </c>
      <c r="K253" s="359">
        <f t="shared" ref="K253:K266" si="193">M253+O253</f>
        <v>0</v>
      </c>
      <c r="L253" s="366"/>
      <c r="M253" s="366"/>
      <c r="N253" s="366"/>
      <c r="O253" s="369"/>
      <c r="P253" s="370">
        <f>SUMIFS('C2_Hinzu_Kürz'!$D$4:$D$203,'C2_Hinzu_Kürz'!$B$4:$B$203,$A253,'C2_Hinzu_Kürz'!$C$4:$C$203,CONCATENATE($B253," ",C253),'C2_Hinzu_Kürz'!$E$4:$E$203,"Hinzurechnung")</f>
        <v>0</v>
      </c>
      <c r="Q253" s="370">
        <f>SUMIFS('C2_Hinzu_Kürz'!$D$4:$D$203,'C2_Hinzu_Kürz'!$B$4:$B$203,$A253,'C2_Hinzu_Kürz'!$C$4:$C$203,CONCATENATE($B253," ",$C253),'C2_Hinzu_Kürz'!$E$4:$E$203,"Kürzung")</f>
        <v>0</v>
      </c>
      <c r="R253" s="386"/>
      <c r="S253" s="386"/>
      <c r="T253" s="386"/>
      <c r="U253" s="363">
        <f t="shared" si="191"/>
        <v>0</v>
      </c>
      <c r="V253" s="396"/>
      <c r="W253" s="397"/>
      <c r="X253" s="371"/>
      <c r="Y253" s="366"/>
      <c r="Z253" s="366"/>
    </row>
    <row r="254" spans="1:26" outlineLevel="1">
      <c r="A254" s="346">
        <f>A250</f>
        <v>2013</v>
      </c>
      <c r="B254" s="43" t="s">
        <v>56</v>
      </c>
      <c r="C254" s="10" t="s">
        <v>920</v>
      </c>
      <c r="D254" s="366"/>
      <c r="E254" s="366"/>
      <c r="F254" s="367"/>
      <c r="G254" s="368"/>
      <c r="H254" s="368"/>
      <c r="I254" s="368"/>
      <c r="J254" s="359">
        <f t="shared" si="192"/>
        <v>0</v>
      </c>
      <c r="K254" s="359">
        <f t="shared" si="193"/>
        <v>0</v>
      </c>
      <c r="L254" s="366"/>
      <c r="M254" s="366"/>
      <c r="N254" s="366"/>
      <c r="O254" s="369"/>
      <c r="P254" s="370">
        <f>SUMIFS('C2_Hinzu_Kürz'!$D$4:$D$203,'C2_Hinzu_Kürz'!$B$4:$B$203,$A254,'C2_Hinzu_Kürz'!$C$4:$C$203,CONCATENATE($B254," ",C254),'C2_Hinzu_Kürz'!$E$4:$E$203,"Hinzurechnung")</f>
        <v>0</v>
      </c>
      <c r="Q254" s="370">
        <f>SUMIFS('C2_Hinzu_Kürz'!$D$4:$D$203,'C2_Hinzu_Kürz'!$B$4:$B$203,$A254,'C2_Hinzu_Kürz'!$C$4:$C$203,CONCATENATE($B254," ",$C254),'C2_Hinzu_Kürz'!$E$4:$E$203,"Kürzung")</f>
        <v>0</v>
      </c>
      <c r="R254" s="386"/>
      <c r="S254" s="386"/>
      <c r="T254" s="386"/>
      <c r="U254" s="363">
        <f t="shared" si="191"/>
        <v>0</v>
      </c>
      <c r="V254" s="389"/>
      <c r="W254" s="388"/>
      <c r="X254" s="371"/>
      <c r="Y254" s="366"/>
      <c r="Z254" s="366"/>
    </row>
    <row r="255" spans="1:26" outlineLevel="1">
      <c r="A255" s="346">
        <f>A250</f>
        <v>2013</v>
      </c>
      <c r="B255" s="43" t="s">
        <v>57</v>
      </c>
      <c r="C255" s="10" t="s">
        <v>921</v>
      </c>
      <c r="D255" s="366"/>
      <c r="E255" s="366"/>
      <c r="F255" s="367"/>
      <c r="G255" s="368"/>
      <c r="H255" s="368"/>
      <c r="I255" s="368"/>
      <c r="J255" s="359">
        <f t="shared" si="192"/>
        <v>0</v>
      </c>
      <c r="K255" s="359">
        <f t="shared" si="193"/>
        <v>0</v>
      </c>
      <c r="L255" s="366"/>
      <c r="M255" s="366"/>
      <c r="N255" s="366"/>
      <c r="O255" s="369"/>
      <c r="P255" s="370">
        <f>SUMIFS('C2_Hinzu_Kürz'!$D$4:$D$203,'C2_Hinzu_Kürz'!$B$4:$B$203,$A255,'C2_Hinzu_Kürz'!$C$4:$C$203,CONCATENATE($B255," ",C255),'C2_Hinzu_Kürz'!$E$4:$E$203,"Hinzurechnung")</f>
        <v>0</v>
      </c>
      <c r="Q255" s="370">
        <f>SUMIFS('C2_Hinzu_Kürz'!$D$4:$D$203,'C2_Hinzu_Kürz'!$B$4:$B$203,$A255,'C2_Hinzu_Kürz'!$C$4:$C$203,CONCATENATE($B255," ",$C255),'C2_Hinzu_Kürz'!$E$4:$E$203,"Kürzung")</f>
        <v>0</v>
      </c>
      <c r="R255" s="398"/>
      <c r="S255" s="398"/>
      <c r="T255" s="398"/>
      <c r="U255" s="363">
        <f t="shared" si="191"/>
        <v>0</v>
      </c>
      <c r="V255" s="389"/>
      <c r="W255" s="388"/>
      <c r="X255" s="371"/>
      <c r="Y255" s="366"/>
      <c r="Z255" s="366"/>
    </row>
    <row r="256" spans="1:26" outlineLevel="1">
      <c r="A256" s="346">
        <f>A250</f>
        <v>2013</v>
      </c>
      <c r="B256" s="43" t="s">
        <v>58</v>
      </c>
      <c r="C256" s="10" t="s">
        <v>59</v>
      </c>
      <c r="D256" s="366"/>
      <c r="E256" s="366"/>
      <c r="F256" s="367"/>
      <c r="G256" s="368"/>
      <c r="H256" s="368"/>
      <c r="I256" s="368"/>
      <c r="J256" s="359">
        <f t="shared" si="192"/>
        <v>0</v>
      </c>
      <c r="K256" s="359">
        <f t="shared" si="193"/>
        <v>0</v>
      </c>
      <c r="L256" s="366"/>
      <c r="M256" s="366"/>
      <c r="N256" s="366"/>
      <c r="O256" s="369"/>
      <c r="P256" s="370">
        <f>SUMIFS('C2_Hinzu_Kürz'!$D$4:$D$203,'C2_Hinzu_Kürz'!$B$4:$B$203,$A256,'C2_Hinzu_Kürz'!$C$4:$C$203,CONCATENATE($B256," ",C256),'C2_Hinzu_Kürz'!$E$4:$E$203,"Hinzurechnung")</f>
        <v>0</v>
      </c>
      <c r="Q256" s="370">
        <f>SUMIFS('C2_Hinzu_Kürz'!$D$4:$D$203,'C2_Hinzu_Kürz'!$B$4:$B$203,$A256,'C2_Hinzu_Kürz'!$C$4:$C$203,CONCATENATE($B256," ",$C256),'C2_Hinzu_Kürz'!$E$4:$E$203,"Kürzung")</f>
        <v>0</v>
      </c>
      <c r="R256" s="386"/>
      <c r="S256" s="386"/>
      <c r="T256" s="386"/>
      <c r="U256" s="363">
        <f t="shared" si="191"/>
        <v>0</v>
      </c>
      <c r="V256" s="389"/>
      <c r="W256" s="388"/>
      <c r="X256" s="371"/>
      <c r="Y256" s="366"/>
      <c r="Z256" s="366"/>
    </row>
    <row r="257" spans="1:26" outlineLevel="1">
      <c r="A257" s="346">
        <f>A250</f>
        <v>2013</v>
      </c>
      <c r="B257" s="43" t="s">
        <v>60</v>
      </c>
      <c r="C257" s="10" t="s">
        <v>61</v>
      </c>
      <c r="D257" s="366"/>
      <c r="E257" s="366"/>
      <c r="F257" s="367"/>
      <c r="G257" s="368"/>
      <c r="H257" s="368"/>
      <c r="I257" s="368"/>
      <c r="J257" s="359">
        <f t="shared" si="192"/>
        <v>0</v>
      </c>
      <c r="K257" s="359">
        <f t="shared" si="193"/>
        <v>0</v>
      </c>
      <c r="L257" s="366"/>
      <c r="M257" s="366"/>
      <c r="N257" s="366"/>
      <c r="O257" s="369"/>
      <c r="P257" s="370">
        <f>SUMIFS('C2_Hinzu_Kürz'!$D$4:$D$203,'C2_Hinzu_Kürz'!$B$4:$B$203,$A257,'C2_Hinzu_Kürz'!$C$4:$C$203,CONCATENATE($B257," ",C257),'C2_Hinzu_Kürz'!$E$4:$E$203,"Hinzurechnung")</f>
        <v>0</v>
      </c>
      <c r="Q257" s="370">
        <f>SUMIFS('C2_Hinzu_Kürz'!$D$4:$D$203,'C2_Hinzu_Kürz'!$B$4:$B$203,$A257,'C2_Hinzu_Kürz'!$C$4:$C$203,CONCATENATE($B257," ",$C257),'C2_Hinzu_Kürz'!$E$4:$E$203,"Kürzung")</f>
        <v>0</v>
      </c>
      <c r="R257" s="386"/>
      <c r="S257" s="386"/>
      <c r="T257" s="386"/>
      <c r="U257" s="363">
        <f t="shared" si="191"/>
        <v>0</v>
      </c>
      <c r="V257" s="396"/>
      <c r="W257" s="397"/>
      <c r="X257" s="371"/>
      <c r="Y257" s="366"/>
      <c r="Z257" s="366"/>
    </row>
    <row r="258" spans="1:26" outlineLevel="1">
      <c r="A258" s="346">
        <f>A250</f>
        <v>2013</v>
      </c>
      <c r="B258" s="43" t="s">
        <v>62</v>
      </c>
      <c r="C258" s="10" t="s">
        <v>63</v>
      </c>
      <c r="D258" s="366"/>
      <c r="E258" s="366"/>
      <c r="F258" s="367"/>
      <c r="G258" s="368"/>
      <c r="H258" s="368"/>
      <c r="I258" s="368"/>
      <c r="J258" s="359">
        <f t="shared" si="192"/>
        <v>0</v>
      </c>
      <c r="K258" s="359">
        <f t="shared" si="193"/>
        <v>0</v>
      </c>
      <c r="L258" s="366"/>
      <c r="M258" s="366"/>
      <c r="N258" s="366"/>
      <c r="O258" s="369"/>
      <c r="P258" s="370">
        <f>SUMIFS('C2_Hinzu_Kürz'!$D$4:$D$203,'C2_Hinzu_Kürz'!$B$4:$B$203,$A258,'C2_Hinzu_Kürz'!$C$4:$C$203,CONCATENATE($B258," ",C258),'C2_Hinzu_Kürz'!$E$4:$E$203,"Hinzurechnung")</f>
        <v>0</v>
      </c>
      <c r="Q258" s="370">
        <f>SUMIFS('C2_Hinzu_Kürz'!$D$4:$D$203,'C2_Hinzu_Kürz'!$B$4:$B$203,$A258,'C2_Hinzu_Kürz'!$C$4:$C$203,CONCATENATE($B258," ",$C258),'C2_Hinzu_Kürz'!$E$4:$E$203,"Kürzung")</f>
        <v>0</v>
      </c>
      <c r="R258" s="386"/>
      <c r="S258" s="386"/>
      <c r="T258" s="386"/>
      <c r="U258" s="363">
        <f t="shared" si="191"/>
        <v>0</v>
      </c>
      <c r="V258" s="389"/>
      <c r="W258" s="388"/>
      <c r="X258" s="371"/>
      <c r="Y258" s="366"/>
      <c r="Z258" s="366"/>
    </row>
    <row r="259" spans="1:26" outlineLevel="1">
      <c r="A259" s="346">
        <f>A250</f>
        <v>2013</v>
      </c>
      <c r="B259" s="43" t="s">
        <v>64</v>
      </c>
      <c r="C259" s="11" t="s">
        <v>65</v>
      </c>
      <c r="D259" s="366"/>
      <c r="E259" s="366"/>
      <c r="F259" s="367"/>
      <c r="G259" s="368"/>
      <c r="H259" s="368"/>
      <c r="I259" s="368"/>
      <c r="J259" s="359">
        <f t="shared" si="192"/>
        <v>0</v>
      </c>
      <c r="K259" s="359">
        <f t="shared" si="193"/>
        <v>0</v>
      </c>
      <c r="L259" s="366"/>
      <c r="M259" s="366"/>
      <c r="N259" s="366"/>
      <c r="O259" s="369"/>
      <c r="P259" s="370">
        <f>SUMIFS('C2_Hinzu_Kürz'!$D$4:$D$203,'C2_Hinzu_Kürz'!$B$4:$B$203,$A259,'C2_Hinzu_Kürz'!$C$4:$C$203,CONCATENATE($B259," ",C259),'C2_Hinzu_Kürz'!$E$4:$E$203,"Hinzurechnung")</f>
        <v>0</v>
      </c>
      <c r="Q259" s="370">
        <f>SUMIFS('C2_Hinzu_Kürz'!$D$4:$D$203,'C2_Hinzu_Kürz'!$B$4:$B$203,$A259,'C2_Hinzu_Kürz'!$C$4:$C$203,CONCATENATE($B259," ",$C259),'C2_Hinzu_Kürz'!$E$4:$E$203,"Kürzung")</f>
        <v>0</v>
      </c>
      <c r="R259" s="398"/>
      <c r="S259" s="398"/>
      <c r="T259" s="398"/>
      <c r="U259" s="363">
        <f t="shared" si="191"/>
        <v>0</v>
      </c>
      <c r="V259" s="389"/>
      <c r="W259" s="388"/>
      <c r="X259" s="371"/>
      <c r="Y259" s="366"/>
      <c r="Z259" s="366"/>
    </row>
    <row r="260" spans="1:26" outlineLevel="1">
      <c r="A260" s="346">
        <f>A250</f>
        <v>2013</v>
      </c>
      <c r="B260" s="43" t="s">
        <v>66</v>
      </c>
      <c r="C260" s="10" t="s">
        <v>67</v>
      </c>
      <c r="D260" s="366"/>
      <c r="E260" s="366"/>
      <c r="F260" s="367"/>
      <c r="G260" s="368"/>
      <c r="H260" s="368"/>
      <c r="I260" s="368"/>
      <c r="J260" s="359">
        <f t="shared" si="192"/>
        <v>0</v>
      </c>
      <c r="K260" s="359">
        <f t="shared" si="193"/>
        <v>0</v>
      </c>
      <c r="L260" s="366"/>
      <c r="M260" s="366"/>
      <c r="N260" s="366"/>
      <c r="O260" s="369"/>
      <c r="P260" s="370">
        <f>SUMIFS('C2_Hinzu_Kürz'!$D$4:$D$203,'C2_Hinzu_Kürz'!$B$4:$B$203,$A260,'C2_Hinzu_Kürz'!$C$4:$C$203,CONCATENATE($B260," ",C260),'C2_Hinzu_Kürz'!$E$4:$E$203,"Hinzurechnung")</f>
        <v>0</v>
      </c>
      <c r="Q260" s="370">
        <f>SUMIFS('C2_Hinzu_Kürz'!$D$4:$D$203,'C2_Hinzu_Kürz'!$B$4:$B$203,$A260,'C2_Hinzu_Kürz'!$C$4:$C$203,CONCATENATE($B260," ",$C260),'C2_Hinzu_Kürz'!$E$4:$E$203,"Kürzung")</f>
        <v>0</v>
      </c>
      <c r="R260" s="386"/>
      <c r="S260" s="386"/>
      <c r="T260" s="386"/>
      <c r="U260" s="363">
        <f t="shared" si="191"/>
        <v>0</v>
      </c>
      <c r="V260" s="389"/>
      <c r="W260" s="388"/>
      <c r="X260" s="371"/>
      <c r="Y260" s="366"/>
      <c r="Z260" s="366"/>
    </row>
    <row r="261" spans="1:26" outlineLevel="1">
      <c r="A261" s="346">
        <f>A250</f>
        <v>2013</v>
      </c>
      <c r="B261" s="43" t="s">
        <v>68</v>
      </c>
      <c r="C261" s="10" t="s">
        <v>69</v>
      </c>
      <c r="D261" s="366"/>
      <c r="E261" s="366"/>
      <c r="F261" s="367"/>
      <c r="G261" s="368"/>
      <c r="H261" s="368"/>
      <c r="I261" s="368"/>
      <c r="J261" s="359">
        <f t="shared" si="192"/>
        <v>0</v>
      </c>
      <c r="K261" s="359">
        <f t="shared" si="193"/>
        <v>0</v>
      </c>
      <c r="L261" s="366"/>
      <c r="M261" s="366"/>
      <c r="N261" s="366"/>
      <c r="O261" s="369"/>
      <c r="P261" s="370">
        <f>SUMIFS('C2_Hinzu_Kürz'!$D$4:$D$203,'C2_Hinzu_Kürz'!$B$4:$B$203,$A261,'C2_Hinzu_Kürz'!$C$4:$C$203,CONCATENATE($B261," ",C261),'C2_Hinzu_Kürz'!$E$4:$E$203,"Hinzurechnung")</f>
        <v>0</v>
      </c>
      <c r="Q261" s="370">
        <f>SUMIFS('C2_Hinzu_Kürz'!$D$4:$D$203,'C2_Hinzu_Kürz'!$B$4:$B$203,$A261,'C2_Hinzu_Kürz'!$C$4:$C$203,CONCATENATE($B261," ",$C261),'C2_Hinzu_Kürz'!$E$4:$E$203,"Kürzung")</f>
        <v>0</v>
      </c>
      <c r="R261" s="386"/>
      <c r="S261" s="386"/>
      <c r="T261" s="386"/>
      <c r="U261" s="363">
        <f t="shared" si="191"/>
        <v>0</v>
      </c>
      <c r="V261" s="396"/>
      <c r="W261" s="397"/>
      <c r="X261" s="371"/>
      <c r="Y261" s="366"/>
      <c r="Z261" s="366"/>
    </row>
    <row r="262" spans="1:26" outlineLevel="1">
      <c r="A262" s="346">
        <f>A250</f>
        <v>2013</v>
      </c>
      <c r="B262" s="43" t="s">
        <v>70</v>
      </c>
      <c r="C262" s="10" t="s">
        <v>71</v>
      </c>
      <c r="D262" s="366"/>
      <c r="E262" s="366"/>
      <c r="F262" s="367"/>
      <c r="G262" s="368"/>
      <c r="H262" s="368"/>
      <c r="I262" s="368"/>
      <c r="J262" s="359">
        <f t="shared" si="192"/>
        <v>0</v>
      </c>
      <c r="K262" s="359">
        <f t="shared" si="193"/>
        <v>0</v>
      </c>
      <c r="L262" s="366"/>
      <c r="M262" s="366"/>
      <c r="N262" s="366"/>
      <c r="O262" s="369"/>
      <c r="P262" s="370">
        <f>SUMIFS('C2_Hinzu_Kürz'!$D$4:$D$203,'C2_Hinzu_Kürz'!$B$4:$B$203,$A262,'C2_Hinzu_Kürz'!$C$4:$C$203,CONCATENATE($B262," ",C262),'C2_Hinzu_Kürz'!$E$4:$E$203,"Hinzurechnung")</f>
        <v>0</v>
      </c>
      <c r="Q262" s="370">
        <f>SUMIFS('C2_Hinzu_Kürz'!$D$4:$D$203,'C2_Hinzu_Kürz'!$B$4:$B$203,$A262,'C2_Hinzu_Kürz'!$C$4:$C$203,CONCATENATE($B262," ",$C262),'C2_Hinzu_Kürz'!$E$4:$E$203,"Kürzung")</f>
        <v>0</v>
      </c>
      <c r="R262" s="386"/>
      <c r="S262" s="386"/>
      <c r="T262" s="386"/>
      <c r="U262" s="363">
        <f t="shared" si="191"/>
        <v>0</v>
      </c>
      <c r="V262" s="389"/>
      <c r="W262" s="388"/>
      <c r="X262" s="371"/>
      <c r="Y262" s="366"/>
      <c r="Z262" s="366"/>
    </row>
    <row r="263" spans="1:26" outlineLevel="1">
      <c r="A263" s="346">
        <f>A250</f>
        <v>2013</v>
      </c>
      <c r="B263" s="43" t="s">
        <v>72</v>
      </c>
      <c r="C263" s="11" t="s">
        <v>73</v>
      </c>
      <c r="D263" s="366"/>
      <c r="E263" s="366"/>
      <c r="F263" s="367"/>
      <c r="G263" s="368"/>
      <c r="H263" s="368"/>
      <c r="I263" s="368"/>
      <c r="J263" s="359">
        <f t="shared" si="192"/>
        <v>0</v>
      </c>
      <c r="K263" s="359">
        <f t="shared" si="193"/>
        <v>0</v>
      </c>
      <c r="L263" s="366"/>
      <c r="M263" s="366"/>
      <c r="N263" s="366"/>
      <c r="O263" s="369"/>
      <c r="P263" s="370">
        <f>SUMIFS('C2_Hinzu_Kürz'!$D$4:$D$203,'C2_Hinzu_Kürz'!$B$4:$B$203,$A263,'C2_Hinzu_Kürz'!$C$4:$C$203,CONCATENATE($B263," ",C263),'C2_Hinzu_Kürz'!$E$4:$E$203,"Hinzurechnung")</f>
        <v>0</v>
      </c>
      <c r="Q263" s="370">
        <f>SUMIFS('C2_Hinzu_Kürz'!$D$4:$D$203,'C2_Hinzu_Kürz'!$B$4:$B$203,$A263,'C2_Hinzu_Kürz'!$C$4:$C$203,CONCATENATE($B263," ",$C263),'C2_Hinzu_Kürz'!$E$4:$E$203,"Kürzung")</f>
        <v>0</v>
      </c>
      <c r="R263" s="398"/>
      <c r="S263" s="398"/>
      <c r="T263" s="398"/>
      <c r="U263" s="363">
        <f t="shared" si="191"/>
        <v>0</v>
      </c>
      <c r="V263" s="389"/>
      <c r="W263" s="388"/>
      <c r="X263" s="371"/>
      <c r="Y263" s="366"/>
      <c r="Z263" s="366"/>
    </row>
    <row r="264" spans="1:26" ht="30" outlineLevel="1">
      <c r="A264" s="346">
        <f>A250</f>
        <v>2013</v>
      </c>
      <c r="B264" s="43" t="s">
        <v>74</v>
      </c>
      <c r="C264" s="10" t="s">
        <v>922</v>
      </c>
      <c r="D264" s="366"/>
      <c r="E264" s="366"/>
      <c r="F264" s="367"/>
      <c r="G264" s="368"/>
      <c r="H264" s="368"/>
      <c r="I264" s="368"/>
      <c r="J264" s="359">
        <f t="shared" si="192"/>
        <v>0</v>
      </c>
      <c r="K264" s="359">
        <f t="shared" si="193"/>
        <v>0</v>
      </c>
      <c r="L264" s="366"/>
      <c r="M264" s="366"/>
      <c r="N264" s="372"/>
      <c r="O264" s="369"/>
      <c r="P264" s="370">
        <f>SUMIFS('C2_Hinzu_Kürz'!$D$4:$D$203,'C2_Hinzu_Kürz'!$B$4:$B$203,$A264,'C2_Hinzu_Kürz'!$C$4:$C$203,CONCATENATE($B264," ",C264),'C2_Hinzu_Kürz'!$E$4:$E$203,"Hinzurechnung")</f>
        <v>0</v>
      </c>
      <c r="Q264" s="370">
        <f>SUMIFS('C2_Hinzu_Kürz'!$D$4:$D$203,'C2_Hinzu_Kürz'!$B$4:$B$203,$A264,'C2_Hinzu_Kürz'!$C$4:$C$203,CONCATENATE($B264," ",$C264),'C2_Hinzu_Kürz'!$E$4:$E$203,"Kürzung")</f>
        <v>0</v>
      </c>
      <c r="R264" s="386"/>
      <c r="S264" s="386"/>
      <c r="T264" s="386"/>
      <c r="U264" s="363">
        <f t="shared" si="191"/>
        <v>0</v>
      </c>
      <c r="V264" s="389"/>
      <c r="W264" s="388"/>
      <c r="X264" s="371"/>
      <c r="Y264" s="366"/>
      <c r="Z264" s="366"/>
    </row>
    <row r="265" spans="1:26" outlineLevel="1">
      <c r="A265" s="346">
        <f>A250</f>
        <v>2013</v>
      </c>
      <c r="B265" s="43" t="s">
        <v>75</v>
      </c>
      <c r="C265" s="10" t="s">
        <v>76</v>
      </c>
      <c r="D265" s="366"/>
      <c r="E265" s="369"/>
      <c r="F265" s="367"/>
      <c r="G265" s="368"/>
      <c r="H265" s="368"/>
      <c r="I265" s="368"/>
      <c r="J265" s="359">
        <f t="shared" si="192"/>
        <v>0</v>
      </c>
      <c r="K265" s="359">
        <f t="shared" si="193"/>
        <v>0</v>
      </c>
      <c r="L265" s="366"/>
      <c r="M265" s="369"/>
      <c r="N265" s="370">
        <f>SUMIF('C1_Sonstiges'!B$5:B$54,$A250,'C1_Sonstiges'!D$5:D$54)</f>
        <v>0</v>
      </c>
      <c r="O265" s="373"/>
      <c r="P265" s="370">
        <f>SUMIFS('C2_Hinzu_Kürz'!$D$4:$D$203,'C2_Hinzu_Kürz'!$B$4:$B$203,$A265,'C2_Hinzu_Kürz'!$C$4:$C$203,CONCATENATE($B265," ",C265),'C2_Hinzu_Kürz'!$E$4:$E$203,"Hinzurechnung")</f>
        <v>0</v>
      </c>
      <c r="Q265" s="370">
        <f>SUMIFS('C2_Hinzu_Kürz'!$D$4:$D$203,'C2_Hinzu_Kürz'!$B$4:$B$203,$A265,'C2_Hinzu_Kürz'!$C$4:$C$203,CONCATENATE($B265," ",$C265),'C2_Hinzu_Kürz'!$E$4:$E$203,"Kürzung")</f>
        <v>0</v>
      </c>
      <c r="R265" s="386"/>
      <c r="S265" s="386"/>
      <c r="T265" s="386"/>
      <c r="U265" s="363">
        <f t="shared" si="191"/>
        <v>0</v>
      </c>
      <c r="V265" s="389"/>
      <c r="W265" s="388"/>
      <c r="X265" s="371"/>
      <c r="Y265" s="366"/>
      <c r="Z265" s="366"/>
    </row>
    <row r="266" spans="1:26" outlineLevel="1">
      <c r="A266" s="346">
        <f>A250</f>
        <v>2013</v>
      </c>
      <c r="B266" s="43" t="s">
        <v>77</v>
      </c>
      <c r="C266" s="10" t="s">
        <v>78</v>
      </c>
      <c r="D266" s="366"/>
      <c r="E266" s="369"/>
      <c r="F266" s="367"/>
      <c r="G266" s="368"/>
      <c r="H266" s="368"/>
      <c r="I266" s="368"/>
      <c r="J266" s="359">
        <f t="shared" si="192"/>
        <v>0</v>
      </c>
      <c r="K266" s="359">
        <f t="shared" si="193"/>
        <v>0</v>
      </c>
      <c r="L266" s="366"/>
      <c r="M266" s="369"/>
      <c r="N266" s="370">
        <f>SUMIF('C1_Sonstiges'!B$59:B$108,$A250,'C1_Sonstiges'!D$59:D$108)</f>
        <v>0</v>
      </c>
      <c r="O266" s="373"/>
      <c r="P266" s="370">
        <f>SUMIFS('C2_Hinzu_Kürz'!$D$4:$D$203,'C2_Hinzu_Kürz'!$B$4:$B$203,$A266,'C2_Hinzu_Kürz'!$C$4:$C$203,CONCATENATE($B266," ",C266),'C2_Hinzu_Kürz'!$E$4:$E$203,"Hinzurechnung")</f>
        <v>0</v>
      </c>
      <c r="Q266" s="370">
        <f>SUMIFS('C2_Hinzu_Kürz'!$D$4:$D$203,'C2_Hinzu_Kürz'!$B$4:$B$203,$A266,'C2_Hinzu_Kürz'!$C$4:$C$203,CONCATENATE($B266," ",$C266),'C2_Hinzu_Kürz'!$E$4:$E$203,"Kürzung")</f>
        <v>0</v>
      </c>
      <c r="R266" s="386"/>
      <c r="S266" s="386"/>
      <c r="T266" s="386"/>
      <c r="U266" s="363">
        <f t="shared" si="191"/>
        <v>0</v>
      </c>
      <c r="V266" s="389"/>
      <c r="W266" s="388"/>
      <c r="X266" s="371"/>
      <c r="Y266" s="366"/>
      <c r="Z266" s="366"/>
    </row>
    <row r="267" spans="1:26" outlineLevel="1">
      <c r="A267" s="346">
        <f>A250</f>
        <v>2013</v>
      </c>
      <c r="B267" s="44" t="s">
        <v>79</v>
      </c>
      <c r="C267" s="12" t="s">
        <v>80</v>
      </c>
      <c r="D267" s="359">
        <f>D268+D269+D270+D271+D272</f>
        <v>0</v>
      </c>
      <c r="E267" s="359">
        <f>E268+E269+E270+E271+E272</f>
        <v>0</v>
      </c>
      <c r="F267" s="359">
        <f t="shared" ref="F267:Z267" si="194">F268+F269+F270+F271+F272</f>
        <v>0</v>
      </c>
      <c r="G267" s="359">
        <f t="shared" si="194"/>
        <v>0</v>
      </c>
      <c r="H267" s="359">
        <f t="shared" si="194"/>
        <v>0</v>
      </c>
      <c r="I267" s="359">
        <f t="shared" si="194"/>
        <v>0</v>
      </c>
      <c r="J267" s="359">
        <f t="shared" si="194"/>
        <v>0</v>
      </c>
      <c r="K267" s="359">
        <f t="shared" si="194"/>
        <v>0</v>
      </c>
      <c r="L267" s="359">
        <f t="shared" si="194"/>
        <v>0</v>
      </c>
      <c r="M267" s="359">
        <f t="shared" si="194"/>
        <v>0</v>
      </c>
      <c r="N267" s="374">
        <f t="shared" si="194"/>
        <v>0</v>
      </c>
      <c r="O267" s="360">
        <f t="shared" si="194"/>
        <v>0</v>
      </c>
      <c r="P267" s="360">
        <f t="shared" si="194"/>
        <v>0</v>
      </c>
      <c r="Q267" s="360">
        <f t="shared" si="194"/>
        <v>0</v>
      </c>
      <c r="R267" s="389"/>
      <c r="S267" s="386"/>
      <c r="T267" s="388"/>
      <c r="U267" s="363">
        <f t="shared" si="194"/>
        <v>0</v>
      </c>
      <c r="V267" s="396"/>
      <c r="W267" s="397"/>
      <c r="X267" s="362">
        <f t="shared" si="194"/>
        <v>0</v>
      </c>
      <c r="Y267" s="359">
        <f t="shared" si="194"/>
        <v>0</v>
      </c>
      <c r="Z267" s="359">
        <f t="shared" si="194"/>
        <v>0</v>
      </c>
    </row>
    <row r="268" spans="1:26" outlineLevel="1">
      <c r="A268" s="346">
        <f>A250</f>
        <v>2013</v>
      </c>
      <c r="B268" s="45" t="s">
        <v>81</v>
      </c>
      <c r="C268" s="14" t="s">
        <v>82</v>
      </c>
      <c r="D268" s="366"/>
      <c r="E268" s="366"/>
      <c r="F268" s="366"/>
      <c r="G268" s="366"/>
      <c r="H268" s="366"/>
      <c r="I268" s="366"/>
      <c r="J268" s="359">
        <f t="shared" ref="J268:J281" si="195">L268+N268</f>
        <v>0</v>
      </c>
      <c r="K268" s="359">
        <f t="shared" ref="K268:K281" si="196">M268+O268</f>
        <v>0</v>
      </c>
      <c r="L268" s="366"/>
      <c r="M268" s="366"/>
      <c r="N268" s="366"/>
      <c r="O268" s="369"/>
      <c r="P268" s="370">
        <f>SUMIFS('C2_Hinzu_Kürz'!$D$4:$D$203,'C2_Hinzu_Kürz'!$B$4:$B$203,$A268,'C2_Hinzu_Kürz'!$C$4:$C$203,CONCATENATE($B268," ",C268),'C2_Hinzu_Kürz'!$E$4:$E$203,"Hinzurechnung")</f>
        <v>0</v>
      </c>
      <c r="Q268" s="370">
        <f>SUMIFS('C2_Hinzu_Kürz'!$D$4:$D$203,'C2_Hinzu_Kürz'!$B$4:$B$203,$A268,'C2_Hinzu_Kürz'!$C$4:$C$203,CONCATENATE($B268," ",$C268),'C2_Hinzu_Kürz'!$E$4:$E$203,"Kürzung")</f>
        <v>0</v>
      </c>
      <c r="R268" s="389"/>
      <c r="S268" s="386"/>
      <c r="T268" s="388"/>
      <c r="U268" s="363">
        <f t="shared" ref="U268:U281" si="197">N268+P268-Q268-R268-S268-T268</f>
        <v>0</v>
      </c>
      <c r="V268" s="389"/>
      <c r="W268" s="388"/>
      <c r="X268" s="371"/>
      <c r="Y268" s="366"/>
      <c r="Z268" s="366"/>
    </row>
    <row r="269" spans="1:26" outlineLevel="1">
      <c r="A269" s="346">
        <f>A250</f>
        <v>2013</v>
      </c>
      <c r="B269" s="45" t="s">
        <v>83</v>
      </c>
      <c r="C269" s="14" t="s">
        <v>84</v>
      </c>
      <c r="D269" s="366"/>
      <c r="E269" s="366"/>
      <c r="F269" s="366"/>
      <c r="G269" s="366"/>
      <c r="H269" s="366"/>
      <c r="I269" s="366"/>
      <c r="J269" s="359">
        <f t="shared" si="195"/>
        <v>0</v>
      </c>
      <c r="K269" s="359">
        <f t="shared" si="196"/>
        <v>0</v>
      </c>
      <c r="L269" s="366"/>
      <c r="M269" s="366"/>
      <c r="N269" s="366"/>
      <c r="O269" s="369"/>
      <c r="P269" s="370">
        <f>SUMIFS('C2_Hinzu_Kürz'!$D$4:$D$203,'C2_Hinzu_Kürz'!$B$4:$B$203,$A269,'C2_Hinzu_Kürz'!$C$4:$C$203,CONCATENATE($B269," ",C269),'C2_Hinzu_Kürz'!$E$4:$E$203,"Hinzurechnung")</f>
        <v>0</v>
      </c>
      <c r="Q269" s="370">
        <f>SUMIFS('C2_Hinzu_Kürz'!$D$4:$D$203,'C2_Hinzu_Kürz'!$B$4:$B$203,$A269,'C2_Hinzu_Kürz'!$C$4:$C$203,CONCATENATE($B269," ",$C269),'C2_Hinzu_Kürz'!$E$4:$E$203,"Kürzung")</f>
        <v>0</v>
      </c>
      <c r="R269" s="389"/>
      <c r="S269" s="386"/>
      <c r="T269" s="388"/>
      <c r="U269" s="363">
        <f t="shared" si="197"/>
        <v>0</v>
      </c>
      <c r="V269" s="389"/>
      <c r="W269" s="388"/>
      <c r="X269" s="371"/>
      <c r="Y269" s="366"/>
      <c r="Z269" s="366"/>
    </row>
    <row r="270" spans="1:26" outlineLevel="1">
      <c r="A270" s="346">
        <f>A250</f>
        <v>2013</v>
      </c>
      <c r="B270" s="45" t="s">
        <v>85</v>
      </c>
      <c r="C270" s="14" t="s">
        <v>86</v>
      </c>
      <c r="D270" s="366"/>
      <c r="E270" s="366"/>
      <c r="F270" s="366"/>
      <c r="G270" s="366"/>
      <c r="H270" s="366"/>
      <c r="I270" s="366"/>
      <c r="J270" s="359">
        <f t="shared" si="195"/>
        <v>0</v>
      </c>
      <c r="K270" s="359">
        <f t="shared" si="196"/>
        <v>0</v>
      </c>
      <c r="L270" s="366"/>
      <c r="M270" s="366"/>
      <c r="N270" s="366"/>
      <c r="O270" s="369"/>
      <c r="P270" s="370">
        <f>SUMIFS('C2_Hinzu_Kürz'!$D$4:$D$203,'C2_Hinzu_Kürz'!$B$4:$B$203,$A270,'C2_Hinzu_Kürz'!$C$4:$C$203,CONCATENATE($B270," ",C270),'C2_Hinzu_Kürz'!$E$4:$E$203,"Hinzurechnung")</f>
        <v>0</v>
      </c>
      <c r="Q270" s="370">
        <f>SUMIFS('C2_Hinzu_Kürz'!$D$4:$D$203,'C2_Hinzu_Kürz'!$B$4:$B$203,$A270,'C2_Hinzu_Kürz'!$C$4:$C$203,CONCATENATE($B270," ",$C270),'C2_Hinzu_Kürz'!$E$4:$E$203,"Kürzung")</f>
        <v>0</v>
      </c>
      <c r="R270" s="396"/>
      <c r="S270" s="398"/>
      <c r="T270" s="397"/>
      <c r="U270" s="363">
        <f t="shared" si="197"/>
        <v>0</v>
      </c>
      <c r="V270" s="389"/>
      <c r="W270" s="388"/>
      <c r="X270" s="371"/>
      <c r="Y270" s="366"/>
      <c r="Z270" s="366"/>
    </row>
    <row r="271" spans="1:26" outlineLevel="1">
      <c r="A271" s="346">
        <f>A250</f>
        <v>2013</v>
      </c>
      <c r="B271" s="45" t="s">
        <v>87</v>
      </c>
      <c r="C271" s="14" t="s">
        <v>88</v>
      </c>
      <c r="D271" s="366"/>
      <c r="E271" s="366"/>
      <c r="F271" s="366"/>
      <c r="G271" s="366"/>
      <c r="H271" s="366"/>
      <c r="I271" s="366"/>
      <c r="J271" s="359">
        <f t="shared" si="195"/>
        <v>0</v>
      </c>
      <c r="K271" s="359">
        <f t="shared" si="196"/>
        <v>0</v>
      </c>
      <c r="L271" s="366"/>
      <c r="M271" s="366"/>
      <c r="N271" s="366"/>
      <c r="O271" s="369"/>
      <c r="P271" s="370">
        <f>SUMIFS('C2_Hinzu_Kürz'!$D$4:$D$203,'C2_Hinzu_Kürz'!$B$4:$B$203,$A271,'C2_Hinzu_Kürz'!$C$4:$C$203,CONCATENATE($B271," ",C271),'C2_Hinzu_Kürz'!$E$4:$E$203,"Hinzurechnung")</f>
        <v>0</v>
      </c>
      <c r="Q271" s="370">
        <f>SUMIFS('C2_Hinzu_Kürz'!$D$4:$D$203,'C2_Hinzu_Kürz'!$B$4:$B$203,$A271,'C2_Hinzu_Kürz'!$C$4:$C$203,CONCATENATE($B271," ",$C271),'C2_Hinzu_Kürz'!$E$4:$E$203,"Kürzung")</f>
        <v>0</v>
      </c>
      <c r="R271" s="389"/>
      <c r="S271" s="386"/>
      <c r="T271" s="388"/>
      <c r="U271" s="363">
        <f t="shared" si="197"/>
        <v>0</v>
      </c>
      <c r="V271" s="396"/>
      <c r="W271" s="397"/>
      <c r="X271" s="371"/>
      <c r="Y271" s="366"/>
      <c r="Z271" s="366"/>
    </row>
    <row r="272" spans="1:26" outlineLevel="1">
      <c r="A272" s="346">
        <f>A250</f>
        <v>2013</v>
      </c>
      <c r="B272" s="45" t="s">
        <v>89</v>
      </c>
      <c r="C272" s="14" t="s">
        <v>90</v>
      </c>
      <c r="D272" s="366"/>
      <c r="E272" s="366"/>
      <c r="F272" s="366"/>
      <c r="G272" s="366"/>
      <c r="H272" s="366"/>
      <c r="I272" s="366"/>
      <c r="J272" s="359">
        <f t="shared" si="195"/>
        <v>0</v>
      </c>
      <c r="K272" s="359">
        <f t="shared" si="196"/>
        <v>0</v>
      </c>
      <c r="L272" s="366"/>
      <c r="M272" s="366"/>
      <c r="N272" s="366"/>
      <c r="O272" s="369"/>
      <c r="P272" s="370">
        <f>SUMIFS('C2_Hinzu_Kürz'!$D$4:$D$203,'C2_Hinzu_Kürz'!$B$4:$B$203,$A272,'C2_Hinzu_Kürz'!$C$4:$C$203,CONCATENATE($B272," ",C272),'C2_Hinzu_Kürz'!$E$4:$E$203,"Hinzurechnung")</f>
        <v>0</v>
      </c>
      <c r="Q272" s="370">
        <f>SUMIFS('C2_Hinzu_Kürz'!$D$4:$D$203,'C2_Hinzu_Kürz'!$B$4:$B$203,$A272,'C2_Hinzu_Kürz'!$C$4:$C$203,CONCATENATE($B272," ",$C272),'C2_Hinzu_Kürz'!$E$4:$E$203,"Kürzung")</f>
        <v>0</v>
      </c>
      <c r="R272" s="389"/>
      <c r="S272" s="386"/>
      <c r="T272" s="388"/>
      <c r="U272" s="363">
        <f t="shared" si="197"/>
        <v>0</v>
      </c>
      <c r="V272" s="389"/>
      <c r="W272" s="388"/>
      <c r="X272" s="371"/>
      <c r="Y272" s="366"/>
      <c r="Z272" s="366"/>
    </row>
    <row r="273" spans="1:26" outlineLevel="1">
      <c r="A273" s="346">
        <f>A250</f>
        <v>2013</v>
      </c>
      <c r="B273" s="44" t="s">
        <v>91</v>
      </c>
      <c r="C273" s="12" t="s">
        <v>92</v>
      </c>
      <c r="D273" s="366"/>
      <c r="E273" s="366"/>
      <c r="F273" s="366"/>
      <c r="G273" s="366"/>
      <c r="H273" s="366"/>
      <c r="I273" s="366"/>
      <c r="J273" s="359">
        <f t="shared" si="195"/>
        <v>0</v>
      </c>
      <c r="K273" s="359">
        <f t="shared" si="196"/>
        <v>0</v>
      </c>
      <c r="L273" s="366"/>
      <c r="M273" s="366"/>
      <c r="N273" s="366"/>
      <c r="O273" s="369"/>
      <c r="P273" s="370">
        <f>SUMIFS('C2_Hinzu_Kürz'!$D$4:$D$203,'C2_Hinzu_Kürz'!$B$4:$B$203,$A273,'C2_Hinzu_Kürz'!$C$4:$C$203,CONCATENATE($B273," ",C273),'C2_Hinzu_Kürz'!$E$4:$E$203,"Hinzurechnung")</f>
        <v>0</v>
      </c>
      <c r="Q273" s="370">
        <f>SUMIFS('C2_Hinzu_Kürz'!$D$4:$D$203,'C2_Hinzu_Kürz'!$B$4:$B$203,$A273,'C2_Hinzu_Kürz'!$C$4:$C$203,CONCATENATE($B273," ",$C273),'C2_Hinzu_Kürz'!$E$4:$E$203,"Kürzung")</f>
        <v>0</v>
      </c>
      <c r="R273" s="389"/>
      <c r="S273" s="386"/>
      <c r="T273" s="388"/>
      <c r="U273" s="363">
        <f t="shared" si="197"/>
        <v>0</v>
      </c>
      <c r="V273" s="389"/>
      <c r="W273" s="388"/>
      <c r="X273" s="371"/>
      <c r="Y273" s="366"/>
      <c r="Z273" s="366"/>
    </row>
    <row r="274" spans="1:26" outlineLevel="1">
      <c r="A274" s="346">
        <f>A250</f>
        <v>2013</v>
      </c>
      <c r="B274" s="44" t="s">
        <v>93</v>
      </c>
      <c r="C274" s="15" t="s">
        <v>94</v>
      </c>
      <c r="D274" s="366"/>
      <c r="E274" s="366"/>
      <c r="F274" s="366"/>
      <c r="G274" s="366"/>
      <c r="H274" s="366"/>
      <c r="I274" s="366"/>
      <c r="J274" s="359">
        <f t="shared" si="195"/>
        <v>0</v>
      </c>
      <c r="K274" s="359">
        <f t="shared" si="196"/>
        <v>0</v>
      </c>
      <c r="L274" s="366"/>
      <c r="M274" s="366"/>
      <c r="N274" s="366"/>
      <c r="O274" s="369"/>
      <c r="P274" s="370">
        <f>SUMIFS('C2_Hinzu_Kürz'!$D$4:$D$203,'C2_Hinzu_Kürz'!$B$4:$B$203,$A274,'C2_Hinzu_Kürz'!$C$4:$C$203,CONCATENATE($B274," ",C274),'C2_Hinzu_Kürz'!$E$4:$E$203,"Hinzurechnung")</f>
        <v>0</v>
      </c>
      <c r="Q274" s="370">
        <f>SUMIFS('C2_Hinzu_Kürz'!$D$4:$D$203,'C2_Hinzu_Kürz'!$B$4:$B$203,$A274,'C2_Hinzu_Kürz'!$C$4:$C$203,CONCATENATE($B274," ",$C274),'C2_Hinzu_Kürz'!$E$4:$E$203,"Kürzung")</f>
        <v>0</v>
      </c>
      <c r="R274" s="396"/>
      <c r="S274" s="398"/>
      <c r="T274" s="397"/>
      <c r="U274" s="363">
        <f t="shared" si="197"/>
        <v>0</v>
      </c>
      <c r="V274" s="389"/>
      <c r="W274" s="388"/>
      <c r="X274" s="371"/>
      <c r="Y274" s="366"/>
      <c r="Z274" s="366"/>
    </row>
    <row r="275" spans="1:26" outlineLevel="1">
      <c r="A275" s="346">
        <f>A250</f>
        <v>2013</v>
      </c>
      <c r="B275" s="44" t="s">
        <v>95</v>
      </c>
      <c r="C275" s="15" t="s">
        <v>96</v>
      </c>
      <c r="D275" s="366"/>
      <c r="E275" s="366"/>
      <c r="F275" s="366"/>
      <c r="G275" s="366"/>
      <c r="H275" s="366"/>
      <c r="I275" s="366"/>
      <c r="J275" s="359">
        <f t="shared" si="195"/>
        <v>0</v>
      </c>
      <c r="K275" s="359">
        <f t="shared" si="196"/>
        <v>0</v>
      </c>
      <c r="L275" s="366"/>
      <c r="M275" s="366"/>
      <c r="N275" s="372"/>
      <c r="O275" s="369"/>
      <c r="P275" s="370">
        <f>SUMIFS('C2_Hinzu_Kürz'!$D$4:$D$203,'C2_Hinzu_Kürz'!$B$4:$B$203,$A275,'C2_Hinzu_Kürz'!$C$4:$C$203,CONCATENATE($B275," ",C275),'C2_Hinzu_Kürz'!$E$4:$E$203,"Hinzurechnung")</f>
        <v>0</v>
      </c>
      <c r="Q275" s="370">
        <f>SUMIFS('C2_Hinzu_Kürz'!$D$4:$D$203,'C2_Hinzu_Kürz'!$B$4:$B$203,$A275,'C2_Hinzu_Kürz'!$C$4:$C$203,CONCATENATE($B275," ",$C275),'C2_Hinzu_Kürz'!$E$4:$E$203,"Kürzung")</f>
        <v>0</v>
      </c>
      <c r="R275" s="389"/>
      <c r="S275" s="386"/>
      <c r="T275" s="388"/>
      <c r="U275" s="363">
        <f t="shared" si="197"/>
        <v>0</v>
      </c>
      <c r="V275" s="396"/>
      <c r="W275" s="397"/>
      <c r="X275" s="371"/>
      <c r="Y275" s="366"/>
      <c r="Z275" s="366"/>
    </row>
    <row r="276" spans="1:26" outlineLevel="1">
      <c r="A276" s="346">
        <f>A250</f>
        <v>2013</v>
      </c>
      <c r="B276" s="44" t="s">
        <v>97</v>
      </c>
      <c r="C276" s="15" t="s">
        <v>98</v>
      </c>
      <c r="D276" s="366"/>
      <c r="E276" s="369"/>
      <c r="F276" s="366"/>
      <c r="G276" s="366"/>
      <c r="H276" s="366"/>
      <c r="I276" s="366"/>
      <c r="J276" s="359">
        <f t="shared" si="195"/>
        <v>0</v>
      </c>
      <c r="K276" s="359">
        <f t="shared" si="196"/>
        <v>0</v>
      </c>
      <c r="L276" s="366"/>
      <c r="M276" s="369"/>
      <c r="N276" s="370">
        <f>SUMIF('C1_Sonstiges'!B$113:B$162,$A250,'C1_Sonstiges'!D$113:D$162)</f>
        <v>0</v>
      </c>
      <c r="O276" s="373"/>
      <c r="P276" s="370">
        <f>SUMIFS('C2_Hinzu_Kürz'!$D$4:$D$203,'C2_Hinzu_Kürz'!$B$4:$B$203,$A276,'C2_Hinzu_Kürz'!$C$4:$C$203,CONCATENATE($B276," ",C276),'C2_Hinzu_Kürz'!$E$4:$E$203,"Hinzurechnung")</f>
        <v>0</v>
      </c>
      <c r="Q276" s="370">
        <f>SUMIFS('C2_Hinzu_Kürz'!$D$4:$D$203,'C2_Hinzu_Kürz'!$B$4:$B$203,$A276,'C2_Hinzu_Kürz'!$C$4:$C$203,CONCATENATE($B276," ",$C276),'C2_Hinzu_Kürz'!$E$4:$E$203,"Kürzung")</f>
        <v>0</v>
      </c>
      <c r="R276" s="389"/>
      <c r="S276" s="386"/>
      <c r="T276" s="388"/>
      <c r="U276" s="363">
        <f t="shared" si="197"/>
        <v>0</v>
      </c>
      <c r="V276" s="389"/>
      <c r="W276" s="388"/>
      <c r="X276" s="371"/>
      <c r="Y276" s="366"/>
      <c r="Z276" s="366"/>
    </row>
    <row r="277" spans="1:26" outlineLevel="1">
      <c r="A277" s="346">
        <f>A250</f>
        <v>2013</v>
      </c>
      <c r="B277" s="44" t="s">
        <v>99</v>
      </c>
      <c r="C277" s="9" t="s">
        <v>100</v>
      </c>
      <c r="D277" s="366"/>
      <c r="E277" s="366"/>
      <c r="F277" s="366"/>
      <c r="G277" s="366"/>
      <c r="H277" s="366"/>
      <c r="I277" s="366"/>
      <c r="J277" s="359">
        <f t="shared" si="195"/>
        <v>0</v>
      </c>
      <c r="K277" s="359">
        <f t="shared" si="196"/>
        <v>0</v>
      </c>
      <c r="L277" s="366"/>
      <c r="M277" s="366"/>
      <c r="N277" s="375"/>
      <c r="O277" s="369"/>
      <c r="P277" s="370">
        <f>SUMIFS('C2_Hinzu_Kürz'!$D$4:$D$203,'C2_Hinzu_Kürz'!$B$4:$B$203,$A277,'C2_Hinzu_Kürz'!$C$4:$C$203,CONCATENATE($B277," ",C277),'C2_Hinzu_Kürz'!$E$4:$E$203,"Hinzurechnung")</f>
        <v>0</v>
      </c>
      <c r="Q277" s="370">
        <f>SUMIFS('C2_Hinzu_Kürz'!$D$4:$D$203,'C2_Hinzu_Kürz'!$B$4:$B$203,$A277,'C2_Hinzu_Kürz'!$C$4:$C$203,CONCATENATE($B277," ",$C277),'C2_Hinzu_Kürz'!$E$4:$E$203,"Kürzung")</f>
        <v>0</v>
      </c>
      <c r="R277" s="389"/>
      <c r="S277" s="386"/>
      <c r="T277" s="388"/>
      <c r="U277" s="363">
        <f t="shared" si="197"/>
        <v>0</v>
      </c>
      <c r="V277" s="389"/>
      <c r="W277" s="388"/>
      <c r="X277" s="371"/>
      <c r="Y277" s="366"/>
      <c r="Z277" s="366"/>
    </row>
    <row r="278" spans="1:26" outlineLevel="1">
      <c r="A278" s="346">
        <f>A250</f>
        <v>2013</v>
      </c>
      <c r="B278" s="44" t="s">
        <v>101</v>
      </c>
      <c r="C278" s="9" t="s">
        <v>102</v>
      </c>
      <c r="D278" s="366"/>
      <c r="E278" s="366"/>
      <c r="F278" s="366"/>
      <c r="G278" s="366"/>
      <c r="H278" s="366"/>
      <c r="I278" s="366"/>
      <c r="J278" s="359">
        <f t="shared" si="195"/>
        <v>0</v>
      </c>
      <c r="K278" s="359">
        <f t="shared" si="196"/>
        <v>0</v>
      </c>
      <c r="L278" s="366"/>
      <c r="M278" s="366"/>
      <c r="N278" s="366"/>
      <c r="O278" s="369"/>
      <c r="P278" s="370">
        <f>SUMIFS('C2_Hinzu_Kürz'!$D$4:$D$203,'C2_Hinzu_Kürz'!$B$4:$B$203,$A278,'C2_Hinzu_Kürz'!$C$4:$C$203,CONCATENATE($B278," ",C278),'C2_Hinzu_Kürz'!$E$4:$E$203,"Hinzurechnung")</f>
        <v>0</v>
      </c>
      <c r="Q278" s="370">
        <f>SUMIFS('C2_Hinzu_Kürz'!$D$4:$D$203,'C2_Hinzu_Kürz'!$B$4:$B$203,$A278,'C2_Hinzu_Kürz'!$C$4:$C$203,CONCATENATE($B278," ",$C278),'C2_Hinzu_Kürz'!$E$4:$E$203,"Kürzung")</f>
        <v>0</v>
      </c>
      <c r="R278" s="389"/>
      <c r="S278" s="386"/>
      <c r="T278" s="388"/>
      <c r="U278" s="363">
        <f t="shared" si="197"/>
        <v>0</v>
      </c>
      <c r="V278" s="389"/>
      <c r="W278" s="388"/>
      <c r="X278" s="371"/>
      <c r="Y278" s="366"/>
      <c r="Z278" s="366"/>
    </row>
    <row r="279" spans="1:26" outlineLevel="1">
      <c r="A279" s="346">
        <f>A250</f>
        <v>2013</v>
      </c>
      <c r="B279" s="44" t="s">
        <v>103</v>
      </c>
      <c r="C279" s="9" t="s">
        <v>104</v>
      </c>
      <c r="D279" s="366"/>
      <c r="E279" s="366"/>
      <c r="F279" s="366"/>
      <c r="G279" s="366"/>
      <c r="H279" s="366"/>
      <c r="I279" s="366"/>
      <c r="J279" s="359">
        <f t="shared" si="195"/>
        <v>0</v>
      </c>
      <c r="K279" s="359">
        <f t="shared" si="196"/>
        <v>0</v>
      </c>
      <c r="L279" s="366"/>
      <c r="M279" s="366"/>
      <c r="N279" s="366"/>
      <c r="O279" s="369"/>
      <c r="P279" s="370">
        <f>SUMIFS('C2_Hinzu_Kürz'!$D$4:$D$203,'C2_Hinzu_Kürz'!$B$4:$B$203,$A279,'C2_Hinzu_Kürz'!$C$4:$C$203,CONCATENATE($B279," ",C279),'C2_Hinzu_Kürz'!$E$4:$E$203,"Hinzurechnung")</f>
        <v>0</v>
      </c>
      <c r="Q279" s="370">
        <f>SUMIFS('C2_Hinzu_Kürz'!$D$4:$D$203,'C2_Hinzu_Kürz'!$B$4:$B$203,$A279,'C2_Hinzu_Kürz'!$C$4:$C$203,CONCATENATE($B279," ",$C279),'C2_Hinzu_Kürz'!$E$4:$E$203,"Kürzung")</f>
        <v>0</v>
      </c>
      <c r="R279" s="396"/>
      <c r="S279" s="398"/>
      <c r="T279" s="397"/>
      <c r="U279" s="363">
        <f t="shared" si="197"/>
        <v>0</v>
      </c>
      <c r="V279" s="389"/>
      <c r="W279" s="388"/>
      <c r="X279" s="371"/>
      <c r="Y279" s="366"/>
      <c r="Z279" s="366"/>
    </row>
    <row r="280" spans="1:26" outlineLevel="1">
      <c r="A280" s="346">
        <f>A250</f>
        <v>2013</v>
      </c>
      <c r="B280" s="46" t="s">
        <v>105</v>
      </c>
      <c r="C280" s="9" t="s">
        <v>106</v>
      </c>
      <c r="D280" s="366"/>
      <c r="E280" s="366"/>
      <c r="F280" s="366"/>
      <c r="G280" s="366"/>
      <c r="H280" s="366"/>
      <c r="I280" s="366"/>
      <c r="J280" s="359">
        <f t="shared" si="195"/>
        <v>0</v>
      </c>
      <c r="K280" s="359">
        <f t="shared" si="196"/>
        <v>0</v>
      </c>
      <c r="L280" s="366"/>
      <c r="M280" s="366"/>
      <c r="N280" s="366"/>
      <c r="O280" s="369"/>
      <c r="P280" s="370">
        <f>SUMIFS('C2_Hinzu_Kürz'!$D$4:$D$203,'C2_Hinzu_Kürz'!$B$4:$B$203,$A280,'C2_Hinzu_Kürz'!$C$4:$C$203,CONCATENATE($B280," ",C280),'C2_Hinzu_Kürz'!$E$4:$E$203,"Hinzurechnung")</f>
        <v>0</v>
      </c>
      <c r="Q280" s="370">
        <f>SUMIFS('C2_Hinzu_Kürz'!$D$4:$D$203,'C2_Hinzu_Kürz'!$B$4:$B$203,$A280,'C2_Hinzu_Kürz'!$C$4:$C$203,CONCATENATE($B280," ",$C280),'C2_Hinzu_Kürz'!$E$4:$E$203,"Kürzung")</f>
        <v>0</v>
      </c>
      <c r="R280" s="389"/>
      <c r="S280" s="386"/>
      <c r="T280" s="388"/>
      <c r="U280" s="363">
        <f t="shared" si="197"/>
        <v>0</v>
      </c>
      <c r="V280" s="389"/>
      <c r="W280" s="388"/>
      <c r="X280" s="371"/>
      <c r="Y280" s="366"/>
      <c r="Z280" s="366"/>
    </row>
    <row r="281" spans="1:26" outlineLevel="1">
      <c r="A281" s="346">
        <f>A250</f>
        <v>2013</v>
      </c>
      <c r="B281" s="41" t="s">
        <v>107</v>
      </c>
      <c r="C281" s="9" t="s">
        <v>108</v>
      </c>
      <c r="D281" s="366"/>
      <c r="E281" s="366"/>
      <c r="F281" s="366"/>
      <c r="G281" s="366"/>
      <c r="H281" s="366"/>
      <c r="I281" s="366"/>
      <c r="J281" s="359">
        <f t="shared" si="195"/>
        <v>0</v>
      </c>
      <c r="K281" s="359">
        <f t="shared" si="196"/>
        <v>0</v>
      </c>
      <c r="L281" s="366"/>
      <c r="M281" s="366"/>
      <c r="N281" s="366"/>
      <c r="O281" s="369"/>
      <c r="P281" s="370">
        <f>SUMIFS('C2_Hinzu_Kürz'!$D$4:$D$203,'C2_Hinzu_Kürz'!$B$4:$B$203,$A281,'C2_Hinzu_Kürz'!$C$4:$C$203,CONCATENATE($B281," ",C281),'C2_Hinzu_Kürz'!$E$4:$E$203,"Hinzurechnung")</f>
        <v>0</v>
      </c>
      <c r="Q281" s="370">
        <f>SUMIFS('C2_Hinzu_Kürz'!$D$4:$D$203,'C2_Hinzu_Kürz'!$B$4:$B$203,$A281,'C2_Hinzu_Kürz'!$C$4:$C$203,CONCATENATE($B281," ",$C281),'C2_Hinzu_Kürz'!$E$4:$E$203,"Kürzung")</f>
        <v>0</v>
      </c>
      <c r="R281" s="389"/>
      <c r="S281" s="386"/>
      <c r="T281" s="388"/>
      <c r="U281" s="363">
        <f t="shared" si="197"/>
        <v>0</v>
      </c>
      <c r="V281" s="396"/>
      <c r="W281" s="397"/>
      <c r="X281" s="371"/>
      <c r="Y281" s="366"/>
      <c r="Z281" s="366"/>
    </row>
    <row r="282" spans="1:26" outlineLevel="1">
      <c r="A282" s="346">
        <f>A250</f>
        <v>2013</v>
      </c>
      <c r="B282" s="41" t="s">
        <v>109</v>
      </c>
      <c r="C282" s="9" t="s">
        <v>110</v>
      </c>
      <c r="D282" s="359">
        <f>D283+D284+D285+D286</f>
        <v>0</v>
      </c>
      <c r="E282" s="359">
        <f>E283+E284+E285+E286</f>
        <v>0</v>
      </c>
      <c r="F282" s="359">
        <f>F283+F284+F285+F286</f>
        <v>0</v>
      </c>
      <c r="G282" s="359">
        <f t="shared" ref="G282:Z282" si="198">G283+G284+G285+G286</f>
        <v>0</v>
      </c>
      <c r="H282" s="359">
        <f t="shared" si="198"/>
        <v>0</v>
      </c>
      <c r="I282" s="359">
        <f t="shared" si="198"/>
        <v>0</v>
      </c>
      <c r="J282" s="359">
        <f t="shared" si="198"/>
        <v>0</v>
      </c>
      <c r="K282" s="359">
        <f t="shared" si="198"/>
        <v>0</v>
      </c>
      <c r="L282" s="359">
        <f t="shared" si="198"/>
        <v>0</v>
      </c>
      <c r="M282" s="359">
        <f t="shared" si="198"/>
        <v>0</v>
      </c>
      <c r="N282" s="359">
        <f t="shared" si="198"/>
        <v>0</v>
      </c>
      <c r="O282" s="360">
        <f t="shared" si="198"/>
        <v>0</v>
      </c>
      <c r="P282" s="360">
        <f t="shared" si="198"/>
        <v>0</v>
      </c>
      <c r="Q282" s="360">
        <f t="shared" si="198"/>
        <v>0</v>
      </c>
      <c r="R282" s="389"/>
      <c r="S282" s="386"/>
      <c r="T282" s="388"/>
      <c r="U282" s="363">
        <f t="shared" si="198"/>
        <v>0</v>
      </c>
      <c r="V282" s="389"/>
      <c r="W282" s="388"/>
      <c r="X282" s="362">
        <f t="shared" si="198"/>
        <v>0</v>
      </c>
      <c r="Y282" s="359">
        <f t="shared" si="198"/>
        <v>0</v>
      </c>
      <c r="Z282" s="359">
        <f t="shared" si="198"/>
        <v>0</v>
      </c>
    </row>
    <row r="283" spans="1:26" outlineLevel="1">
      <c r="A283" s="346">
        <f>A250</f>
        <v>2013</v>
      </c>
      <c r="B283" s="47" t="s">
        <v>111</v>
      </c>
      <c r="C283" s="19" t="s">
        <v>923</v>
      </c>
      <c r="D283" s="366"/>
      <c r="E283" s="366"/>
      <c r="F283" s="366"/>
      <c r="G283" s="366"/>
      <c r="H283" s="366"/>
      <c r="I283" s="366"/>
      <c r="J283" s="359">
        <f t="shared" ref="J283:J286" si="199">L283+N283</f>
        <v>0</v>
      </c>
      <c r="K283" s="359">
        <f t="shared" ref="K283:K286" si="200">M283+O283</f>
        <v>0</v>
      </c>
      <c r="L283" s="366"/>
      <c r="M283" s="366"/>
      <c r="N283" s="366"/>
      <c r="O283" s="369"/>
      <c r="P283" s="370">
        <f>SUMIFS('C2_Hinzu_Kürz'!$D$4:$D$203,'C2_Hinzu_Kürz'!$B$4:$B$203,$A283,'C2_Hinzu_Kürz'!$C$4:$C$203,CONCATENATE($B283," ",C283),'C2_Hinzu_Kürz'!$E$4:$E$203,"Hinzurechnung")</f>
        <v>0</v>
      </c>
      <c r="Q283" s="370">
        <f>SUMIFS('C2_Hinzu_Kürz'!$D$4:$D$203,'C2_Hinzu_Kürz'!$B$4:$B$203,$A283,'C2_Hinzu_Kürz'!$C$4:$C$203,CONCATENATE($B283," ",$C283),'C2_Hinzu_Kürz'!$E$4:$E$203,"Kürzung")</f>
        <v>0</v>
      </c>
      <c r="R283" s="396"/>
      <c r="S283" s="398"/>
      <c r="T283" s="397"/>
      <c r="U283" s="363">
        <f>N283+P283-Q283-R283-S283-T283</f>
        <v>0</v>
      </c>
      <c r="V283" s="389"/>
      <c r="W283" s="388"/>
      <c r="X283" s="371"/>
      <c r="Y283" s="366"/>
      <c r="Z283" s="366"/>
    </row>
    <row r="284" spans="1:26" outlineLevel="1">
      <c r="A284" s="346">
        <f>A250</f>
        <v>2013</v>
      </c>
      <c r="B284" s="47" t="s">
        <v>112</v>
      </c>
      <c r="C284" s="19" t="s">
        <v>113</v>
      </c>
      <c r="D284" s="366"/>
      <c r="E284" s="366"/>
      <c r="F284" s="366"/>
      <c r="G284" s="366"/>
      <c r="H284" s="366"/>
      <c r="I284" s="366"/>
      <c r="J284" s="359">
        <f t="shared" si="199"/>
        <v>0</v>
      </c>
      <c r="K284" s="359">
        <f t="shared" si="200"/>
        <v>0</v>
      </c>
      <c r="L284" s="366"/>
      <c r="M284" s="366"/>
      <c r="N284" s="366"/>
      <c r="O284" s="369"/>
      <c r="P284" s="370">
        <f>SUMIFS('C2_Hinzu_Kürz'!$D$4:$D$203,'C2_Hinzu_Kürz'!$B$4:$B$203,$A284,'C2_Hinzu_Kürz'!$C$4:$C$203,CONCATENATE($B284," ",C284),'C2_Hinzu_Kürz'!$E$4:$E$203,"Hinzurechnung")</f>
        <v>0</v>
      </c>
      <c r="Q284" s="370">
        <f>SUMIFS('C2_Hinzu_Kürz'!$D$4:$D$203,'C2_Hinzu_Kürz'!$B$4:$B$203,$A284,'C2_Hinzu_Kürz'!$C$4:$C$203,CONCATENATE($B284," ",$C284),'C2_Hinzu_Kürz'!$E$4:$E$203,"Kürzung")</f>
        <v>0</v>
      </c>
      <c r="R284" s="389"/>
      <c r="S284" s="386"/>
      <c r="T284" s="388"/>
      <c r="U284" s="363">
        <f>N284+P284-Q284-R284-S284-T284</f>
        <v>0</v>
      </c>
      <c r="V284" s="389"/>
      <c r="W284" s="388"/>
      <c r="X284" s="371"/>
      <c r="Y284" s="366"/>
      <c r="Z284" s="366"/>
    </row>
    <row r="285" spans="1:26" outlineLevel="1">
      <c r="A285" s="346">
        <f>A250</f>
        <v>2013</v>
      </c>
      <c r="B285" s="47" t="s">
        <v>114</v>
      </c>
      <c r="C285" s="14" t="s">
        <v>115</v>
      </c>
      <c r="D285" s="366"/>
      <c r="E285" s="366"/>
      <c r="F285" s="366"/>
      <c r="G285" s="366"/>
      <c r="H285" s="366"/>
      <c r="I285" s="366"/>
      <c r="J285" s="359">
        <f t="shared" si="199"/>
        <v>0</v>
      </c>
      <c r="K285" s="359">
        <f t="shared" si="200"/>
        <v>0</v>
      </c>
      <c r="L285" s="366"/>
      <c r="M285" s="366"/>
      <c r="N285" s="372"/>
      <c r="O285" s="369"/>
      <c r="P285" s="370">
        <f>SUMIFS('C2_Hinzu_Kürz'!$D$4:$D$203,'C2_Hinzu_Kürz'!$B$4:$B$203,$A285,'C2_Hinzu_Kürz'!$C$4:$C$203,CONCATENATE($B285," ",C285),'C2_Hinzu_Kürz'!$E$4:$E$203,"Hinzurechnung")</f>
        <v>0</v>
      </c>
      <c r="Q285" s="370">
        <f>SUMIFS('C2_Hinzu_Kürz'!$D$4:$D$203,'C2_Hinzu_Kürz'!$B$4:$B$203,$A285,'C2_Hinzu_Kürz'!$C$4:$C$203,CONCATENATE($B285," ",$C285),'C2_Hinzu_Kürz'!$E$4:$E$203,"Kürzung")</f>
        <v>0</v>
      </c>
      <c r="R285" s="389"/>
      <c r="S285" s="386"/>
      <c r="T285" s="388"/>
      <c r="U285" s="363">
        <f>N285+P285-Q285-R285-S285-T285</f>
        <v>0</v>
      </c>
      <c r="V285" s="396"/>
      <c r="W285" s="397"/>
      <c r="X285" s="371"/>
      <c r="Y285" s="366"/>
      <c r="Z285" s="366"/>
    </row>
    <row r="286" spans="1:26" outlineLevel="1">
      <c r="A286" s="346">
        <f>A250</f>
        <v>2013</v>
      </c>
      <c r="B286" s="47" t="s">
        <v>116</v>
      </c>
      <c r="C286" s="19" t="s">
        <v>117</v>
      </c>
      <c r="D286" s="366"/>
      <c r="E286" s="369"/>
      <c r="F286" s="366"/>
      <c r="G286" s="366"/>
      <c r="H286" s="366"/>
      <c r="I286" s="366"/>
      <c r="J286" s="359">
        <f t="shared" si="199"/>
        <v>0</v>
      </c>
      <c r="K286" s="359">
        <f t="shared" si="200"/>
        <v>0</v>
      </c>
      <c r="L286" s="366"/>
      <c r="M286" s="369"/>
      <c r="N286" s="370">
        <f>SUMIF('C1_Sonstiges'!B$167:B$216,$A250,'C1_Sonstiges'!D$167:D$216)</f>
        <v>0</v>
      </c>
      <c r="O286" s="373"/>
      <c r="P286" s="370">
        <f>SUMIFS('C2_Hinzu_Kürz'!$D$4:$D$203,'C2_Hinzu_Kürz'!$B$4:$B$203,$A286,'C2_Hinzu_Kürz'!$C$4:$C$203,CONCATENATE($B286," ",C286),'C2_Hinzu_Kürz'!$E$4:$E$203,"Hinzurechnung")</f>
        <v>0</v>
      </c>
      <c r="Q286" s="370">
        <f>SUMIFS('C2_Hinzu_Kürz'!$D$4:$D$203,'C2_Hinzu_Kürz'!$B$4:$B$203,$A286,'C2_Hinzu_Kürz'!$C$4:$C$203,CONCATENATE($B286," ",$C286),'C2_Hinzu_Kürz'!$E$4:$E$203,"Kürzung")</f>
        <v>0</v>
      </c>
      <c r="R286" s="389"/>
      <c r="S286" s="386"/>
      <c r="T286" s="388"/>
      <c r="U286" s="363">
        <f>N286+P286-Q286-R286-S286-T286</f>
        <v>0</v>
      </c>
      <c r="V286" s="389"/>
      <c r="W286" s="388"/>
      <c r="X286" s="371"/>
      <c r="Y286" s="366"/>
      <c r="Z286" s="366"/>
    </row>
    <row r="287" spans="1:26" outlineLevel="1">
      <c r="A287" s="346">
        <f>A250</f>
        <v>2013</v>
      </c>
      <c r="B287" s="41" t="s">
        <v>118</v>
      </c>
      <c r="C287" s="18" t="s">
        <v>119</v>
      </c>
      <c r="D287" s="359">
        <f>D288+D294</f>
        <v>0</v>
      </c>
      <c r="E287" s="359">
        <f>E288+E294</f>
        <v>0</v>
      </c>
      <c r="F287" s="359">
        <f t="shared" ref="F287:K287" si="201">F288+F294</f>
        <v>0</v>
      </c>
      <c r="G287" s="359">
        <f t="shared" si="201"/>
        <v>0</v>
      </c>
      <c r="H287" s="359">
        <f t="shared" si="201"/>
        <v>0</v>
      </c>
      <c r="I287" s="359">
        <f t="shared" si="201"/>
        <v>0</v>
      </c>
      <c r="J287" s="359">
        <f t="shared" si="201"/>
        <v>0</v>
      </c>
      <c r="K287" s="359">
        <f t="shared" si="201"/>
        <v>0</v>
      </c>
      <c r="L287" s="359">
        <f>L288+L294</f>
        <v>0</v>
      </c>
      <c r="M287" s="359">
        <f>M288+M294</f>
        <v>0</v>
      </c>
      <c r="N287" s="374">
        <f>N288+N294</f>
        <v>0</v>
      </c>
      <c r="O287" s="360">
        <f>O288+O294</f>
        <v>0</v>
      </c>
      <c r="P287" s="360">
        <f t="shared" ref="P287" si="202">P288+P294</f>
        <v>0</v>
      </c>
      <c r="Q287" s="360">
        <f t="shared" ref="Q287" si="203">Q288+Q294</f>
        <v>0</v>
      </c>
      <c r="R287" s="389"/>
      <c r="S287" s="386"/>
      <c r="T287" s="388"/>
      <c r="U287" s="363">
        <f t="shared" ref="U287" si="204">U288+U294</f>
        <v>0</v>
      </c>
      <c r="V287" s="389"/>
      <c r="W287" s="388"/>
      <c r="X287" s="362">
        <f t="shared" ref="X287" si="205">X288+X294</f>
        <v>0</v>
      </c>
      <c r="Y287" s="359">
        <f t="shared" ref="Y287" si="206">Y288+Y294</f>
        <v>0</v>
      </c>
      <c r="Z287" s="359">
        <f t="shared" ref="Z287" si="207">Z288+Z294</f>
        <v>0</v>
      </c>
    </row>
    <row r="288" spans="1:26" outlineLevel="1">
      <c r="A288" s="346">
        <f>A250</f>
        <v>2013</v>
      </c>
      <c r="B288" s="41" t="s">
        <v>120</v>
      </c>
      <c r="C288" s="15" t="s">
        <v>924</v>
      </c>
      <c r="D288" s="359">
        <f>D289+D290+D291+D292+D293</f>
        <v>0</v>
      </c>
      <c r="E288" s="359">
        <f>E289+E290+E291+E292+E293</f>
        <v>0</v>
      </c>
      <c r="F288" s="359">
        <f t="shared" ref="F288:K288" si="208">F289+F290+F291+F292+F293</f>
        <v>0</v>
      </c>
      <c r="G288" s="359">
        <f t="shared" si="208"/>
        <v>0</v>
      </c>
      <c r="H288" s="359">
        <f t="shared" si="208"/>
        <v>0</v>
      </c>
      <c r="I288" s="359">
        <f t="shared" si="208"/>
        <v>0</v>
      </c>
      <c r="J288" s="359">
        <f t="shared" si="208"/>
        <v>0</v>
      </c>
      <c r="K288" s="359">
        <f t="shared" si="208"/>
        <v>0</v>
      </c>
      <c r="L288" s="359">
        <f>L289+L290+L291+L292+L293</f>
        <v>0</v>
      </c>
      <c r="M288" s="359">
        <f>M289+M290+M291+M292+M293</f>
        <v>0</v>
      </c>
      <c r="N288" s="359">
        <f>N289+N290+N291+N292+N293</f>
        <v>0</v>
      </c>
      <c r="O288" s="360">
        <f>O289+O290+O291+O292+O293</f>
        <v>0</v>
      </c>
      <c r="P288" s="360">
        <f t="shared" ref="P288" si="209">P289+P290+P291+P292+P293</f>
        <v>0</v>
      </c>
      <c r="Q288" s="360">
        <f t="shared" ref="Q288" si="210">Q289+Q290+Q291+Q292+Q293</f>
        <v>0</v>
      </c>
      <c r="R288" s="396"/>
      <c r="S288" s="398"/>
      <c r="T288" s="397"/>
      <c r="U288" s="363">
        <f t="shared" ref="U288" si="211">U289+U290+U291+U292+U293</f>
        <v>0</v>
      </c>
      <c r="V288" s="389"/>
      <c r="W288" s="388"/>
      <c r="X288" s="362">
        <f t="shared" ref="X288" si="212">X289+X290+X291+X292+X293</f>
        <v>0</v>
      </c>
      <c r="Y288" s="359">
        <f t="shared" ref="Y288" si="213">Y289+Y290+Y291+Y292+Y293</f>
        <v>0</v>
      </c>
      <c r="Z288" s="359">
        <f t="shared" ref="Z288" si="214">Z289+Z290+Z291+Z292+Z293</f>
        <v>0</v>
      </c>
    </row>
    <row r="289" spans="1:26" outlineLevel="1">
      <c r="A289" s="346">
        <f>A250</f>
        <v>2013</v>
      </c>
      <c r="B289" s="47" t="s">
        <v>121</v>
      </c>
      <c r="C289" s="19" t="s">
        <v>122</v>
      </c>
      <c r="D289" s="366"/>
      <c r="E289" s="366"/>
      <c r="F289" s="366"/>
      <c r="G289" s="366"/>
      <c r="H289" s="366"/>
      <c r="I289" s="366"/>
      <c r="J289" s="359">
        <f t="shared" ref="J289:J293" si="215">L289+N289</f>
        <v>0</v>
      </c>
      <c r="K289" s="359">
        <f t="shared" ref="K289:K293" si="216">M289+O289</f>
        <v>0</v>
      </c>
      <c r="L289" s="366"/>
      <c r="M289" s="366"/>
      <c r="N289" s="366"/>
      <c r="O289" s="369"/>
      <c r="P289" s="370">
        <f>SUMIFS('C2_Hinzu_Kürz'!$D$4:$D$203,'C2_Hinzu_Kürz'!$B$4:$B$203,$A289,'C2_Hinzu_Kürz'!$C$4:$C$203,CONCATENATE($B289," ",C289),'C2_Hinzu_Kürz'!$E$4:$E$203,"Hinzurechnung")</f>
        <v>0</v>
      </c>
      <c r="Q289" s="370">
        <f>SUMIFS('C2_Hinzu_Kürz'!$D$4:$D$203,'C2_Hinzu_Kürz'!$B$4:$B$203,$A289,'C2_Hinzu_Kürz'!$C$4:$C$203,CONCATENATE($B289," ",$C289),'C2_Hinzu_Kürz'!$E$4:$E$203,"Kürzung")</f>
        <v>0</v>
      </c>
      <c r="R289" s="389"/>
      <c r="S289" s="386"/>
      <c r="T289" s="388"/>
      <c r="U289" s="363">
        <f>N289+P289-Q289-R289-S289-T289</f>
        <v>0</v>
      </c>
      <c r="V289" s="396"/>
      <c r="W289" s="397"/>
      <c r="X289" s="371"/>
      <c r="Y289" s="366"/>
      <c r="Z289" s="366"/>
    </row>
    <row r="290" spans="1:26" outlineLevel="1">
      <c r="A290" s="346">
        <f>A250</f>
        <v>2013</v>
      </c>
      <c r="B290" s="47" t="s">
        <v>123</v>
      </c>
      <c r="C290" s="19" t="s">
        <v>124</v>
      </c>
      <c r="D290" s="366"/>
      <c r="E290" s="366"/>
      <c r="F290" s="366"/>
      <c r="G290" s="366"/>
      <c r="H290" s="366"/>
      <c r="I290" s="366"/>
      <c r="J290" s="359">
        <f t="shared" si="215"/>
        <v>0</v>
      </c>
      <c r="K290" s="359">
        <f t="shared" si="216"/>
        <v>0</v>
      </c>
      <c r="L290" s="366"/>
      <c r="M290" s="366"/>
      <c r="N290" s="366"/>
      <c r="O290" s="369"/>
      <c r="P290" s="370">
        <f>SUMIFS('C2_Hinzu_Kürz'!$D$4:$D$203,'C2_Hinzu_Kürz'!$B$4:$B$203,$A290,'C2_Hinzu_Kürz'!$C$4:$C$203,CONCATENATE($B290," ",C290),'C2_Hinzu_Kürz'!$E$4:$E$203,"Hinzurechnung")</f>
        <v>0</v>
      </c>
      <c r="Q290" s="370">
        <f>SUMIFS('C2_Hinzu_Kürz'!$D$4:$D$203,'C2_Hinzu_Kürz'!$B$4:$B$203,$A290,'C2_Hinzu_Kürz'!$C$4:$C$203,CONCATENATE($B290," ",$C290),'C2_Hinzu_Kürz'!$E$4:$E$203,"Kürzung")</f>
        <v>0</v>
      </c>
      <c r="R290" s="389"/>
      <c r="S290" s="386"/>
      <c r="T290" s="388"/>
      <c r="U290" s="363">
        <f>N290+P290-Q290-R290-S290-T290</f>
        <v>0</v>
      </c>
      <c r="V290" s="389"/>
      <c r="W290" s="388"/>
      <c r="X290" s="371"/>
      <c r="Y290" s="366"/>
      <c r="Z290" s="366"/>
    </row>
    <row r="291" spans="1:26" outlineLevel="1">
      <c r="A291" s="346">
        <f>A250</f>
        <v>2013</v>
      </c>
      <c r="B291" s="47" t="s">
        <v>125</v>
      </c>
      <c r="C291" s="19" t="s">
        <v>126</v>
      </c>
      <c r="D291" s="366"/>
      <c r="E291" s="366"/>
      <c r="F291" s="366"/>
      <c r="G291" s="366"/>
      <c r="H291" s="366"/>
      <c r="I291" s="366"/>
      <c r="J291" s="359">
        <f t="shared" si="215"/>
        <v>0</v>
      </c>
      <c r="K291" s="359">
        <f t="shared" si="216"/>
        <v>0</v>
      </c>
      <c r="L291" s="366"/>
      <c r="M291" s="366"/>
      <c r="N291" s="366"/>
      <c r="O291" s="369"/>
      <c r="P291" s="370">
        <f>SUMIFS('C2_Hinzu_Kürz'!$D$4:$D$203,'C2_Hinzu_Kürz'!$B$4:$B$203,$A291,'C2_Hinzu_Kürz'!$C$4:$C$203,CONCATENATE($B291," ",C291),'C2_Hinzu_Kürz'!$E$4:$E$203,"Hinzurechnung")</f>
        <v>0</v>
      </c>
      <c r="Q291" s="370">
        <f>SUMIFS('C2_Hinzu_Kürz'!$D$4:$D$203,'C2_Hinzu_Kürz'!$B$4:$B$203,$A291,'C2_Hinzu_Kürz'!$C$4:$C$203,CONCATENATE($B291," ",$C291),'C2_Hinzu_Kürz'!$E$4:$E$203,"Kürzung")</f>
        <v>0</v>
      </c>
      <c r="R291" s="389"/>
      <c r="S291" s="386"/>
      <c r="T291" s="388"/>
      <c r="U291" s="363">
        <f>N291+P291-Q291-R291-S291-T291</f>
        <v>0</v>
      </c>
      <c r="V291" s="389"/>
      <c r="W291" s="388"/>
      <c r="X291" s="371"/>
      <c r="Y291" s="366"/>
      <c r="Z291" s="366"/>
    </row>
    <row r="292" spans="1:26" outlineLevel="1">
      <c r="A292" s="346">
        <f>A250</f>
        <v>2013</v>
      </c>
      <c r="B292" s="47" t="s">
        <v>127</v>
      </c>
      <c r="C292" s="19" t="s">
        <v>128</v>
      </c>
      <c r="D292" s="366"/>
      <c r="E292" s="366"/>
      <c r="F292" s="366"/>
      <c r="G292" s="366"/>
      <c r="H292" s="366"/>
      <c r="I292" s="366"/>
      <c r="J292" s="359">
        <f t="shared" si="215"/>
        <v>0</v>
      </c>
      <c r="K292" s="359">
        <f t="shared" si="216"/>
        <v>0</v>
      </c>
      <c r="L292" s="366"/>
      <c r="M292" s="366"/>
      <c r="N292" s="372"/>
      <c r="O292" s="369"/>
      <c r="P292" s="370">
        <f>SUMIFS('C2_Hinzu_Kürz'!$D$4:$D$203,'C2_Hinzu_Kürz'!$B$4:$B$203,$A292,'C2_Hinzu_Kürz'!$C$4:$C$203,CONCATENATE($B292," ",C292),'C2_Hinzu_Kürz'!$E$4:$E$203,"Hinzurechnung")</f>
        <v>0</v>
      </c>
      <c r="Q292" s="370">
        <f>SUMIFS('C2_Hinzu_Kürz'!$D$4:$D$203,'C2_Hinzu_Kürz'!$B$4:$B$203,$A292,'C2_Hinzu_Kürz'!$C$4:$C$203,CONCATENATE($B292," ",$C292),'C2_Hinzu_Kürz'!$E$4:$E$203,"Kürzung")</f>
        <v>0</v>
      </c>
      <c r="R292" s="396"/>
      <c r="S292" s="398"/>
      <c r="T292" s="397"/>
      <c r="U292" s="363">
        <f>N292+P292-Q292-R292-S292-T292</f>
        <v>0</v>
      </c>
      <c r="V292" s="389"/>
      <c r="W292" s="388"/>
      <c r="X292" s="371"/>
      <c r="Y292" s="366"/>
      <c r="Z292" s="366"/>
    </row>
    <row r="293" spans="1:26" outlineLevel="1">
      <c r="A293" s="346">
        <f>A250</f>
        <v>2013</v>
      </c>
      <c r="B293" s="47" t="s">
        <v>129</v>
      </c>
      <c r="C293" s="19" t="s">
        <v>130</v>
      </c>
      <c r="D293" s="366"/>
      <c r="E293" s="369"/>
      <c r="F293" s="366"/>
      <c r="G293" s="366"/>
      <c r="H293" s="366"/>
      <c r="I293" s="366"/>
      <c r="J293" s="359">
        <f t="shared" si="215"/>
        <v>0</v>
      </c>
      <c r="K293" s="359">
        <f t="shared" si="216"/>
        <v>0</v>
      </c>
      <c r="L293" s="366"/>
      <c r="M293" s="369"/>
      <c r="N293" s="370">
        <f>SUMIF('C1_Sonstiges'!B$221:B$270,$A250,'C1_Sonstiges'!D$221:D$270)</f>
        <v>0</v>
      </c>
      <c r="O293" s="373"/>
      <c r="P293" s="370">
        <f>SUMIFS('C2_Hinzu_Kürz'!$D$4:$D$203,'C2_Hinzu_Kürz'!$B$4:$B$203,$A293,'C2_Hinzu_Kürz'!$C$4:$C$203,CONCATENATE($B293," ",C293),'C2_Hinzu_Kürz'!$E$4:$E$203,"Hinzurechnung")</f>
        <v>0</v>
      </c>
      <c r="Q293" s="370">
        <f>SUMIFS('C2_Hinzu_Kürz'!$D$4:$D$203,'C2_Hinzu_Kürz'!$B$4:$B$203,$A293,'C2_Hinzu_Kürz'!$C$4:$C$203,CONCATENATE($B293," ",$C293),'C2_Hinzu_Kürz'!$E$4:$E$203,"Kürzung")</f>
        <v>0</v>
      </c>
      <c r="R293" s="389"/>
      <c r="S293" s="386"/>
      <c r="T293" s="388"/>
      <c r="U293" s="363">
        <f>N293+P293-Q293-R293-S293-T293</f>
        <v>0</v>
      </c>
      <c r="V293" s="389"/>
      <c r="W293" s="388"/>
      <c r="X293" s="371"/>
      <c r="Y293" s="366"/>
      <c r="Z293" s="366"/>
    </row>
    <row r="294" spans="1:26" outlineLevel="1">
      <c r="A294" s="346">
        <f>A250</f>
        <v>2013</v>
      </c>
      <c r="B294" s="41" t="s">
        <v>131</v>
      </c>
      <c r="C294" s="15" t="s">
        <v>925</v>
      </c>
      <c r="D294" s="359">
        <f>D295+D296+D297+D298+D299+D300+D301</f>
        <v>0</v>
      </c>
      <c r="E294" s="359">
        <f>E295+E296+E297+E298+E299+E300+E301</f>
        <v>0</v>
      </c>
      <c r="F294" s="359">
        <f t="shared" ref="F294:Z294" si="217">F295+F296+F297+F298+F299+F300+F301</f>
        <v>0</v>
      </c>
      <c r="G294" s="359">
        <f t="shared" si="217"/>
        <v>0</v>
      </c>
      <c r="H294" s="359">
        <f t="shared" si="217"/>
        <v>0</v>
      </c>
      <c r="I294" s="359">
        <f t="shared" si="217"/>
        <v>0</v>
      </c>
      <c r="J294" s="359">
        <f t="shared" si="217"/>
        <v>0</v>
      </c>
      <c r="K294" s="359">
        <f t="shared" si="217"/>
        <v>0</v>
      </c>
      <c r="L294" s="359">
        <f t="shared" si="217"/>
        <v>0</v>
      </c>
      <c r="M294" s="359">
        <f t="shared" si="217"/>
        <v>0</v>
      </c>
      <c r="N294" s="374">
        <f t="shared" si="217"/>
        <v>0</v>
      </c>
      <c r="O294" s="360">
        <f t="shared" si="217"/>
        <v>0</v>
      </c>
      <c r="P294" s="360">
        <f t="shared" si="217"/>
        <v>0</v>
      </c>
      <c r="Q294" s="360">
        <f t="shared" si="217"/>
        <v>0</v>
      </c>
      <c r="R294" s="389"/>
      <c r="S294" s="386"/>
      <c r="T294" s="388"/>
      <c r="U294" s="363">
        <f t="shared" si="217"/>
        <v>0</v>
      </c>
      <c r="V294" s="389"/>
      <c r="W294" s="388"/>
      <c r="X294" s="362">
        <f t="shared" si="217"/>
        <v>0</v>
      </c>
      <c r="Y294" s="359">
        <f t="shared" si="217"/>
        <v>0</v>
      </c>
      <c r="Z294" s="359">
        <f t="shared" si="217"/>
        <v>0</v>
      </c>
    </row>
    <row r="295" spans="1:26" outlineLevel="1">
      <c r="A295" s="346">
        <f>A250</f>
        <v>2013</v>
      </c>
      <c r="B295" s="47" t="s">
        <v>132</v>
      </c>
      <c r="C295" s="19" t="s">
        <v>133</v>
      </c>
      <c r="D295" s="366"/>
      <c r="E295" s="366"/>
      <c r="F295" s="366"/>
      <c r="G295" s="366"/>
      <c r="H295" s="366"/>
      <c r="I295" s="366"/>
      <c r="J295" s="359">
        <f t="shared" ref="J295:J301" si="218">L295+N295</f>
        <v>0</v>
      </c>
      <c r="K295" s="359">
        <f t="shared" ref="K295:K301" si="219">M295+O295</f>
        <v>0</v>
      </c>
      <c r="L295" s="366"/>
      <c r="M295" s="366"/>
      <c r="N295" s="366"/>
      <c r="O295" s="369"/>
      <c r="P295" s="370">
        <f>SUMIFS('C2_Hinzu_Kürz'!$D$4:$D$203,'C2_Hinzu_Kürz'!$B$4:$B$203,$A295,'C2_Hinzu_Kürz'!$C$4:$C$203,CONCATENATE($B295," ",C295),'C2_Hinzu_Kürz'!$E$4:$E$203,"Hinzurechnung")</f>
        <v>0</v>
      </c>
      <c r="Q295" s="370">
        <f>SUMIFS('C2_Hinzu_Kürz'!$D$4:$D$203,'C2_Hinzu_Kürz'!$B$4:$B$203,$A295,'C2_Hinzu_Kürz'!$C$4:$C$203,CONCATENATE($B295," ",$C295),'C2_Hinzu_Kürz'!$E$4:$E$203,"Kürzung")</f>
        <v>0</v>
      </c>
      <c r="R295" s="389"/>
      <c r="S295" s="386"/>
      <c r="T295" s="388"/>
      <c r="U295" s="363">
        <f t="shared" ref="U295:U301" si="220">N295+P295-Q295-R295-S295-T295</f>
        <v>0</v>
      </c>
      <c r="V295" s="396"/>
      <c r="W295" s="397"/>
      <c r="X295" s="371"/>
      <c r="Y295" s="366"/>
      <c r="Z295" s="366"/>
    </row>
    <row r="296" spans="1:26" outlineLevel="1">
      <c r="A296" s="346">
        <f>A250</f>
        <v>2013</v>
      </c>
      <c r="B296" s="47" t="s">
        <v>134</v>
      </c>
      <c r="C296" s="19" t="s">
        <v>135</v>
      </c>
      <c r="D296" s="366"/>
      <c r="E296" s="366"/>
      <c r="F296" s="366"/>
      <c r="G296" s="366"/>
      <c r="H296" s="366"/>
      <c r="I296" s="366"/>
      <c r="J296" s="359">
        <f t="shared" si="218"/>
        <v>0</v>
      </c>
      <c r="K296" s="359">
        <f t="shared" si="219"/>
        <v>0</v>
      </c>
      <c r="L296" s="366"/>
      <c r="M296" s="366"/>
      <c r="N296" s="366"/>
      <c r="O296" s="369"/>
      <c r="P296" s="370">
        <f>SUMIFS('C2_Hinzu_Kürz'!$D$4:$D$203,'C2_Hinzu_Kürz'!$B$4:$B$203,$A296,'C2_Hinzu_Kürz'!$C$4:$C$203,CONCATENATE($B296," ",C296),'C2_Hinzu_Kürz'!$E$4:$E$203,"Hinzurechnung")</f>
        <v>0</v>
      </c>
      <c r="Q296" s="370">
        <f>SUMIFS('C2_Hinzu_Kürz'!$D$4:$D$203,'C2_Hinzu_Kürz'!$B$4:$B$203,$A296,'C2_Hinzu_Kürz'!$C$4:$C$203,CONCATENATE($B296," ",$C296),'C2_Hinzu_Kürz'!$E$4:$E$203,"Kürzung")</f>
        <v>0</v>
      </c>
      <c r="R296" s="389"/>
      <c r="S296" s="386"/>
      <c r="T296" s="388"/>
      <c r="U296" s="363">
        <f t="shared" si="220"/>
        <v>0</v>
      </c>
      <c r="V296" s="389"/>
      <c r="W296" s="388"/>
      <c r="X296" s="371"/>
      <c r="Y296" s="366"/>
      <c r="Z296" s="366"/>
    </row>
    <row r="297" spans="1:26" outlineLevel="1">
      <c r="A297" s="346">
        <f>A250</f>
        <v>2013</v>
      </c>
      <c r="B297" s="47" t="s">
        <v>136</v>
      </c>
      <c r="C297" s="19" t="s">
        <v>137</v>
      </c>
      <c r="D297" s="366"/>
      <c r="E297" s="366"/>
      <c r="F297" s="366"/>
      <c r="G297" s="366"/>
      <c r="H297" s="366"/>
      <c r="I297" s="366"/>
      <c r="J297" s="359">
        <f t="shared" si="218"/>
        <v>0</v>
      </c>
      <c r="K297" s="359">
        <f t="shared" si="219"/>
        <v>0</v>
      </c>
      <c r="L297" s="366"/>
      <c r="M297" s="366"/>
      <c r="N297" s="366"/>
      <c r="O297" s="369"/>
      <c r="P297" s="370">
        <f>SUMIFS('C2_Hinzu_Kürz'!$D$4:$D$203,'C2_Hinzu_Kürz'!$B$4:$B$203,$A297,'C2_Hinzu_Kürz'!$C$4:$C$203,CONCATENATE($B297," ",C297),'C2_Hinzu_Kürz'!$E$4:$E$203,"Hinzurechnung")</f>
        <v>0</v>
      </c>
      <c r="Q297" s="370">
        <f>SUMIFS('C2_Hinzu_Kürz'!$D$4:$D$203,'C2_Hinzu_Kürz'!$B$4:$B$203,$A297,'C2_Hinzu_Kürz'!$C$4:$C$203,CONCATENATE($B297," ",$C297),'C2_Hinzu_Kürz'!$E$4:$E$203,"Kürzung")</f>
        <v>0</v>
      </c>
      <c r="R297" s="396"/>
      <c r="S297" s="398"/>
      <c r="T297" s="397"/>
      <c r="U297" s="363">
        <f t="shared" si="220"/>
        <v>0</v>
      </c>
      <c r="V297" s="389"/>
      <c r="W297" s="388"/>
      <c r="X297" s="371"/>
      <c r="Y297" s="366"/>
      <c r="Z297" s="366"/>
    </row>
    <row r="298" spans="1:26" ht="30" outlineLevel="1">
      <c r="A298" s="346">
        <f>A250</f>
        <v>2013</v>
      </c>
      <c r="B298" s="47" t="s">
        <v>138</v>
      </c>
      <c r="C298" s="19" t="s">
        <v>139</v>
      </c>
      <c r="D298" s="366"/>
      <c r="E298" s="366"/>
      <c r="F298" s="366"/>
      <c r="G298" s="366"/>
      <c r="H298" s="366"/>
      <c r="I298" s="366"/>
      <c r="J298" s="359">
        <f t="shared" si="218"/>
        <v>0</v>
      </c>
      <c r="K298" s="359">
        <f t="shared" si="219"/>
        <v>0</v>
      </c>
      <c r="L298" s="366"/>
      <c r="M298" s="366"/>
      <c r="N298" s="366"/>
      <c r="O298" s="369"/>
      <c r="P298" s="370">
        <f>SUMIFS('C2_Hinzu_Kürz'!$D$4:$D$203,'C2_Hinzu_Kürz'!$B$4:$B$203,$A298,'C2_Hinzu_Kürz'!$C$4:$C$203,CONCATENATE($B298," ",C298),'C2_Hinzu_Kürz'!$E$4:$E$203,"Hinzurechnung")</f>
        <v>0</v>
      </c>
      <c r="Q298" s="370">
        <f>SUMIFS('C2_Hinzu_Kürz'!$D$4:$D$203,'C2_Hinzu_Kürz'!$B$4:$B$203,$A298,'C2_Hinzu_Kürz'!$C$4:$C$203,CONCATENATE($B298," ",$C298),'C2_Hinzu_Kürz'!$E$4:$E$203,"Kürzung")</f>
        <v>0</v>
      </c>
      <c r="R298" s="389"/>
      <c r="S298" s="386"/>
      <c r="T298" s="388"/>
      <c r="U298" s="363">
        <f t="shared" si="220"/>
        <v>0</v>
      </c>
      <c r="V298" s="389"/>
      <c r="W298" s="388"/>
      <c r="X298" s="371"/>
      <c r="Y298" s="366"/>
      <c r="Z298" s="366"/>
    </row>
    <row r="299" spans="1:26" ht="30" outlineLevel="1">
      <c r="A299" s="346">
        <f>A250</f>
        <v>2013</v>
      </c>
      <c r="B299" s="47" t="s">
        <v>140</v>
      </c>
      <c r="C299" s="19" t="s">
        <v>141</v>
      </c>
      <c r="D299" s="366"/>
      <c r="E299" s="366"/>
      <c r="F299" s="366"/>
      <c r="G299" s="366"/>
      <c r="H299" s="366"/>
      <c r="I299" s="366"/>
      <c r="J299" s="359">
        <f t="shared" si="218"/>
        <v>0</v>
      </c>
      <c r="K299" s="359">
        <f t="shared" si="219"/>
        <v>0</v>
      </c>
      <c r="L299" s="366"/>
      <c r="M299" s="366"/>
      <c r="N299" s="366"/>
      <c r="O299" s="369"/>
      <c r="P299" s="370">
        <f>SUMIFS('C2_Hinzu_Kürz'!$D$4:$D$203,'C2_Hinzu_Kürz'!$B$4:$B$203,$A299,'C2_Hinzu_Kürz'!$C$4:$C$203,CONCATENATE($B299," ",C299),'C2_Hinzu_Kürz'!$E$4:$E$203,"Hinzurechnung")</f>
        <v>0</v>
      </c>
      <c r="Q299" s="370">
        <f>SUMIFS('C2_Hinzu_Kürz'!$D$4:$D$203,'C2_Hinzu_Kürz'!$B$4:$B$203,$A299,'C2_Hinzu_Kürz'!$C$4:$C$203,CONCATENATE($B299," ",$C299),'C2_Hinzu_Kürz'!$E$4:$E$203,"Kürzung")</f>
        <v>0</v>
      </c>
      <c r="R299" s="389"/>
      <c r="S299" s="386"/>
      <c r="T299" s="388"/>
      <c r="U299" s="363">
        <f t="shared" si="220"/>
        <v>0</v>
      </c>
      <c r="V299" s="396"/>
      <c r="W299" s="397"/>
      <c r="X299" s="371"/>
      <c r="Y299" s="366"/>
      <c r="Z299" s="366"/>
    </row>
    <row r="300" spans="1:26" outlineLevel="1">
      <c r="A300" s="346">
        <f>A250</f>
        <v>2013</v>
      </c>
      <c r="B300" s="47" t="s">
        <v>142</v>
      </c>
      <c r="C300" s="19" t="s">
        <v>143</v>
      </c>
      <c r="D300" s="366"/>
      <c r="E300" s="366"/>
      <c r="F300" s="366"/>
      <c r="G300" s="366"/>
      <c r="H300" s="366"/>
      <c r="I300" s="366"/>
      <c r="J300" s="359">
        <f t="shared" si="218"/>
        <v>0</v>
      </c>
      <c r="K300" s="359">
        <f t="shared" si="219"/>
        <v>0</v>
      </c>
      <c r="L300" s="366"/>
      <c r="M300" s="366"/>
      <c r="N300" s="372"/>
      <c r="O300" s="369"/>
      <c r="P300" s="370">
        <f>SUMIFS('C2_Hinzu_Kürz'!$D$4:$D$203,'C2_Hinzu_Kürz'!$B$4:$B$203,$A300,'C2_Hinzu_Kürz'!$C$4:$C$203,CONCATENATE($B300," ",C300),'C2_Hinzu_Kürz'!$E$4:$E$203,"Hinzurechnung")</f>
        <v>0</v>
      </c>
      <c r="Q300" s="370">
        <f>SUMIFS('C2_Hinzu_Kürz'!$D$4:$D$203,'C2_Hinzu_Kürz'!$B$4:$B$203,$A300,'C2_Hinzu_Kürz'!$C$4:$C$203,CONCATENATE($B300," ",$C300),'C2_Hinzu_Kürz'!$E$4:$E$203,"Kürzung")</f>
        <v>0</v>
      </c>
      <c r="R300" s="389"/>
      <c r="S300" s="386"/>
      <c r="T300" s="388"/>
      <c r="U300" s="363">
        <f t="shared" si="220"/>
        <v>0</v>
      </c>
      <c r="V300" s="389"/>
      <c r="W300" s="388"/>
      <c r="X300" s="371"/>
      <c r="Y300" s="366"/>
      <c r="Z300" s="366"/>
    </row>
    <row r="301" spans="1:26" outlineLevel="1">
      <c r="A301" s="346">
        <f>A250</f>
        <v>2013</v>
      </c>
      <c r="B301" s="47" t="s">
        <v>144</v>
      </c>
      <c r="C301" s="19" t="s">
        <v>130</v>
      </c>
      <c r="D301" s="366"/>
      <c r="E301" s="369"/>
      <c r="F301" s="366"/>
      <c r="G301" s="366"/>
      <c r="H301" s="366"/>
      <c r="I301" s="366"/>
      <c r="J301" s="359">
        <f t="shared" si="218"/>
        <v>0</v>
      </c>
      <c r="K301" s="359">
        <f t="shared" si="219"/>
        <v>0</v>
      </c>
      <c r="L301" s="366"/>
      <c r="M301" s="369"/>
      <c r="N301" s="370">
        <f>SUMIF('C1_Sonstiges'!B$275:B$324,$A250,'C1_Sonstiges'!D$275:D$324)</f>
        <v>0</v>
      </c>
      <c r="O301" s="373"/>
      <c r="P301" s="370">
        <f>SUMIFS('C2_Hinzu_Kürz'!$D$4:$D$203,'C2_Hinzu_Kürz'!$B$4:$B$203,$A301,'C2_Hinzu_Kürz'!$C$4:$C$203,CONCATENATE($B301," ",C301),'C2_Hinzu_Kürz'!$E$4:$E$203,"Hinzurechnung")</f>
        <v>0</v>
      </c>
      <c r="Q301" s="370">
        <f>SUMIFS('C2_Hinzu_Kürz'!$D$4:$D$203,'C2_Hinzu_Kürz'!$B$4:$B$203,$A301,'C2_Hinzu_Kürz'!$C$4:$C$203,CONCATENATE($B301," ",$C301),'C2_Hinzu_Kürz'!$E$4:$E$203,"Kürzung")</f>
        <v>0</v>
      </c>
      <c r="R301" s="396"/>
      <c r="S301" s="398"/>
      <c r="T301" s="397"/>
      <c r="U301" s="363">
        <f t="shared" si="220"/>
        <v>0</v>
      </c>
      <c r="V301" s="389"/>
      <c r="W301" s="388"/>
      <c r="X301" s="371"/>
      <c r="Y301" s="366"/>
      <c r="Z301" s="366"/>
    </row>
    <row r="302" spans="1:26" outlineLevel="1">
      <c r="A302" s="346">
        <f>A250</f>
        <v>2013</v>
      </c>
      <c r="B302" s="41" t="s">
        <v>407</v>
      </c>
      <c r="C302" s="15" t="s">
        <v>145</v>
      </c>
      <c r="D302" s="359">
        <f>D303+D304</f>
        <v>0</v>
      </c>
      <c r="E302" s="359">
        <f>E303+E304</f>
        <v>0</v>
      </c>
      <c r="F302" s="359">
        <f t="shared" ref="F302:K302" si="221">F303+F304</f>
        <v>0</v>
      </c>
      <c r="G302" s="359">
        <f t="shared" si="221"/>
        <v>0</v>
      </c>
      <c r="H302" s="359">
        <f t="shared" si="221"/>
        <v>0</v>
      </c>
      <c r="I302" s="359">
        <f t="shared" si="221"/>
        <v>0</v>
      </c>
      <c r="J302" s="359">
        <f t="shared" si="221"/>
        <v>0</v>
      </c>
      <c r="K302" s="359">
        <f t="shared" si="221"/>
        <v>0</v>
      </c>
      <c r="L302" s="359">
        <f>L303+L304</f>
        <v>0</v>
      </c>
      <c r="M302" s="359">
        <f>M303+M304</f>
        <v>0</v>
      </c>
      <c r="N302" s="374">
        <f>N303+N304</f>
        <v>0</v>
      </c>
      <c r="O302" s="360">
        <f>O303+O304</f>
        <v>0</v>
      </c>
      <c r="P302" s="360">
        <f t="shared" ref="P302" si="222">P303+P304</f>
        <v>0</v>
      </c>
      <c r="Q302" s="360">
        <f t="shared" ref="Q302" si="223">Q303+Q304</f>
        <v>0</v>
      </c>
      <c r="R302" s="389"/>
      <c r="S302" s="386"/>
      <c r="T302" s="388"/>
      <c r="U302" s="363">
        <f t="shared" ref="U302" si="224">U303+U304</f>
        <v>0</v>
      </c>
      <c r="V302" s="389"/>
      <c r="W302" s="388"/>
      <c r="X302" s="362">
        <f t="shared" ref="X302" si="225">X303+X304</f>
        <v>0</v>
      </c>
      <c r="Y302" s="359">
        <f t="shared" ref="Y302" si="226">Y303+Y304</f>
        <v>0</v>
      </c>
      <c r="Z302" s="359">
        <f t="shared" ref="Z302" si="227">Z303+Z304</f>
        <v>0</v>
      </c>
    </row>
    <row r="303" spans="1:26" outlineLevel="1">
      <c r="A303" s="346">
        <f>A250</f>
        <v>2013</v>
      </c>
      <c r="B303" s="41" t="s">
        <v>146</v>
      </c>
      <c r="C303" s="15" t="s">
        <v>147</v>
      </c>
      <c r="D303" s="366"/>
      <c r="E303" s="366"/>
      <c r="F303" s="366"/>
      <c r="G303" s="366"/>
      <c r="H303" s="366"/>
      <c r="I303" s="366"/>
      <c r="J303" s="359">
        <f t="shared" ref="J303" si="228">L303+N303</f>
        <v>0</v>
      </c>
      <c r="K303" s="359">
        <f t="shared" ref="K303" si="229">M303+O303</f>
        <v>0</v>
      </c>
      <c r="L303" s="366"/>
      <c r="M303" s="366"/>
      <c r="N303" s="366"/>
      <c r="O303" s="369"/>
      <c r="P303" s="370">
        <f>SUMIFS('C2_Hinzu_Kürz'!$D$4:$D$203,'C2_Hinzu_Kürz'!$B$4:$B$203,$A303,'C2_Hinzu_Kürz'!$C$4:$C$203,CONCATENATE($B303," ",C303),'C2_Hinzu_Kürz'!$E$4:$E$203,"Hinzurechnung")</f>
        <v>0</v>
      </c>
      <c r="Q303" s="370">
        <f>SUMIFS('C2_Hinzu_Kürz'!$D$4:$D$203,'C2_Hinzu_Kürz'!$B$4:$B$203,$A303,'C2_Hinzu_Kürz'!$C$4:$C$203,CONCATENATE($B303," ",$C303),'C2_Hinzu_Kürz'!$E$4:$E$203,"Kürzung")</f>
        <v>0</v>
      </c>
      <c r="R303" s="389"/>
      <c r="S303" s="386"/>
      <c r="T303" s="388"/>
      <c r="U303" s="363">
        <f>N303+P303-Q303-R303-S303-T303</f>
        <v>0</v>
      </c>
      <c r="V303" s="396"/>
      <c r="W303" s="397"/>
      <c r="X303" s="371"/>
      <c r="Y303" s="366"/>
      <c r="Z303" s="366"/>
    </row>
    <row r="304" spans="1:26" outlineLevel="1">
      <c r="A304" s="346">
        <f>A250</f>
        <v>2013</v>
      </c>
      <c r="B304" s="41" t="s">
        <v>148</v>
      </c>
      <c r="C304" s="20" t="s">
        <v>149</v>
      </c>
      <c r="D304" s="359">
        <f>D305+D306</f>
        <v>0</v>
      </c>
      <c r="E304" s="359">
        <f>E305+E306</f>
        <v>0</v>
      </c>
      <c r="F304" s="359">
        <f t="shared" ref="F304:K304" si="230">F305+F306</f>
        <v>0</v>
      </c>
      <c r="G304" s="359">
        <f t="shared" si="230"/>
        <v>0</v>
      </c>
      <c r="H304" s="359">
        <f t="shared" si="230"/>
        <v>0</v>
      </c>
      <c r="I304" s="359">
        <f t="shared" si="230"/>
        <v>0</v>
      </c>
      <c r="J304" s="359">
        <f t="shared" si="230"/>
        <v>0</v>
      </c>
      <c r="K304" s="359">
        <f t="shared" si="230"/>
        <v>0</v>
      </c>
      <c r="L304" s="359">
        <f>L305+L306</f>
        <v>0</v>
      </c>
      <c r="M304" s="359">
        <f>M305+M306</f>
        <v>0</v>
      </c>
      <c r="N304" s="359">
        <f>N305+N306</f>
        <v>0</v>
      </c>
      <c r="O304" s="360">
        <f>O305+O306</f>
        <v>0</v>
      </c>
      <c r="P304" s="360">
        <f t="shared" ref="P304" si="231">P305+P306</f>
        <v>0</v>
      </c>
      <c r="Q304" s="360">
        <f t="shared" ref="Q304" si="232">Q305+Q306</f>
        <v>0</v>
      </c>
      <c r="R304" s="389"/>
      <c r="S304" s="386"/>
      <c r="T304" s="388"/>
      <c r="U304" s="363">
        <f t="shared" ref="U304" si="233">U305+U306</f>
        <v>0</v>
      </c>
      <c r="V304" s="389"/>
      <c r="W304" s="388"/>
      <c r="X304" s="362">
        <f t="shared" ref="X304" si="234">X305+X306</f>
        <v>0</v>
      </c>
      <c r="Y304" s="359">
        <f t="shared" ref="Y304" si="235">Y305+Y306</f>
        <v>0</v>
      </c>
      <c r="Z304" s="359">
        <f t="shared" ref="Z304" si="236">Z305+Z306</f>
        <v>0</v>
      </c>
    </row>
    <row r="305" spans="1:26" outlineLevel="1">
      <c r="A305" s="346">
        <f>A250</f>
        <v>2013</v>
      </c>
      <c r="B305" s="47" t="s">
        <v>150</v>
      </c>
      <c r="C305" s="19" t="s">
        <v>926</v>
      </c>
      <c r="D305" s="366"/>
      <c r="E305" s="366"/>
      <c r="F305" s="366"/>
      <c r="G305" s="366"/>
      <c r="H305" s="366"/>
      <c r="I305" s="366"/>
      <c r="J305" s="359">
        <f t="shared" ref="J305:J306" si="237">L305+N305</f>
        <v>0</v>
      </c>
      <c r="K305" s="359">
        <f t="shared" ref="K305:K306" si="238">M305+O305</f>
        <v>0</v>
      </c>
      <c r="L305" s="366"/>
      <c r="M305" s="366"/>
      <c r="N305" s="366"/>
      <c r="O305" s="369"/>
      <c r="P305" s="370">
        <f>SUMIFS('C2_Hinzu_Kürz'!$D$4:$D$203,'C2_Hinzu_Kürz'!$B$4:$B$203,$A305,'C2_Hinzu_Kürz'!$C$4:$C$203,CONCATENATE($B305," ",C305),'C2_Hinzu_Kürz'!$E$4:$E$203,"Hinzurechnung")</f>
        <v>0</v>
      </c>
      <c r="Q305" s="370">
        <f>SUMIFS('C2_Hinzu_Kürz'!$D$4:$D$203,'C2_Hinzu_Kürz'!$B$4:$B$203,$A305,'C2_Hinzu_Kürz'!$C$4:$C$203,CONCATENATE($B305," ",$C305),'C2_Hinzu_Kürz'!$E$4:$E$203,"Kürzung")</f>
        <v>0</v>
      </c>
      <c r="R305" s="389"/>
      <c r="S305" s="386"/>
      <c r="T305" s="388"/>
      <c r="U305" s="363">
        <f>N305+P305-Q305-R305-S305-T305</f>
        <v>0</v>
      </c>
      <c r="V305" s="389"/>
      <c r="W305" s="388"/>
      <c r="X305" s="371"/>
      <c r="Y305" s="366"/>
      <c r="Z305" s="366"/>
    </row>
    <row r="306" spans="1:26" outlineLevel="1">
      <c r="A306" s="346">
        <f>A250</f>
        <v>2013</v>
      </c>
      <c r="B306" s="47" t="s">
        <v>151</v>
      </c>
      <c r="C306" s="19" t="s">
        <v>927</v>
      </c>
      <c r="D306" s="366"/>
      <c r="E306" s="366"/>
      <c r="F306" s="366"/>
      <c r="G306" s="366"/>
      <c r="H306" s="366"/>
      <c r="I306" s="366"/>
      <c r="J306" s="359">
        <f t="shared" si="237"/>
        <v>0</v>
      </c>
      <c r="K306" s="359">
        <f t="shared" si="238"/>
        <v>0</v>
      </c>
      <c r="L306" s="366"/>
      <c r="M306" s="366"/>
      <c r="N306" s="366"/>
      <c r="O306" s="369"/>
      <c r="P306" s="370">
        <f>SUMIFS('C2_Hinzu_Kürz'!$D$4:$D$203,'C2_Hinzu_Kürz'!$B$4:$B$203,$A306,'C2_Hinzu_Kürz'!$C$4:$C$203,CONCATENATE($B306," ",C306),'C2_Hinzu_Kürz'!$E$4:$E$203,"Hinzurechnung")</f>
        <v>0</v>
      </c>
      <c r="Q306" s="370">
        <f>SUMIFS('C2_Hinzu_Kürz'!$D$4:$D$203,'C2_Hinzu_Kürz'!$B$4:$B$203,$A306,'C2_Hinzu_Kürz'!$C$4:$C$203,CONCATENATE($B306," ",$C306),'C2_Hinzu_Kürz'!$E$4:$E$203,"Kürzung")</f>
        <v>0</v>
      </c>
      <c r="R306" s="396"/>
      <c r="S306" s="398"/>
      <c r="T306" s="397"/>
      <c r="U306" s="363">
        <f>N306+P306-Q306-R306-S306-T306</f>
        <v>0</v>
      </c>
      <c r="V306" s="389"/>
      <c r="W306" s="388"/>
      <c r="X306" s="371"/>
      <c r="Y306" s="366"/>
      <c r="Z306" s="366"/>
    </row>
    <row r="307" spans="1:26" outlineLevel="1">
      <c r="A307" s="346">
        <f>A250</f>
        <v>2013</v>
      </c>
      <c r="B307" s="41" t="s">
        <v>426</v>
      </c>
      <c r="C307" s="15" t="s">
        <v>153</v>
      </c>
      <c r="D307" s="359">
        <f>D308+D311+D312</f>
        <v>0</v>
      </c>
      <c r="E307" s="359">
        <f>E308+E311+E312</f>
        <v>0</v>
      </c>
      <c r="F307" s="359">
        <f t="shared" ref="F307:K307" si="239">F308+F311+F312</f>
        <v>0</v>
      </c>
      <c r="G307" s="359">
        <f t="shared" si="239"/>
        <v>0</v>
      </c>
      <c r="H307" s="359">
        <f t="shared" si="239"/>
        <v>0</v>
      </c>
      <c r="I307" s="359">
        <f t="shared" si="239"/>
        <v>0</v>
      </c>
      <c r="J307" s="359">
        <f t="shared" si="239"/>
        <v>0</v>
      </c>
      <c r="K307" s="359">
        <f t="shared" si="239"/>
        <v>0</v>
      </c>
      <c r="L307" s="359">
        <f>L308+L311+L312</f>
        <v>0</v>
      </c>
      <c r="M307" s="359">
        <f>M308+M311+M312</f>
        <v>0</v>
      </c>
      <c r="N307" s="359">
        <f>N308+N311+N312</f>
        <v>0</v>
      </c>
      <c r="O307" s="360">
        <f>O308+O311+O312</f>
        <v>0</v>
      </c>
      <c r="P307" s="359">
        <f t="shared" ref="P307" si="240">P308+P311+P312</f>
        <v>0</v>
      </c>
      <c r="Q307" s="360">
        <f t="shared" ref="Q307" si="241">Q308+Q311+Q312</f>
        <v>0</v>
      </c>
      <c r="R307" s="389"/>
      <c r="S307" s="386"/>
      <c r="T307" s="388"/>
      <c r="U307" s="363">
        <f t="shared" ref="U307" si="242">U308+U311+U312</f>
        <v>0</v>
      </c>
      <c r="V307" s="389"/>
      <c r="W307" s="388"/>
      <c r="X307" s="362">
        <f t="shared" ref="X307" si="243">X308+X311+X312</f>
        <v>0</v>
      </c>
      <c r="Y307" s="359">
        <f t="shared" ref="Y307" si="244">Y308+Y311+Y312</f>
        <v>0</v>
      </c>
      <c r="Z307" s="359">
        <f t="shared" ref="Z307" si="245">Z308+Z311+Z312</f>
        <v>0</v>
      </c>
    </row>
    <row r="308" spans="1:26" outlineLevel="1">
      <c r="A308" s="346">
        <f>A250</f>
        <v>2013</v>
      </c>
      <c r="B308" s="41" t="s">
        <v>154</v>
      </c>
      <c r="C308" s="15" t="s">
        <v>928</v>
      </c>
      <c r="D308" s="359">
        <f>D309+D310</f>
        <v>0</v>
      </c>
      <c r="E308" s="359">
        <f>E309+E310</f>
        <v>0</v>
      </c>
      <c r="F308" s="359">
        <f t="shared" ref="F308:K308" si="246">F309+F310</f>
        <v>0</v>
      </c>
      <c r="G308" s="359">
        <f t="shared" si="246"/>
        <v>0</v>
      </c>
      <c r="H308" s="359">
        <f t="shared" si="246"/>
        <v>0</v>
      </c>
      <c r="I308" s="359">
        <f t="shared" si="246"/>
        <v>0</v>
      </c>
      <c r="J308" s="359">
        <f t="shared" si="246"/>
        <v>0</v>
      </c>
      <c r="K308" s="359">
        <f t="shared" si="246"/>
        <v>0</v>
      </c>
      <c r="L308" s="359">
        <f>L309+L310</f>
        <v>0</v>
      </c>
      <c r="M308" s="359">
        <f>M309+M310</f>
        <v>0</v>
      </c>
      <c r="N308" s="359">
        <f>N309+N310</f>
        <v>0</v>
      </c>
      <c r="O308" s="360">
        <f>O309+O310</f>
        <v>0</v>
      </c>
      <c r="P308" s="359">
        <f t="shared" ref="P308" si="247">P309+P310</f>
        <v>0</v>
      </c>
      <c r="Q308" s="360">
        <f t="shared" ref="Q308" si="248">Q309+Q310</f>
        <v>0</v>
      </c>
      <c r="R308" s="389"/>
      <c r="S308" s="386"/>
      <c r="T308" s="388"/>
      <c r="U308" s="363">
        <f t="shared" ref="U308" si="249">U309+U310</f>
        <v>0</v>
      </c>
      <c r="V308" s="389"/>
      <c r="W308" s="388"/>
      <c r="X308" s="362">
        <f t="shared" ref="X308" si="250">X309+X310</f>
        <v>0</v>
      </c>
      <c r="Y308" s="359">
        <f t="shared" ref="Y308" si="251">Y309+Y310</f>
        <v>0</v>
      </c>
      <c r="Z308" s="359">
        <f t="shared" ref="Z308" si="252">Z309+Z310</f>
        <v>0</v>
      </c>
    </row>
    <row r="309" spans="1:26" ht="30" outlineLevel="1">
      <c r="A309" s="346">
        <f>A250</f>
        <v>2013</v>
      </c>
      <c r="B309" s="47" t="s">
        <v>155</v>
      </c>
      <c r="C309" s="19" t="s">
        <v>22</v>
      </c>
      <c r="D309" s="366"/>
      <c r="E309" s="366"/>
      <c r="F309" s="366"/>
      <c r="G309" s="366"/>
      <c r="H309" s="366"/>
      <c r="I309" s="366"/>
      <c r="J309" s="359">
        <f t="shared" ref="J309:J312" si="253">L309+N309</f>
        <v>0</v>
      </c>
      <c r="K309" s="359">
        <f t="shared" ref="K309:K312" si="254">M309+O309</f>
        <v>0</v>
      </c>
      <c r="L309" s="366"/>
      <c r="M309" s="366"/>
      <c r="N309" s="372"/>
      <c r="O309" s="369"/>
      <c r="P309" s="370">
        <f>SUMIFS('C2_Hinzu_Kürz'!$D$4:$D$203,'C2_Hinzu_Kürz'!$B$4:$B$203,$A309,'C2_Hinzu_Kürz'!$C$4:$C$203,CONCATENATE($B309," ",C309),'C2_Hinzu_Kürz'!$E$4:$E$203,"Hinzurechnung")</f>
        <v>0</v>
      </c>
      <c r="Q309" s="370">
        <f>SUMIFS('C2_Hinzu_Kürz'!$D$4:$D$203,'C2_Hinzu_Kürz'!$B$4:$B$203,$A309,'C2_Hinzu_Kürz'!$C$4:$C$203,CONCATENATE($B309," ",$C309),'C2_Hinzu_Kürz'!$E$4:$E$203,"Kürzung")</f>
        <v>0</v>
      </c>
      <c r="R309" s="389"/>
      <c r="S309" s="386"/>
      <c r="T309" s="388"/>
      <c r="U309" s="363">
        <f t="shared" ref="U309:U312" si="255">N309+P309-Q309-R309-S309-T309</f>
        <v>0</v>
      </c>
      <c r="V309" s="396"/>
      <c r="W309" s="397"/>
      <c r="X309" s="371"/>
      <c r="Y309" s="366"/>
      <c r="Z309" s="366"/>
    </row>
    <row r="310" spans="1:26" outlineLevel="1">
      <c r="A310" s="346">
        <f>A250</f>
        <v>2013</v>
      </c>
      <c r="B310" s="47" t="s">
        <v>156</v>
      </c>
      <c r="C310" s="19" t="s">
        <v>130</v>
      </c>
      <c r="D310" s="366"/>
      <c r="E310" s="369"/>
      <c r="F310" s="366"/>
      <c r="G310" s="366"/>
      <c r="H310" s="366"/>
      <c r="I310" s="366"/>
      <c r="J310" s="359">
        <f t="shared" si="253"/>
        <v>0</v>
      </c>
      <c r="K310" s="359">
        <f t="shared" si="254"/>
        <v>0</v>
      </c>
      <c r="L310" s="366"/>
      <c r="M310" s="369"/>
      <c r="N310" s="370">
        <f>SUMIF('C1_Sonstiges'!B$329:B$378,$A250,'C1_Sonstiges'!D$329:D$378)</f>
        <v>0</v>
      </c>
      <c r="O310" s="373"/>
      <c r="P310" s="370">
        <f>SUMIFS('C2_Hinzu_Kürz'!$D$4:$D$203,'C2_Hinzu_Kürz'!$B$4:$B$203,$A310,'C2_Hinzu_Kürz'!$C$4:$C$203,CONCATENATE($B310," ",C310),'C2_Hinzu_Kürz'!$E$4:$E$203,"Hinzurechnung")</f>
        <v>0</v>
      </c>
      <c r="Q310" s="370">
        <f>SUMIFS('C2_Hinzu_Kürz'!$D$4:$D$203,'C2_Hinzu_Kürz'!$B$4:$B$203,$A310,'C2_Hinzu_Kürz'!$C$4:$C$203,CONCATENATE($B310," ",$C310),'C2_Hinzu_Kürz'!$E$4:$E$203,"Kürzung")</f>
        <v>0</v>
      </c>
      <c r="R310" s="396"/>
      <c r="S310" s="398"/>
      <c r="T310" s="397"/>
      <c r="U310" s="363">
        <f t="shared" si="255"/>
        <v>0</v>
      </c>
      <c r="V310" s="389"/>
      <c r="W310" s="388"/>
      <c r="X310" s="371"/>
      <c r="Y310" s="366"/>
      <c r="Z310" s="366"/>
    </row>
    <row r="311" spans="1:26" outlineLevel="1">
      <c r="A311" s="346">
        <f>A250</f>
        <v>2013</v>
      </c>
      <c r="B311" s="41" t="s">
        <v>157</v>
      </c>
      <c r="C311" s="15" t="s">
        <v>158</v>
      </c>
      <c r="D311" s="366"/>
      <c r="E311" s="366"/>
      <c r="F311" s="366"/>
      <c r="G311" s="366"/>
      <c r="H311" s="366"/>
      <c r="I311" s="366"/>
      <c r="J311" s="359">
        <f t="shared" si="253"/>
        <v>0</v>
      </c>
      <c r="K311" s="359">
        <f t="shared" si="254"/>
        <v>0</v>
      </c>
      <c r="L311" s="366"/>
      <c r="M311" s="366"/>
      <c r="N311" s="375"/>
      <c r="O311" s="369"/>
      <c r="P311" s="370">
        <f>SUMIFS('C2_Hinzu_Kürz'!$D$4:$D$203,'C2_Hinzu_Kürz'!$B$4:$B$203,$A311,'C2_Hinzu_Kürz'!$C$4:$C$203,CONCATENATE($B311," ",C311),'C2_Hinzu_Kürz'!$E$4:$E$203,"Hinzurechnung")</f>
        <v>0</v>
      </c>
      <c r="Q311" s="370">
        <f>SUMIFS('C2_Hinzu_Kürz'!$D$4:$D$203,'C2_Hinzu_Kürz'!$B$4:$B$203,$A311,'C2_Hinzu_Kürz'!$C$4:$C$203,CONCATENATE($B311," ",$C311),'C2_Hinzu_Kürz'!$E$4:$E$203,"Kürzung")</f>
        <v>0</v>
      </c>
      <c r="R311" s="389"/>
      <c r="S311" s="386"/>
      <c r="T311" s="388"/>
      <c r="U311" s="363">
        <f t="shared" si="255"/>
        <v>0</v>
      </c>
      <c r="V311" s="389"/>
      <c r="W311" s="388"/>
      <c r="X311" s="371"/>
      <c r="Y311" s="366"/>
      <c r="Z311" s="366"/>
    </row>
    <row r="312" spans="1:26" ht="30" outlineLevel="1">
      <c r="A312" s="346">
        <f>A250</f>
        <v>2013</v>
      </c>
      <c r="B312" s="41" t="s">
        <v>159</v>
      </c>
      <c r="C312" s="15" t="s">
        <v>1163</v>
      </c>
      <c r="D312" s="366"/>
      <c r="E312" s="366"/>
      <c r="F312" s="366"/>
      <c r="G312" s="366"/>
      <c r="H312" s="366"/>
      <c r="I312" s="366"/>
      <c r="J312" s="359">
        <f t="shared" si="253"/>
        <v>0</v>
      </c>
      <c r="K312" s="359">
        <f t="shared" si="254"/>
        <v>0</v>
      </c>
      <c r="L312" s="366"/>
      <c r="M312" s="366"/>
      <c r="N312" s="375"/>
      <c r="O312" s="369"/>
      <c r="P312" s="370">
        <f>SUMIFS('C2_Hinzu_Kürz'!$D$4:$D$203,'C2_Hinzu_Kürz'!$B$4:$B$203,$A312,'C2_Hinzu_Kürz'!$C$4:$C$203,CONCATENATE($B312," ",C312),'C2_Hinzu_Kürz'!$E$4:$E$203,"Hinzurechnung")</f>
        <v>0</v>
      </c>
      <c r="Q312" s="370">
        <f>SUMIFS('C2_Hinzu_Kürz'!$D$4:$D$203,'C2_Hinzu_Kürz'!$B$4:$B$203,$A312,'C2_Hinzu_Kürz'!$C$4:$C$203,CONCATENATE($B312," ",$C312),'C2_Hinzu_Kürz'!$E$4:$E$203,"Kürzung")</f>
        <v>0</v>
      </c>
      <c r="R312" s="389"/>
      <c r="S312" s="386"/>
      <c r="T312" s="388"/>
      <c r="U312" s="363">
        <f t="shared" si="255"/>
        <v>0</v>
      </c>
      <c r="V312" s="389"/>
      <c r="W312" s="388"/>
      <c r="X312" s="371"/>
      <c r="Y312" s="366"/>
      <c r="Z312" s="366"/>
    </row>
    <row r="313" spans="1:26" outlineLevel="1">
      <c r="A313" s="346">
        <f>A250</f>
        <v>2013</v>
      </c>
      <c r="B313" s="41" t="s">
        <v>428</v>
      </c>
      <c r="C313" s="15" t="s">
        <v>162</v>
      </c>
      <c r="D313" s="362">
        <f>SUM(D314:D331)</f>
        <v>0</v>
      </c>
      <c r="E313" s="362">
        <f t="shared" ref="E313:I313" si="256">SUM(E314:E331)</f>
        <v>0</v>
      </c>
      <c r="F313" s="362">
        <f t="shared" si="256"/>
        <v>0</v>
      </c>
      <c r="G313" s="362">
        <f t="shared" si="256"/>
        <v>0</v>
      </c>
      <c r="H313" s="362">
        <f t="shared" si="256"/>
        <v>0</v>
      </c>
      <c r="I313" s="362">
        <f t="shared" si="256"/>
        <v>0</v>
      </c>
      <c r="J313" s="362">
        <f>SUM(J314:J331)</f>
        <v>0</v>
      </c>
      <c r="K313" s="362">
        <f t="shared" ref="K313:Z313" si="257">SUM(K314:K331)</f>
        <v>0</v>
      </c>
      <c r="L313" s="362">
        <f t="shared" si="257"/>
        <v>0</v>
      </c>
      <c r="M313" s="362">
        <f t="shared" si="257"/>
        <v>0</v>
      </c>
      <c r="N313" s="362">
        <f t="shared" si="257"/>
        <v>0</v>
      </c>
      <c r="O313" s="362">
        <f t="shared" si="257"/>
        <v>0</v>
      </c>
      <c r="P313" s="362">
        <f t="shared" si="257"/>
        <v>0</v>
      </c>
      <c r="Q313" s="362">
        <f t="shared" si="257"/>
        <v>0</v>
      </c>
      <c r="R313" s="389"/>
      <c r="S313" s="386"/>
      <c r="T313" s="388"/>
      <c r="U313" s="362">
        <f t="shared" si="257"/>
        <v>0</v>
      </c>
      <c r="V313" s="396"/>
      <c r="W313" s="397"/>
      <c r="X313" s="362">
        <f t="shared" si="257"/>
        <v>0</v>
      </c>
      <c r="Y313" s="362">
        <f t="shared" si="257"/>
        <v>0</v>
      </c>
      <c r="Z313" s="362">
        <f t="shared" si="257"/>
        <v>0</v>
      </c>
    </row>
    <row r="314" spans="1:26" outlineLevel="1">
      <c r="A314" s="346">
        <f>A250</f>
        <v>2013</v>
      </c>
      <c r="B314" s="47" t="s">
        <v>163</v>
      </c>
      <c r="C314" s="19" t="s">
        <v>929</v>
      </c>
      <c r="D314" s="366"/>
      <c r="E314" s="366"/>
      <c r="F314" s="366"/>
      <c r="G314" s="366"/>
      <c r="H314" s="366"/>
      <c r="I314" s="366"/>
      <c r="J314" s="359">
        <f t="shared" ref="J314:J335" si="258">L314+N314</f>
        <v>0</v>
      </c>
      <c r="K314" s="359">
        <f t="shared" ref="K314:K335" si="259">M314+O314</f>
        <v>0</v>
      </c>
      <c r="L314" s="366"/>
      <c r="M314" s="366"/>
      <c r="N314" s="366"/>
      <c r="O314" s="369"/>
      <c r="P314" s="370">
        <f>SUMIFS('C2_Hinzu_Kürz'!$D$4:$D$203,'C2_Hinzu_Kürz'!$B$4:$B$203,$A314,'C2_Hinzu_Kürz'!$C$4:$C$203,CONCATENATE($B314," ",C314),'C2_Hinzu_Kürz'!$E$4:$E$203,"Hinzurechnung")</f>
        <v>0</v>
      </c>
      <c r="Q314" s="370">
        <f>SUMIFS('C2_Hinzu_Kürz'!$D$4:$D$203,'C2_Hinzu_Kürz'!$B$4:$B$203,$A314,'C2_Hinzu_Kürz'!$C$4:$C$203,CONCATENATE($B314," ",$C314),'C2_Hinzu_Kürz'!$E$4:$E$203,"Kürzung")</f>
        <v>0</v>
      </c>
      <c r="R314" s="389"/>
      <c r="S314" s="386"/>
      <c r="T314" s="388"/>
      <c r="U314" s="363">
        <f t="shared" ref="U314:U335" si="260">N314+P314-Q314-R314-S314-T314</f>
        <v>0</v>
      </c>
      <c r="V314" s="389"/>
      <c r="W314" s="388"/>
      <c r="X314" s="371"/>
      <c r="Y314" s="366"/>
      <c r="Z314" s="366"/>
    </row>
    <row r="315" spans="1:26" outlineLevel="1">
      <c r="A315" s="346">
        <f>A250</f>
        <v>2013</v>
      </c>
      <c r="B315" s="47" t="s">
        <v>164</v>
      </c>
      <c r="C315" s="14" t="s">
        <v>930</v>
      </c>
      <c r="D315" s="366"/>
      <c r="E315" s="366"/>
      <c r="F315" s="366"/>
      <c r="G315" s="366"/>
      <c r="H315" s="366"/>
      <c r="I315" s="366"/>
      <c r="J315" s="359">
        <f t="shared" si="258"/>
        <v>0</v>
      </c>
      <c r="K315" s="359">
        <f t="shared" si="259"/>
        <v>0</v>
      </c>
      <c r="L315" s="366"/>
      <c r="M315" s="366"/>
      <c r="N315" s="366"/>
      <c r="O315" s="369"/>
      <c r="P315" s="370">
        <f>SUMIFS('C2_Hinzu_Kürz'!$D$4:$D$203,'C2_Hinzu_Kürz'!$B$4:$B$203,$A315,'C2_Hinzu_Kürz'!$C$4:$C$203,CONCATENATE($B315," ",C315),'C2_Hinzu_Kürz'!$E$4:$E$203,"Hinzurechnung")</f>
        <v>0</v>
      </c>
      <c r="Q315" s="370">
        <f>SUMIFS('C2_Hinzu_Kürz'!$D$4:$D$203,'C2_Hinzu_Kürz'!$B$4:$B$203,$A315,'C2_Hinzu_Kürz'!$C$4:$C$203,CONCATENATE($B315," ",$C315),'C2_Hinzu_Kürz'!$E$4:$E$203,"Kürzung")</f>
        <v>0</v>
      </c>
      <c r="R315" s="396"/>
      <c r="S315" s="398"/>
      <c r="T315" s="397"/>
      <c r="U315" s="363">
        <f t="shared" si="260"/>
        <v>0</v>
      </c>
      <c r="V315" s="389"/>
      <c r="W315" s="388"/>
      <c r="X315" s="371"/>
      <c r="Y315" s="366"/>
      <c r="Z315" s="366"/>
    </row>
    <row r="316" spans="1:26" outlineLevel="1">
      <c r="A316" s="346">
        <f>A250</f>
        <v>2013</v>
      </c>
      <c r="B316" s="47" t="s">
        <v>165</v>
      </c>
      <c r="C316" s="14" t="s">
        <v>1293</v>
      </c>
      <c r="D316" s="366"/>
      <c r="E316" s="366"/>
      <c r="F316" s="366"/>
      <c r="G316" s="366"/>
      <c r="H316" s="366"/>
      <c r="I316" s="366"/>
      <c r="J316" s="359">
        <f t="shared" si="258"/>
        <v>0</v>
      </c>
      <c r="K316" s="359">
        <f t="shared" si="259"/>
        <v>0</v>
      </c>
      <c r="L316" s="366"/>
      <c r="M316" s="366"/>
      <c r="N316" s="366"/>
      <c r="O316" s="369"/>
      <c r="P316" s="370">
        <f>SUMIFS('C2_Hinzu_Kürz'!$D$4:$D$203,'C2_Hinzu_Kürz'!$B$4:$B$203,$A316,'C2_Hinzu_Kürz'!$C$4:$C$203,CONCATENATE($B316," ",C316),'C2_Hinzu_Kürz'!$E$4:$E$203,"Hinzurechnung")</f>
        <v>0</v>
      </c>
      <c r="Q316" s="370">
        <f>SUMIFS('C2_Hinzu_Kürz'!$D$4:$D$203,'C2_Hinzu_Kürz'!$B$4:$B$203,$A316,'C2_Hinzu_Kürz'!$C$4:$C$203,CONCATENATE($B316," ",$C316),'C2_Hinzu_Kürz'!$E$4:$E$203,"Kürzung")</f>
        <v>0</v>
      </c>
      <c r="R316" s="389"/>
      <c r="S316" s="386"/>
      <c r="T316" s="388"/>
      <c r="U316" s="363">
        <f t="shared" si="260"/>
        <v>0</v>
      </c>
      <c r="V316" s="389"/>
      <c r="W316" s="388"/>
      <c r="X316" s="371"/>
      <c r="Y316" s="366"/>
      <c r="Z316" s="366"/>
    </row>
    <row r="317" spans="1:26" outlineLevel="1">
      <c r="A317" s="346">
        <f>A250</f>
        <v>2013</v>
      </c>
      <c r="B317" s="47" t="s">
        <v>166</v>
      </c>
      <c r="C317" s="19" t="s">
        <v>931</v>
      </c>
      <c r="D317" s="366"/>
      <c r="E317" s="366"/>
      <c r="F317" s="366"/>
      <c r="G317" s="366"/>
      <c r="H317" s="366"/>
      <c r="I317" s="366"/>
      <c r="J317" s="359">
        <f t="shared" si="258"/>
        <v>0</v>
      </c>
      <c r="K317" s="359">
        <f t="shared" si="259"/>
        <v>0</v>
      </c>
      <c r="L317" s="366"/>
      <c r="M317" s="366"/>
      <c r="N317" s="366"/>
      <c r="O317" s="369"/>
      <c r="P317" s="370">
        <f>SUMIFS('C2_Hinzu_Kürz'!$D$4:$D$203,'C2_Hinzu_Kürz'!$B$4:$B$203,$A317,'C2_Hinzu_Kürz'!$C$4:$C$203,CONCATENATE($B317," ",C317),'C2_Hinzu_Kürz'!$E$4:$E$203,"Hinzurechnung")</f>
        <v>0</v>
      </c>
      <c r="Q317" s="370">
        <f>SUMIFS('C2_Hinzu_Kürz'!$D$4:$D$203,'C2_Hinzu_Kürz'!$B$4:$B$203,$A317,'C2_Hinzu_Kürz'!$C$4:$C$203,CONCATENATE($B317," ",$C317),'C2_Hinzu_Kürz'!$E$4:$E$203,"Kürzung")</f>
        <v>0</v>
      </c>
      <c r="R317" s="389"/>
      <c r="S317" s="386"/>
      <c r="T317" s="388"/>
      <c r="U317" s="363">
        <f t="shared" si="260"/>
        <v>0</v>
      </c>
      <c r="V317" s="396"/>
      <c r="W317" s="397"/>
      <c r="X317" s="371"/>
      <c r="Y317" s="366"/>
      <c r="Z317" s="366"/>
    </row>
    <row r="318" spans="1:26" outlineLevel="1">
      <c r="A318" s="346">
        <f>A250</f>
        <v>2013</v>
      </c>
      <c r="B318" s="47" t="s">
        <v>167</v>
      </c>
      <c r="C318" s="19" t="s">
        <v>932</v>
      </c>
      <c r="D318" s="366"/>
      <c r="E318" s="366"/>
      <c r="F318" s="366"/>
      <c r="G318" s="366"/>
      <c r="H318" s="366"/>
      <c r="I318" s="366"/>
      <c r="J318" s="359">
        <f t="shared" si="258"/>
        <v>0</v>
      </c>
      <c r="K318" s="359">
        <f t="shared" si="259"/>
        <v>0</v>
      </c>
      <c r="L318" s="366"/>
      <c r="M318" s="366"/>
      <c r="N318" s="366"/>
      <c r="O318" s="369"/>
      <c r="P318" s="370">
        <f>SUMIFS('C2_Hinzu_Kürz'!$D$4:$D$203,'C2_Hinzu_Kürz'!$B$4:$B$203,$A318,'C2_Hinzu_Kürz'!$C$4:$C$203,CONCATENATE($B318," ",C318),'C2_Hinzu_Kürz'!$E$4:$E$203,"Hinzurechnung")</f>
        <v>0</v>
      </c>
      <c r="Q318" s="370">
        <f>SUMIFS('C2_Hinzu_Kürz'!$D$4:$D$203,'C2_Hinzu_Kürz'!$B$4:$B$203,$A318,'C2_Hinzu_Kürz'!$C$4:$C$203,CONCATENATE($B318," ",$C318),'C2_Hinzu_Kürz'!$E$4:$E$203,"Kürzung")</f>
        <v>0</v>
      </c>
      <c r="R318" s="389"/>
      <c r="S318" s="386"/>
      <c r="T318" s="388"/>
      <c r="U318" s="363">
        <f t="shared" si="260"/>
        <v>0</v>
      </c>
      <c r="V318" s="389"/>
      <c r="W318" s="388"/>
      <c r="X318" s="371"/>
      <c r="Y318" s="366"/>
      <c r="Z318" s="366"/>
    </row>
    <row r="319" spans="1:26" outlineLevel="1">
      <c r="A319" s="346">
        <f>A250</f>
        <v>2013</v>
      </c>
      <c r="B319" s="47" t="s">
        <v>168</v>
      </c>
      <c r="C319" s="19" t="s">
        <v>933</v>
      </c>
      <c r="D319" s="366"/>
      <c r="E319" s="366"/>
      <c r="F319" s="366"/>
      <c r="G319" s="366"/>
      <c r="H319" s="366"/>
      <c r="I319" s="366"/>
      <c r="J319" s="359">
        <f t="shared" si="258"/>
        <v>0</v>
      </c>
      <c r="K319" s="359">
        <f t="shared" si="259"/>
        <v>0</v>
      </c>
      <c r="L319" s="366"/>
      <c r="M319" s="366"/>
      <c r="N319" s="366"/>
      <c r="O319" s="369"/>
      <c r="P319" s="370">
        <f>SUMIFS('C2_Hinzu_Kürz'!$D$4:$D$203,'C2_Hinzu_Kürz'!$B$4:$B$203,$A319,'C2_Hinzu_Kürz'!$C$4:$C$203,CONCATENATE($B319," ",C319),'C2_Hinzu_Kürz'!$E$4:$E$203,"Hinzurechnung")</f>
        <v>0</v>
      </c>
      <c r="Q319" s="370">
        <f>SUMIFS('C2_Hinzu_Kürz'!$D$4:$D$203,'C2_Hinzu_Kürz'!$B$4:$B$203,$A319,'C2_Hinzu_Kürz'!$C$4:$C$203,CONCATENATE($B319," ",$C319),'C2_Hinzu_Kürz'!$E$4:$E$203,"Kürzung")</f>
        <v>0</v>
      </c>
      <c r="R319" s="396"/>
      <c r="S319" s="398"/>
      <c r="T319" s="397"/>
      <c r="U319" s="363">
        <f t="shared" si="260"/>
        <v>0</v>
      </c>
      <c r="V319" s="389"/>
      <c r="W319" s="388"/>
      <c r="X319" s="371"/>
      <c r="Y319" s="366"/>
      <c r="Z319" s="366"/>
    </row>
    <row r="320" spans="1:26" outlineLevel="1">
      <c r="A320" s="346">
        <f>A250</f>
        <v>2013</v>
      </c>
      <c r="B320" s="47" t="s">
        <v>169</v>
      </c>
      <c r="C320" s="19" t="s">
        <v>934</v>
      </c>
      <c r="D320" s="366"/>
      <c r="E320" s="366"/>
      <c r="F320" s="366"/>
      <c r="G320" s="366"/>
      <c r="H320" s="366"/>
      <c r="I320" s="366"/>
      <c r="J320" s="359">
        <f t="shared" si="258"/>
        <v>0</v>
      </c>
      <c r="K320" s="359">
        <f t="shared" si="259"/>
        <v>0</v>
      </c>
      <c r="L320" s="366"/>
      <c r="M320" s="366"/>
      <c r="N320" s="366"/>
      <c r="O320" s="369"/>
      <c r="P320" s="370">
        <f>SUMIFS('C2_Hinzu_Kürz'!$D$4:$D$203,'C2_Hinzu_Kürz'!$B$4:$B$203,$A320,'C2_Hinzu_Kürz'!$C$4:$C$203,CONCATENATE($B320," ",C320),'C2_Hinzu_Kürz'!$E$4:$E$203,"Hinzurechnung")</f>
        <v>0</v>
      </c>
      <c r="Q320" s="370">
        <f>SUMIFS('C2_Hinzu_Kürz'!$D$4:$D$203,'C2_Hinzu_Kürz'!$B$4:$B$203,$A320,'C2_Hinzu_Kürz'!$C$4:$C$203,CONCATENATE($B320," ",$C320),'C2_Hinzu_Kürz'!$E$4:$E$203,"Kürzung")</f>
        <v>0</v>
      </c>
      <c r="R320" s="389"/>
      <c r="S320" s="386"/>
      <c r="T320" s="388"/>
      <c r="U320" s="363">
        <f t="shared" si="260"/>
        <v>0</v>
      </c>
      <c r="V320" s="389"/>
      <c r="W320" s="388"/>
      <c r="X320" s="371"/>
      <c r="Y320" s="366"/>
      <c r="Z320" s="366"/>
    </row>
    <row r="321" spans="1:26" outlineLevel="1">
      <c r="A321" s="346">
        <f>A250</f>
        <v>2013</v>
      </c>
      <c r="B321" s="47" t="s">
        <v>170</v>
      </c>
      <c r="C321" s="19" t="s">
        <v>935</v>
      </c>
      <c r="D321" s="366"/>
      <c r="E321" s="366"/>
      <c r="F321" s="366"/>
      <c r="G321" s="366"/>
      <c r="H321" s="366"/>
      <c r="I321" s="366"/>
      <c r="J321" s="359">
        <f t="shared" si="258"/>
        <v>0</v>
      </c>
      <c r="K321" s="359">
        <f t="shared" si="259"/>
        <v>0</v>
      </c>
      <c r="L321" s="366"/>
      <c r="M321" s="366"/>
      <c r="N321" s="366"/>
      <c r="O321" s="369"/>
      <c r="P321" s="370">
        <f>SUMIFS('C2_Hinzu_Kürz'!$D$4:$D$203,'C2_Hinzu_Kürz'!$B$4:$B$203,$A321,'C2_Hinzu_Kürz'!$C$4:$C$203,CONCATENATE($B321," ",C321),'C2_Hinzu_Kürz'!$E$4:$E$203,"Hinzurechnung")</f>
        <v>0</v>
      </c>
      <c r="Q321" s="370">
        <f>SUMIFS('C2_Hinzu_Kürz'!$D$4:$D$203,'C2_Hinzu_Kürz'!$B$4:$B$203,$A321,'C2_Hinzu_Kürz'!$C$4:$C$203,CONCATENATE($B321," ",$C321),'C2_Hinzu_Kürz'!$E$4:$E$203,"Kürzung")</f>
        <v>0</v>
      </c>
      <c r="R321" s="389"/>
      <c r="S321" s="386"/>
      <c r="T321" s="388"/>
      <c r="U321" s="363">
        <f t="shared" si="260"/>
        <v>0</v>
      </c>
      <c r="V321" s="389"/>
      <c r="W321" s="388"/>
      <c r="X321" s="371"/>
      <c r="Y321" s="366"/>
      <c r="Z321" s="366"/>
    </row>
    <row r="322" spans="1:26" outlineLevel="1">
      <c r="A322" s="346">
        <f>A250</f>
        <v>2013</v>
      </c>
      <c r="B322" s="47" t="s">
        <v>171</v>
      </c>
      <c r="C322" s="19" t="s">
        <v>936</v>
      </c>
      <c r="D322" s="366"/>
      <c r="E322" s="366"/>
      <c r="F322" s="366"/>
      <c r="G322" s="366"/>
      <c r="H322" s="366"/>
      <c r="I322" s="366"/>
      <c r="J322" s="359">
        <f t="shared" si="258"/>
        <v>0</v>
      </c>
      <c r="K322" s="359">
        <f t="shared" si="259"/>
        <v>0</v>
      </c>
      <c r="L322" s="366"/>
      <c r="M322" s="366"/>
      <c r="N322" s="366"/>
      <c r="O322" s="369"/>
      <c r="P322" s="370">
        <f>SUMIFS('C2_Hinzu_Kürz'!$D$4:$D$203,'C2_Hinzu_Kürz'!$B$4:$B$203,$A322,'C2_Hinzu_Kürz'!$C$4:$C$203,CONCATENATE($B322," ",C322),'C2_Hinzu_Kürz'!$E$4:$E$203,"Hinzurechnung")</f>
        <v>0</v>
      </c>
      <c r="Q322" s="370">
        <f>SUMIFS('C2_Hinzu_Kürz'!$D$4:$D$203,'C2_Hinzu_Kürz'!$B$4:$B$203,$A322,'C2_Hinzu_Kürz'!$C$4:$C$203,CONCATENATE($B322," ",$C322),'C2_Hinzu_Kürz'!$E$4:$E$203,"Kürzung")</f>
        <v>0</v>
      </c>
      <c r="R322" s="389"/>
      <c r="S322" s="386"/>
      <c r="T322" s="388"/>
      <c r="U322" s="363">
        <f t="shared" si="260"/>
        <v>0</v>
      </c>
      <c r="V322" s="389"/>
      <c r="W322" s="388"/>
      <c r="X322" s="371"/>
      <c r="Y322" s="366"/>
      <c r="Z322" s="366"/>
    </row>
    <row r="323" spans="1:26" outlineLevel="1">
      <c r="A323" s="346">
        <f>A250</f>
        <v>2013</v>
      </c>
      <c r="B323" s="47" t="s">
        <v>172</v>
      </c>
      <c r="C323" s="19" t="s">
        <v>937</v>
      </c>
      <c r="D323" s="366"/>
      <c r="E323" s="366"/>
      <c r="F323" s="366"/>
      <c r="G323" s="366"/>
      <c r="H323" s="366"/>
      <c r="I323" s="366"/>
      <c r="J323" s="359">
        <f t="shared" si="258"/>
        <v>0</v>
      </c>
      <c r="K323" s="359">
        <f t="shared" si="259"/>
        <v>0</v>
      </c>
      <c r="L323" s="366"/>
      <c r="M323" s="366"/>
      <c r="N323" s="366"/>
      <c r="O323" s="369"/>
      <c r="P323" s="370">
        <f>SUMIFS('C2_Hinzu_Kürz'!$D$4:$D$203,'C2_Hinzu_Kürz'!$B$4:$B$203,$A323,'C2_Hinzu_Kürz'!$C$4:$C$203,CONCATENATE($B323," ",C323),'C2_Hinzu_Kürz'!$E$4:$E$203,"Hinzurechnung")</f>
        <v>0</v>
      </c>
      <c r="Q323" s="370">
        <f>SUMIFS('C2_Hinzu_Kürz'!$D$4:$D$203,'C2_Hinzu_Kürz'!$B$4:$B$203,$A323,'C2_Hinzu_Kürz'!$C$4:$C$203,CONCATENATE($B323," ",$C323),'C2_Hinzu_Kürz'!$E$4:$E$203,"Kürzung")</f>
        <v>0</v>
      </c>
      <c r="R323" s="389"/>
      <c r="S323" s="386"/>
      <c r="T323" s="388"/>
      <c r="U323" s="363">
        <f t="shared" si="260"/>
        <v>0</v>
      </c>
      <c r="V323" s="396"/>
      <c r="W323" s="397"/>
      <c r="X323" s="371"/>
      <c r="Y323" s="366"/>
      <c r="Z323" s="366"/>
    </row>
    <row r="324" spans="1:26" outlineLevel="1">
      <c r="A324" s="346">
        <f>A250</f>
        <v>2013</v>
      </c>
      <c r="B324" s="47" t="s">
        <v>173</v>
      </c>
      <c r="C324" s="19" t="s">
        <v>938</v>
      </c>
      <c r="D324" s="366"/>
      <c r="E324" s="366"/>
      <c r="F324" s="366"/>
      <c r="G324" s="366"/>
      <c r="H324" s="366"/>
      <c r="I324" s="366"/>
      <c r="J324" s="359">
        <f t="shared" si="258"/>
        <v>0</v>
      </c>
      <c r="K324" s="359">
        <f t="shared" si="259"/>
        <v>0</v>
      </c>
      <c r="L324" s="366"/>
      <c r="M324" s="366"/>
      <c r="N324" s="366"/>
      <c r="O324" s="369"/>
      <c r="P324" s="370">
        <f>SUMIFS('C2_Hinzu_Kürz'!$D$4:$D$203,'C2_Hinzu_Kürz'!$B$4:$B$203,$A324,'C2_Hinzu_Kürz'!$C$4:$C$203,CONCATENATE($B324," ",C324),'C2_Hinzu_Kürz'!$E$4:$E$203,"Hinzurechnung")</f>
        <v>0</v>
      </c>
      <c r="Q324" s="370">
        <f>SUMIFS('C2_Hinzu_Kürz'!$D$4:$D$203,'C2_Hinzu_Kürz'!$B$4:$B$203,$A324,'C2_Hinzu_Kürz'!$C$4:$C$203,CONCATENATE($B324," ",$C324),'C2_Hinzu_Kürz'!$E$4:$E$203,"Kürzung")</f>
        <v>0</v>
      </c>
      <c r="R324" s="396"/>
      <c r="S324" s="398"/>
      <c r="T324" s="397"/>
      <c r="U324" s="363">
        <f t="shared" si="260"/>
        <v>0</v>
      </c>
      <c r="V324" s="389"/>
      <c r="W324" s="388"/>
      <c r="X324" s="371"/>
      <c r="Y324" s="366"/>
      <c r="Z324" s="366"/>
    </row>
    <row r="325" spans="1:26" outlineLevel="1">
      <c r="A325" s="346">
        <f>A250</f>
        <v>2013</v>
      </c>
      <c r="B325" s="47" t="s">
        <v>174</v>
      </c>
      <c r="C325" s="19" t="s">
        <v>939</v>
      </c>
      <c r="D325" s="366"/>
      <c r="E325" s="366"/>
      <c r="F325" s="366"/>
      <c r="G325" s="366"/>
      <c r="H325" s="366"/>
      <c r="I325" s="366"/>
      <c r="J325" s="359">
        <f t="shared" si="258"/>
        <v>0</v>
      </c>
      <c r="K325" s="359">
        <f t="shared" si="259"/>
        <v>0</v>
      </c>
      <c r="L325" s="366"/>
      <c r="M325" s="366"/>
      <c r="N325" s="366"/>
      <c r="O325" s="369"/>
      <c r="P325" s="370">
        <f>SUMIFS('C2_Hinzu_Kürz'!$D$4:$D$203,'C2_Hinzu_Kürz'!$B$4:$B$203,$A325,'C2_Hinzu_Kürz'!$C$4:$C$203,CONCATENATE($B325," ",C325),'C2_Hinzu_Kürz'!$E$4:$E$203,"Hinzurechnung")</f>
        <v>0</v>
      </c>
      <c r="Q325" s="370">
        <f>SUMIFS('C2_Hinzu_Kürz'!$D$4:$D$203,'C2_Hinzu_Kürz'!$B$4:$B$203,$A325,'C2_Hinzu_Kürz'!$C$4:$C$203,CONCATENATE($B325," ",$C325),'C2_Hinzu_Kürz'!$E$4:$E$203,"Kürzung")</f>
        <v>0</v>
      </c>
      <c r="R325" s="389"/>
      <c r="S325" s="386"/>
      <c r="T325" s="388"/>
      <c r="U325" s="363">
        <f t="shared" si="260"/>
        <v>0</v>
      </c>
      <c r="V325" s="389"/>
      <c r="W325" s="388"/>
      <c r="X325" s="371"/>
      <c r="Y325" s="366"/>
      <c r="Z325" s="366"/>
    </row>
    <row r="326" spans="1:26" outlineLevel="1">
      <c r="A326" s="346">
        <f>A250</f>
        <v>2013</v>
      </c>
      <c r="B326" s="47" t="s">
        <v>175</v>
      </c>
      <c r="C326" s="19" t="s">
        <v>940</v>
      </c>
      <c r="D326" s="366"/>
      <c r="E326" s="366"/>
      <c r="F326" s="366"/>
      <c r="G326" s="366"/>
      <c r="H326" s="366"/>
      <c r="I326" s="366"/>
      <c r="J326" s="359">
        <f t="shared" si="258"/>
        <v>0</v>
      </c>
      <c r="K326" s="359">
        <f t="shared" si="259"/>
        <v>0</v>
      </c>
      <c r="L326" s="366"/>
      <c r="M326" s="366"/>
      <c r="N326" s="366"/>
      <c r="O326" s="369"/>
      <c r="P326" s="370">
        <f>SUMIFS('C2_Hinzu_Kürz'!$D$4:$D$203,'C2_Hinzu_Kürz'!$B$4:$B$203,$A326,'C2_Hinzu_Kürz'!$C$4:$C$203,CONCATENATE($B326," ",C326),'C2_Hinzu_Kürz'!$E$4:$E$203,"Hinzurechnung")</f>
        <v>0</v>
      </c>
      <c r="Q326" s="370">
        <f>SUMIFS('C2_Hinzu_Kürz'!$D$4:$D$203,'C2_Hinzu_Kürz'!$B$4:$B$203,$A326,'C2_Hinzu_Kürz'!$C$4:$C$203,CONCATENATE($B326," ",$C326),'C2_Hinzu_Kürz'!$E$4:$E$203,"Kürzung")</f>
        <v>0</v>
      </c>
      <c r="R326" s="389"/>
      <c r="S326" s="386"/>
      <c r="T326" s="388"/>
      <c r="U326" s="363">
        <f t="shared" si="260"/>
        <v>0</v>
      </c>
      <c r="V326" s="389"/>
      <c r="W326" s="388"/>
      <c r="X326" s="371"/>
      <c r="Y326" s="366"/>
      <c r="Z326" s="366"/>
    </row>
    <row r="327" spans="1:26" outlineLevel="1">
      <c r="A327" s="346">
        <f>A250</f>
        <v>2013</v>
      </c>
      <c r="B327" s="47" t="s">
        <v>176</v>
      </c>
      <c r="C327" s="19" t="s">
        <v>941</v>
      </c>
      <c r="D327" s="366"/>
      <c r="E327" s="366"/>
      <c r="F327" s="366"/>
      <c r="G327" s="366"/>
      <c r="H327" s="366"/>
      <c r="I327" s="366"/>
      <c r="J327" s="359">
        <f t="shared" si="258"/>
        <v>0</v>
      </c>
      <c r="K327" s="359">
        <f t="shared" si="259"/>
        <v>0</v>
      </c>
      <c r="L327" s="366"/>
      <c r="M327" s="366"/>
      <c r="N327" s="366"/>
      <c r="O327" s="369"/>
      <c r="P327" s="370">
        <f>SUMIFS('C2_Hinzu_Kürz'!$D$4:$D$203,'C2_Hinzu_Kürz'!$B$4:$B$203,$A327,'C2_Hinzu_Kürz'!$C$4:$C$203,CONCATENATE($B327," ",C327),'C2_Hinzu_Kürz'!$E$4:$E$203,"Hinzurechnung")</f>
        <v>0</v>
      </c>
      <c r="Q327" s="370">
        <f>SUMIFS('C2_Hinzu_Kürz'!$D$4:$D$203,'C2_Hinzu_Kürz'!$B$4:$B$203,$A327,'C2_Hinzu_Kürz'!$C$4:$C$203,CONCATENATE($B327," ",$C327),'C2_Hinzu_Kürz'!$E$4:$E$203,"Kürzung")</f>
        <v>0</v>
      </c>
      <c r="R327" s="389"/>
      <c r="S327" s="386"/>
      <c r="T327" s="388"/>
      <c r="U327" s="363">
        <f t="shared" si="260"/>
        <v>0</v>
      </c>
      <c r="V327" s="396"/>
      <c r="W327" s="397"/>
      <c r="X327" s="371"/>
      <c r="Y327" s="366"/>
      <c r="Z327" s="366"/>
    </row>
    <row r="328" spans="1:26" outlineLevel="1">
      <c r="A328" s="346">
        <f>A250</f>
        <v>2013</v>
      </c>
      <c r="B328" s="47" t="s">
        <v>177</v>
      </c>
      <c r="C328" s="19" t="s">
        <v>942</v>
      </c>
      <c r="D328" s="366"/>
      <c r="E328" s="366"/>
      <c r="F328" s="366"/>
      <c r="G328" s="366"/>
      <c r="H328" s="366"/>
      <c r="I328" s="366"/>
      <c r="J328" s="359">
        <f t="shared" si="258"/>
        <v>0</v>
      </c>
      <c r="K328" s="359">
        <f t="shared" si="259"/>
        <v>0</v>
      </c>
      <c r="L328" s="366"/>
      <c r="M328" s="366"/>
      <c r="N328" s="366"/>
      <c r="O328" s="369"/>
      <c r="P328" s="370">
        <f>SUMIFS('C2_Hinzu_Kürz'!$D$4:$D$203,'C2_Hinzu_Kürz'!$B$4:$B$203,$A328,'C2_Hinzu_Kürz'!$C$4:$C$203,CONCATENATE($B328," ",C328),'C2_Hinzu_Kürz'!$E$4:$E$203,"Hinzurechnung")</f>
        <v>0</v>
      </c>
      <c r="Q328" s="370">
        <f>SUMIFS('C2_Hinzu_Kürz'!$D$4:$D$203,'C2_Hinzu_Kürz'!$B$4:$B$203,$A328,'C2_Hinzu_Kürz'!$C$4:$C$203,CONCATENATE($B328," ",$C328),'C2_Hinzu_Kürz'!$E$4:$E$203,"Kürzung")</f>
        <v>0</v>
      </c>
      <c r="R328" s="396"/>
      <c r="S328" s="398"/>
      <c r="T328" s="397"/>
      <c r="U328" s="363">
        <f t="shared" si="260"/>
        <v>0</v>
      </c>
      <c r="V328" s="389"/>
      <c r="W328" s="388"/>
      <c r="X328" s="371"/>
      <c r="Y328" s="366"/>
      <c r="Z328" s="366"/>
    </row>
    <row r="329" spans="1:26" outlineLevel="1">
      <c r="A329" s="346">
        <f>A250</f>
        <v>2013</v>
      </c>
      <c r="B329" s="47" t="s">
        <v>178</v>
      </c>
      <c r="C329" s="19" t="s">
        <v>943</v>
      </c>
      <c r="D329" s="366"/>
      <c r="E329" s="366"/>
      <c r="F329" s="366"/>
      <c r="G329" s="366"/>
      <c r="H329" s="366"/>
      <c r="I329" s="366"/>
      <c r="J329" s="359">
        <f t="shared" si="258"/>
        <v>0</v>
      </c>
      <c r="K329" s="359">
        <f t="shared" si="259"/>
        <v>0</v>
      </c>
      <c r="L329" s="366"/>
      <c r="M329" s="366"/>
      <c r="N329" s="366"/>
      <c r="O329" s="369"/>
      <c r="P329" s="370">
        <f>SUMIFS('C2_Hinzu_Kürz'!$D$4:$D$203,'C2_Hinzu_Kürz'!$B$4:$B$203,$A329,'C2_Hinzu_Kürz'!$C$4:$C$203,CONCATENATE($B329," ",C329),'C2_Hinzu_Kürz'!$E$4:$E$203,"Hinzurechnung")</f>
        <v>0</v>
      </c>
      <c r="Q329" s="370">
        <f>SUMIFS('C2_Hinzu_Kürz'!$D$4:$D$203,'C2_Hinzu_Kürz'!$B$4:$B$203,$A329,'C2_Hinzu_Kürz'!$C$4:$C$203,CONCATENATE($B329," ",$C329),'C2_Hinzu_Kürz'!$E$4:$E$203,"Kürzung")</f>
        <v>0</v>
      </c>
      <c r="R329" s="389"/>
      <c r="S329" s="386"/>
      <c r="T329" s="388"/>
      <c r="U329" s="363">
        <f t="shared" si="260"/>
        <v>0</v>
      </c>
      <c r="V329" s="389"/>
      <c r="W329" s="388"/>
      <c r="X329" s="371"/>
      <c r="Y329" s="366"/>
      <c r="Z329" s="366"/>
    </row>
    <row r="330" spans="1:26" outlineLevel="1">
      <c r="A330" s="346">
        <f>A250</f>
        <v>2013</v>
      </c>
      <c r="B330" s="47" t="s">
        <v>487</v>
      </c>
      <c r="C330" s="138" t="s">
        <v>944</v>
      </c>
      <c r="D330" s="366"/>
      <c r="E330" s="366"/>
      <c r="F330" s="366"/>
      <c r="G330" s="366"/>
      <c r="H330" s="366"/>
      <c r="I330" s="366"/>
      <c r="J330" s="359">
        <f t="shared" si="258"/>
        <v>0</v>
      </c>
      <c r="K330" s="359">
        <f t="shared" si="259"/>
        <v>0</v>
      </c>
      <c r="L330" s="366"/>
      <c r="M330" s="366"/>
      <c r="N330" s="372"/>
      <c r="O330" s="369"/>
      <c r="P330" s="370">
        <f>SUMIFS('C2_Hinzu_Kürz'!$D$4:$D$203,'C2_Hinzu_Kürz'!$B$4:$B$203,$A330,'C2_Hinzu_Kürz'!$C$4:$C$203,CONCATENATE($B330," ",C330),'C2_Hinzu_Kürz'!$E$4:$E$203,"Hinzurechnung")</f>
        <v>0</v>
      </c>
      <c r="Q330" s="370">
        <f>SUMIFS('C2_Hinzu_Kürz'!$D$4:$D$203,'C2_Hinzu_Kürz'!$B$4:$B$203,$A330,'C2_Hinzu_Kürz'!$C$4:$C$203,CONCATENATE($B330," ",$C330),'C2_Hinzu_Kürz'!$E$4:$E$203,"Kürzung")</f>
        <v>0</v>
      </c>
      <c r="R330" s="389"/>
      <c r="S330" s="386"/>
      <c r="T330" s="388"/>
      <c r="U330" s="363">
        <f t="shared" si="260"/>
        <v>0</v>
      </c>
      <c r="V330" s="389"/>
      <c r="W330" s="388"/>
      <c r="X330" s="371"/>
      <c r="Y330" s="366"/>
      <c r="Z330" s="366"/>
    </row>
    <row r="331" spans="1:26" outlineLevel="1">
      <c r="A331" s="346">
        <f>A250</f>
        <v>2013</v>
      </c>
      <c r="B331" s="47" t="s">
        <v>488</v>
      </c>
      <c r="C331" s="19" t="s">
        <v>130</v>
      </c>
      <c r="D331" s="366"/>
      <c r="E331" s="369"/>
      <c r="F331" s="366"/>
      <c r="G331" s="366"/>
      <c r="H331" s="366"/>
      <c r="I331" s="366"/>
      <c r="J331" s="359">
        <f t="shared" si="258"/>
        <v>0</v>
      </c>
      <c r="K331" s="359">
        <f t="shared" si="259"/>
        <v>0</v>
      </c>
      <c r="L331" s="366"/>
      <c r="M331" s="369"/>
      <c r="N331" s="370">
        <f>SUMIF('C1_Sonstiges'!B$383:B$432,$A250,'C1_Sonstiges'!D$383:D$432)</f>
        <v>0</v>
      </c>
      <c r="O331" s="373"/>
      <c r="P331" s="370">
        <f>SUMIFS('C2_Hinzu_Kürz'!$D$4:$D$203,'C2_Hinzu_Kürz'!$B$4:$B$203,$A331,'C2_Hinzu_Kürz'!$C$4:$C$203,CONCATENATE($B331," ",C331),'C2_Hinzu_Kürz'!$E$4:$E$203,"Hinzurechnung")</f>
        <v>0</v>
      </c>
      <c r="Q331" s="370">
        <f>SUMIFS('C2_Hinzu_Kürz'!$D$4:$D$203,'C2_Hinzu_Kürz'!$B$4:$B$203,$A331,'C2_Hinzu_Kürz'!$C$4:$C$203,CONCATENATE($B331," ",$C331),'C2_Hinzu_Kürz'!$E$4:$E$203,"Kürzung")</f>
        <v>0</v>
      </c>
      <c r="R331" s="389"/>
      <c r="S331" s="386"/>
      <c r="T331" s="388"/>
      <c r="U331" s="363">
        <f t="shared" si="260"/>
        <v>0</v>
      </c>
      <c r="V331" s="396"/>
      <c r="W331" s="397"/>
      <c r="X331" s="371"/>
      <c r="Y331" s="366"/>
      <c r="Z331" s="366"/>
    </row>
    <row r="332" spans="1:26" outlineLevel="1">
      <c r="A332" s="346">
        <f>A250</f>
        <v>2013</v>
      </c>
      <c r="B332" s="41" t="s">
        <v>179</v>
      </c>
      <c r="C332" s="15" t="s">
        <v>180</v>
      </c>
      <c r="D332" s="366"/>
      <c r="E332" s="366"/>
      <c r="F332" s="366"/>
      <c r="G332" s="366"/>
      <c r="H332" s="366"/>
      <c r="I332" s="366"/>
      <c r="J332" s="359">
        <f t="shared" si="258"/>
        <v>0</v>
      </c>
      <c r="K332" s="359">
        <f t="shared" si="259"/>
        <v>0</v>
      </c>
      <c r="L332" s="366"/>
      <c r="M332" s="366"/>
      <c r="N332" s="375"/>
      <c r="O332" s="369"/>
      <c r="P332" s="370">
        <f>SUMIFS('C2_Hinzu_Kürz'!$D$4:$D$203,'C2_Hinzu_Kürz'!$B$4:$B$203,$A332,'C2_Hinzu_Kürz'!$C$4:$C$203,CONCATENATE($B332," ",C332),'C2_Hinzu_Kürz'!$E$4:$E$203,"Hinzurechnung")</f>
        <v>0</v>
      </c>
      <c r="Q332" s="370">
        <f>SUMIFS('C2_Hinzu_Kürz'!$D$4:$D$203,'C2_Hinzu_Kürz'!$B$4:$B$203,$A332,'C2_Hinzu_Kürz'!$C$4:$C$203,CONCATENATE($B332," ",$C332),'C2_Hinzu_Kürz'!$E$4:$E$203,"Kürzung")</f>
        <v>0</v>
      </c>
      <c r="R332" s="389"/>
      <c r="S332" s="386"/>
      <c r="T332" s="388"/>
      <c r="U332" s="363">
        <f t="shared" si="260"/>
        <v>0</v>
      </c>
      <c r="V332" s="389"/>
      <c r="W332" s="388"/>
      <c r="X332" s="371"/>
      <c r="Y332" s="366"/>
      <c r="Z332" s="366"/>
    </row>
    <row r="333" spans="1:26" outlineLevel="1">
      <c r="A333" s="346">
        <f>A250</f>
        <v>2013</v>
      </c>
      <c r="B333" s="47" t="s">
        <v>181</v>
      </c>
      <c r="C333" s="19" t="s">
        <v>182</v>
      </c>
      <c r="D333" s="366"/>
      <c r="E333" s="366"/>
      <c r="F333" s="366"/>
      <c r="G333" s="366"/>
      <c r="H333" s="366"/>
      <c r="I333" s="366"/>
      <c r="J333" s="359">
        <f t="shared" si="258"/>
        <v>0</v>
      </c>
      <c r="K333" s="359">
        <f t="shared" si="259"/>
        <v>0</v>
      </c>
      <c r="L333" s="366"/>
      <c r="M333" s="366"/>
      <c r="N333" s="366"/>
      <c r="O333" s="369"/>
      <c r="P333" s="370">
        <f>SUMIFS('C2_Hinzu_Kürz'!$D$4:$D$203,'C2_Hinzu_Kürz'!$B$4:$B$203,$A333,'C2_Hinzu_Kürz'!$C$4:$C$203,CONCATENATE($B333," ",C333),'C2_Hinzu_Kürz'!$E$4:$E$203,"Hinzurechnung")</f>
        <v>0</v>
      </c>
      <c r="Q333" s="370">
        <f>SUMIFS('C2_Hinzu_Kürz'!$D$4:$D$203,'C2_Hinzu_Kürz'!$B$4:$B$203,$A333,'C2_Hinzu_Kürz'!$C$4:$C$203,CONCATENATE($B333," ",$C333),'C2_Hinzu_Kürz'!$E$4:$E$203,"Kürzung")</f>
        <v>0</v>
      </c>
      <c r="R333" s="396"/>
      <c r="S333" s="398"/>
      <c r="T333" s="397"/>
      <c r="U333" s="363">
        <f t="shared" si="260"/>
        <v>0</v>
      </c>
      <c r="V333" s="389"/>
      <c r="W333" s="388"/>
      <c r="X333" s="371"/>
      <c r="Y333" s="366"/>
      <c r="Z333" s="366"/>
    </row>
    <row r="334" spans="1:26" ht="30" outlineLevel="1">
      <c r="A334" s="346">
        <f>A250</f>
        <v>2013</v>
      </c>
      <c r="B334" s="41" t="s">
        <v>183</v>
      </c>
      <c r="C334" s="15" t="s">
        <v>184</v>
      </c>
      <c r="D334" s="366"/>
      <c r="E334" s="366"/>
      <c r="F334" s="366"/>
      <c r="G334" s="366"/>
      <c r="H334" s="366"/>
      <c r="I334" s="366"/>
      <c r="J334" s="359">
        <f t="shared" si="258"/>
        <v>0</v>
      </c>
      <c r="K334" s="359">
        <f t="shared" si="259"/>
        <v>0</v>
      </c>
      <c r="L334" s="366"/>
      <c r="M334" s="366"/>
      <c r="N334" s="366"/>
      <c r="O334" s="369"/>
      <c r="P334" s="370">
        <f>SUMIFS('C2_Hinzu_Kürz'!$D$4:$D$203,'C2_Hinzu_Kürz'!$B$4:$B$203,$A334,'C2_Hinzu_Kürz'!$C$4:$C$203,CONCATENATE($B334," ",C334),'C2_Hinzu_Kürz'!$E$4:$E$203,"Hinzurechnung")</f>
        <v>0</v>
      </c>
      <c r="Q334" s="370">
        <f>SUMIFS('C2_Hinzu_Kürz'!$D$4:$D$203,'C2_Hinzu_Kürz'!$B$4:$B$203,$A334,'C2_Hinzu_Kürz'!$C$4:$C$203,CONCATENATE($B334," ",$C334),'C2_Hinzu_Kürz'!$E$4:$E$203,"Kürzung")</f>
        <v>0</v>
      </c>
      <c r="R334" s="389"/>
      <c r="S334" s="386"/>
      <c r="T334" s="388"/>
      <c r="U334" s="363">
        <f t="shared" si="260"/>
        <v>0</v>
      </c>
      <c r="V334" s="389"/>
      <c r="W334" s="388"/>
      <c r="X334" s="371"/>
      <c r="Y334" s="366"/>
      <c r="Z334" s="366"/>
    </row>
    <row r="335" spans="1:26" outlineLevel="1">
      <c r="A335" s="346">
        <f>A250</f>
        <v>2013</v>
      </c>
      <c r="B335" s="47" t="s">
        <v>185</v>
      </c>
      <c r="C335" s="19" t="s">
        <v>186</v>
      </c>
      <c r="D335" s="366"/>
      <c r="E335" s="366"/>
      <c r="F335" s="366"/>
      <c r="G335" s="366"/>
      <c r="H335" s="366"/>
      <c r="I335" s="366"/>
      <c r="J335" s="359">
        <f t="shared" si="258"/>
        <v>0</v>
      </c>
      <c r="K335" s="359">
        <f t="shared" si="259"/>
        <v>0</v>
      </c>
      <c r="L335" s="366"/>
      <c r="M335" s="366"/>
      <c r="N335" s="366"/>
      <c r="O335" s="369"/>
      <c r="P335" s="370">
        <f>SUMIFS('C2_Hinzu_Kürz'!$D$4:$D$203,'C2_Hinzu_Kürz'!$B$4:$B$203,$A335,'C2_Hinzu_Kürz'!$C$4:$C$203,CONCATENATE($B335," ",C335),'C2_Hinzu_Kürz'!$E$4:$E$203,"Hinzurechnung")</f>
        <v>0</v>
      </c>
      <c r="Q335" s="370">
        <f>SUMIFS('C2_Hinzu_Kürz'!$D$4:$D$203,'C2_Hinzu_Kürz'!$B$4:$B$203,$A335,'C2_Hinzu_Kürz'!$C$4:$C$203,CONCATENATE($B335," ",$C335),'C2_Hinzu_Kürz'!$E$4:$E$203,"Kürzung")</f>
        <v>0</v>
      </c>
      <c r="R335" s="389"/>
      <c r="S335" s="386"/>
      <c r="T335" s="388"/>
      <c r="U335" s="363">
        <f t="shared" si="260"/>
        <v>0</v>
      </c>
      <c r="V335" s="389"/>
      <c r="W335" s="388"/>
      <c r="X335" s="371"/>
      <c r="Y335" s="366"/>
      <c r="Z335" s="366"/>
    </row>
    <row r="336" spans="1:26" outlineLevel="1">
      <c r="A336" s="346">
        <f>A250</f>
        <v>2013</v>
      </c>
      <c r="B336" s="41" t="s">
        <v>187</v>
      </c>
      <c r="C336" s="15" t="s">
        <v>188</v>
      </c>
      <c r="D336" s="362">
        <f t="shared" ref="D336:Q336" si="261">D337+D340+D347</f>
        <v>0</v>
      </c>
      <c r="E336" s="362">
        <f t="shared" si="261"/>
        <v>0</v>
      </c>
      <c r="F336" s="362">
        <f t="shared" si="261"/>
        <v>0</v>
      </c>
      <c r="G336" s="362">
        <f t="shared" si="261"/>
        <v>0</v>
      </c>
      <c r="H336" s="362">
        <f t="shared" si="261"/>
        <v>0</v>
      </c>
      <c r="I336" s="362">
        <f t="shared" si="261"/>
        <v>0</v>
      </c>
      <c r="J336" s="362">
        <f t="shared" si="261"/>
        <v>0</v>
      </c>
      <c r="K336" s="362">
        <f t="shared" si="261"/>
        <v>0</v>
      </c>
      <c r="L336" s="362">
        <f t="shared" si="261"/>
        <v>0</v>
      </c>
      <c r="M336" s="362">
        <f t="shared" si="261"/>
        <v>0</v>
      </c>
      <c r="N336" s="362">
        <f t="shared" si="261"/>
        <v>0</v>
      </c>
      <c r="O336" s="362">
        <f t="shared" si="261"/>
        <v>0</v>
      </c>
      <c r="P336" s="362">
        <f t="shared" si="261"/>
        <v>0</v>
      </c>
      <c r="Q336" s="362">
        <f t="shared" si="261"/>
        <v>0</v>
      </c>
      <c r="R336" s="389"/>
      <c r="S336" s="386"/>
      <c r="T336" s="388"/>
      <c r="U336" s="362">
        <f>U337+U340+U347</f>
        <v>0</v>
      </c>
      <c r="V336" s="389"/>
      <c r="W336" s="388"/>
      <c r="X336" s="362">
        <f>X337+X340+X347</f>
        <v>0</v>
      </c>
      <c r="Y336" s="362">
        <f>Y337+Y340+Y347</f>
        <v>0</v>
      </c>
      <c r="Z336" s="362">
        <f>Z337+Z340+Z347</f>
        <v>0</v>
      </c>
    </row>
    <row r="337" spans="1:26" outlineLevel="1">
      <c r="A337" s="346">
        <f>A250</f>
        <v>2013</v>
      </c>
      <c r="B337" s="41" t="s">
        <v>189</v>
      </c>
      <c r="C337" s="15" t="s">
        <v>190</v>
      </c>
      <c r="D337" s="359">
        <f>D338+D339</f>
        <v>0</v>
      </c>
      <c r="E337" s="359">
        <f>E338+E339</f>
        <v>0</v>
      </c>
      <c r="F337" s="359">
        <f t="shared" ref="F337:K337" si="262">F338+F339</f>
        <v>0</v>
      </c>
      <c r="G337" s="359">
        <f t="shared" si="262"/>
        <v>0</v>
      </c>
      <c r="H337" s="359">
        <f t="shared" si="262"/>
        <v>0</v>
      </c>
      <c r="I337" s="359">
        <f t="shared" si="262"/>
        <v>0</v>
      </c>
      <c r="J337" s="359">
        <f t="shared" si="262"/>
        <v>0</v>
      </c>
      <c r="K337" s="359">
        <f t="shared" si="262"/>
        <v>0</v>
      </c>
      <c r="L337" s="359">
        <f>L338+L339</f>
        <v>0</v>
      </c>
      <c r="M337" s="359">
        <f>M338+M339</f>
        <v>0</v>
      </c>
      <c r="N337" s="359">
        <f>N338+N339</f>
        <v>0</v>
      </c>
      <c r="O337" s="360">
        <f t="shared" ref="O337:Q337" si="263">O338+O339</f>
        <v>0</v>
      </c>
      <c r="P337" s="359">
        <f t="shared" si="263"/>
        <v>0</v>
      </c>
      <c r="Q337" s="360">
        <f t="shared" si="263"/>
        <v>0</v>
      </c>
      <c r="R337" s="389"/>
      <c r="S337" s="386"/>
      <c r="T337" s="388"/>
      <c r="U337" s="363">
        <f t="shared" ref="U337" si="264">U338+U339</f>
        <v>0</v>
      </c>
      <c r="V337" s="389"/>
      <c r="W337" s="388"/>
      <c r="X337" s="359">
        <f t="shared" ref="X337:Z337" si="265">X338+X339</f>
        <v>0</v>
      </c>
      <c r="Y337" s="359">
        <f t="shared" si="265"/>
        <v>0</v>
      </c>
      <c r="Z337" s="359">
        <f t="shared" si="265"/>
        <v>0</v>
      </c>
    </row>
    <row r="338" spans="1:26" outlineLevel="1">
      <c r="A338" s="346">
        <f>A250</f>
        <v>2013</v>
      </c>
      <c r="B338" s="47" t="s">
        <v>191</v>
      </c>
      <c r="C338" s="19" t="s">
        <v>1054</v>
      </c>
      <c r="D338" s="366"/>
      <c r="E338" s="366"/>
      <c r="F338" s="366"/>
      <c r="G338" s="366"/>
      <c r="H338" s="366"/>
      <c r="I338" s="366"/>
      <c r="J338" s="359">
        <f t="shared" ref="J338:J339" si="266">L338+N338</f>
        <v>0</v>
      </c>
      <c r="K338" s="359">
        <f t="shared" ref="K338:K339" si="267">M338+O338</f>
        <v>0</v>
      </c>
      <c r="L338" s="366"/>
      <c r="M338" s="366"/>
      <c r="N338" s="366"/>
      <c r="O338" s="369"/>
      <c r="P338" s="370">
        <f>SUMIFS('C2_Hinzu_Kürz'!$D$4:$D$203,'C2_Hinzu_Kürz'!$B$4:$B$203,$A338,'C2_Hinzu_Kürz'!$C$4:$C$203,CONCATENATE($B338," ",C338),'C2_Hinzu_Kürz'!$E$4:$E$203,"Hinzurechnung")</f>
        <v>0</v>
      </c>
      <c r="Q338" s="370">
        <f>SUMIFS('C2_Hinzu_Kürz'!$D$4:$D$203,'C2_Hinzu_Kürz'!$B$4:$B$203,$A338,'C2_Hinzu_Kürz'!$C$4:$C$203,CONCATENATE($B338," ",$C338),'C2_Hinzu_Kürz'!$E$4:$E$203,"Kürzung")</f>
        <v>0</v>
      </c>
      <c r="R338" s="389"/>
      <c r="S338" s="386"/>
      <c r="T338" s="388"/>
      <c r="U338" s="363">
        <f>N338+P338-Q338-R338-S338-T338</f>
        <v>0</v>
      </c>
      <c r="V338" s="389"/>
      <c r="W338" s="388"/>
      <c r="X338" s="366"/>
      <c r="Y338" s="366"/>
      <c r="Z338" s="366"/>
    </row>
    <row r="339" spans="1:26" outlineLevel="1">
      <c r="A339" s="346">
        <f>A250</f>
        <v>2013</v>
      </c>
      <c r="B339" s="47" t="s">
        <v>192</v>
      </c>
      <c r="C339" s="19" t="s">
        <v>945</v>
      </c>
      <c r="D339" s="366"/>
      <c r="E339" s="366"/>
      <c r="F339" s="366"/>
      <c r="G339" s="366"/>
      <c r="H339" s="366"/>
      <c r="I339" s="366"/>
      <c r="J339" s="359">
        <f t="shared" si="266"/>
        <v>0</v>
      </c>
      <c r="K339" s="359">
        <f t="shared" si="267"/>
        <v>0</v>
      </c>
      <c r="L339" s="366"/>
      <c r="M339" s="366"/>
      <c r="N339" s="366"/>
      <c r="O339" s="369"/>
      <c r="P339" s="370">
        <f>SUMIFS('C2_Hinzu_Kürz'!$D$4:$D$203,'C2_Hinzu_Kürz'!$B$4:$B$203,$A339,'C2_Hinzu_Kürz'!$C$4:$C$203,CONCATENATE($B339," ",C339),'C2_Hinzu_Kürz'!$E$4:$E$203,"Hinzurechnung")</f>
        <v>0</v>
      </c>
      <c r="Q339" s="370">
        <f>SUMIFS('C2_Hinzu_Kürz'!$D$4:$D$203,'C2_Hinzu_Kürz'!$B$4:$B$203,$A339,'C2_Hinzu_Kürz'!$C$4:$C$203,CONCATENATE($B339," ",$C339),'C2_Hinzu_Kürz'!$E$4:$E$203,"Kürzung")</f>
        <v>0</v>
      </c>
      <c r="R339" s="389"/>
      <c r="S339" s="386"/>
      <c r="T339" s="388"/>
      <c r="U339" s="363">
        <f>N339+P339-Q339-R339-S339-T339</f>
        <v>0</v>
      </c>
      <c r="V339" s="389"/>
      <c r="W339" s="388"/>
      <c r="X339" s="366"/>
      <c r="Y339" s="366"/>
      <c r="Z339" s="366"/>
    </row>
    <row r="340" spans="1:26" ht="30" outlineLevel="1">
      <c r="A340" s="346">
        <f>A250</f>
        <v>2013</v>
      </c>
      <c r="B340" s="41" t="s">
        <v>193</v>
      </c>
      <c r="C340" s="15" t="s">
        <v>194</v>
      </c>
      <c r="D340" s="362">
        <f t="shared" ref="D340:Q340" si="268">SUM(D341:D346)</f>
        <v>0</v>
      </c>
      <c r="E340" s="362">
        <f t="shared" si="268"/>
        <v>0</v>
      </c>
      <c r="F340" s="362">
        <f t="shared" si="268"/>
        <v>0</v>
      </c>
      <c r="G340" s="362">
        <f t="shared" si="268"/>
        <v>0</v>
      </c>
      <c r="H340" s="362">
        <f t="shared" si="268"/>
        <v>0</v>
      </c>
      <c r="I340" s="362">
        <f t="shared" si="268"/>
        <v>0</v>
      </c>
      <c r="J340" s="362">
        <f t="shared" si="268"/>
        <v>0</v>
      </c>
      <c r="K340" s="362">
        <f t="shared" si="268"/>
        <v>0</v>
      </c>
      <c r="L340" s="362">
        <f t="shared" si="268"/>
        <v>0</v>
      </c>
      <c r="M340" s="362">
        <f t="shared" si="268"/>
        <v>0</v>
      </c>
      <c r="N340" s="362">
        <f t="shared" si="268"/>
        <v>0</v>
      </c>
      <c r="O340" s="362">
        <f t="shared" si="268"/>
        <v>0</v>
      </c>
      <c r="P340" s="362">
        <f t="shared" si="268"/>
        <v>0</v>
      </c>
      <c r="Q340" s="362">
        <f t="shared" si="268"/>
        <v>0</v>
      </c>
      <c r="R340" s="389"/>
      <c r="S340" s="386"/>
      <c r="T340" s="388"/>
      <c r="U340" s="362">
        <f>SUM(U341:U346)</f>
        <v>0</v>
      </c>
      <c r="V340" s="389"/>
      <c r="W340" s="388"/>
      <c r="X340" s="362">
        <f>SUM(X341:X346)</f>
        <v>0</v>
      </c>
      <c r="Y340" s="362">
        <f>SUM(Y341:Y346)</f>
        <v>0</v>
      </c>
      <c r="Z340" s="362">
        <f>SUM(Z341:Z346)</f>
        <v>0</v>
      </c>
    </row>
    <row r="341" spans="1:26" outlineLevel="1">
      <c r="A341" s="346">
        <f>A250</f>
        <v>2013</v>
      </c>
      <c r="B341" s="47" t="s">
        <v>195</v>
      </c>
      <c r="C341" s="19" t="s">
        <v>196</v>
      </c>
      <c r="D341" s="366"/>
      <c r="E341" s="366"/>
      <c r="F341" s="366"/>
      <c r="G341" s="366"/>
      <c r="H341" s="366"/>
      <c r="I341" s="366"/>
      <c r="J341" s="359">
        <f t="shared" ref="J341:J347" si="269">L341+N341</f>
        <v>0</v>
      </c>
      <c r="K341" s="359">
        <f t="shared" ref="K341:K347" si="270">M341+O341</f>
        <v>0</v>
      </c>
      <c r="L341" s="366"/>
      <c r="M341" s="366"/>
      <c r="N341" s="366"/>
      <c r="O341" s="369"/>
      <c r="P341" s="370">
        <f>SUMIFS('C2_Hinzu_Kürz'!$D$4:$D$203,'C2_Hinzu_Kürz'!$B$4:$B$203,$A341,'C2_Hinzu_Kürz'!$C$4:$C$203,CONCATENATE($B341," ",C341),'C2_Hinzu_Kürz'!$E$4:$E$203,"Hinzurechnung")</f>
        <v>0</v>
      </c>
      <c r="Q341" s="370">
        <f>SUMIFS('C2_Hinzu_Kürz'!$D$4:$D$203,'C2_Hinzu_Kürz'!$B$4:$B$203,$A341,'C2_Hinzu_Kürz'!$C$4:$C$203,CONCATENATE($B341," ",$C341),'C2_Hinzu_Kürz'!$E$4:$E$203,"Kürzung")</f>
        <v>0</v>
      </c>
      <c r="R341" s="389"/>
      <c r="S341" s="386"/>
      <c r="T341" s="388"/>
      <c r="U341" s="363">
        <f t="shared" ref="U341:U347" si="271">N341+P341-Q341-R341-S341-T341</f>
        <v>0</v>
      </c>
      <c r="V341" s="389"/>
      <c r="W341" s="388"/>
      <c r="X341" s="366"/>
      <c r="Y341" s="366"/>
      <c r="Z341" s="366"/>
    </row>
    <row r="342" spans="1:26" ht="30" outlineLevel="1">
      <c r="A342" s="346">
        <f>A250</f>
        <v>2013</v>
      </c>
      <c r="B342" s="47" t="s">
        <v>197</v>
      </c>
      <c r="C342" s="19" t="s">
        <v>198</v>
      </c>
      <c r="D342" s="366"/>
      <c r="E342" s="366"/>
      <c r="F342" s="366"/>
      <c r="G342" s="366"/>
      <c r="H342" s="366"/>
      <c r="I342" s="366"/>
      <c r="J342" s="359">
        <f t="shared" si="269"/>
        <v>0</v>
      </c>
      <c r="K342" s="359">
        <f t="shared" si="270"/>
        <v>0</v>
      </c>
      <c r="L342" s="366"/>
      <c r="M342" s="366"/>
      <c r="N342" s="366"/>
      <c r="O342" s="369"/>
      <c r="P342" s="370">
        <f>SUMIFS('C2_Hinzu_Kürz'!$D$4:$D$203,'C2_Hinzu_Kürz'!$B$4:$B$203,$A342,'C2_Hinzu_Kürz'!$C$4:$C$203,CONCATENATE($B342," ",C342),'C2_Hinzu_Kürz'!$E$4:$E$203,"Hinzurechnung")</f>
        <v>0</v>
      </c>
      <c r="Q342" s="370">
        <f>SUMIFS('C2_Hinzu_Kürz'!$D$4:$D$203,'C2_Hinzu_Kürz'!$B$4:$B$203,$A342,'C2_Hinzu_Kürz'!$C$4:$C$203,CONCATENATE($B342," ",$C342),'C2_Hinzu_Kürz'!$E$4:$E$203,"Kürzung")</f>
        <v>0</v>
      </c>
      <c r="R342" s="389"/>
      <c r="S342" s="386"/>
      <c r="T342" s="388"/>
      <c r="U342" s="363">
        <f t="shared" si="271"/>
        <v>0</v>
      </c>
      <c r="V342" s="389"/>
      <c r="W342" s="388"/>
      <c r="X342" s="366"/>
      <c r="Y342" s="366"/>
      <c r="Z342" s="366"/>
    </row>
    <row r="343" spans="1:26" ht="30" outlineLevel="1">
      <c r="A343" s="346">
        <f>A250</f>
        <v>2013</v>
      </c>
      <c r="B343" s="47" t="s">
        <v>199</v>
      </c>
      <c r="C343" s="19" t="s">
        <v>946</v>
      </c>
      <c r="D343" s="366"/>
      <c r="E343" s="366"/>
      <c r="F343" s="366"/>
      <c r="G343" s="366"/>
      <c r="H343" s="366"/>
      <c r="I343" s="366"/>
      <c r="J343" s="359">
        <f t="shared" si="269"/>
        <v>0</v>
      </c>
      <c r="K343" s="359">
        <f t="shared" si="270"/>
        <v>0</v>
      </c>
      <c r="L343" s="366"/>
      <c r="M343" s="366"/>
      <c r="N343" s="366"/>
      <c r="O343" s="369"/>
      <c r="P343" s="370">
        <f>SUMIFS('C2_Hinzu_Kürz'!$D$4:$D$203,'C2_Hinzu_Kürz'!$B$4:$B$203,$A343,'C2_Hinzu_Kürz'!$C$4:$C$203,CONCATENATE($B343," ",C343),'C2_Hinzu_Kürz'!$E$4:$E$203,"Hinzurechnung")</f>
        <v>0</v>
      </c>
      <c r="Q343" s="370">
        <f>SUMIFS('C2_Hinzu_Kürz'!$D$4:$D$203,'C2_Hinzu_Kürz'!$B$4:$B$203,$A343,'C2_Hinzu_Kürz'!$C$4:$C$203,CONCATENATE($B343," ",$C343),'C2_Hinzu_Kürz'!$E$4:$E$203,"Kürzung")</f>
        <v>0</v>
      </c>
      <c r="R343" s="389"/>
      <c r="S343" s="386"/>
      <c r="T343" s="388"/>
      <c r="U343" s="363">
        <f t="shared" si="271"/>
        <v>0</v>
      </c>
      <c r="V343" s="389"/>
      <c r="W343" s="388"/>
      <c r="X343" s="366"/>
      <c r="Y343" s="366"/>
      <c r="Z343" s="366"/>
    </row>
    <row r="344" spans="1:26" outlineLevel="1">
      <c r="A344" s="346">
        <f>A250</f>
        <v>2013</v>
      </c>
      <c r="B344" s="47" t="s">
        <v>200</v>
      </c>
      <c r="C344" s="19" t="s">
        <v>201</v>
      </c>
      <c r="D344" s="366"/>
      <c r="E344" s="366"/>
      <c r="F344" s="366"/>
      <c r="G344" s="366"/>
      <c r="H344" s="366"/>
      <c r="I344" s="366"/>
      <c r="J344" s="359">
        <f t="shared" si="269"/>
        <v>0</v>
      </c>
      <c r="K344" s="359">
        <f t="shared" si="270"/>
        <v>0</v>
      </c>
      <c r="L344" s="366"/>
      <c r="M344" s="366"/>
      <c r="N344" s="366"/>
      <c r="O344" s="369"/>
      <c r="P344" s="370">
        <f>SUMIFS('C2_Hinzu_Kürz'!$D$4:$D$203,'C2_Hinzu_Kürz'!$B$4:$B$203,$A344,'C2_Hinzu_Kürz'!$C$4:$C$203,CONCATENATE($B344," ",C344),'C2_Hinzu_Kürz'!$E$4:$E$203,"Hinzurechnung")</f>
        <v>0</v>
      </c>
      <c r="Q344" s="370">
        <f>SUMIFS('C2_Hinzu_Kürz'!$D$4:$D$203,'C2_Hinzu_Kürz'!$B$4:$B$203,$A344,'C2_Hinzu_Kürz'!$C$4:$C$203,CONCATENATE($B344," ",$C344),'C2_Hinzu_Kürz'!$E$4:$E$203,"Kürzung")</f>
        <v>0</v>
      </c>
      <c r="R344" s="389"/>
      <c r="S344" s="386"/>
      <c r="T344" s="388"/>
      <c r="U344" s="363">
        <f t="shared" si="271"/>
        <v>0</v>
      </c>
      <c r="V344" s="389"/>
      <c r="W344" s="388"/>
      <c r="X344" s="366"/>
      <c r="Y344" s="366"/>
      <c r="Z344" s="366"/>
    </row>
    <row r="345" spans="1:26" outlineLevel="1">
      <c r="A345" s="346">
        <f>A250</f>
        <v>2013</v>
      </c>
      <c r="B345" s="47" t="s">
        <v>202</v>
      </c>
      <c r="C345" s="19" t="s">
        <v>203</v>
      </c>
      <c r="D345" s="366"/>
      <c r="E345" s="366"/>
      <c r="F345" s="366"/>
      <c r="G345" s="366"/>
      <c r="H345" s="366"/>
      <c r="I345" s="366"/>
      <c r="J345" s="359">
        <f t="shared" si="269"/>
        <v>0</v>
      </c>
      <c r="K345" s="359">
        <f t="shared" si="270"/>
        <v>0</v>
      </c>
      <c r="L345" s="366"/>
      <c r="M345" s="366"/>
      <c r="N345" s="366"/>
      <c r="O345" s="369"/>
      <c r="P345" s="370">
        <f>SUMIFS('C2_Hinzu_Kürz'!$D$4:$D$203,'C2_Hinzu_Kürz'!$B$4:$B$203,$A345,'C2_Hinzu_Kürz'!$C$4:$C$203,CONCATENATE($B345," ",C345),'C2_Hinzu_Kürz'!$E$4:$E$203,"Hinzurechnung")</f>
        <v>0</v>
      </c>
      <c r="Q345" s="370">
        <f>SUMIFS('C2_Hinzu_Kürz'!$D$4:$D$203,'C2_Hinzu_Kürz'!$B$4:$B$203,$A345,'C2_Hinzu_Kürz'!$C$4:$C$203,CONCATENATE($B345," ",$C345),'C2_Hinzu_Kürz'!$E$4:$E$203,"Kürzung")</f>
        <v>0</v>
      </c>
      <c r="R345" s="389"/>
      <c r="S345" s="386"/>
      <c r="T345" s="388"/>
      <c r="U345" s="363">
        <f t="shared" si="271"/>
        <v>0</v>
      </c>
      <c r="V345" s="389"/>
      <c r="W345" s="388"/>
      <c r="X345" s="366"/>
      <c r="Y345" s="366"/>
      <c r="Z345" s="366"/>
    </row>
    <row r="346" spans="1:26" outlineLevel="1">
      <c r="A346" s="346">
        <f>A250</f>
        <v>2013</v>
      </c>
      <c r="B346" s="47" t="s">
        <v>204</v>
      </c>
      <c r="C346" s="19" t="s">
        <v>205</v>
      </c>
      <c r="D346" s="366"/>
      <c r="E346" s="366"/>
      <c r="F346" s="366"/>
      <c r="G346" s="366"/>
      <c r="H346" s="366"/>
      <c r="I346" s="366"/>
      <c r="J346" s="359">
        <f t="shared" si="269"/>
        <v>0</v>
      </c>
      <c r="K346" s="359">
        <f t="shared" si="270"/>
        <v>0</v>
      </c>
      <c r="L346" s="366"/>
      <c r="M346" s="366"/>
      <c r="N346" s="372"/>
      <c r="O346" s="369"/>
      <c r="P346" s="370">
        <f>SUMIFS('C2_Hinzu_Kürz'!$D$4:$D$203,'C2_Hinzu_Kürz'!$B$4:$B$203,$A346,'C2_Hinzu_Kürz'!$C$4:$C$203,CONCATENATE($B346," ",C346),'C2_Hinzu_Kürz'!$E$4:$E$203,"Hinzurechnung")</f>
        <v>0</v>
      </c>
      <c r="Q346" s="370">
        <f>SUMIFS('C2_Hinzu_Kürz'!$D$4:$D$203,'C2_Hinzu_Kürz'!$B$4:$B$203,$A346,'C2_Hinzu_Kürz'!$C$4:$C$203,CONCATENATE($B346," ",$C346),'C2_Hinzu_Kürz'!$E$4:$E$203,"Kürzung")</f>
        <v>0</v>
      </c>
      <c r="R346" s="389"/>
      <c r="S346" s="386"/>
      <c r="T346" s="388"/>
      <c r="U346" s="363">
        <f t="shared" si="271"/>
        <v>0</v>
      </c>
      <c r="V346" s="389"/>
      <c r="W346" s="388"/>
      <c r="X346" s="366"/>
      <c r="Y346" s="366"/>
      <c r="Z346" s="366"/>
    </row>
    <row r="347" spans="1:26" outlineLevel="1">
      <c r="A347" s="346">
        <f>A250</f>
        <v>2013</v>
      </c>
      <c r="B347" s="41" t="s">
        <v>1066</v>
      </c>
      <c r="C347" s="15" t="s">
        <v>206</v>
      </c>
      <c r="D347" s="366"/>
      <c r="E347" s="369"/>
      <c r="F347" s="366"/>
      <c r="G347" s="366"/>
      <c r="H347" s="366"/>
      <c r="I347" s="366"/>
      <c r="J347" s="359">
        <f t="shared" si="269"/>
        <v>0</v>
      </c>
      <c r="K347" s="359">
        <f t="shared" si="270"/>
        <v>0</v>
      </c>
      <c r="L347" s="366"/>
      <c r="M347" s="369"/>
      <c r="N347" s="370">
        <f>SUMIF('C1_Sonstiges'!B$437:B$486,$A250,'C1_Sonstiges'!D$437:D$486)</f>
        <v>0</v>
      </c>
      <c r="O347" s="376"/>
      <c r="P347" s="370">
        <f>SUMIFS('C2_Hinzu_Kürz'!$D$4:$D$203,'C2_Hinzu_Kürz'!$B$4:$B$203,$A347,'C2_Hinzu_Kürz'!$C$4:$C$203,CONCATENATE($B347," ",#REF!),'C2_Hinzu_Kürz'!$E$4:$E$203,"Hinzurechnung")</f>
        <v>0</v>
      </c>
      <c r="Q347" s="370">
        <f>SUMIFS('C2_Hinzu_Kürz'!$D$4:$D$203,'C2_Hinzu_Kürz'!$B$4:$B$203,$A347,'C2_Hinzu_Kürz'!$C$4:$C$203,CONCATENATE($B347," ",#REF!),'C2_Hinzu_Kürz'!$E$4:$E$203,"Kürzung")</f>
        <v>0</v>
      </c>
      <c r="R347" s="389"/>
      <c r="S347" s="386"/>
      <c r="T347" s="388"/>
      <c r="U347" s="363">
        <f t="shared" si="271"/>
        <v>0</v>
      </c>
      <c r="V347" s="389"/>
      <c r="W347" s="388"/>
      <c r="X347" s="366"/>
      <c r="Y347" s="366"/>
      <c r="Z347" s="366"/>
    </row>
    <row r="348" spans="1:26" outlineLevel="1">
      <c r="A348" s="346">
        <f>A250</f>
        <v>2013</v>
      </c>
      <c r="B348" s="41" t="s">
        <v>207</v>
      </c>
      <c r="C348" s="15" t="s">
        <v>208</v>
      </c>
      <c r="D348" s="359">
        <f>D349+D350</f>
        <v>0</v>
      </c>
      <c r="E348" s="359">
        <f>E349+E350</f>
        <v>0</v>
      </c>
      <c r="F348" s="359">
        <f t="shared" ref="F348:K348" si="272">F349+F350</f>
        <v>0</v>
      </c>
      <c r="G348" s="359">
        <f t="shared" si="272"/>
        <v>0</v>
      </c>
      <c r="H348" s="359">
        <f t="shared" si="272"/>
        <v>0</v>
      </c>
      <c r="I348" s="359">
        <f t="shared" si="272"/>
        <v>0</v>
      </c>
      <c r="J348" s="359">
        <f t="shared" si="272"/>
        <v>0</v>
      </c>
      <c r="K348" s="359">
        <f t="shared" si="272"/>
        <v>0</v>
      </c>
      <c r="L348" s="359">
        <f>L349+L350</f>
        <v>0</v>
      </c>
      <c r="M348" s="359">
        <f>M349+M350</f>
        <v>0</v>
      </c>
      <c r="N348" s="359">
        <f>N349+N350</f>
        <v>0</v>
      </c>
      <c r="O348" s="360">
        <f t="shared" ref="O348:Z348" si="273">O349+O350</f>
        <v>0</v>
      </c>
      <c r="P348" s="360">
        <f t="shared" si="273"/>
        <v>0</v>
      </c>
      <c r="Q348" s="360">
        <f t="shared" si="273"/>
        <v>0</v>
      </c>
      <c r="R348" s="389"/>
      <c r="S348" s="386"/>
      <c r="T348" s="388"/>
      <c r="U348" s="363">
        <f t="shared" si="273"/>
        <v>0</v>
      </c>
      <c r="V348" s="389"/>
      <c r="W348" s="388"/>
      <c r="X348" s="362">
        <f t="shared" si="273"/>
        <v>0</v>
      </c>
      <c r="Y348" s="359">
        <f t="shared" si="273"/>
        <v>0</v>
      </c>
      <c r="Z348" s="359">
        <f t="shared" si="273"/>
        <v>0</v>
      </c>
    </row>
    <row r="349" spans="1:26" outlineLevel="1">
      <c r="A349" s="346">
        <f>A250</f>
        <v>2013</v>
      </c>
      <c r="B349" s="47" t="s">
        <v>209</v>
      </c>
      <c r="C349" s="19" t="s">
        <v>210</v>
      </c>
      <c r="D349" s="366"/>
      <c r="E349" s="366"/>
      <c r="F349" s="366"/>
      <c r="G349" s="366"/>
      <c r="H349" s="366"/>
      <c r="I349" s="366"/>
      <c r="J349" s="359">
        <f t="shared" ref="J349:J350" si="274">L349+N349</f>
        <v>0</v>
      </c>
      <c r="K349" s="359">
        <f t="shared" ref="K349:K350" si="275">M349+O349</f>
        <v>0</v>
      </c>
      <c r="L349" s="366"/>
      <c r="M349" s="366"/>
      <c r="N349" s="366"/>
      <c r="O349" s="369"/>
      <c r="P349" s="370">
        <f>SUMIFS('C2_Hinzu_Kürz'!$D$4:$D$203,'C2_Hinzu_Kürz'!$B$4:$B$203,$A349,'C2_Hinzu_Kürz'!$C$4:$C$203,CONCATENATE($B349," ",C349),'C2_Hinzu_Kürz'!$E$4:$E$203,"Hinzurechnung")</f>
        <v>0</v>
      </c>
      <c r="Q349" s="399">
        <f>SUMIFS('C2_Hinzu_Kürz'!$D$4:$D$203,'C2_Hinzu_Kürz'!$B$4:$B$203,$A349,'C2_Hinzu_Kürz'!$C$4:$C$203,CONCATENATE($B349," ",$C349),'C2_Hinzu_Kürz'!$E$4:$E$203,"Kürzung")</f>
        <v>0</v>
      </c>
      <c r="R349" s="396"/>
      <c r="S349" s="398"/>
      <c r="T349" s="397"/>
      <c r="U349" s="363">
        <f>N349+P349-Q349-R349-S349-T349</f>
        <v>0</v>
      </c>
      <c r="V349" s="389"/>
      <c r="W349" s="388"/>
      <c r="X349" s="371"/>
      <c r="Y349" s="366"/>
      <c r="Z349" s="366"/>
    </row>
    <row r="350" spans="1:26" outlineLevel="1">
      <c r="A350" s="346">
        <f>A250</f>
        <v>2013</v>
      </c>
      <c r="B350" s="47" t="s">
        <v>211</v>
      </c>
      <c r="C350" s="19" t="s">
        <v>160</v>
      </c>
      <c r="D350" s="366"/>
      <c r="E350" s="366"/>
      <c r="F350" s="366"/>
      <c r="G350" s="366"/>
      <c r="H350" s="366"/>
      <c r="I350" s="366"/>
      <c r="J350" s="359">
        <f t="shared" si="274"/>
        <v>0</v>
      </c>
      <c r="K350" s="359">
        <f t="shared" si="275"/>
        <v>0</v>
      </c>
      <c r="L350" s="366"/>
      <c r="M350" s="366"/>
      <c r="N350" s="366"/>
      <c r="O350" s="369"/>
      <c r="P350" s="370">
        <f>SUMIFS('C2_Hinzu_Kürz'!$D$4:$D$203,'C2_Hinzu_Kürz'!$B$4:$B$203,$A350,'C2_Hinzu_Kürz'!$C$4:$C$203,CONCATENATE($B350," ",C350),'C2_Hinzu_Kürz'!$E$4:$E$203,"Hinzurechnung")</f>
        <v>0</v>
      </c>
      <c r="Q350" s="399">
        <f>SUMIFS('C2_Hinzu_Kürz'!$D$4:$D$203,'C2_Hinzu_Kürz'!$B$4:$B$203,$A350,'C2_Hinzu_Kürz'!$C$4:$C$203,CONCATENATE($B350," ",$C350),'C2_Hinzu_Kürz'!$E$4:$E$203,"Kürzung")</f>
        <v>0</v>
      </c>
      <c r="R350" s="389"/>
      <c r="S350" s="386"/>
      <c r="T350" s="388"/>
      <c r="U350" s="363">
        <f>N350+P350-Q350-R350-S350-T350</f>
        <v>0</v>
      </c>
      <c r="V350" s="389"/>
      <c r="W350" s="388"/>
      <c r="X350" s="371"/>
      <c r="Y350" s="366"/>
      <c r="Z350" s="366"/>
    </row>
    <row r="351" spans="1:26" outlineLevel="1">
      <c r="A351" s="346">
        <f>A250</f>
        <v>2013</v>
      </c>
      <c r="B351" s="41" t="s">
        <v>467</v>
      </c>
      <c r="C351" s="15" t="s">
        <v>212</v>
      </c>
      <c r="D351" s="359">
        <f>D353+D354+D355+D356</f>
        <v>0</v>
      </c>
      <c r="E351" s="359">
        <f>E353+E354+E355+E356</f>
        <v>0</v>
      </c>
      <c r="F351" s="359">
        <f t="shared" ref="F351:K351" si="276">F353+F354+F355+F356</f>
        <v>0</v>
      </c>
      <c r="G351" s="359">
        <f t="shared" si="276"/>
        <v>0</v>
      </c>
      <c r="H351" s="359">
        <f t="shared" si="276"/>
        <v>0</v>
      </c>
      <c r="I351" s="359">
        <f t="shared" si="276"/>
        <v>0</v>
      </c>
      <c r="J351" s="359">
        <f t="shared" si="276"/>
        <v>0</v>
      </c>
      <c r="K351" s="359">
        <f t="shared" si="276"/>
        <v>0</v>
      </c>
      <c r="L351" s="359">
        <f>L353+L354+L355+L356</f>
        <v>0</v>
      </c>
      <c r="M351" s="359">
        <f>M353+M354+M355+M356</f>
        <v>0</v>
      </c>
      <c r="N351" s="359">
        <f t="shared" ref="N351:Z351" si="277">N353+N354+N355+N356</f>
        <v>0</v>
      </c>
      <c r="O351" s="360">
        <f t="shared" si="277"/>
        <v>0</v>
      </c>
      <c r="P351" s="360">
        <f t="shared" si="277"/>
        <v>0</v>
      </c>
      <c r="Q351" s="360">
        <f t="shared" si="277"/>
        <v>0</v>
      </c>
      <c r="R351" s="389"/>
      <c r="S351" s="386"/>
      <c r="T351" s="388"/>
      <c r="U351" s="363">
        <f t="shared" si="277"/>
        <v>0</v>
      </c>
      <c r="V351" s="389"/>
      <c r="W351" s="388"/>
      <c r="X351" s="362">
        <f t="shared" si="277"/>
        <v>0</v>
      </c>
      <c r="Y351" s="359">
        <f t="shared" si="277"/>
        <v>0</v>
      </c>
      <c r="Z351" s="359">
        <f t="shared" si="277"/>
        <v>0</v>
      </c>
    </row>
    <row r="352" spans="1:26" ht="30" outlineLevel="1">
      <c r="A352" s="346">
        <f>A250</f>
        <v>2013</v>
      </c>
      <c r="B352" s="47" t="s">
        <v>213</v>
      </c>
      <c r="C352" s="19" t="s">
        <v>214</v>
      </c>
      <c r="D352" s="366"/>
      <c r="E352" s="366"/>
      <c r="F352" s="366"/>
      <c r="G352" s="366"/>
      <c r="H352" s="366"/>
      <c r="I352" s="366"/>
      <c r="J352" s="359">
        <f t="shared" ref="J352:J356" si="278">L352+N352</f>
        <v>0</v>
      </c>
      <c r="K352" s="359">
        <f t="shared" ref="K352:K356" si="279">M352+O352</f>
        <v>0</v>
      </c>
      <c r="L352" s="366"/>
      <c r="M352" s="366"/>
      <c r="N352" s="366"/>
      <c r="O352" s="369"/>
      <c r="P352" s="370">
        <f>SUMIFS('C2_Hinzu_Kürz'!$D$4:$D$203,'C2_Hinzu_Kürz'!$B$4:$B$203,$A352,'C2_Hinzu_Kürz'!$C$4:$C$203,CONCATENATE($B352," ",C352),'C2_Hinzu_Kürz'!$E$4:$E$203,"Hinzurechnung")</f>
        <v>0</v>
      </c>
      <c r="Q352" s="399">
        <f>SUMIFS('C2_Hinzu_Kürz'!$D$4:$D$203,'C2_Hinzu_Kürz'!$B$4:$B$203,$A352,'C2_Hinzu_Kürz'!$C$4:$C$203,CONCATENATE($B352," ",$C352),'C2_Hinzu_Kürz'!$E$4:$E$203,"Kürzung")</f>
        <v>0</v>
      </c>
      <c r="R352" s="389"/>
      <c r="S352" s="386"/>
      <c r="T352" s="388"/>
      <c r="U352" s="363">
        <f t="shared" ref="U352:U356" si="280">N352+P352-Q352-R352-S352-T352</f>
        <v>0</v>
      </c>
      <c r="V352" s="396"/>
      <c r="W352" s="397"/>
      <c r="X352" s="371"/>
      <c r="Y352" s="366"/>
      <c r="Z352" s="366"/>
    </row>
    <row r="353" spans="1:26" outlineLevel="1">
      <c r="A353" s="346">
        <f>A250</f>
        <v>2013</v>
      </c>
      <c r="B353" s="47" t="s">
        <v>215</v>
      </c>
      <c r="C353" s="19" t="s">
        <v>947</v>
      </c>
      <c r="D353" s="366"/>
      <c r="E353" s="366"/>
      <c r="F353" s="366"/>
      <c r="G353" s="366"/>
      <c r="H353" s="366"/>
      <c r="I353" s="366"/>
      <c r="J353" s="359">
        <f t="shared" si="278"/>
        <v>0</v>
      </c>
      <c r="K353" s="359">
        <f t="shared" si="279"/>
        <v>0</v>
      </c>
      <c r="L353" s="366"/>
      <c r="M353" s="366"/>
      <c r="N353" s="366"/>
      <c r="O353" s="369"/>
      <c r="P353" s="370">
        <f>SUMIFS('C2_Hinzu_Kürz'!$D$4:$D$203,'C2_Hinzu_Kürz'!$B$4:$B$203,$A353,'C2_Hinzu_Kürz'!$C$4:$C$203,CONCATENATE($B353," ",C353),'C2_Hinzu_Kürz'!$E$4:$E$203,"Hinzurechnung")</f>
        <v>0</v>
      </c>
      <c r="Q353" s="399">
        <f>SUMIFS('C2_Hinzu_Kürz'!$D$4:$D$203,'C2_Hinzu_Kürz'!$B$4:$B$203,$A353,'C2_Hinzu_Kürz'!$C$4:$C$203,CONCATENATE($B353," ",$C353),'C2_Hinzu_Kürz'!$E$4:$E$203,"Kürzung")</f>
        <v>0</v>
      </c>
      <c r="R353" s="396"/>
      <c r="S353" s="398"/>
      <c r="T353" s="397"/>
      <c r="U353" s="363">
        <f t="shared" si="280"/>
        <v>0</v>
      </c>
      <c r="V353" s="389"/>
      <c r="W353" s="388"/>
      <c r="X353" s="371"/>
      <c r="Y353" s="366"/>
      <c r="Z353" s="366"/>
    </row>
    <row r="354" spans="1:26" outlineLevel="1">
      <c r="A354" s="346">
        <f>A250</f>
        <v>2013</v>
      </c>
      <c r="B354" s="47" t="s">
        <v>217</v>
      </c>
      <c r="C354" s="19" t="s">
        <v>948</v>
      </c>
      <c r="D354" s="366"/>
      <c r="E354" s="366"/>
      <c r="F354" s="366"/>
      <c r="G354" s="366"/>
      <c r="H354" s="366"/>
      <c r="I354" s="366"/>
      <c r="J354" s="359">
        <f t="shared" si="278"/>
        <v>0</v>
      </c>
      <c r="K354" s="359">
        <f t="shared" si="279"/>
        <v>0</v>
      </c>
      <c r="L354" s="366"/>
      <c r="M354" s="366"/>
      <c r="N354" s="366"/>
      <c r="O354" s="369"/>
      <c r="P354" s="370">
        <f>SUMIFS('C2_Hinzu_Kürz'!$D$4:$D$203,'C2_Hinzu_Kürz'!$B$4:$B$203,$A354,'C2_Hinzu_Kürz'!$C$4:$C$203,CONCATENATE($B354," ",C354),'C2_Hinzu_Kürz'!$E$4:$E$203,"Hinzurechnung")</f>
        <v>0</v>
      </c>
      <c r="Q354" s="399">
        <f>SUMIFS('C2_Hinzu_Kürz'!$D$4:$D$203,'C2_Hinzu_Kürz'!$B$4:$B$203,$A354,'C2_Hinzu_Kürz'!$C$4:$C$203,CONCATENATE($B354," ",$C354),'C2_Hinzu_Kürz'!$E$4:$E$203,"Kürzung")</f>
        <v>0</v>
      </c>
      <c r="R354" s="389"/>
      <c r="S354" s="386"/>
      <c r="T354" s="388"/>
      <c r="U354" s="363">
        <f t="shared" si="280"/>
        <v>0</v>
      </c>
      <c r="V354" s="389"/>
      <c r="W354" s="388"/>
      <c r="X354" s="371"/>
      <c r="Y354" s="366"/>
      <c r="Z354" s="366"/>
    </row>
    <row r="355" spans="1:26" outlineLevel="1">
      <c r="A355" s="346">
        <f>A250</f>
        <v>2013</v>
      </c>
      <c r="B355" s="47" t="s">
        <v>218</v>
      </c>
      <c r="C355" s="19" t="s">
        <v>949</v>
      </c>
      <c r="D355" s="366"/>
      <c r="E355" s="366"/>
      <c r="F355" s="366"/>
      <c r="G355" s="366"/>
      <c r="H355" s="366"/>
      <c r="I355" s="366"/>
      <c r="J355" s="359">
        <f t="shared" si="278"/>
        <v>0</v>
      </c>
      <c r="K355" s="359">
        <f t="shared" si="279"/>
        <v>0</v>
      </c>
      <c r="L355" s="366"/>
      <c r="M355" s="366"/>
      <c r="N355" s="372"/>
      <c r="O355" s="369"/>
      <c r="P355" s="370">
        <f>SUMIFS('C2_Hinzu_Kürz'!$D$4:$D$203,'C2_Hinzu_Kürz'!$B$4:$B$203,$A355,'C2_Hinzu_Kürz'!$C$4:$C$203,CONCATENATE($B355," ",C355),'C2_Hinzu_Kürz'!$E$4:$E$203,"Hinzurechnung")</f>
        <v>0</v>
      </c>
      <c r="Q355" s="399">
        <f>SUMIFS('C2_Hinzu_Kürz'!$D$4:$D$203,'C2_Hinzu_Kürz'!$B$4:$B$203,$A355,'C2_Hinzu_Kürz'!$C$4:$C$203,CONCATENATE($B355," ",$C355),'C2_Hinzu_Kürz'!$E$4:$E$203,"Kürzung")</f>
        <v>0</v>
      </c>
      <c r="R355" s="389"/>
      <c r="S355" s="386"/>
      <c r="T355" s="388"/>
      <c r="U355" s="363">
        <f t="shared" si="280"/>
        <v>0</v>
      </c>
      <c r="V355" s="389"/>
      <c r="W355" s="388"/>
      <c r="X355" s="371"/>
      <c r="Y355" s="366"/>
      <c r="Z355" s="366"/>
    </row>
    <row r="356" spans="1:26" outlineLevel="1">
      <c r="A356" s="346">
        <f>A250</f>
        <v>2013</v>
      </c>
      <c r="B356" s="47" t="s">
        <v>219</v>
      </c>
      <c r="C356" s="19" t="s">
        <v>130</v>
      </c>
      <c r="D356" s="366"/>
      <c r="E356" s="369"/>
      <c r="F356" s="366"/>
      <c r="G356" s="366"/>
      <c r="H356" s="366"/>
      <c r="I356" s="366"/>
      <c r="J356" s="359">
        <f t="shared" si="278"/>
        <v>0</v>
      </c>
      <c r="K356" s="359">
        <f t="shared" si="279"/>
        <v>0</v>
      </c>
      <c r="L356" s="366"/>
      <c r="M356" s="369"/>
      <c r="N356" s="370">
        <f>SUMIF('C1_Sonstiges'!B$491:B$540,$A250,'C1_Sonstiges'!D$491:D$540)</f>
        <v>0</v>
      </c>
      <c r="O356" s="373"/>
      <c r="P356" s="370">
        <f>SUMIFS('C2_Hinzu_Kürz'!$D$4:$D$203,'C2_Hinzu_Kürz'!$B$4:$B$203,$A356,'C2_Hinzu_Kürz'!$C$4:$C$203,CONCATENATE($B356," ",C356),'C2_Hinzu_Kürz'!$E$4:$E$203,"Hinzurechnung")</f>
        <v>0</v>
      </c>
      <c r="Q356" s="399">
        <f>SUMIFS('C2_Hinzu_Kürz'!$D$4:$D$203,'C2_Hinzu_Kürz'!$B$4:$B$203,$A356,'C2_Hinzu_Kürz'!$C$4:$C$203,CONCATENATE($B356," ",$C356),'C2_Hinzu_Kürz'!$E$4:$E$203,"Kürzung")</f>
        <v>0</v>
      </c>
      <c r="R356" s="389"/>
      <c r="S356" s="386"/>
      <c r="T356" s="388"/>
      <c r="U356" s="363">
        <f t="shared" si="280"/>
        <v>0</v>
      </c>
      <c r="V356" s="396"/>
      <c r="W356" s="397"/>
      <c r="X356" s="371"/>
      <c r="Y356" s="366"/>
      <c r="Z356" s="366"/>
    </row>
    <row r="357" spans="1:26" outlineLevel="1">
      <c r="A357" s="346">
        <f>A250</f>
        <v>2013</v>
      </c>
      <c r="B357" s="41" t="s">
        <v>220</v>
      </c>
      <c r="C357" s="15" t="s">
        <v>221</v>
      </c>
      <c r="D357" s="359">
        <f t="shared" ref="D357:Q357" si="281">D250+D280+D281+D282-D287-D302-D307-D313+D332+D334+D336-D348-D351</f>
        <v>0</v>
      </c>
      <c r="E357" s="359">
        <f t="shared" si="281"/>
        <v>0</v>
      </c>
      <c r="F357" s="359">
        <f t="shared" si="281"/>
        <v>0</v>
      </c>
      <c r="G357" s="359">
        <f t="shared" si="281"/>
        <v>0</v>
      </c>
      <c r="H357" s="359">
        <f t="shared" si="281"/>
        <v>0</v>
      </c>
      <c r="I357" s="359">
        <f t="shared" si="281"/>
        <v>0</v>
      </c>
      <c r="J357" s="359">
        <f t="shared" si="281"/>
        <v>0</v>
      </c>
      <c r="K357" s="359">
        <f t="shared" si="281"/>
        <v>0</v>
      </c>
      <c r="L357" s="359">
        <f t="shared" si="281"/>
        <v>0</v>
      </c>
      <c r="M357" s="359">
        <f t="shared" si="281"/>
        <v>0</v>
      </c>
      <c r="N357" s="374">
        <f t="shared" si="281"/>
        <v>0</v>
      </c>
      <c r="O357" s="360">
        <f t="shared" si="281"/>
        <v>0</v>
      </c>
      <c r="P357" s="360">
        <f t="shared" si="281"/>
        <v>0</v>
      </c>
      <c r="Q357" s="360">
        <f t="shared" si="281"/>
        <v>0</v>
      </c>
      <c r="R357" s="396"/>
      <c r="S357" s="398"/>
      <c r="T357" s="397"/>
      <c r="U357" s="363">
        <f>U250+U280+U281+U282-U287-U302-U307-U313+U332+U334+U336-U348-U351</f>
        <v>0</v>
      </c>
      <c r="V357" s="389"/>
      <c r="W357" s="388"/>
      <c r="X357" s="362">
        <f>X250+X280+X281+X282-X287-X302-X307-X313+X332+X334+X336-X348-X351</f>
        <v>0</v>
      </c>
      <c r="Y357" s="359">
        <f>Y250+Y280+Y281+Y282-Y287-Y302-Y307-Y313+Y332+Y334+Y336-Y348-Y351</f>
        <v>0</v>
      </c>
      <c r="Z357" s="359">
        <f>Z250+Z280+Z281+Z282-Z287-Z302-Z307-Z313+Z332+Z334+Z336-Z348-Z351</f>
        <v>0</v>
      </c>
    </row>
    <row r="358" spans="1:26" outlineLevel="1">
      <c r="A358" s="346">
        <f>A250</f>
        <v>2013</v>
      </c>
      <c r="B358" s="41" t="s">
        <v>222</v>
      </c>
      <c r="C358" s="15" t="s">
        <v>223</v>
      </c>
      <c r="D358" s="366"/>
      <c r="E358" s="366"/>
      <c r="F358" s="366"/>
      <c r="G358" s="366"/>
      <c r="H358" s="366"/>
      <c r="I358" s="366"/>
      <c r="J358" s="359">
        <f t="shared" ref="J358:J359" si="282">L358+N358</f>
        <v>0</v>
      </c>
      <c r="K358" s="359">
        <f t="shared" ref="K358:K359" si="283">M358+O358</f>
        <v>0</v>
      </c>
      <c r="L358" s="366"/>
      <c r="M358" s="366"/>
      <c r="N358" s="366"/>
      <c r="O358" s="369"/>
      <c r="P358" s="370">
        <f>SUMIFS('C2_Hinzu_Kürz'!$D$4:$D$203,'C2_Hinzu_Kürz'!$B$4:$B$203,$A358,'C2_Hinzu_Kürz'!$C$4:$C$203,CONCATENATE($B358," ",C358),'C2_Hinzu_Kürz'!$E$4:$E$203,"Hinzurechnung")</f>
        <v>0</v>
      </c>
      <c r="Q358" s="399">
        <f>SUMIFS('C2_Hinzu_Kürz'!$D$4:$D$203,'C2_Hinzu_Kürz'!$B$4:$B$203,$A358,'C2_Hinzu_Kürz'!$C$4:$C$203,CONCATENATE($B358," ",$C358),'C2_Hinzu_Kürz'!$E$4:$E$203,"Kürzung")</f>
        <v>0</v>
      </c>
      <c r="R358" s="389"/>
      <c r="S358" s="386"/>
      <c r="T358" s="388"/>
      <c r="U358" s="363">
        <f>N358+P358-Q358-R358-S358-T358</f>
        <v>0</v>
      </c>
      <c r="V358" s="389"/>
      <c r="W358" s="388"/>
      <c r="X358" s="371"/>
      <c r="Y358" s="366"/>
      <c r="Z358" s="366"/>
    </row>
    <row r="359" spans="1:26" outlineLevel="1">
      <c r="A359" s="346">
        <f>A250</f>
        <v>2013</v>
      </c>
      <c r="B359" s="41" t="s">
        <v>224</v>
      </c>
      <c r="C359" s="15" t="s">
        <v>225</v>
      </c>
      <c r="D359" s="366"/>
      <c r="E359" s="366"/>
      <c r="F359" s="366"/>
      <c r="G359" s="366"/>
      <c r="H359" s="366"/>
      <c r="I359" s="366"/>
      <c r="J359" s="359">
        <f t="shared" si="282"/>
        <v>0</v>
      </c>
      <c r="K359" s="359">
        <f t="shared" si="283"/>
        <v>0</v>
      </c>
      <c r="L359" s="366"/>
      <c r="M359" s="366"/>
      <c r="N359" s="366"/>
      <c r="O359" s="369"/>
      <c r="P359" s="370">
        <f>SUMIFS('C2_Hinzu_Kürz'!$D$4:$D$203,'C2_Hinzu_Kürz'!$B$4:$B$203,$A359,'C2_Hinzu_Kürz'!$C$4:$C$203,CONCATENATE($B359," ",C359),'C2_Hinzu_Kürz'!$E$4:$E$203,"Hinzurechnung")</f>
        <v>0</v>
      </c>
      <c r="Q359" s="399">
        <f>SUMIFS('C2_Hinzu_Kürz'!$D$4:$D$203,'C2_Hinzu_Kürz'!$B$4:$B$203,$A359,'C2_Hinzu_Kürz'!$C$4:$C$203,CONCATENATE($B359," ",$C359),'C2_Hinzu_Kürz'!$E$4:$E$203,"Kürzung")</f>
        <v>0</v>
      </c>
      <c r="R359" s="389"/>
      <c r="S359" s="386"/>
      <c r="T359" s="388"/>
      <c r="U359" s="363">
        <f>N359+P359-Q359-R359-S359-T359</f>
        <v>0</v>
      </c>
      <c r="V359" s="389"/>
      <c r="W359" s="388"/>
      <c r="X359" s="371"/>
      <c r="Y359" s="366"/>
      <c r="Z359" s="366"/>
    </row>
    <row r="360" spans="1:26" outlineLevel="1">
      <c r="A360" s="346">
        <f>A250</f>
        <v>2013</v>
      </c>
      <c r="B360" s="41" t="s">
        <v>226</v>
      </c>
      <c r="C360" s="15" t="s">
        <v>227</v>
      </c>
      <c r="D360" s="359">
        <f>D358-D359</f>
        <v>0</v>
      </c>
      <c r="E360" s="359">
        <f>E358-E359</f>
        <v>0</v>
      </c>
      <c r="F360" s="359">
        <f t="shared" ref="F360:K360" si="284">F358-F359</f>
        <v>0</v>
      </c>
      <c r="G360" s="359">
        <f t="shared" si="284"/>
        <v>0</v>
      </c>
      <c r="H360" s="359">
        <f t="shared" si="284"/>
        <v>0</v>
      </c>
      <c r="I360" s="359">
        <f t="shared" si="284"/>
        <v>0</v>
      </c>
      <c r="J360" s="359">
        <f t="shared" si="284"/>
        <v>0</v>
      </c>
      <c r="K360" s="359">
        <f t="shared" si="284"/>
        <v>0</v>
      </c>
      <c r="L360" s="359">
        <f>L358-L359</f>
        <v>0</v>
      </c>
      <c r="M360" s="359">
        <f t="shared" ref="M360:Z360" si="285">M358-M359</f>
        <v>0</v>
      </c>
      <c r="N360" s="359">
        <f t="shared" si="285"/>
        <v>0</v>
      </c>
      <c r="O360" s="360">
        <f t="shared" si="285"/>
        <v>0</v>
      </c>
      <c r="P360" s="360">
        <f t="shared" si="285"/>
        <v>0</v>
      </c>
      <c r="Q360" s="360">
        <f t="shared" si="285"/>
        <v>0</v>
      </c>
      <c r="R360" s="389"/>
      <c r="S360" s="386"/>
      <c r="T360" s="388"/>
      <c r="U360" s="363">
        <f t="shared" si="285"/>
        <v>0</v>
      </c>
      <c r="V360" s="396"/>
      <c r="W360" s="397"/>
      <c r="X360" s="362">
        <f t="shared" si="285"/>
        <v>0</v>
      </c>
      <c r="Y360" s="359">
        <f t="shared" si="285"/>
        <v>0</v>
      </c>
      <c r="Z360" s="359">
        <f t="shared" si="285"/>
        <v>0</v>
      </c>
    </row>
    <row r="361" spans="1:26" outlineLevel="1">
      <c r="A361" s="346">
        <f>A250</f>
        <v>2013</v>
      </c>
      <c r="B361" s="41" t="s">
        <v>228</v>
      </c>
      <c r="C361" s="15" t="s">
        <v>229</v>
      </c>
      <c r="D361" s="366"/>
      <c r="E361" s="366"/>
      <c r="F361" s="366"/>
      <c r="G361" s="366"/>
      <c r="H361" s="366"/>
      <c r="I361" s="366"/>
      <c r="J361" s="359">
        <f t="shared" ref="J361" si="286">L361+N361</f>
        <v>0</v>
      </c>
      <c r="K361" s="359">
        <f t="shared" ref="K361" si="287">M361+O361</f>
        <v>0</v>
      </c>
      <c r="L361" s="366"/>
      <c r="M361" s="366"/>
      <c r="N361" s="366"/>
      <c r="O361" s="369"/>
      <c r="P361" s="370">
        <f>SUMIFS('C2_Hinzu_Kürz'!$D$4:$D$203,'C2_Hinzu_Kürz'!$B$4:$B$203,$A361,'C2_Hinzu_Kürz'!$C$4:$C$203,CONCATENATE($B361," ",C361),'C2_Hinzu_Kürz'!$E$4:$E$203,"Hinzurechnung")</f>
        <v>0</v>
      </c>
      <c r="Q361" s="399">
        <f>SUMIFS('C2_Hinzu_Kürz'!$D$4:$D$203,'C2_Hinzu_Kürz'!$B$4:$B$203,$A361,'C2_Hinzu_Kürz'!$C$4:$C$203,CONCATENATE($B361," ",$C361),'C2_Hinzu_Kürz'!$E$4:$E$203,"Kürzung")</f>
        <v>0</v>
      </c>
      <c r="R361" s="396"/>
      <c r="S361" s="398"/>
      <c r="T361" s="397"/>
      <c r="U361" s="363">
        <f>N361+P361-Q361-R361-S361-T361</f>
        <v>0</v>
      </c>
      <c r="V361" s="389"/>
      <c r="W361" s="388"/>
      <c r="X361" s="371"/>
      <c r="Y361" s="366"/>
      <c r="Z361" s="366"/>
    </row>
    <row r="362" spans="1:26" outlineLevel="1">
      <c r="A362" s="346">
        <f>A250</f>
        <v>2013</v>
      </c>
      <c r="B362" s="41" t="s">
        <v>230</v>
      </c>
      <c r="C362" s="15" t="s">
        <v>231</v>
      </c>
      <c r="D362" s="359">
        <f>SUM(D363:D365)</f>
        <v>0</v>
      </c>
      <c r="E362" s="359">
        <f>SUM(E363:E365)</f>
        <v>0</v>
      </c>
      <c r="F362" s="359">
        <f t="shared" ref="F362:Z362" si="288">SUM(F363:F365)</f>
        <v>0</v>
      </c>
      <c r="G362" s="359">
        <f t="shared" si="288"/>
        <v>0</v>
      </c>
      <c r="H362" s="359">
        <f t="shared" si="288"/>
        <v>0</v>
      </c>
      <c r="I362" s="359">
        <f t="shared" si="288"/>
        <v>0</v>
      </c>
      <c r="J362" s="359">
        <f t="shared" si="288"/>
        <v>0</v>
      </c>
      <c r="K362" s="359">
        <f t="shared" si="288"/>
        <v>0</v>
      </c>
      <c r="L362" s="359">
        <f t="shared" si="288"/>
        <v>0</v>
      </c>
      <c r="M362" s="359">
        <f t="shared" si="288"/>
        <v>0</v>
      </c>
      <c r="N362" s="359">
        <f t="shared" si="288"/>
        <v>0</v>
      </c>
      <c r="O362" s="360">
        <f t="shared" si="288"/>
        <v>0</v>
      </c>
      <c r="P362" s="360">
        <f t="shared" si="288"/>
        <v>0</v>
      </c>
      <c r="Q362" s="360">
        <f t="shared" si="288"/>
        <v>0</v>
      </c>
      <c r="R362" s="389"/>
      <c r="S362" s="386"/>
      <c r="T362" s="388"/>
      <c r="U362" s="363">
        <f t="shared" si="288"/>
        <v>0</v>
      </c>
      <c r="V362" s="389"/>
      <c r="W362" s="388"/>
      <c r="X362" s="362">
        <f t="shared" si="288"/>
        <v>0</v>
      </c>
      <c r="Y362" s="359">
        <f t="shared" si="288"/>
        <v>0</v>
      </c>
      <c r="Z362" s="359">
        <f t="shared" si="288"/>
        <v>0</v>
      </c>
    </row>
    <row r="363" spans="1:26" outlineLevel="1">
      <c r="A363" s="346">
        <f>A250</f>
        <v>2013</v>
      </c>
      <c r="B363" s="47" t="s">
        <v>232</v>
      </c>
      <c r="C363" s="19" t="s">
        <v>950</v>
      </c>
      <c r="D363" s="366"/>
      <c r="E363" s="366"/>
      <c r="F363" s="366"/>
      <c r="G363" s="366"/>
      <c r="H363" s="366"/>
      <c r="I363" s="366"/>
      <c r="J363" s="359">
        <f t="shared" ref="J363:J365" si="289">L363+N363</f>
        <v>0</v>
      </c>
      <c r="K363" s="359">
        <f t="shared" ref="K363:K365" si="290">M363+O363</f>
        <v>0</v>
      </c>
      <c r="L363" s="366"/>
      <c r="M363" s="366"/>
      <c r="N363" s="366"/>
      <c r="O363" s="369"/>
      <c r="P363" s="370">
        <f>SUMIFS('C2_Hinzu_Kürz'!$D$4:$D$203,'C2_Hinzu_Kürz'!$B$4:$B$203,$A363,'C2_Hinzu_Kürz'!$C$4:$C$203,CONCATENATE($B363," ",C363),'C2_Hinzu_Kürz'!$E$4:$E$203,"Hinzurechnung")</f>
        <v>0</v>
      </c>
      <c r="Q363" s="399">
        <f>SUMIFS('C2_Hinzu_Kürz'!$D$4:$D$203,'C2_Hinzu_Kürz'!$B$4:$B$203,$A363,'C2_Hinzu_Kürz'!$C$4:$C$203,CONCATENATE($B363," ",$C363),'C2_Hinzu_Kürz'!$E$4:$E$203,"Kürzung")</f>
        <v>0</v>
      </c>
      <c r="R363" s="389"/>
      <c r="S363" s="386"/>
      <c r="T363" s="388"/>
      <c r="U363" s="363">
        <f>N363+P363-Q363-R363-S363-T363</f>
        <v>0</v>
      </c>
      <c r="V363" s="389"/>
      <c r="W363" s="388"/>
      <c r="X363" s="371"/>
      <c r="Y363" s="366"/>
      <c r="Z363" s="366"/>
    </row>
    <row r="364" spans="1:26" outlineLevel="1">
      <c r="A364" s="346">
        <f>A250</f>
        <v>2013</v>
      </c>
      <c r="B364" s="47" t="s">
        <v>233</v>
      </c>
      <c r="C364" s="19" t="s">
        <v>951</v>
      </c>
      <c r="D364" s="366"/>
      <c r="E364" s="366"/>
      <c r="F364" s="366"/>
      <c r="G364" s="366"/>
      <c r="H364" s="366"/>
      <c r="I364" s="366"/>
      <c r="J364" s="359">
        <f t="shared" si="289"/>
        <v>0</v>
      </c>
      <c r="K364" s="359">
        <f t="shared" si="290"/>
        <v>0</v>
      </c>
      <c r="L364" s="366"/>
      <c r="M364" s="366"/>
      <c r="N364" s="372"/>
      <c r="O364" s="369"/>
      <c r="P364" s="370">
        <f>SUMIFS('C2_Hinzu_Kürz'!$D$4:$D$203,'C2_Hinzu_Kürz'!$B$4:$B$203,$A364,'C2_Hinzu_Kürz'!$C$4:$C$203,CONCATENATE($B364," ",C364),'C2_Hinzu_Kürz'!$E$4:$E$203,"Hinzurechnung")</f>
        <v>0</v>
      </c>
      <c r="Q364" s="399">
        <f>SUMIFS('C2_Hinzu_Kürz'!$D$4:$D$203,'C2_Hinzu_Kürz'!$B$4:$B$203,$A364,'C2_Hinzu_Kürz'!$C$4:$C$203,CONCATENATE($B364," ",$C364),'C2_Hinzu_Kürz'!$E$4:$E$203,"Kürzung")</f>
        <v>0</v>
      </c>
      <c r="R364" s="389"/>
      <c r="S364" s="386"/>
      <c r="T364" s="388"/>
      <c r="U364" s="363">
        <f>N364+P364-Q364-R364-S364-T364</f>
        <v>0</v>
      </c>
      <c r="V364" s="389"/>
      <c r="W364" s="388"/>
      <c r="X364" s="371"/>
      <c r="Y364" s="366"/>
      <c r="Z364" s="366"/>
    </row>
    <row r="365" spans="1:26" outlineLevel="1">
      <c r="A365" s="346">
        <f>A250</f>
        <v>2013</v>
      </c>
      <c r="B365" s="47" t="s">
        <v>234</v>
      </c>
      <c r="C365" s="19" t="s">
        <v>130</v>
      </c>
      <c r="D365" s="366"/>
      <c r="E365" s="369"/>
      <c r="F365" s="366"/>
      <c r="G365" s="366"/>
      <c r="H365" s="366"/>
      <c r="I365" s="366"/>
      <c r="J365" s="359">
        <f t="shared" si="289"/>
        <v>0</v>
      </c>
      <c r="K365" s="359">
        <f t="shared" si="290"/>
        <v>0</v>
      </c>
      <c r="L365" s="366"/>
      <c r="M365" s="369"/>
      <c r="N365" s="370">
        <f>SUMIF('C1_Sonstiges'!B$545:B$594,$A250,'C1_Sonstiges'!D$545:D$594)</f>
        <v>0</v>
      </c>
      <c r="O365" s="373"/>
      <c r="P365" s="370">
        <f>SUMIFS('C2_Hinzu_Kürz'!$D$4:$D$203,'C2_Hinzu_Kürz'!$B$4:$B$203,$A365,'C2_Hinzu_Kürz'!$C$4:$C$203,CONCATENATE($B365," ",C365),'C2_Hinzu_Kürz'!$E$4:$E$203,"Hinzurechnung")</f>
        <v>0</v>
      </c>
      <c r="Q365" s="399">
        <f>SUMIFS('C2_Hinzu_Kürz'!$D$4:$D$203,'C2_Hinzu_Kürz'!$B$4:$B$203,$A365,'C2_Hinzu_Kürz'!$C$4:$C$203,CONCATENATE($B365," ",$C365),'C2_Hinzu_Kürz'!$E$4:$E$203,"Kürzung")</f>
        <v>0</v>
      </c>
      <c r="R365" s="396"/>
      <c r="S365" s="398"/>
      <c r="T365" s="397"/>
      <c r="U365" s="363">
        <f>N365+P365-Q365-R365-S365-T365</f>
        <v>0</v>
      </c>
      <c r="V365" s="389"/>
      <c r="W365" s="388"/>
      <c r="X365" s="371"/>
      <c r="Y365" s="366"/>
      <c r="Z365" s="366"/>
    </row>
    <row r="366" spans="1:26" outlineLevel="1">
      <c r="A366" s="346">
        <f>A250</f>
        <v>2013</v>
      </c>
      <c r="B366" s="41" t="s">
        <v>235</v>
      </c>
      <c r="C366" s="15" t="s">
        <v>236</v>
      </c>
      <c r="D366" s="377">
        <f>D357+D360-D361-D362</f>
        <v>0</v>
      </c>
      <c r="E366" s="377">
        <f>E357+E360-E361-E362</f>
        <v>0</v>
      </c>
      <c r="F366" s="377">
        <f t="shared" ref="F366:K366" si="291">F357+F360-F361-F362</f>
        <v>0</v>
      </c>
      <c r="G366" s="377">
        <f t="shared" si="291"/>
        <v>0</v>
      </c>
      <c r="H366" s="377">
        <f t="shared" si="291"/>
        <v>0</v>
      </c>
      <c r="I366" s="377">
        <f t="shared" si="291"/>
        <v>0</v>
      </c>
      <c r="J366" s="377">
        <f t="shared" si="291"/>
        <v>0</v>
      </c>
      <c r="K366" s="377">
        <f t="shared" si="291"/>
        <v>0</v>
      </c>
      <c r="L366" s="377">
        <f>L357+L360-L361-L362</f>
        <v>0</v>
      </c>
      <c r="M366" s="377">
        <f>M357+M360-M361-M362</f>
        <v>0</v>
      </c>
      <c r="N366" s="378">
        <f>N357+N360-N361-N362</f>
        <v>0</v>
      </c>
      <c r="O366" s="379">
        <f t="shared" ref="O366:Z366" si="292">O357+O360-O361-O362</f>
        <v>0</v>
      </c>
      <c r="P366" s="379">
        <f t="shared" si="292"/>
        <v>0</v>
      </c>
      <c r="Q366" s="379">
        <f t="shared" si="292"/>
        <v>0</v>
      </c>
      <c r="R366" s="389"/>
      <c r="S366" s="386"/>
      <c r="T366" s="388"/>
      <c r="U366" s="363">
        <f t="shared" si="292"/>
        <v>0</v>
      </c>
      <c r="V366" s="396"/>
      <c r="W366" s="397"/>
      <c r="X366" s="362">
        <f t="shared" si="292"/>
        <v>0</v>
      </c>
      <c r="Y366" s="359">
        <f t="shared" si="292"/>
        <v>0</v>
      </c>
      <c r="Z366" s="359">
        <f t="shared" si="292"/>
        <v>0</v>
      </c>
    </row>
    <row r="367" spans="1:26" outlineLevel="1">
      <c r="A367" s="346">
        <f>A250</f>
        <v>2013</v>
      </c>
      <c r="B367" s="41" t="s">
        <v>237</v>
      </c>
      <c r="C367" s="15" t="s">
        <v>238</v>
      </c>
      <c r="D367" s="381"/>
      <c r="E367" s="381"/>
      <c r="F367" s="381"/>
      <c r="G367" s="381"/>
      <c r="H367" s="381"/>
      <c r="I367" s="381"/>
      <c r="J367" s="381"/>
      <c r="K367" s="381"/>
      <c r="L367" s="381"/>
      <c r="M367" s="381"/>
      <c r="N367" s="382"/>
      <c r="O367" s="381"/>
      <c r="P367" s="381"/>
      <c r="Q367" s="381"/>
      <c r="R367" s="386"/>
      <c r="S367" s="386"/>
      <c r="T367" s="388"/>
      <c r="U367" s="400"/>
      <c r="V367" s="389"/>
      <c r="W367" s="386"/>
      <c r="X367" s="381"/>
      <c r="Y367" s="381"/>
      <c r="Z367" s="383"/>
    </row>
    <row r="368" spans="1:26" outlineLevel="1">
      <c r="A368" s="346">
        <f>A250</f>
        <v>2013</v>
      </c>
      <c r="B368" s="41" t="s">
        <v>239</v>
      </c>
      <c r="C368" s="15" t="s">
        <v>240</v>
      </c>
      <c r="D368" s="386"/>
      <c r="E368" s="386"/>
      <c r="F368" s="386"/>
      <c r="G368" s="386"/>
      <c r="H368" s="386"/>
      <c r="I368" s="386"/>
      <c r="J368" s="386"/>
      <c r="K368" s="386"/>
      <c r="L368" s="386"/>
      <c r="M368" s="386"/>
      <c r="N368" s="387"/>
      <c r="O368" s="386"/>
      <c r="P368" s="386"/>
      <c r="Q368" s="386"/>
      <c r="R368" s="386"/>
      <c r="S368" s="386"/>
      <c r="T368" s="388"/>
      <c r="U368" s="400"/>
      <c r="V368" s="389"/>
      <c r="W368" s="386"/>
      <c r="X368" s="386"/>
      <c r="Y368" s="386"/>
      <c r="Z368" s="388"/>
    </row>
    <row r="369" spans="1:26" outlineLevel="1">
      <c r="A369" s="346">
        <f>A250</f>
        <v>2013</v>
      </c>
      <c r="B369" s="41" t="s">
        <v>241</v>
      </c>
      <c r="C369" s="15" t="s">
        <v>242</v>
      </c>
      <c r="D369" s="386"/>
      <c r="E369" s="386"/>
      <c r="F369" s="386"/>
      <c r="G369" s="386"/>
      <c r="H369" s="386"/>
      <c r="I369" s="386"/>
      <c r="J369" s="386"/>
      <c r="K369" s="386"/>
      <c r="L369" s="386"/>
      <c r="M369" s="386"/>
      <c r="N369" s="387"/>
      <c r="O369" s="386"/>
      <c r="P369" s="386"/>
      <c r="Q369" s="386"/>
      <c r="R369" s="386"/>
      <c r="S369" s="386"/>
      <c r="T369" s="388"/>
      <c r="U369" s="400"/>
      <c r="V369" s="389"/>
      <c r="W369" s="386"/>
      <c r="X369" s="386"/>
      <c r="Y369" s="386"/>
      <c r="Z369" s="388"/>
    </row>
    <row r="370" spans="1:26" outlineLevel="1">
      <c r="A370" s="346">
        <f>A250</f>
        <v>2013</v>
      </c>
      <c r="B370" s="41">
        <v>24</v>
      </c>
      <c r="C370" s="15" t="s">
        <v>868</v>
      </c>
      <c r="D370" s="390"/>
      <c r="E370" s="390"/>
      <c r="F370" s="390"/>
      <c r="G370" s="390"/>
      <c r="H370" s="390"/>
      <c r="I370" s="390"/>
      <c r="J370" s="390"/>
      <c r="K370" s="390"/>
      <c r="L370" s="390"/>
      <c r="M370" s="390"/>
      <c r="N370" s="390"/>
      <c r="O370" s="390"/>
      <c r="P370" s="390"/>
      <c r="Q370" s="390"/>
      <c r="R370" s="390"/>
      <c r="S370" s="390"/>
      <c r="T370" s="391"/>
      <c r="U370" s="400"/>
      <c r="V370" s="393"/>
      <c r="W370" s="390"/>
      <c r="X370" s="390"/>
      <c r="Y370" s="390"/>
      <c r="Z370" s="391"/>
    </row>
    <row r="371" spans="1:26" ht="18.75">
      <c r="A371" s="329"/>
      <c r="B371" s="341" t="str">
        <f>CONCATENATE("GuV des Jahres ",A372)</f>
        <v>GuV des Jahres 2012</v>
      </c>
      <c r="C371" s="342"/>
      <c r="D371" s="394"/>
      <c r="E371" s="395"/>
      <c r="F371" s="395"/>
      <c r="G371" s="395"/>
      <c r="H371" s="395"/>
      <c r="I371" s="395"/>
      <c r="J371" s="395"/>
      <c r="K371" s="395"/>
      <c r="L371" s="395"/>
      <c r="M371" s="395"/>
      <c r="N371" s="395"/>
      <c r="O371" s="395"/>
      <c r="P371" s="395"/>
      <c r="Q371" s="395"/>
      <c r="R371" s="395"/>
      <c r="S371" s="395"/>
      <c r="T371" s="395"/>
      <c r="U371" s="395"/>
      <c r="V371" s="395"/>
      <c r="W371" s="395"/>
      <c r="X371" s="395"/>
      <c r="Y371" s="395"/>
      <c r="Z371" s="395"/>
    </row>
    <row r="372" spans="1:26" outlineLevel="1">
      <c r="A372" s="346">
        <v>2012</v>
      </c>
      <c r="B372" s="41" t="s">
        <v>50</v>
      </c>
      <c r="C372" s="9" t="s">
        <v>51</v>
      </c>
      <c r="D372" s="359">
        <f>D373+D389+D395+D396+D397+D398+D400+D401</f>
        <v>0</v>
      </c>
      <c r="E372" s="359">
        <f>E373+E389+E395+E396+E397+E398+E400+E401</f>
        <v>0</v>
      </c>
      <c r="F372" s="359">
        <f t="shared" ref="F372:Z372" si="293">F373+F389+F395+F396+F397+F398+F400+F401</f>
        <v>0</v>
      </c>
      <c r="G372" s="359">
        <f t="shared" si="293"/>
        <v>0</v>
      </c>
      <c r="H372" s="359">
        <f t="shared" si="293"/>
        <v>0</v>
      </c>
      <c r="I372" s="359">
        <f t="shared" si="293"/>
        <v>0</v>
      </c>
      <c r="J372" s="359">
        <f t="shared" si="293"/>
        <v>0</v>
      </c>
      <c r="K372" s="359">
        <f t="shared" si="293"/>
        <v>0</v>
      </c>
      <c r="L372" s="359">
        <f t="shared" si="293"/>
        <v>0</v>
      </c>
      <c r="M372" s="359">
        <f t="shared" si="293"/>
        <v>0</v>
      </c>
      <c r="N372" s="359">
        <f t="shared" si="293"/>
        <v>0</v>
      </c>
      <c r="O372" s="360">
        <f t="shared" si="293"/>
        <v>0</v>
      </c>
      <c r="P372" s="361">
        <f t="shared" si="293"/>
        <v>0</v>
      </c>
      <c r="Q372" s="361">
        <f t="shared" si="293"/>
        <v>0</v>
      </c>
      <c r="R372" s="381"/>
      <c r="S372" s="381"/>
      <c r="T372" s="381"/>
      <c r="U372" s="363">
        <f t="shared" si="293"/>
        <v>0</v>
      </c>
      <c r="V372" s="385"/>
      <c r="W372" s="383"/>
      <c r="X372" s="362">
        <f t="shared" si="293"/>
        <v>0</v>
      </c>
      <c r="Y372" s="359">
        <f t="shared" si="293"/>
        <v>0</v>
      </c>
      <c r="Z372" s="359">
        <f t="shared" si="293"/>
        <v>0</v>
      </c>
    </row>
    <row r="373" spans="1:26" outlineLevel="1">
      <c r="A373" s="346">
        <f>A372</f>
        <v>2012</v>
      </c>
      <c r="B373" s="42" t="s">
        <v>52</v>
      </c>
      <c r="C373" s="9" t="s">
        <v>53</v>
      </c>
      <c r="D373" s="359">
        <f>SUM(D374:D388)</f>
        <v>0</v>
      </c>
      <c r="E373" s="359">
        <f>SUM(E374:E388)</f>
        <v>0</v>
      </c>
      <c r="F373" s="364"/>
      <c r="G373" s="365"/>
      <c r="H373" s="365"/>
      <c r="I373" s="365"/>
      <c r="J373" s="359">
        <f t="shared" ref="J373:Z373" si="294">SUM(J374:J388)</f>
        <v>0</v>
      </c>
      <c r="K373" s="359">
        <f t="shared" si="294"/>
        <v>0</v>
      </c>
      <c r="L373" s="359">
        <f t="shared" si="294"/>
        <v>0</v>
      </c>
      <c r="M373" s="359">
        <f t="shared" si="294"/>
        <v>0</v>
      </c>
      <c r="N373" s="359">
        <f t="shared" si="294"/>
        <v>0</v>
      </c>
      <c r="O373" s="360">
        <f t="shared" si="294"/>
        <v>0</v>
      </c>
      <c r="P373" s="361">
        <f t="shared" si="294"/>
        <v>0</v>
      </c>
      <c r="Q373" s="361">
        <f t="shared" si="294"/>
        <v>0</v>
      </c>
      <c r="R373" s="386"/>
      <c r="S373" s="386"/>
      <c r="T373" s="386"/>
      <c r="U373" s="363">
        <f t="shared" si="294"/>
        <v>0</v>
      </c>
      <c r="V373" s="389"/>
      <c r="W373" s="388"/>
      <c r="X373" s="362">
        <f t="shared" si="294"/>
        <v>0</v>
      </c>
      <c r="Y373" s="359">
        <f t="shared" si="294"/>
        <v>0</v>
      </c>
      <c r="Z373" s="359">
        <f t="shared" si="294"/>
        <v>0</v>
      </c>
    </row>
    <row r="374" spans="1:26" outlineLevel="1">
      <c r="A374" s="346">
        <f>A372</f>
        <v>2012</v>
      </c>
      <c r="B374" s="43" t="s">
        <v>54</v>
      </c>
      <c r="C374" s="10" t="s">
        <v>918</v>
      </c>
      <c r="D374" s="366"/>
      <c r="E374" s="366"/>
      <c r="F374" s="367"/>
      <c r="G374" s="368"/>
      <c r="H374" s="368"/>
      <c r="I374" s="368"/>
      <c r="J374" s="359">
        <f>L374+N374</f>
        <v>0</v>
      </c>
      <c r="K374" s="359">
        <f>M374+O374</f>
        <v>0</v>
      </c>
      <c r="L374" s="366"/>
      <c r="M374" s="366"/>
      <c r="N374" s="366"/>
      <c r="O374" s="369"/>
      <c r="P374" s="370">
        <f>SUMIFS('C2_Hinzu_Kürz'!$D$4:$D$203,'C2_Hinzu_Kürz'!$B$4:$B$203,$A374,'C2_Hinzu_Kürz'!$C$4:$C$203,CONCATENATE($B374," ",C374),'C2_Hinzu_Kürz'!$E$4:$E$203,"Hinzurechnung")</f>
        <v>0</v>
      </c>
      <c r="Q374" s="370">
        <f>SUMIFS('C2_Hinzu_Kürz'!$D$4:$D$203,'C2_Hinzu_Kürz'!$B$4:$B$203,$A374,'C2_Hinzu_Kürz'!$C$4:$C$203,CONCATENATE($B374," ",$C374),'C2_Hinzu_Kürz'!$E$4:$E$203,"Kürzung")</f>
        <v>0</v>
      </c>
      <c r="R374" s="386"/>
      <c r="S374" s="386"/>
      <c r="T374" s="386"/>
      <c r="U374" s="363">
        <f t="shared" ref="U374:U388" si="295">N374+P374-Q374-R374-S374-T374</f>
        <v>0</v>
      </c>
      <c r="V374" s="389"/>
      <c r="W374" s="388"/>
      <c r="X374" s="371"/>
      <c r="Y374" s="366"/>
      <c r="Z374" s="366"/>
    </row>
    <row r="375" spans="1:26" outlineLevel="1">
      <c r="A375" s="346">
        <f>A372</f>
        <v>2012</v>
      </c>
      <c r="B375" s="43" t="s">
        <v>55</v>
      </c>
      <c r="C375" s="10" t="s">
        <v>919</v>
      </c>
      <c r="D375" s="366"/>
      <c r="E375" s="366"/>
      <c r="F375" s="367"/>
      <c r="G375" s="368"/>
      <c r="H375" s="368"/>
      <c r="I375" s="368"/>
      <c r="J375" s="359">
        <f t="shared" ref="J375:J388" si="296">L375+N375</f>
        <v>0</v>
      </c>
      <c r="K375" s="359">
        <f t="shared" ref="K375:K388" si="297">M375+O375</f>
        <v>0</v>
      </c>
      <c r="L375" s="366"/>
      <c r="M375" s="366"/>
      <c r="N375" s="366"/>
      <c r="O375" s="369"/>
      <c r="P375" s="370">
        <f>SUMIFS('C2_Hinzu_Kürz'!$D$4:$D$203,'C2_Hinzu_Kürz'!$B$4:$B$203,$A375,'C2_Hinzu_Kürz'!$C$4:$C$203,CONCATENATE($B375," ",C375),'C2_Hinzu_Kürz'!$E$4:$E$203,"Hinzurechnung")</f>
        <v>0</v>
      </c>
      <c r="Q375" s="370">
        <f>SUMIFS('C2_Hinzu_Kürz'!$D$4:$D$203,'C2_Hinzu_Kürz'!$B$4:$B$203,$A375,'C2_Hinzu_Kürz'!$C$4:$C$203,CONCATENATE($B375," ",$C375),'C2_Hinzu_Kürz'!$E$4:$E$203,"Kürzung")</f>
        <v>0</v>
      </c>
      <c r="R375" s="386"/>
      <c r="S375" s="386"/>
      <c r="T375" s="386"/>
      <c r="U375" s="363">
        <f t="shared" si="295"/>
        <v>0</v>
      </c>
      <c r="V375" s="396"/>
      <c r="W375" s="397"/>
      <c r="X375" s="371"/>
      <c r="Y375" s="366"/>
      <c r="Z375" s="366"/>
    </row>
    <row r="376" spans="1:26" outlineLevel="1">
      <c r="A376" s="346">
        <f>A372</f>
        <v>2012</v>
      </c>
      <c r="B376" s="43" t="s">
        <v>56</v>
      </c>
      <c r="C376" s="10" t="s">
        <v>920</v>
      </c>
      <c r="D376" s="366"/>
      <c r="E376" s="366"/>
      <c r="F376" s="367"/>
      <c r="G376" s="368"/>
      <c r="H376" s="368"/>
      <c r="I376" s="368"/>
      <c r="J376" s="359">
        <f t="shared" si="296"/>
        <v>0</v>
      </c>
      <c r="K376" s="359">
        <f t="shared" si="297"/>
        <v>0</v>
      </c>
      <c r="L376" s="366"/>
      <c r="M376" s="366"/>
      <c r="N376" s="366"/>
      <c r="O376" s="369"/>
      <c r="P376" s="370">
        <f>SUMIFS('C2_Hinzu_Kürz'!$D$4:$D$203,'C2_Hinzu_Kürz'!$B$4:$B$203,$A376,'C2_Hinzu_Kürz'!$C$4:$C$203,CONCATENATE($B376," ",C376),'C2_Hinzu_Kürz'!$E$4:$E$203,"Hinzurechnung")</f>
        <v>0</v>
      </c>
      <c r="Q376" s="370">
        <f>SUMIFS('C2_Hinzu_Kürz'!$D$4:$D$203,'C2_Hinzu_Kürz'!$B$4:$B$203,$A376,'C2_Hinzu_Kürz'!$C$4:$C$203,CONCATENATE($B376," ",$C376),'C2_Hinzu_Kürz'!$E$4:$E$203,"Kürzung")</f>
        <v>0</v>
      </c>
      <c r="R376" s="386"/>
      <c r="S376" s="386"/>
      <c r="T376" s="386"/>
      <c r="U376" s="363">
        <f t="shared" si="295"/>
        <v>0</v>
      </c>
      <c r="V376" s="389"/>
      <c r="W376" s="388"/>
      <c r="X376" s="371"/>
      <c r="Y376" s="366"/>
      <c r="Z376" s="366"/>
    </row>
    <row r="377" spans="1:26" outlineLevel="1">
      <c r="A377" s="346">
        <f>A372</f>
        <v>2012</v>
      </c>
      <c r="B377" s="43" t="s">
        <v>57</v>
      </c>
      <c r="C377" s="10" t="s">
        <v>921</v>
      </c>
      <c r="D377" s="366"/>
      <c r="E377" s="366"/>
      <c r="F377" s="367"/>
      <c r="G377" s="368"/>
      <c r="H377" s="368"/>
      <c r="I377" s="368"/>
      <c r="J377" s="359">
        <f t="shared" si="296"/>
        <v>0</v>
      </c>
      <c r="K377" s="359">
        <f t="shared" si="297"/>
        <v>0</v>
      </c>
      <c r="L377" s="366"/>
      <c r="M377" s="366"/>
      <c r="N377" s="366"/>
      <c r="O377" s="369"/>
      <c r="P377" s="370">
        <f>SUMIFS('C2_Hinzu_Kürz'!$D$4:$D$203,'C2_Hinzu_Kürz'!$B$4:$B$203,$A377,'C2_Hinzu_Kürz'!$C$4:$C$203,CONCATENATE($B377," ",C377),'C2_Hinzu_Kürz'!$E$4:$E$203,"Hinzurechnung")</f>
        <v>0</v>
      </c>
      <c r="Q377" s="370">
        <f>SUMIFS('C2_Hinzu_Kürz'!$D$4:$D$203,'C2_Hinzu_Kürz'!$B$4:$B$203,$A377,'C2_Hinzu_Kürz'!$C$4:$C$203,CONCATENATE($B377," ",$C377),'C2_Hinzu_Kürz'!$E$4:$E$203,"Kürzung")</f>
        <v>0</v>
      </c>
      <c r="R377" s="398"/>
      <c r="S377" s="398"/>
      <c r="T377" s="398"/>
      <c r="U377" s="363">
        <f t="shared" si="295"/>
        <v>0</v>
      </c>
      <c r="V377" s="389"/>
      <c r="W377" s="388"/>
      <c r="X377" s="371"/>
      <c r="Y377" s="366"/>
      <c r="Z377" s="366"/>
    </row>
    <row r="378" spans="1:26" outlineLevel="1">
      <c r="A378" s="346">
        <f>A372</f>
        <v>2012</v>
      </c>
      <c r="B378" s="43" t="s">
        <v>58</v>
      </c>
      <c r="C378" s="10" t="s">
        <v>59</v>
      </c>
      <c r="D378" s="366"/>
      <c r="E378" s="366"/>
      <c r="F378" s="367"/>
      <c r="G378" s="368"/>
      <c r="H378" s="368"/>
      <c r="I378" s="368"/>
      <c r="J378" s="359">
        <f t="shared" si="296"/>
        <v>0</v>
      </c>
      <c r="K378" s="359">
        <f t="shared" si="297"/>
        <v>0</v>
      </c>
      <c r="L378" s="366"/>
      <c r="M378" s="366"/>
      <c r="N378" s="366"/>
      <c r="O378" s="369"/>
      <c r="P378" s="370">
        <f>SUMIFS('C2_Hinzu_Kürz'!$D$4:$D$203,'C2_Hinzu_Kürz'!$B$4:$B$203,$A378,'C2_Hinzu_Kürz'!$C$4:$C$203,CONCATENATE($B378," ",C378),'C2_Hinzu_Kürz'!$E$4:$E$203,"Hinzurechnung")</f>
        <v>0</v>
      </c>
      <c r="Q378" s="370">
        <f>SUMIFS('C2_Hinzu_Kürz'!$D$4:$D$203,'C2_Hinzu_Kürz'!$B$4:$B$203,$A378,'C2_Hinzu_Kürz'!$C$4:$C$203,CONCATENATE($B378," ",$C378),'C2_Hinzu_Kürz'!$E$4:$E$203,"Kürzung")</f>
        <v>0</v>
      </c>
      <c r="R378" s="386"/>
      <c r="S378" s="386"/>
      <c r="T378" s="386"/>
      <c r="U378" s="363">
        <f t="shared" si="295"/>
        <v>0</v>
      </c>
      <c r="V378" s="389"/>
      <c r="W378" s="388"/>
      <c r="X378" s="371"/>
      <c r="Y378" s="366"/>
      <c r="Z378" s="366"/>
    </row>
    <row r="379" spans="1:26" outlineLevel="1">
      <c r="A379" s="346">
        <f>A372</f>
        <v>2012</v>
      </c>
      <c r="B379" s="43" t="s">
        <v>60</v>
      </c>
      <c r="C379" s="10" t="s">
        <v>61</v>
      </c>
      <c r="D379" s="366"/>
      <c r="E379" s="366"/>
      <c r="F379" s="367"/>
      <c r="G379" s="368"/>
      <c r="H379" s="368"/>
      <c r="I379" s="368"/>
      <c r="J379" s="359">
        <f t="shared" si="296"/>
        <v>0</v>
      </c>
      <c r="K379" s="359">
        <f t="shared" si="297"/>
        <v>0</v>
      </c>
      <c r="L379" s="366"/>
      <c r="M379" s="366"/>
      <c r="N379" s="366"/>
      <c r="O379" s="369"/>
      <c r="P379" s="370">
        <f>SUMIFS('C2_Hinzu_Kürz'!$D$4:$D$203,'C2_Hinzu_Kürz'!$B$4:$B$203,$A379,'C2_Hinzu_Kürz'!$C$4:$C$203,CONCATENATE($B379," ",C379),'C2_Hinzu_Kürz'!$E$4:$E$203,"Hinzurechnung")</f>
        <v>0</v>
      </c>
      <c r="Q379" s="370">
        <f>SUMIFS('C2_Hinzu_Kürz'!$D$4:$D$203,'C2_Hinzu_Kürz'!$B$4:$B$203,$A379,'C2_Hinzu_Kürz'!$C$4:$C$203,CONCATENATE($B379," ",$C379),'C2_Hinzu_Kürz'!$E$4:$E$203,"Kürzung")</f>
        <v>0</v>
      </c>
      <c r="R379" s="386"/>
      <c r="S379" s="386"/>
      <c r="T379" s="386"/>
      <c r="U379" s="363">
        <f t="shared" si="295"/>
        <v>0</v>
      </c>
      <c r="V379" s="396"/>
      <c r="W379" s="397"/>
      <c r="X379" s="371"/>
      <c r="Y379" s="366"/>
      <c r="Z379" s="366"/>
    </row>
    <row r="380" spans="1:26" outlineLevel="1">
      <c r="A380" s="346">
        <f>A372</f>
        <v>2012</v>
      </c>
      <c r="B380" s="43" t="s">
        <v>62</v>
      </c>
      <c r="C380" s="10" t="s">
        <v>63</v>
      </c>
      <c r="D380" s="366"/>
      <c r="E380" s="366"/>
      <c r="F380" s="367"/>
      <c r="G380" s="368"/>
      <c r="H380" s="368"/>
      <c r="I380" s="368"/>
      <c r="J380" s="359">
        <f t="shared" si="296"/>
        <v>0</v>
      </c>
      <c r="K380" s="359">
        <f t="shared" si="297"/>
        <v>0</v>
      </c>
      <c r="L380" s="366"/>
      <c r="M380" s="366"/>
      <c r="N380" s="366"/>
      <c r="O380" s="369"/>
      <c r="P380" s="370">
        <f>SUMIFS('C2_Hinzu_Kürz'!$D$4:$D$203,'C2_Hinzu_Kürz'!$B$4:$B$203,$A380,'C2_Hinzu_Kürz'!$C$4:$C$203,CONCATENATE($B380," ",C380),'C2_Hinzu_Kürz'!$E$4:$E$203,"Hinzurechnung")</f>
        <v>0</v>
      </c>
      <c r="Q380" s="370">
        <f>SUMIFS('C2_Hinzu_Kürz'!$D$4:$D$203,'C2_Hinzu_Kürz'!$B$4:$B$203,$A380,'C2_Hinzu_Kürz'!$C$4:$C$203,CONCATENATE($B380," ",$C380),'C2_Hinzu_Kürz'!$E$4:$E$203,"Kürzung")</f>
        <v>0</v>
      </c>
      <c r="R380" s="386"/>
      <c r="S380" s="386"/>
      <c r="T380" s="386"/>
      <c r="U380" s="363">
        <f t="shared" si="295"/>
        <v>0</v>
      </c>
      <c r="V380" s="389"/>
      <c r="W380" s="388"/>
      <c r="X380" s="371"/>
      <c r="Y380" s="366"/>
      <c r="Z380" s="366"/>
    </row>
    <row r="381" spans="1:26" outlineLevel="1">
      <c r="A381" s="346">
        <f>A372</f>
        <v>2012</v>
      </c>
      <c r="B381" s="43" t="s">
        <v>64</v>
      </c>
      <c r="C381" s="11" t="s">
        <v>65</v>
      </c>
      <c r="D381" s="366"/>
      <c r="E381" s="366"/>
      <c r="F381" s="367"/>
      <c r="G381" s="368"/>
      <c r="H381" s="368"/>
      <c r="I381" s="368"/>
      <c r="J381" s="359">
        <f t="shared" si="296"/>
        <v>0</v>
      </c>
      <c r="K381" s="359">
        <f t="shared" si="297"/>
        <v>0</v>
      </c>
      <c r="L381" s="366"/>
      <c r="M381" s="366"/>
      <c r="N381" s="366"/>
      <c r="O381" s="369"/>
      <c r="P381" s="370">
        <f>SUMIFS('C2_Hinzu_Kürz'!$D$4:$D$203,'C2_Hinzu_Kürz'!$B$4:$B$203,$A381,'C2_Hinzu_Kürz'!$C$4:$C$203,CONCATENATE($B381," ",C381),'C2_Hinzu_Kürz'!$E$4:$E$203,"Hinzurechnung")</f>
        <v>0</v>
      </c>
      <c r="Q381" s="370">
        <f>SUMIFS('C2_Hinzu_Kürz'!$D$4:$D$203,'C2_Hinzu_Kürz'!$B$4:$B$203,$A381,'C2_Hinzu_Kürz'!$C$4:$C$203,CONCATENATE($B381," ",$C381),'C2_Hinzu_Kürz'!$E$4:$E$203,"Kürzung")</f>
        <v>0</v>
      </c>
      <c r="R381" s="398"/>
      <c r="S381" s="398"/>
      <c r="T381" s="398"/>
      <c r="U381" s="363">
        <f t="shared" si="295"/>
        <v>0</v>
      </c>
      <c r="V381" s="389"/>
      <c r="W381" s="388"/>
      <c r="X381" s="371"/>
      <c r="Y381" s="366"/>
      <c r="Z381" s="366"/>
    </row>
    <row r="382" spans="1:26" outlineLevel="1">
      <c r="A382" s="346">
        <f>A372</f>
        <v>2012</v>
      </c>
      <c r="B382" s="43" t="s">
        <v>66</v>
      </c>
      <c r="C382" s="10" t="s">
        <v>67</v>
      </c>
      <c r="D382" s="366"/>
      <c r="E382" s="366"/>
      <c r="F382" s="367"/>
      <c r="G382" s="368"/>
      <c r="H382" s="368"/>
      <c r="I382" s="368"/>
      <c r="J382" s="359">
        <f t="shared" si="296"/>
        <v>0</v>
      </c>
      <c r="K382" s="359">
        <f t="shared" si="297"/>
        <v>0</v>
      </c>
      <c r="L382" s="366"/>
      <c r="M382" s="366"/>
      <c r="N382" s="366"/>
      <c r="O382" s="369"/>
      <c r="P382" s="370">
        <f>SUMIFS('C2_Hinzu_Kürz'!$D$4:$D$203,'C2_Hinzu_Kürz'!$B$4:$B$203,$A382,'C2_Hinzu_Kürz'!$C$4:$C$203,CONCATENATE($B382," ",C382),'C2_Hinzu_Kürz'!$E$4:$E$203,"Hinzurechnung")</f>
        <v>0</v>
      </c>
      <c r="Q382" s="370">
        <f>SUMIFS('C2_Hinzu_Kürz'!$D$4:$D$203,'C2_Hinzu_Kürz'!$B$4:$B$203,$A382,'C2_Hinzu_Kürz'!$C$4:$C$203,CONCATENATE($B382," ",$C382),'C2_Hinzu_Kürz'!$E$4:$E$203,"Kürzung")</f>
        <v>0</v>
      </c>
      <c r="R382" s="386"/>
      <c r="S382" s="386"/>
      <c r="T382" s="386"/>
      <c r="U382" s="363">
        <f t="shared" si="295"/>
        <v>0</v>
      </c>
      <c r="V382" s="389"/>
      <c r="W382" s="388"/>
      <c r="X382" s="371"/>
      <c r="Y382" s="366"/>
      <c r="Z382" s="366"/>
    </row>
    <row r="383" spans="1:26" outlineLevel="1">
      <c r="A383" s="346">
        <f>A372</f>
        <v>2012</v>
      </c>
      <c r="B383" s="43" t="s">
        <v>68</v>
      </c>
      <c r="C383" s="10" t="s">
        <v>69</v>
      </c>
      <c r="D383" s="366"/>
      <c r="E383" s="366"/>
      <c r="F383" s="367"/>
      <c r="G383" s="368"/>
      <c r="H383" s="368"/>
      <c r="I383" s="368"/>
      <c r="J383" s="359">
        <f t="shared" si="296"/>
        <v>0</v>
      </c>
      <c r="K383" s="359">
        <f t="shared" si="297"/>
        <v>0</v>
      </c>
      <c r="L383" s="366"/>
      <c r="M383" s="366"/>
      <c r="N383" s="366"/>
      <c r="O383" s="369"/>
      <c r="P383" s="370">
        <f>SUMIFS('C2_Hinzu_Kürz'!$D$4:$D$203,'C2_Hinzu_Kürz'!$B$4:$B$203,$A383,'C2_Hinzu_Kürz'!$C$4:$C$203,CONCATENATE($B383," ",C383),'C2_Hinzu_Kürz'!$E$4:$E$203,"Hinzurechnung")</f>
        <v>0</v>
      </c>
      <c r="Q383" s="370">
        <f>SUMIFS('C2_Hinzu_Kürz'!$D$4:$D$203,'C2_Hinzu_Kürz'!$B$4:$B$203,$A383,'C2_Hinzu_Kürz'!$C$4:$C$203,CONCATENATE($B383," ",$C383),'C2_Hinzu_Kürz'!$E$4:$E$203,"Kürzung")</f>
        <v>0</v>
      </c>
      <c r="R383" s="386"/>
      <c r="S383" s="386"/>
      <c r="T383" s="386"/>
      <c r="U383" s="363">
        <f t="shared" si="295"/>
        <v>0</v>
      </c>
      <c r="V383" s="396"/>
      <c r="W383" s="397"/>
      <c r="X383" s="371"/>
      <c r="Y383" s="366"/>
      <c r="Z383" s="366"/>
    </row>
    <row r="384" spans="1:26" outlineLevel="1">
      <c r="A384" s="346">
        <f>A372</f>
        <v>2012</v>
      </c>
      <c r="B384" s="43" t="s">
        <v>70</v>
      </c>
      <c r="C384" s="10" t="s">
        <v>71</v>
      </c>
      <c r="D384" s="366"/>
      <c r="E384" s="366"/>
      <c r="F384" s="367"/>
      <c r="G384" s="368"/>
      <c r="H384" s="368"/>
      <c r="I384" s="368"/>
      <c r="J384" s="359">
        <f t="shared" si="296"/>
        <v>0</v>
      </c>
      <c r="K384" s="359">
        <f t="shared" si="297"/>
        <v>0</v>
      </c>
      <c r="L384" s="366"/>
      <c r="M384" s="366"/>
      <c r="N384" s="366"/>
      <c r="O384" s="369"/>
      <c r="P384" s="370">
        <f>SUMIFS('C2_Hinzu_Kürz'!$D$4:$D$203,'C2_Hinzu_Kürz'!$B$4:$B$203,$A384,'C2_Hinzu_Kürz'!$C$4:$C$203,CONCATENATE($B384," ",C384),'C2_Hinzu_Kürz'!$E$4:$E$203,"Hinzurechnung")</f>
        <v>0</v>
      </c>
      <c r="Q384" s="370">
        <f>SUMIFS('C2_Hinzu_Kürz'!$D$4:$D$203,'C2_Hinzu_Kürz'!$B$4:$B$203,$A384,'C2_Hinzu_Kürz'!$C$4:$C$203,CONCATENATE($B384," ",$C384),'C2_Hinzu_Kürz'!$E$4:$E$203,"Kürzung")</f>
        <v>0</v>
      </c>
      <c r="R384" s="386"/>
      <c r="S384" s="386"/>
      <c r="T384" s="386"/>
      <c r="U384" s="363">
        <f t="shared" si="295"/>
        <v>0</v>
      </c>
      <c r="V384" s="389"/>
      <c r="W384" s="388"/>
      <c r="X384" s="371"/>
      <c r="Y384" s="366"/>
      <c r="Z384" s="366"/>
    </row>
    <row r="385" spans="1:26" outlineLevel="1">
      <c r="A385" s="346">
        <f>A372</f>
        <v>2012</v>
      </c>
      <c r="B385" s="43" t="s">
        <v>72</v>
      </c>
      <c r="C385" s="11" t="s">
        <v>73</v>
      </c>
      <c r="D385" s="366"/>
      <c r="E385" s="366"/>
      <c r="F385" s="367"/>
      <c r="G385" s="368"/>
      <c r="H385" s="368"/>
      <c r="I385" s="368"/>
      <c r="J385" s="359">
        <f t="shared" si="296"/>
        <v>0</v>
      </c>
      <c r="K385" s="359">
        <f t="shared" si="297"/>
        <v>0</v>
      </c>
      <c r="L385" s="366"/>
      <c r="M385" s="366"/>
      <c r="N385" s="366"/>
      <c r="O385" s="369"/>
      <c r="P385" s="370">
        <f>SUMIFS('C2_Hinzu_Kürz'!$D$4:$D$203,'C2_Hinzu_Kürz'!$B$4:$B$203,$A385,'C2_Hinzu_Kürz'!$C$4:$C$203,CONCATENATE($B385," ",C385),'C2_Hinzu_Kürz'!$E$4:$E$203,"Hinzurechnung")</f>
        <v>0</v>
      </c>
      <c r="Q385" s="370">
        <f>SUMIFS('C2_Hinzu_Kürz'!$D$4:$D$203,'C2_Hinzu_Kürz'!$B$4:$B$203,$A385,'C2_Hinzu_Kürz'!$C$4:$C$203,CONCATENATE($B385," ",$C385),'C2_Hinzu_Kürz'!$E$4:$E$203,"Kürzung")</f>
        <v>0</v>
      </c>
      <c r="R385" s="398"/>
      <c r="S385" s="398"/>
      <c r="T385" s="398"/>
      <c r="U385" s="363">
        <f t="shared" si="295"/>
        <v>0</v>
      </c>
      <c r="V385" s="389"/>
      <c r="W385" s="388"/>
      <c r="X385" s="371"/>
      <c r="Y385" s="366"/>
      <c r="Z385" s="366"/>
    </row>
    <row r="386" spans="1:26" ht="30" outlineLevel="1">
      <c r="A386" s="346">
        <f>A372</f>
        <v>2012</v>
      </c>
      <c r="B386" s="43" t="s">
        <v>74</v>
      </c>
      <c r="C386" s="10" t="s">
        <v>922</v>
      </c>
      <c r="D386" s="366"/>
      <c r="E386" s="366"/>
      <c r="F386" s="367"/>
      <c r="G386" s="368"/>
      <c r="H386" s="368"/>
      <c r="I386" s="368"/>
      <c r="J386" s="359">
        <f t="shared" si="296"/>
        <v>0</v>
      </c>
      <c r="K386" s="359">
        <f t="shared" si="297"/>
        <v>0</v>
      </c>
      <c r="L386" s="366"/>
      <c r="M386" s="366"/>
      <c r="N386" s="372"/>
      <c r="O386" s="369"/>
      <c r="P386" s="370">
        <f>SUMIFS('C2_Hinzu_Kürz'!$D$4:$D$203,'C2_Hinzu_Kürz'!$B$4:$B$203,$A386,'C2_Hinzu_Kürz'!$C$4:$C$203,CONCATENATE($B386," ",C386),'C2_Hinzu_Kürz'!$E$4:$E$203,"Hinzurechnung")</f>
        <v>0</v>
      </c>
      <c r="Q386" s="370">
        <f>SUMIFS('C2_Hinzu_Kürz'!$D$4:$D$203,'C2_Hinzu_Kürz'!$B$4:$B$203,$A386,'C2_Hinzu_Kürz'!$C$4:$C$203,CONCATENATE($B386," ",$C386),'C2_Hinzu_Kürz'!$E$4:$E$203,"Kürzung")</f>
        <v>0</v>
      </c>
      <c r="R386" s="386"/>
      <c r="S386" s="386"/>
      <c r="T386" s="386"/>
      <c r="U386" s="363">
        <f t="shared" si="295"/>
        <v>0</v>
      </c>
      <c r="V386" s="389"/>
      <c r="W386" s="388"/>
      <c r="X386" s="371"/>
      <c r="Y386" s="366"/>
      <c r="Z386" s="366"/>
    </row>
    <row r="387" spans="1:26" outlineLevel="1">
      <c r="A387" s="346">
        <f>A372</f>
        <v>2012</v>
      </c>
      <c r="B387" s="43" t="s">
        <v>75</v>
      </c>
      <c r="C387" s="10" t="s">
        <v>76</v>
      </c>
      <c r="D387" s="366"/>
      <c r="E387" s="369"/>
      <c r="F387" s="367"/>
      <c r="G387" s="368"/>
      <c r="H387" s="368"/>
      <c r="I387" s="368"/>
      <c r="J387" s="359">
        <f t="shared" si="296"/>
        <v>0</v>
      </c>
      <c r="K387" s="359">
        <f t="shared" si="297"/>
        <v>0</v>
      </c>
      <c r="L387" s="366"/>
      <c r="M387" s="369"/>
      <c r="N387" s="370">
        <f>SUMIF('C1_Sonstiges'!B$5:B$54,$A372,'C1_Sonstiges'!D$5:D$54)</f>
        <v>0</v>
      </c>
      <c r="O387" s="373"/>
      <c r="P387" s="370">
        <f>SUMIFS('C2_Hinzu_Kürz'!$D$4:$D$203,'C2_Hinzu_Kürz'!$B$4:$B$203,$A387,'C2_Hinzu_Kürz'!$C$4:$C$203,CONCATENATE($B387," ",C387),'C2_Hinzu_Kürz'!$E$4:$E$203,"Hinzurechnung")</f>
        <v>0</v>
      </c>
      <c r="Q387" s="370">
        <f>SUMIFS('C2_Hinzu_Kürz'!$D$4:$D$203,'C2_Hinzu_Kürz'!$B$4:$B$203,$A387,'C2_Hinzu_Kürz'!$C$4:$C$203,CONCATENATE($B387," ",$C387),'C2_Hinzu_Kürz'!$E$4:$E$203,"Kürzung")</f>
        <v>0</v>
      </c>
      <c r="R387" s="386"/>
      <c r="S387" s="386"/>
      <c r="T387" s="386"/>
      <c r="U387" s="363">
        <f t="shared" si="295"/>
        <v>0</v>
      </c>
      <c r="V387" s="389"/>
      <c r="W387" s="388"/>
      <c r="X387" s="371"/>
      <c r="Y387" s="366"/>
      <c r="Z387" s="366"/>
    </row>
    <row r="388" spans="1:26" outlineLevel="1">
      <c r="A388" s="346">
        <f>A372</f>
        <v>2012</v>
      </c>
      <c r="B388" s="43" t="s">
        <v>77</v>
      </c>
      <c r="C388" s="10" t="s">
        <v>78</v>
      </c>
      <c r="D388" s="366"/>
      <c r="E388" s="369"/>
      <c r="F388" s="367"/>
      <c r="G388" s="368"/>
      <c r="H388" s="368"/>
      <c r="I388" s="368"/>
      <c r="J388" s="359">
        <f t="shared" si="296"/>
        <v>0</v>
      </c>
      <c r="K388" s="359">
        <f t="shared" si="297"/>
        <v>0</v>
      </c>
      <c r="L388" s="366"/>
      <c r="M388" s="369"/>
      <c r="N388" s="370">
        <f>SUMIF('C1_Sonstiges'!B$59:B$108,$A372,'C1_Sonstiges'!D$59:D$108)</f>
        <v>0</v>
      </c>
      <c r="O388" s="373"/>
      <c r="P388" s="370">
        <f>SUMIFS('C2_Hinzu_Kürz'!$D$4:$D$203,'C2_Hinzu_Kürz'!$B$4:$B$203,$A388,'C2_Hinzu_Kürz'!$C$4:$C$203,CONCATENATE($B388," ",C388),'C2_Hinzu_Kürz'!$E$4:$E$203,"Hinzurechnung")</f>
        <v>0</v>
      </c>
      <c r="Q388" s="370">
        <f>SUMIFS('C2_Hinzu_Kürz'!$D$4:$D$203,'C2_Hinzu_Kürz'!$B$4:$B$203,$A388,'C2_Hinzu_Kürz'!$C$4:$C$203,CONCATENATE($B388," ",$C388),'C2_Hinzu_Kürz'!$E$4:$E$203,"Kürzung")</f>
        <v>0</v>
      </c>
      <c r="R388" s="386"/>
      <c r="S388" s="386"/>
      <c r="T388" s="386"/>
      <c r="U388" s="363">
        <f t="shared" si="295"/>
        <v>0</v>
      </c>
      <c r="V388" s="389"/>
      <c r="W388" s="388"/>
      <c r="X388" s="371"/>
      <c r="Y388" s="366"/>
      <c r="Z388" s="366"/>
    </row>
    <row r="389" spans="1:26" outlineLevel="1">
      <c r="A389" s="346">
        <f>A372</f>
        <v>2012</v>
      </c>
      <c r="B389" s="44" t="s">
        <v>79</v>
      </c>
      <c r="C389" s="12" t="s">
        <v>80</v>
      </c>
      <c r="D389" s="359">
        <f>D390+D391+D392+D393+D394</f>
        <v>0</v>
      </c>
      <c r="E389" s="359">
        <f>E390+E391+E392+E393+E394</f>
        <v>0</v>
      </c>
      <c r="F389" s="359">
        <f t="shared" ref="F389:Z389" si="298">F390+F391+F392+F393+F394</f>
        <v>0</v>
      </c>
      <c r="G389" s="359">
        <f t="shared" si="298"/>
        <v>0</v>
      </c>
      <c r="H389" s="359">
        <f t="shared" si="298"/>
        <v>0</v>
      </c>
      <c r="I389" s="359">
        <f t="shared" si="298"/>
        <v>0</v>
      </c>
      <c r="J389" s="359">
        <f t="shared" si="298"/>
        <v>0</v>
      </c>
      <c r="K389" s="359">
        <f t="shared" si="298"/>
        <v>0</v>
      </c>
      <c r="L389" s="359">
        <f t="shared" si="298"/>
        <v>0</v>
      </c>
      <c r="M389" s="359">
        <f t="shared" si="298"/>
        <v>0</v>
      </c>
      <c r="N389" s="374">
        <f t="shared" si="298"/>
        <v>0</v>
      </c>
      <c r="O389" s="360">
        <f t="shared" si="298"/>
        <v>0</v>
      </c>
      <c r="P389" s="360">
        <f t="shared" si="298"/>
        <v>0</v>
      </c>
      <c r="Q389" s="360">
        <f t="shared" si="298"/>
        <v>0</v>
      </c>
      <c r="R389" s="389"/>
      <c r="S389" s="386"/>
      <c r="T389" s="388"/>
      <c r="U389" s="363">
        <f t="shared" si="298"/>
        <v>0</v>
      </c>
      <c r="V389" s="396"/>
      <c r="W389" s="397"/>
      <c r="X389" s="362">
        <f t="shared" si="298"/>
        <v>0</v>
      </c>
      <c r="Y389" s="359">
        <f t="shared" si="298"/>
        <v>0</v>
      </c>
      <c r="Z389" s="359">
        <f t="shared" si="298"/>
        <v>0</v>
      </c>
    </row>
    <row r="390" spans="1:26" outlineLevel="1">
      <c r="A390" s="346">
        <f>A372</f>
        <v>2012</v>
      </c>
      <c r="B390" s="45" t="s">
        <v>81</v>
      </c>
      <c r="C390" s="14" t="s">
        <v>82</v>
      </c>
      <c r="D390" s="366"/>
      <c r="E390" s="366"/>
      <c r="F390" s="366"/>
      <c r="G390" s="366"/>
      <c r="H390" s="366"/>
      <c r="I390" s="366"/>
      <c r="J390" s="359">
        <f t="shared" ref="J390:J403" si="299">L390+N390</f>
        <v>0</v>
      </c>
      <c r="K390" s="359">
        <f t="shared" ref="K390:K403" si="300">M390+O390</f>
        <v>0</v>
      </c>
      <c r="L390" s="366"/>
      <c r="M390" s="366"/>
      <c r="N390" s="366"/>
      <c r="O390" s="369"/>
      <c r="P390" s="370">
        <f>SUMIFS('C2_Hinzu_Kürz'!$D$4:$D$203,'C2_Hinzu_Kürz'!$B$4:$B$203,$A390,'C2_Hinzu_Kürz'!$C$4:$C$203,CONCATENATE($B390," ",C390),'C2_Hinzu_Kürz'!$E$4:$E$203,"Hinzurechnung")</f>
        <v>0</v>
      </c>
      <c r="Q390" s="370">
        <f>SUMIFS('C2_Hinzu_Kürz'!$D$4:$D$203,'C2_Hinzu_Kürz'!$B$4:$B$203,$A390,'C2_Hinzu_Kürz'!$C$4:$C$203,CONCATENATE($B390," ",$C390),'C2_Hinzu_Kürz'!$E$4:$E$203,"Kürzung")</f>
        <v>0</v>
      </c>
      <c r="R390" s="389"/>
      <c r="S390" s="386"/>
      <c r="T390" s="388"/>
      <c r="U390" s="363">
        <f t="shared" ref="U390:U403" si="301">N390+P390-Q390-R390-S390-T390</f>
        <v>0</v>
      </c>
      <c r="V390" s="389"/>
      <c r="W390" s="388"/>
      <c r="X390" s="371"/>
      <c r="Y390" s="366"/>
      <c r="Z390" s="366"/>
    </row>
    <row r="391" spans="1:26" outlineLevel="1">
      <c r="A391" s="346">
        <f>A372</f>
        <v>2012</v>
      </c>
      <c r="B391" s="45" t="s">
        <v>83</v>
      </c>
      <c r="C391" s="14" t="s">
        <v>84</v>
      </c>
      <c r="D391" s="366"/>
      <c r="E391" s="366"/>
      <c r="F391" s="366"/>
      <c r="G391" s="366"/>
      <c r="H391" s="366"/>
      <c r="I391" s="366"/>
      <c r="J391" s="359">
        <f t="shared" si="299"/>
        <v>0</v>
      </c>
      <c r="K391" s="359">
        <f t="shared" si="300"/>
        <v>0</v>
      </c>
      <c r="L391" s="366"/>
      <c r="M391" s="366"/>
      <c r="N391" s="366"/>
      <c r="O391" s="369"/>
      <c r="P391" s="370">
        <f>SUMIFS('C2_Hinzu_Kürz'!$D$4:$D$203,'C2_Hinzu_Kürz'!$B$4:$B$203,$A391,'C2_Hinzu_Kürz'!$C$4:$C$203,CONCATENATE($B391," ",C391),'C2_Hinzu_Kürz'!$E$4:$E$203,"Hinzurechnung")</f>
        <v>0</v>
      </c>
      <c r="Q391" s="370">
        <f>SUMIFS('C2_Hinzu_Kürz'!$D$4:$D$203,'C2_Hinzu_Kürz'!$B$4:$B$203,$A391,'C2_Hinzu_Kürz'!$C$4:$C$203,CONCATENATE($B391," ",$C391),'C2_Hinzu_Kürz'!$E$4:$E$203,"Kürzung")</f>
        <v>0</v>
      </c>
      <c r="R391" s="389"/>
      <c r="S391" s="386"/>
      <c r="T391" s="388"/>
      <c r="U391" s="363">
        <f t="shared" si="301"/>
        <v>0</v>
      </c>
      <c r="V391" s="389"/>
      <c r="W391" s="388"/>
      <c r="X391" s="371"/>
      <c r="Y391" s="366"/>
      <c r="Z391" s="366"/>
    </row>
    <row r="392" spans="1:26" outlineLevel="1">
      <c r="A392" s="346">
        <f>A372</f>
        <v>2012</v>
      </c>
      <c r="B392" s="45" t="s">
        <v>85</v>
      </c>
      <c r="C392" s="14" t="s">
        <v>86</v>
      </c>
      <c r="D392" s="366"/>
      <c r="E392" s="366"/>
      <c r="F392" s="366"/>
      <c r="G392" s="366"/>
      <c r="H392" s="366"/>
      <c r="I392" s="366"/>
      <c r="J392" s="359">
        <f t="shared" si="299"/>
        <v>0</v>
      </c>
      <c r="K392" s="359">
        <f t="shared" si="300"/>
        <v>0</v>
      </c>
      <c r="L392" s="366"/>
      <c r="M392" s="366"/>
      <c r="N392" s="366"/>
      <c r="O392" s="369"/>
      <c r="P392" s="370">
        <f>SUMIFS('C2_Hinzu_Kürz'!$D$4:$D$203,'C2_Hinzu_Kürz'!$B$4:$B$203,$A392,'C2_Hinzu_Kürz'!$C$4:$C$203,CONCATENATE($B392," ",C392),'C2_Hinzu_Kürz'!$E$4:$E$203,"Hinzurechnung")</f>
        <v>0</v>
      </c>
      <c r="Q392" s="370">
        <f>SUMIFS('C2_Hinzu_Kürz'!$D$4:$D$203,'C2_Hinzu_Kürz'!$B$4:$B$203,$A392,'C2_Hinzu_Kürz'!$C$4:$C$203,CONCATENATE($B392," ",$C392),'C2_Hinzu_Kürz'!$E$4:$E$203,"Kürzung")</f>
        <v>0</v>
      </c>
      <c r="R392" s="396"/>
      <c r="S392" s="398"/>
      <c r="T392" s="397"/>
      <c r="U392" s="363">
        <f t="shared" si="301"/>
        <v>0</v>
      </c>
      <c r="V392" s="389"/>
      <c r="W392" s="388"/>
      <c r="X392" s="371"/>
      <c r="Y392" s="366"/>
      <c r="Z392" s="366"/>
    </row>
    <row r="393" spans="1:26" outlineLevel="1">
      <c r="A393" s="346">
        <f>A372</f>
        <v>2012</v>
      </c>
      <c r="B393" s="45" t="s">
        <v>87</v>
      </c>
      <c r="C393" s="14" t="s">
        <v>88</v>
      </c>
      <c r="D393" s="366"/>
      <c r="E393" s="366"/>
      <c r="F393" s="366"/>
      <c r="G393" s="366"/>
      <c r="H393" s="366"/>
      <c r="I393" s="366"/>
      <c r="J393" s="359">
        <f t="shared" si="299"/>
        <v>0</v>
      </c>
      <c r="K393" s="359">
        <f t="shared" si="300"/>
        <v>0</v>
      </c>
      <c r="L393" s="366"/>
      <c r="M393" s="366"/>
      <c r="N393" s="366"/>
      <c r="O393" s="369"/>
      <c r="P393" s="370">
        <f>SUMIFS('C2_Hinzu_Kürz'!$D$4:$D$203,'C2_Hinzu_Kürz'!$B$4:$B$203,$A393,'C2_Hinzu_Kürz'!$C$4:$C$203,CONCATENATE($B393," ",C393),'C2_Hinzu_Kürz'!$E$4:$E$203,"Hinzurechnung")</f>
        <v>0</v>
      </c>
      <c r="Q393" s="370">
        <f>SUMIFS('C2_Hinzu_Kürz'!$D$4:$D$203,'C2_Hinzu_Kürz'!$B$4:$B$203,$A393,'C2_Hinzu_Kürz'!$C$4:$C$203,CONCATENATE($B393," ",$C393),'C2_Hinzu_Kürz'!$E$4:$E$203,"Kürzung")</f>
        <v>0</v>
      </c>
      <c r="R393" s="389"/>
      <c r="S393" s="386"/>
      <c r="T393" s="388"/>
      <c r="U393" s="363">
        <f t="shared" si="301"/>
        <v>0</v>
      </c>
      <c r="V393" s="396"/>
      <c r="W393" s="397"/>
      <c r="X393" s="371"/>
      <c r="Y393" s="366"/>
      <c r="Z393" s="366"/>
    </row>
    <row r="394" spans="1:26" outlineLevel="1">
      <c r="A394" s="346">
        <f>A372</f>
        <v>2012</v>
      </c>
      <c r="B394" s="45" t="s">
        <v>89</v>
      </c>
      <c r="C394" s="14" t="s">
        <v>90</v>
      </c>
      <c r="D394" s="366"/>
      <c r="E394" s="366"/>
      <c r="F394" s="366"/>
      <c r="G394" s="366"/>
      <c r="H394" s="366"/>
      <c r="I394" s="366"/>
      <c r="J394" s="359">
        <f t="shared" si="299"/>
        <v>0</v>
      </c>
      <c r="K394" s="359">
        <f t="shared" si="300"/>
        <v>0</v>
      </c>
      <c r="L394" s="366"/>
      <c r="M394" s="366"/>
      <c r="N394" s="366"/>
      <c r="O394" s="369"/>
      <c r="P394" s="370">
        <f>SUMIFS('C2_Hinzu_Kürz'!$D$4:$D$203,'C2_Hinzu_Kürz'!$B$4:$B$203,$A394,'C2_Hinzu_Kürz'!$C$4:$C$203,CONCATENATE($B394," ",C394),'C2_Hinzu_Kürz'!$E$4:$E$203,"Hinzurechnung")</f>
        <v>0</v>
      </c>
      <c r="Q394" s="370">
        <f>SUMIFS('C2_Hinzu_Kürz'!$D$4:$D$203,'C2_Hinzu_Kürz'!$B$4:$B$203,$A394,'C2_Hinzu_Kürz'!$C$4:$C$203,CONCATENATE($B394," ",$C394),'C2_Hinzu_Kürz'!$E$4:$E$203,"Kürzung")</f>
        <v>0</v>
      </c>
      <c r="R394" s="389"/>
      <c r="S394" s="386"/>
      <c r="T394" s="388"/>
      <c r="U394" s="363">
        <f t="shared" si="301"/>
        <v>0</v>
      </c>
      <c r="V394" s="389"/>
      <c r="W394" s="388"/>
      <c r="X394" s="371"/>
      <c r="Y394" s="366"/>
      <c r="Z394" s="366"/>
    </row>
    <row r="395" spans="1:26" outlineLevel="1">
      <c r="A395" s="346">
        <f>A372</f>
        <v>2012</v>
      </c>
      <c r="B395" s="44" t="s">
        <v>91</v>
      </c>
      <c r="C395" s="12" t="s">
        <v>92</v>
      </c>
      <c r="D395" s="366"/>
      <c r="E395" s="366"/>
      <c r="F395" s="366"/>
      <c r="G395" s="366"/>
      <c r="H395" s="366"/>
      <c r="I395" s="366"/>
      <c r="J395" s="359">
        <f t="shared" si="299"/>
        <v>0</v>
      </c>
      <c r="K395" s="359">
        <f t="shared" si="300"/>
        <v>0</v>
      </c>
      <c r="L395" s="366"/>
      <c r="M395" s="366"/>
      <c r="N395" s="366"/>
      <c r="O395" s="369"/>
      <c r="P395" s="370">
        <f>SUMIFS('C2_Hinzu_Kürz'!$D$4:$D$203,'C2_Hinzu_Kürz'!$B$4:$B$203,$A395,'C2_Hinzu_Kürz'!$C$4:$C$203,CONCATENATE($B395," ",C395),'C2_Hinzu_Kürz'!$E$4:$E$203,"Hinzurechnung")</f>
        <v>0</v>
      </c>
      <c r="Q395" s="370">
        <f>SUMIFS('C2_Hinzu_Kürz'!$D$4:$D$203,'C2_Hinzu_Kürz'!$B$4:$B$203,$A395,'C2_Hinzu_Kürz'!$C$4:$C$203,CONCATENATE($B395," ",$C395),'C2_Hinzu_Kürz'!$E$4:$E$203,"Kürzung")</f>
        <v>0</v>
      </c>
      <c r="R395" s="389"/>
      <c r="S395" s="386"/>
      <c r="T395" s="388"/>
      <c r="U395" s="363">
        <f t="shared" si="301"/>
        <v>0</v>
      </c>
      <c r="V395" s="389"/>
      <c r="W395" s="388"/>
      <c r="X395" s="371"/>
      <c r="Y395" s="366"/>
      <c r="Z395" s="366"/>
    </row>
    <row r="396" spans="1:26" outlineLevel="1">
      <c r="A396" s="346">
        <f>A372</f>
        <v>2012</v>
      </c>
      <c r="B396" s="44" t="s">
        <v>93</v>
      </c>
      <c r="C396" s="15" t="s">
        <v>94</v>
      </c>
      <c r="D396" s="366"/>
      <c r="E396" s="366"/>
      <c r="F396" s="366"/>
      <c r="G396" s="366"/>
      <c r="H396" s="366"/>
      <c r="I396" s="366"/>
      <c r="J396" s="359">
        <f t="shared" si="299"/>
        <v>0</v>
      </c>
      <c r="K396" s="359">
        <f t="shared" si="300"/>
        <v>0</v>
      </c>
      <c r="L396" s="366"/>
      <c r="M396" s="366"/>
      <c r="N396" s="366"/>
      <c r="O396" s="369"/>
      <c r="P396" s="370">
        <f>SUMIFS('C2_Hinzu_Kürz'!$D$4:$D$203,'C2_Hinzu_Kürz'!$B$4:$B$203,$A396,'C2_Hinzu_Kürz'!$C$4:$C$203,CONCATENATE($B396," ",C396),'C2_Hinzu_Kürz'!$E$4:$E$203,"Hinzurechnung")</f>
        <v>0</v>
      </c>
      <c r="Q396" s="370">
        <f>SUMIFS('C2_Hinzu_Kürz'!$D$4:$D$203,'C2_Hinzu_Kürz'!$B$4:$B$203,$A396,'C2_Hinzu_Kürz'!$C$4:$C$203,CONCATENATE($B396," ",$C396),'C2_Hinzu_Kürz'!$E$4:$E$203,"Kürzung")</f>
        <v>0</v>
      </c>
      <c r="R396" s="396"/>
      <c r="S396" s="398"/>
      <c r="T396" s="397"/>
      <c r="U396" s="363">
        <f t="shared" si="301"/>
        <v>0</v>
      </c>
      <c r="V396" s="389"/>
      <c r="W396" s="388"/>
      <c r="X396" s="371"/>
      <c r="Y396" s="366"/>
      <c r="Z396" s="366"/>
    </row>
    <row r="397" spans="1:26" outlineLevel="1">
      <c r="A397" s="346">
        <f>A372</f>
        <v>2012</v>
      </c>
      <c r="B397" s="44" t="s">
        <v>95</v>
      </c>
      <c r="C397" s="15" t="s">
        <v>96</v>
      </c>
      <c r="D397" s="366"/>
      <c r="E397" s="366"/>
      <c r="F397" s="366"/>
      <c r="G397" s="366"/>
      <c r="H397" s="366"/>
      <c r="I397" s="366"/>
      <c r="J397" s="359">
        <f t="shared" si="299"/>
        <v>0</v>
      </c>
      <c r="K397" s="359">
        <f t="shared" si="300"/>
        <v>0</v>
      </c>
      <c r="L397" s="366"/>
      <c r="M397" s="366"/>
      <c r="N397" s="372"/>
      <c r="O397" s="369"/>
      <c r="P397" s="370">
        <f>SUMIFS('C2_Hinzu_Kürz'!$D$4:$D$203,'C2_Hinzu_Kürz'!$B$4:$B$203,$A397,'C2_Hinzu_Kürz'!$C$4:$C$203,CONCATENATE($B397," ",C397),'C2_Hinzu_Kürz'!$E$4:$E$203,"Hinzurechnung")</f>
        <v>0</v>
      </c>
      <c r="Q397" s="370">
        <f>SUMIFS('C2_Hinzu_Kürz'!$D$4:$D$203,'C2_Hinzu_Kürz'!$B$4:$B$203,$A397,'C2_Hinzu_Kürz'!$C$4:$C$203,CONCATENATE($B397," ",$C397),'C2_Hinzu_Kürz'!$E$4:$E$203,"Kürzung")</f>
        <v>0</v>
      </c>
      <c r="R397" s="389"/>
      <c r="S397" s="386"/>
      <c r="T397" s="388"/>
      <c r="U397" s="363">
        <f t="shared" si="301"/>
        <v>0</v>
      </c>
      <c r="V397" s="396"/>
      <c r="W397" s="397"/>
      <c r="X397" s="371"/>
      <c r="Y397" s="366"/>
      <c r="Z397" s="366"/>
    </row>
    <row r="398" spans="1:26" outlineLevel="1">
      <c r="A398" s="346">
        <f>A372</f>
        <v>2012</v>
      </c>
      <c r="B398" s="44" t="s">
        <v>97</v>
      </c>
      <c r="C398" s="15" t="s">
        <v>98</v>
      </c>
      <c r="D398" s="366"/>
      <c r="E398" s="369"/>
      <c r="F398" s="366"/>
      <c r="G398" s="366"/>
      <c r="H398" s="366"/>
      <c r="I398" s="366"/>
      <c r="J398" s="359">
        <f t="shared" si="299"/>
        <v>0</v>
      </c>
      <c r="K398" s="359">
        <f t="shared" si="300"/>
        <v>0</v>
      </c>
      <c r="L398" s="366"/>
      <c r="M398" s="369"/>
      <c r="N398" s="370">
        <f>SUMIF('C1_Sonstiges'!B$113:B$162,$A372,'C1_Sonstiges'!D$113:D$162)</f>
        <v>0</v>
      </c>
      <c r="O398" s="373"/>
      <c r="P398" s="370">
        <f>SUMIFS('C2_Hinzu_Kürz'!$D$4:$D$203,'C2_Hinzu_Kürz'!$B$4:$B$203,$A398,'C2_Hinzu_Kürz'!$C$4:$C$203,CONCATENATE($B398," ",C398),'C2_Hinzu_Kürz'!$E$4:$E$203,"Hinzurechnung")</f>
        <v>0</v>
      </c>
      <c r="Q398" s="370">
        <f>SUMIFS('C2_Hinzu_Kürz'!$D$4:$D$203,'C2_Hinzu_Kürz'!$B$4:$B$203,$A398,'C2_Hinzu_Kürz'!$C$4:$C$203,CONCATENATE($B398," ",$C398),'C2_Hinzu_Kürz'!$E$4:$E$203,"Kürzung")</f>
        <v>0</v>
      </c>
      <c r="R398" s="389"/>
      <c r="S398" s="386"/>
      <c r="T398" s="388"/>
      <c r="U398" s="363">
        <f t="shared" si="301"/>
        <v>0</v>
      </c>
      <c r="V398" s="389"/>
      <c r="W398" s="388"/>
      <c r="X398" s="371"/>
      <c r="Y398" s="366"/>
      <c r="Z398" s="366"/>
    </row>
    <row r="399" spans="1:26" outlineLevel="1">
      <c r="A399" s="346">
        <f>A372</f>
        <v>2012</v>
      </c>
      <c r="B399" s="44" t="s">
        <v>99</v>
      </c>
      <c r="C399" s="9" t="s">
        <v>100</v>
      </c>
      <c r="D399" s="366"/>
      <c r="E399" s="366"/>
      <c r="F399" s="366"/>
      <c r="G399" s="366"/>
      <c r="H399" s="366"/>
      <c r="I399" s="366"/>
      <c r="J399" s="359">
        <f t="shared" si="299"/>
        <v>0</v>
      </c>
      <c r="K399" s="359">
        <f t="shared" si="300"/>
        <v>0</v>
      </c>
      <c r="L399" s="366"/>
      <c r="M399" s="366"/>
      <c r="N399" s="375"/>
      <c r="O399" s="369"/>
      <c r="P399" s="370">
        <f>SUMIFS('C2_Hinzu_Kürz'!$D$4:$D$203,'C2_Hinzu_Kürz'!$B$4:$B$203,$A399,'C2_Hinzu_Kürz'!$C$4:$C$203,CONCATENATE($B399," ",C399),'C2_Hinzu_Kürz'!$E$4:$E$203,"Hinzurechnung")</f>
        <v>0</v>
      </c>
      <c r="Q399" s="370">
        <f>SUMIFS('C2_Hinzu_Kürz'!$D$4:$D$203,'C2_Hinzu_Kürz'!$B$4:$B$203,$A399,'C2_Hinzu_Kürz'!$C$4:$C$203,CONCATENATE($B399," ",$C399),'C2_Hinzu_Kürz'!$E$4:$E$203,"Kürzung")</f>
        <v>0</v>
      </c>
      <c r="R399" s="389"/>
      <c r="S399" s="386"/>
      <c r="T399" s="388"/>
      <c r="U399" s="363">
        <f t="shared" si="301"/>
        <v>0</v>
      </c>
      <c r="V399" s="389"/>
      <c r="W399" s="388"/>
      <c r="X399" s="371"/>
      <c r="Y399" s="366"/>
      <c r="Z399" s="366"/>
    </row>
    <row r="400" spans="1:26" outlineLevel="1">
      <c r="A400" s="346">
        <f>A372</f>
        <v>2012</v>
      </c>
      <c r="B400" s="44" t="s">
        <v>101</v>
      </c>
      <c r="C400" s="9" t="s">
        <v>102</v>
      </c>
      <c r="D400" s="366"/>
      <c r="E400" s="366"/>
      <c r="F400" s="366"/>
      <c r="G400" s="366"/>
      <c r="H400" s="366"/>
      <c r="I400" s="366"/>
      <c r="J400" s="359">
        <f t="shared" si="299"/>
        <v>0</v>
      </c>
      <c r="K400" s="359">
        <f t="shared" si="300"/>
        <v>0</v>
      </c>
      <c r="L400" s="366"/>
      <c r="M400" s="366"/>
      <c r="N400" s="366"/>
      <c r="O400" s="369"/>
      <c r="P400" s="370">
        <f>SUMIFS('C2_Hinzu_Kürz'!$D$4:$D$203,'C2_Hinzu_Kürz'!$B$4:$B$203,$A400,'C2_Hinzu_Kürz'!$C$4:$C$203,CONCATENATE($B400," ",C400),'C2_Hinzu_Kürz'!$E$4:$E$203,"Hinzurechnung")</f>
        <v>0</v>
      </c>
      <c r="Q400" s="370">
        <f>SUMIFS('C2_Hinzu_Kürz'!$D$4:$D$203,'C2_Hinzu_Kürz'!$B$4:$B$203,$A400,'C2_Hinzu_Kürz'!$C$4:$C$203,CONCATENATE($B400," ",$C400),'C2_Hinzu_Kürz'!$E$4:$E$203,"Kürzung")</f>
        <v>0</v>
      </c>
      <c r="R400" s="389"/>
      <c r="S400" s="386"/>
      <c r="T400" s="388"/>
      <c r="U400" s="363">
        <f t="shared" si="301"/>
        <v>0</v>
      </c>
      <c r="V400" s="389"/>
      <c r="W400" s="388"/>
      <c r="X400" s="371"/>
      <c r="Y400" s="366"/>
      <c r="Z400" s="366"/>
    </row>
    <row r="401" spans="1:26" outlineLevel="1">
      <c r="A401" s="346">
        <f>A372</f>
        <v>2012</v>
      </c>
      <c r="B401" s="44" t="s">
        <v>103</v>
      </c>
      <c r="C401" s="9" t="s">
        <v>104</v>
      </c>
      <c r="D401" s="366"/>
      <c r="E401" s="366"/>
      <c r="F401" s="366"/>
      <c r="G401" s="366"/>
      <c r="H401" s="366"/>
      <c r="I401" s="366"/>
      <c r="J401" s="359">
        <f t="shared" si="299"/>
        <v>0</v>
      </c>
      <c r="K401" s="359">
        <f t="shared" si="300"/>
        <v>0</v>
      </c>
      <c r="L401" s="366"/>
      <c r="M401" s="366"/>
      <c r="N401" s="366"/>
      <c r="O401" s="369"/>
      <c r="P401" s="370">
        <f>SUMIFS('C2_Hinzu_Kürz'!$D$4:$D$203,'C2_Hinzu_Kürz'!$B$4:$B$203,$A401,'C2_Hinzu_Kürz'!$C$4:$C$203,CONCATENATE($B401," ",C401),'C2_Hinzu_Kürz'!$E$4:$E$203,"Hinzurechnung")</f>
        <v>0</v>
      </c>
      <c r="Q401" s="370">
        <f>SUMIFS('C2_Hinzu_Kürz'!$D$4:$D$203,'C2_Hinzu_Kürz'!$B$4:$B$203,$A401,'C2_Hinzu_Kürz'!$C$4:$C$203,CONCATENATE($B401," ",$C401),'C2_Hinzu_Kürz'!$E$4:$E$203,"Kürzung")</f>
        <v>0</v>
      </c>
      <c r="R401" s="396"/>
      <c r="S401" s="398"/>
      <c r="T401" s="397"/>
      <c r="U401" s="363">
        <f t="shared" si="301"/>
        <v>0</v>
      </c>
      <c r="V401" s="389"/>
      <c r="W401" s="388"/>
      <c r="X401" s="371"/>
      <c r="Y401" s="366"/>
      <c r="Z401" s="366"/>
    </row>
    <row r="402" spans="1:26" outlineLevel="1">
      <c r="A402" s="346">
        <f>A372</f>
        <v>2012</v>
      </c>
      <c r="B402" s="46" t="s">
        <v>105</v>
      </c>
      <c r="C402" s="9" t="s">
        <v>106</v>
      </c>
      <c r="D402" s="366"/>
      <c r="E402" s="366"/>
      <c r="F402" s="366"/>
      <c r="G402" s="366"/>
      <c r="H402" s="366"/>
      <c r="I402" s="366"/>
      <c r="J402" s="359">
        <f t="shared" si="299"/>
        <v>0</v>
      </c>
      <c r="K402" s="359">
        <f t="shared" si="300"/>
        <v>0</v>
      </c>
      <c r="L402" s="366"/>
      <c r="M402" s="366"/>
      <c r="N402" s="366"/>
      <c r="O402" s="369"/>
      <c r="P402" s="370">
        <f>SUMIFS('C2_Hinzu_Kürz'!$D$4:$D$203,'C2_Hinzu_Kürz'!$B$4:$B$203,$A402,'C2_Hinzu_Kürz'!$C$4:$C$203,CONCATENATE($B402," ",C402),'C2_Hinzu_Kürz'!$E$4:$E$203,"Hinzurechnung")</f>
        <v>0</v>
      </c>
      <c r="Q402" s="370">
        <f>SUMIFS('C2_Hinzu_Kürz'!$D$4:$D$203,'C2_Hinzu_Kürz'!$B$4:$B$203,$A402,'C2_Hinzu_Kürz'!$C$4:$C$203,CONCATENATE($B402," ",$C402),'C2_Hinzu_Kürz'!$E$4:$E$203,"Kürzung")</f>
        <v>0</v>
      </c>
      <c r="R402" s="389"/>
      <c r="S402" s="386"/>
      <c r="T402" s="388"/>
      <c r="U402" s="363">
        <f t="shared" si="301"/>
        <v>0</v>
      </c>
      <c r="V402" s="389"/>
      <c r="W402" s="388"/>
      <c r="X402" s="371"/>
      <c r="Y402" s="366"/>
      <c r="Z402" s="366"/>
    </row>
    <row r="403" spans="1:26" outlineLevel="1">
      <c r="A403" s="346">
        <f>A372</f>
        <v>2012</v>
      </c>
      <c r="B403" s="41" t="s">
        <v>107</v>
      </c>
      <c r="C403" s="9" t="s">
        <v>108</v>
      </c>
      <c r="D403" s="366"/>
      <c r="E403" s="366"/>
      <c r="F403" s="366"/>
      <c r="G403" s="366"/>
      <c r="H403" s="366"/>
      <c r="I403" s="366"/>
      <c r="J403" s="359">
        <f t="shared" si="299"/>
        <v>0</v>
      </c>
      <c r="K403" s="359">
        <f t="shared" si="300"/>
        <v>0</v>
      </c>
      <c r="L403" s="366"/>
      <c r="M403" s="366"/>
      <c r="N403" s="366"/>
      <c r="O403" s="369"/>
      <c r="P403" s="370">
        <f>SUMIFS('C2_Hinzu_Kürz'!$D$4:$D$203,'C2_Hinzu_Kürz'!$B$4:$B$203,$A403,'C2_Hinzu_Kürz'!$C$4:$C$203,CONCATENATE($B403," ",C403),'C2_Hinzu_Kürz'!$E$4:$E$203,"Hinzurechnung")</f>
        <v>0</v>
      </c>
      <c r="Q403" s="370">
        <f>SUMIFS('C2_Hinzu_Kürz'!$D$4:$D$203,'C2_Hinzu_Kürz'!$B$4:$B$203,$A403,'C2_Hinzu_Kürz'!$C$4:$C$203,CONCATENATE($B403," ",$C403),'C2_Hinzu_Kürz'!$E$4:$E$203,"Kürzung")</f>
        <v>0</v>
      </c>
      <c r="R403" s="389"/>
      <c r="S403" s="386"/>
      <c r="T403" s="388"/>
      <c r="U403" s="363">
        <f t="shared" si="301"/>
        <v>0</v>
      </c>
      <c r="V403" s="396"/>
      <c r="W403" s="397"/>
      <c r="X403" s="371"/>
      <c r="Y403" s="366"/>
      <c r="Z403" s="366"/>
    </row>
    <row r="404" spans="1:26" outlineLevel="1">
      <c r="A404" s="346">
        <f>A372</f>
        <v>2012</v>
      </c>
      <c r="B404" s="41" t="s">
        <v>109</v>
      </c>
      <c r="C404" s="9" t="s">
        <v>110</v>
      </c>
      <c r="D404" s="359">
        <f>D405+D406+D407+D408</f>
        <v>0</v>
      </c>
      <c r="E404" s="359">
        <f>E405+E406+E407+E408</f>
        <v>0</v>
      </c>
      <c r="F404" s="359">
        <f>F405+F406+F407+F408</f>
        <v>0</v>
      </c>
      <c r="G404" s="359">
        <f t="shared" ref="G404:Z404" si="302">G405+G406+G407+G408</f>
        <v>0</v>
      </c>
      <c r="H404" s="359">
        <f t="shared" si="302"/>
        <v>0</v>
      </c>
      <c r="I404" s="359">
        <f t="shared" si="302"/>
        <v>0</v>
      </c>
      <c r="J404" s="359">
        <f t="shared" si="302"/>
        <v>0</v>
      </c>
      <c r="K404" s="359">
        <f t="shared" si="302"/>
        <v>0</v>
      </c>
      <c r="L404" s="359">
        <f t="shared" si="302"/>
        <v>0</v>
      </c>
      <c r="M404" s="359">
        <f t="shared" si="302"/>
        <v>0</v>
      </c>
      <c r="N404" s="359">
        <f t="shared" si="302"/>
        <v>0</v>
      </c>
      <c r="O404" s="360">
        <f t="shared" si="302"/>
        <v>0</v>
      </c>
      <c r="P404" s="360">
        <f t="shared" si="302"/>
        <v>0</v>
      </c>
      <c r="Q404" s="360">
        <f t="shared" si="302"/>
        <v>0</v>
      </c>
      <c r="R404" s="389"/>
      <c r="S404" s="386"/>
      <c r="T404" s="388"/>
      <c r="U404" s="363">
        <f t="shared" si="302"/>
        <v>0</v>
      </c>
      <c r="V404" s="389"/>
      <c r="W404" s="388"/>
      <c r="X404" s="362">
        <f t="shared" si="302"/>
        <v>0</v>
      </c>
      <c r="Y404" s="359">
        <f t="shared" si="302"/>
        <v>0</v>
      </c>
      <c r="Z404" s="359">
        <f t="shared" si="302"/>
        <v>0</v>
      </c>
    </row>
    <row r="405" spans="1:26" outlineLevel="1">
      <c r="A405" s="346">
        <f>A372</f>
        <v>2012</v>
      </c>
      <c r="B405" s="47" t="s">
        <v>111</v>
      </c>
      <c r="C405" s="19" t="s">
        <v>923</v>
      </c>
      <c r="D405" s="366"/>
      <c r="E405" s="366"/>
      <c r="F405" s="366"/>
      <c r="G405" s="366"/>
      <c r="H405" s="366"/>
      <c r="I405" s="366"/>
      <c r="J405" s="359">
        <f t="shared" ref="J405:J408" si="303">L405+N405</f>
        <v>0</v>
      </c>
      <c r="K405" s="359">
        <f t="shared" ref="K405:K408" si="304">M405+O405</f>
        <v>0</v>
      </c>
      <c r="L405" s="366"/>
      <c r="M405" s="366"/>
      <c r="N405" s="366"/>
      <c r="O405" s="369"/>
      <c r="P405" s="370">
        <f>SUMIFS('C2_Hinzu_Kürz'!$D$4:$D$203,'C2_Hinzu_Kürz'!$B$4:$B$203,$A405,'C2_Hinzu_Kürz'!$C$4:$C$203,CONCATENATE($B405," ",C405),'C2_Hinzu_Kürz'!$E$4:$E$203,"Hinzurechnung")</f>
        <v>0</v>
      </c>
      <c r="Q405" s="370">
        <f>SUMIFS('C2_Hinzu_Kürz'!$D$4:$D$203,'C2_Hinzu_Kürz'!$B$4:$B$203,$A405,'C2_Hinzu_Kürz'!$C$4:$C$203,CONCATENATE($B405," ",$C405),'C2_Hinzu_Kürz'!$E$4:$E$203,"Kürzung")</f>
        <v>0</v>
      </c>
      <c r="R405" s="396"/>
      <c r="S405" s="398"/>
      <c r="T405" s="397"/>
      <c r="U405" s="363">
        <f>N405+P405-Q405-R405-S405-T405</f>
        <v>0</v>
      </c>
      <c r="V405" s="389"/>
      <c r="W405" s="388"/>
      <c r="X405" s="371"/>
      <c r="Y405" s="366"/>
      <c r="Z405" s="366"/>
    </row>
    <row r="406" spans="1:26" outlineLevel="1">
      <c r="A406" s="346">
        <f>A372</f>
        <v>2012</v>
      </c>
      <c r="B406" s="47" t="s">
        <v>112</v>
      </c>
      <c r="C406" s="19" t="s">
        <v>113</v>
      </c>
      <c r="D406" s="366"/>
      <c r="E406" s="366"/>
      <c r="F406" s="366"/>
      <c r="G406" s="366"/>
      <c r="H406" s="366"/>
      <c r="I406" s="366"/>
      <c r="J406" s="359">
        <f t="shared" si="303"/>
        <v>0</v>
      </c>
      <c r="K406" s="359">
        <f t="shared" si="304"/>
        <v>0</v>
      </c>
      <c r="L406" s="366"/>
      <c r="M406" s="366"/>
      <c r="N406" s="366"/>
      <c r="O406" s="369"/>
      <c r="P406" s="370">
        <f>SUMIFS('C2_Hinzu_Kürz'!$D$4:$D$203,'C2_Hinzu_Kürz'!$B$4:$B$203,$A406,'C2_Hinzu_Kürz'!$C$4:$C$203,CONCATENATE($B406," ",C406),'C2_Hinzu_Kürz'!$E$4:$E$203,"Hinzurechnung")</f>
        <v>0</v>
      </c>
      <c r="Q406" s="370">
        <f>SUMIFS('C2_Hinzu_Kürz'!$D$4:$D$203,'C2_Hinzu_Kürz'!$B$4:$B$203,$A406,'C2_Hinzu_Kürz'!$C$4:$C$203,CONCATENATE($B406," ",$C406),'C2_Hinzu_Kürz'!$E$4:$E$203,"Kürzung")</f>
        <v>0</v>
      </c>
      <c r="R406" s="389"/>
      <c r="S406" s="386"/>
      <c r="T406" s="388"/>
      <c r="U406" s="363">
        <f>N406+P406-Q406-R406-S406-T406</f>
        <v>0</v>
      </c>
      <c r="V406" s="389"/>
      <c r="W406" s="388"/>
      <c r="X406" s="371"/>
      <c r="Y406" s="366"/>
      <c r="Z406" s="366"/>
    </row>
    <row r="407" spans="1:26" outlineLevel="1">
      <c r="A407" s="346">
        <f>A372</f>
        <v>2012</v>
      </c>
      <c r="B407" s="47" t="s">
        <v>114</v>
      </c>
      <c r="C407" s="14" t="s">
        <v>115</v>
      </c>
      <c r="D407" s="366"/>
      <c r="E407" s="366"/>
      <c r="F407" s="366"/>
      <c r="G407" s="366"/>
      <c r="H407" s="366"/>
      <c r="I407" s="366"/>
      <c r="J407" s="359">
        <f t="shared" si="303"/>
        <v>0</v>
      </c>
      <c r="K407" s="359">
        <f t="shared" si="304"/>
        <v>0</v>
      </c>
      <c r="L407" s="366"/>
      <c r="M407" s="366"/>
      <c r="N407" s="372"/>
      <c r="O407" s="369"/>
      <c r="P407" s="370">
        <f>SUMIFS('C2_Hinzu_Kürz'!$D$4:$D$203,'C2_Hinzu_Kürz'!$B$4:$B$203,$A407,'C2_Hinzu_Kürz'!$C$4:$C$203,CONCATENATE($B407," ",C407),'C2_Hinzu_Kürz'!$E$4:$E$203,"Hinzurechnung")</f>
        <v>0</v>
      </c>
      <c r="Q407" s="370">
        <f>SUMIFS('C2_Hinzu_Kürz'!$D$4:$D$203,'C2_Hinzu_Kürz'!$B$4:$B$203,$A407,'C2_Hinzu_Kürz'!$C$4:$C$203,CONCATENATE($B407," ",$C407),'C2_Hinzu_Kürz'!$E$4:$E$203,"Kürzung")</f>
        <v>0</v>
      </c>
      <c r="R407" s="389"/>
      <c r="S407" s="386"/>
      <c r="T407" s="388"/>
      <c r="U407" s="363">
        <f>N407+P407-Q407-R407-S407-T407</f>
        <v>0</v>
      </c>
      <c r="V407" s="396"/>
      <c r="W407" s="397"/>
      <c r="X407" s="371"/>
      <c r="Y407" s="366"/>
      <c r="Z407" s="366"/>
    </row>
    <row r="408" spans="1:26" outlineLevel="1">
      <c r="A408" s="346">
        <f>A372</f>
        <v>2012</v>
      </c>
      <c r="B408" s="47" t="s">
        <v>116</v>
      </c>
      <c r="C408" s="19" t="s">
        <v>117</v>
      </c>
      <c r="D408" s="366"/>
      <c r="E408" s="369"/>
      <c r="F408" s="366"/>
      <c r="G408" s="366"/>
      <c r="H408" s="366"/>
      <c r="I408" s="366"/>
      <c r="J408" s="359">
        <f t="shared" si="303"/>
        <v>0</v>
      </c>
      <c r="K408" s="359">
        <f t="shared" si="304"/>
        <v>0</v>
      </c>
      <c r="L408" s="366"/>
      <c r="M408" s="369"/>
      <c r="N408" s="370">
        <f>SUMIF('C1_Sonstiges'!B$167:B$216,$A372,'C1_Sonstiges'!D$167:D$216)</f>
        <v>0</v>
      </c>
      <c r="O408" s="373"/>
      <c r="P408" s="370">
        <f>SUMIFS('C2_Hinzu_Kürz'!$D$4:$D$203,'C2_Hinzu_Kürz'!$B$4:$B$203,$A408,'C2_Hinzu_Kürz'!$C$4:$C$203,CONCATENATE($B408," ",C408),'C2_Hinzu_Kürz'!$E$4:$E$203,"Hinzurechnung")</f>
        <v>0</v>
      </c>
      <c r="Q408" s="370">
        <f>SUMIFS('C2_Hinzu_Kürz'!$D$4:$D$203,'C2_Hinzu_Kürz'!$B$4:$B$203,$A408,'C2_Hinzu_Kürz'!$C$4:$C$203,CONCATENATE($B408," ",$C408),'C2_Hinzu_Kürz'!$E$4:$E$203,"Kürzung")</f>
        <v>0</v>
      </c>
      <c r="R408" s="389"/>
      <c r="S408" s="386"/>
      <c r="T408" s="388"/>
      <c r="U408" s="363">
        <f>N408+P408-Q408-R408-S408-T408</f>
        <v>0</v>
      </c>
      <c r="V408" s="389"/>
      <c r="W408" s="388"/>
      <c r="X408" s="371"/>
      <c r="Y408" s="366"/>
      <c r="Z408" s="366"/>
    </row>
    <row r="409" spans="1:26" outlineLevel="1">
      <c r="A409" s="346">
        <f>A372</f>
        <v>2012</v>
      </c>
      <c r="B409" s="41" t="s">
        <v>118</v>
      </c>
      <c r="C409" s="18" t="s">
        <v>119</v>
      </c>
      <c r="D409" s="359">
        <f>D410+D416</f>
        <v>0</v>
      </c>
      <c r="E409" s="359">
        <f>E410+E416</f>
        <v>0</v>
      </c>
      <c r="F409" s="359">
        <f t="shared" ref="F409:K409" si="305">F410+F416</f>
        <v>0</v>
      </c>
      <c r="G409" s="359">
        <f t="shared" si="305"/>
        <v>0</v>
      </c>
      <c r="H409" s="359">
        <f t="shared" si="305"/>
        <v>0</v>
      </c>
      <c r="I409" s="359">
        <f t="shared" si="305"/>
        <v>0</v>
      </c>
      <c r="J409" s="359">
        <f t="shared" si="305"/>
        <v>0</v>
      </c>
      <c r="K409" s="359">
        <f t="shared" si="305"/>
        <v>0</v>
      </c>
      <c r="L409" s="359">
        <f>L410+L416</f>
        <v>0</v>
      </c>
      <c r="M409" s="359">
        <f>M410+M416</f>
        <v>0</v>
      </c>
      <c r="N409" s="374">
        <f>N410+N416</f>
        <v>0</v>
      </c>
      <c r="O409" s="360">
        <f>O410+O416</f>
        <v>0</v>
      </c>
      <c r="P409" s="360">
        <f t="shared" ref="P409" si="306">P410+P416</f>
        <v>0</v>
      </c>
      <c r="Q409" s="360">
        <f t="shared" ref="Q409" si="307">Q410+Q416</f>
        <v>0</v>
      </c>
      <c r="R409" s="389"/>
      <c r="S409" s="386"/>
      <c r="T409" s="388"/>
      <c r="U409" s="363">
        <f t="shared" ref="U409" si="308">U410+U416</f>
        <v>0</v>
      </c>
      <c r="V409" s="389"/>
      <c r="W409" s="388"/>
      <c r="X409" s="362">
        <f t="shared" ref="X409" si="309">X410+X416</f>
        <v>0</v>
      </c>
      <c r="Y409" s="359">
        <f t="shared" ref="Y409" si="310">Y410+Y416</f>
        <v>0</v>
      </c>
      <c r="Z409" s="359">
        <f t="shared" ref="Z409" si="311">Z410+Z416</f>
        <v>0</v>
      </c>
    </row>
    <row r="410" spans="1:26" outlineLevel="1">
      <c r="A410" s="346">
        <f>A372</f>
        <v>2012</v>
      </c>
      <c r="B410" s="41" t="s">
        <v>120</v>
      </c>
      <c r="C410" s="15" t="s">
        <v>924</v>
      </c>
      <c r="D410" s="359">
        <f>D411+D412+D413+D414+D415</f>
        <v>0</v>
      </c>
      <c r="E410" s="359">
        <f>E411+E412+E413+E414+E415</f>
        <v>0</v>
      </c>
      <c r="F410" s="359">
        <f t="shared" ref="F410:K410" si="312">F411+F412+F413+F414+F415</f>
        <v>0</v>
      </c>
      <c r="G410" s="359">
        <f t="shared" si="312"/>
        <v>0</v>
      </c>
      <c r="H410" s="359">
        <f t="shared" si="312"/>
        <v>0</v>
      </c>
      <c r="I410" s="359">
        <f t="shared" si="312"/>
        <v>0</v>
      </c>
      <c r="J410" s="359">
        <f t="shared" si="312"/>
        <v>0</v>
      </c>
      <c r="K410" s="359">
        <f t="shared" si="312"/>
        <v>0</v>
      </c>
      <c r="L410" s="359">
        <f>L411+L412+L413+L414+L415</f>
        <v>0</v>
      </c>
      <c r="M410" s="359">
        <f>M411+M412+M413+M414+M415</f>
        <v>0</v>
      </c>
      <c r="N410" s="359">
        <f>N411+N412+N413+N414+N415</f>
        <v>0</v>
      </c>
      <c r="O410" s="360">
        <f>O411+O412+O413+O414+O415</f>
        <v>0</v>
      </c>
      <c r="P410" s="360">
        <f t="shared" ref="P410" si="313">P411+P412+P413+P414+P415</f>
        <v>0</v>
      </c>
      <c r="Q410" s="360">
        <f t="shared" ref="Q410" si="314">Q411+Q412+Q413+Q414+Q415</f>
        <v>0</v>
      </c>
      <c r="R410" s="396"/>
      <c r="S410" s="398"/>
      <c r="T410" s="397"/>
      <c r="U410" s="363">
        <f t="shared" ref="U410" si="315">U411+U412+U413+U414+U415</f>
        <v>0</v>
      </c>
      <c r="V410" s="389"/>
      <c r="W410" s="388"/>
      <c r="X410" s="362">
        <f t="shared" ref="X410" si="316">X411+X412+X413+X414+X415</f>
        <v>0</v>
      </c>
      <c r="Y410" s="359">
        <f t="shared" ref="Y410" si="317">Y411+Y412+Y413+Y414+Y415</f>
        <v>0</v>
      </c>
      <c r="Z410" s="359">
        <f t="shared" ref="Z410" si="318">Z411+Z412+Z413+Z414+Z415</f>
        <v>0</v>
      </c>
    </row>
    <row r="411" spans="1:26" outlineLevel="1">
      <c r="A411" s="346">
        <f>A372</f>
        <v>2012</v>
      </c>
      <c r="B411" s="47" t="s">
        <v>121</v>
      </c>
      <c r="C411" s="19" t="s">
        <v>122</v>
      </c>
      <c r="D411" s="366"/>
      <c r="E411" s="366"/>
      <c r="F411" s="366"/>
      <c r="G411" s="366"/>
      <c r="H411" s="366"/>
      <c r="I411" s="366"/>
      <c r="J411" s="359">
        <f t="shared" ref="J411:J415" si="319">L411+N411</f>
        <v>0</v>
      </c>
      <c r="K411" s="359">
        <f t="shared" ref="K411:K415" si="320">M411+O411</f>
        <v>0</v>
      </c>
      <c r="L411" s="366"/>
      <c r="M411" s="366"/>
      <c r="N411" s="366"/>
      <c r="O411" s="369"/>
      <c r="P411" s="370">
        <f>SUMIFS('C2_Hinzu_Kürz'!$D$4:$D$203,'C2_Hinzu_Kürz'!$B$4:$B$203,$A411,'C2_Hinzu_Kürz'!$C$4:$C$203,CONCATENATE($B411," ",C411),'C2_Hinzu_Kürz'!$E$4:$E$203,"Hinzurechnung")</f>
        <v>0</v>
      </c>
      <c r="Q411" s="370">
        <f>SUMIFS('C2_Hinzu_Kürz'!$D$4:$D$203,'C2_Hinzu_Kürz'!$B$4:$B$203,$A411,'C2_Hinzu_Kürz'!$C$4:$C$203,CONCATENATE($B411," ",$C411),'C2_Hinzu_Kürz'!$E$4:$E$203,"Kürzung")</f>
        <v>0</v>
      </c>
      <c r="R411" s="389"/>
      <c r="S411" s="386"/>
      <c r="T411" s="388"/>
      <c r="U411" s="363">
        <f>N411+P411-Q411-R411-S411-T411</f>
        <v>0</v>
      </c>
      <c r="V411" s="396"/>
      <c r="W411" s="397"/>
      <c r="X411" s="371"/>
      <c r="Y411" s="366"/>
      <c r="Z411" s="366"/>
    </row>
    <row r="412" spans="1:26" outlineLevel="1">
      <c r="A412" s="346">
        <f>A372</f>
        <v>2012</v>
      </c>
      <c r="B412" s="47" t="s">
        <v>123</v>
      </c>
      <c r="C412" s="19" t="s">
        <v>124</v>
      </c>
      <c r="D412" s="366"/>
      <c r="E412" s="366"/>
      <c r="F412" s="366"/>
      <c r="G412" s="366"/>
      <c r="H412" s="366"/>
      <c r="I412" s="366"/>
      <c r="J412" s="359">
        <f t="shared" si="319"/>
        <v>0</v>
      </c>
      <c r="K412" s="359">
        <f t="shared" si="320"/>
        <v>0</v>
      </c>
      <c r="L412" s="366"/>
      <c r="M412" s="366"/>
      <c r="N412" s="366"/>
      <c r="O412" s="369"/>
      <c r="P412" s="370">
        <f>SUMIFS('C2_Hinzu_Kürz'!$D$4:$D$203,'C2_Hinzu_Kürz'!$B$4:$B$203,$A412,'C2_Hinzu_Kürz'!$C$4:$C$203,CONCATENATE($B412," ",C412),'C2_Hinzu_Kürz'!$E$4:$E$203,"Hinzurechnung")</f>
        <v>0</v>
      </c>
      <c r="Q412" s="370">
        <f>SUMIFS('C2_Hinzu_Kürz'!$D$4:$D$203,'C2_Hinzu_Kürz'!$B$4:$B$203,$A412,'C2_Hinzu_Kürz'!$C$4:$C$203,CONCATENATE($B412," ",$C412),'C2_Hinzu_Kürz'!$E$4:$E$203,"Kürzung")</f>
        <v>0</v>
      </c>
      <c r="R412" s="389"/>
      <c r="S412" s="386"/>
      <c r="T412" s="388"/>
      <c r="U412" s="363">
        <f>N412+P412-Q412-R412-S412-T412</f>
        <v>0</v>
      </c>
      <c r="V412" s="389"/>
      <c r="W412" s="388"/>
      <c r="X412" s="371"/>
      <c r="Y412" s="366"/>
      <c r="Z412" s="366"/>
    </row>
    <row r="413" spans="1:26" outlineLevel="1">
      <c r="A413" s="346">
        <f>A372</f>
        <v>2012</v>
      </c>
      <c r="B413" s="47" t="s">
        <v>125</v>
      </c>
      <c r="C413" s="19" t="s">
        <v>126</v>
      </c>
      <c r="D413" s="366"/>
      <c r="E413" s="366"/>
      <c r="F413" s="366"/>
      <c r="G413" s="366"/>
      <c r="H413" s="366"/>
      <c r="I413" s="366"/>
      <c r="J413" s="359">
        <f t="shared" si="319"/>
        <v>0</v>
      </c>
      <c r="K413" s="359">
        <f t="shared" si="320"/>
        <v>0</v>
      </c>
      <c r="L413" s="366"/>
      <c r="M413" s="366"/>
      <c r="N413" s="366"/>
      <c r="O413" s="369"/>
      <c r="P413" s="370">
        <f>SUMIFS('C2_Hinzu_Kürz'!$D$4:$D$203,'C2_Hinzu_Kürz'!$B$4:$B$203,$A413,'C2_Hinzu_Kürz'!$C$4:$C$203,CONCATENATE($B413," ",C413),'C2_Hinzu_Kürz'!$E$4:$E$203,"Hinzurechnung")</f>
        <v>0</v>
      </c>
      <c r="Q413" s="370">
        <f>SUMIFS('C2_Hinzu_Kürz'!$D$4:$D$203,'C2_Hinzu_Kürz'!$B$4:$B$203,$A413,'C2_Hinzu_Kürz'!$C$4:$C$203,CONCATENATE($B413," ",$C413),'C2_Hinzu_Kürz'!$E$4:$E$203,"Kürzung")</f>
        <v>0</v>
      </c>
      <c r="R413" s="389"/>
      <c r="S413" s="386"/>
      <c r="T413" s="388"/>
      <c r="U413" s="363">
        <f>N413+P413-Q413-R413-S413-T413</f>
        <v>0</v>
      </c>
      <c r="V413" s="389"/>
      <c r="W413" s="388"/>
      <c r="X413" s="371"/>
      <c r="Y413" s="366"/>
      <c r="Z413" s="366"/>
    </row>
    <row r="414" spans="1:26" outlineLevel="1">
      <c r="A414" s="346">
        <f>A372</f>
        <v>2012</v>
      </c>
      <c r="B414" s="47" t="s">
        <v>127</v>
      </c>
      <c r="C414" s="19" t="s">
        <v>128</v>
      </c>
      <c r="D414" s="366"/>
      <c r="E414" s="366"/>
      <c r="F414" s="366"/>
      <c r="G414" s="366"/>
      <c r="H414" s="366"/>
      <c r="I414" s="366"/>
      <c r="J414" s="359">
        <f t="shared" si="319"/>
        <v>0</v>
      </c>
      <c r="K414" s="359">
        <f t="shared" si="320"/>
        <v>0</v>
      </c>
      <c r="L414" s="366"/>
      <c r="M414" s="366"/>
      <c r="N414" s="372"/>
      <c r="O414" s="369"/>
      <c r="P414" s="370">
        <f>SUMIFS('C2_Hinzu_Kürz'!$D$4:$D$203,'C2_Hinzu_Kürz'!$B$4:$B$203,$A414,'C2_Hinzu_Kürz'!$C$4:$C$203,CONCATENATE($B414," ",C414),'C2_Hinzu_Kürz'!$E$4:$E$203,"Hinzurechnung")</f>
        <v>0</v>
      </c>
      <c r="Q414" s="370">
        <f>SUMIFS('C2_Hinzu_Kürz'!$D$4:$D$203,'C2_Hinzu_Kürz'!$B$4:$B$203,$A414,'C2_Hinzu_Kürz'!$C$4:$C$203,CONCATENATE($B414," ",$C414),'C2_Hinzu_Kürz'!$E$4:$E$203,"Kürzung")</f>
        <v>0</v>
      </c>
      <c r="R414" s="396"/>
      <c r="S414" s="398"/>
      <c r="T414" s="397"/>
      <c r="U414" s="363">
        <f>N414+P414-Q414-R414-S414-T414</f>
        <v>0</v>
      </c>
      <c r="V414" s="389"/>
      <c r="W414" s="388"/>
      <c r="X414" s="371"/>
      <c r="Y414" s="366"/>
      <c r="Z414" s="366"/>
    </row>
    <row r="415" spans="1:26" outlineLevel="1">
      <c r="A415" s="346">
        <f>A372</f>
        <v>2012</v>
      </c>
      <c r="B415" s="47" t="s">
        <v>129</v>
      </c>
      <c r="C415" s="19" t="s">
        <v>130</v>
      </c>
      <c r="D415" s="366"/>
      <c r="E415" s="369"/>
      <c r="F415" s="366"/>
      <c r="G415" s="366"/>
      <c r="H415" s="366"/>
      <c r="I415" s="366"/>
      <c r="J415" s="359">
        <f t="shared" si="319"/>
        <v>0</v>
      </c>
      <c r="K415" s="359">
        <f t="shared" si="320"/>
        <v>0</v>
      </c>
      <c r="L415" s="366"/>
      <c r="M415" s="369"/>
      <c r="N415" s="370">
        <f>SUMIF('C1_Sonstiges'!B$221:B$270,$A372,'C1_Sonstiges'!D$221:D$270)</f>
        <v>0</v>
      </c>
      <c r="O415" s="373"/>
      <c r="P415" s="370">
        <f>SUMIFS('C2_Hinzu_Kürz'!$D$4:$D$203,'C2_Hinzu_Kürz'!$B$4:$B$203,$A415,'C2_Hinzu_Kürz'!$C$4:$C$203,CONCATENATE($B415," ",C415),'C2_Hinzu_Kürz'!$E$4:$E$203,"Hinzurechnung")</f>
        <v>0</v>
      </c>
      <c r="Q415" s="370">
        <f>SUMIFS('C2_Hinzu_Kürz'!$D$4:$D$203,'C2_Hinzu_Kürz'!$B$4:$B$203,$A415,'C2_Hinzu_Kürz'!$C$4:$C$203,CONCATENATE($B415," ",$C415),'C2_Hinzu_Kürz'!$E$4:$E$203,"Kürzung")</f>
        <v>0</v>
      </c>
      <c r="R415" s="389"/>
      <c r="S415" s="386"/>
      <c r="T415" s="388"/>
      <c r="U415" s="363">
        <f>N415+P415-Q415-R415-S415-T415</f>
        <v>0</v>
      </c>
      <c r="V415" s="389"/>
      <c r="W415" s="388"/>
      <c r="X415" s="371"/>
      <c r="Y415" s="366"/>
      <c r="Z415" s="366"/>
    </row>
    <row r="416" spans="1:26" outlineLevel="1">
      <c r="A416" s="346">
        <f>A372</f>
        <v>2012</v>
      </c>
      <c r="B416" s="41" t="s">
        <v>131</v>
      </c>
      <c r="C416" s="15" t="s">
        <v>925</v>
      </c>
      <c r="D416" s="359">
        <f>D417+D418+D419+D420+D421+D422+D423</f>
        <v>0</v>
      </c>
      <c r="E416" s="359">
        <f>E417+E418+E419+E420+E421+E422+E423</f>
        <v>0</v>
      </c>
      <c r="F416" s="359">
        <f t="shared" ref="F416:Z416" si="321">F417+F418+F419+F420+F421+F422+F423</f>
        <v>0</v>
      </c>
      <c r="G416" s="359">
        <f t="shared" si="321"/>
        <v>0</v>
      </c>
      <c r="H416" s="359">
        <f t="shared" si="321"/>
        <v>0</v>
      </c>
      <c r="I416" s="359">
        <f t="shared" si="321"/>
        <v>0</v>
      </c>
      <c r="J416" s="359">
        <f t="shared" si="321"/>
        <v>0</v>
      </c>
      <c r="K416" s="359">
        <f t="shared" si="321"/>
        <v>0</v>
      </c>
      <c r="L416" s="359">
        <f t="shared" si="321"/>
        <v>0</v>
      </c>
      <c r="M416" s="359">
        <f t="shared" si="321"/>
        <v>0</v>
      </c>
      <c r="N416" s="374">
        <f t="shared" si="321"/>
        <v>0</v>
      </c>
      <c r="O416" s="360">
        <f t="shared" si="321"/>
        <v>0</v>
      </c>
      <c r="P416" s="360">
        <f t="shared" si="321"/>
        <v>0</v>
      </c>
      <c r="Q416" s="360">
        <f t="shared" si="321"/>
        <v>0</v>
      </c>
      <c r="R416" s="389"/>
      <c r="S416" s="386"/>
      <c r="T416" s="388"/>
      <c r="U416" s="363">
        <f t="shared" si="321"/>
        <v>0</v>
      </c>
      <c r="V416" s="389"/>
      <c r="W416" s="388"/>
      <c r="X416" s="362">
        <f t="shared" si="321"/>
        <v>0</v>
      </c>
      <c r="Y416" s="359">
        <f t="shared" si="321"/>
        <v>0</v>
      </c>
      <c r="Z416" s="359">
        <f t="shared" si="321"/>
        <v>0</v>
      </c>
    </row>
    <row r="417" spans="1:26" outlineLevel="1">
      <c r="A417" s="346">
        <f>A372</f>
        <v>2012</v>
      </c>
      <c r="B417" s="47" t="s">
        <v>132</v>
      </c>
      <c r="C417" s="19" t="s">
        <v>133</v>
      </c>
      <c r="D417" s="366"/>
      <c r="E417" s="366"/>
      <c r="F417" s="366"/>
      <c r="G417" s="366"/>
      <c r="H417" s="366"/>
      <c r="I417" s="366"/>
      <c r="J417" s="359">
        <f t="shared" ref="J417:J423" si="322">L417+N417</f>
        <v>0</v>
      </c>
      <c r="K417" s="359">
        <f t="shared" ref="K417:K423" si="323">M417+O417</f>
        <v>0</v>
      </c>
      <c r="L417" s="366"/>
      <c r="M417" s="366"/>
      <c r="N417" s="366"/>
      <c r="O417" s="369"/>
      <c r="P417" s="370">
        <f>SUMIFS('C2_Hinzu_Kürz'!$D$4:$D$203,'C2_Hinzu_Kürz'!$B$4:$B$203,$A417,'C2_Hinzu_Kürz'!$C$4:$C$203,CONCATENATE($B417," ",C417),'C2_Hinzu_Kürz'!$E$4:$E$203,"Hinzurechnung")</f>
        <v>0</v>
      </c>
      <c r="Q417" s="370">
        <f>SUMIFS('C2_Hinzu_Kürz'!$D$4:$D$203,'C2_Hinzu_Kürz'!$B$4:$B$203,$A417,'C2_Hinzu_Kürz'!$C$4:$C$203,CONCATENATE($B417," ",$C417),'C2_Hinzu_Kürz'!$E$4:$E$203,"Kürzung")</f>
        <v>0</v>
      </c>
      <c r="R417" s="389"/>
      <c r="S417" s="386"/>
      <c r="T417" s="388"/>
      <c r="U417" s="363">
        <f t="shared" ref="U417:U423" si="324">N417+P417-Q417-R417-S417-T417</f>
        <v>0</v>
      </c>
      <c r="V417" s="396"/>
      <c r="W417" s="397"/>
      <c r="X417" s="371"/>
      <c r="Y417" s="366"/>
      <c r="Z417" s="366"/>
    </row>
    <row r="418" spans="1:26" outlineLevel="1">
      <c r="A418" s="346">
        <f>A372</f>
        <v>2012</v>
      </c>
      <c r="B418" s="47" t="s">
        <v>134</v>
      </c>
      <c r="C418" s="19" t="s">
        <v>135</v>
      </c>
      <c r="D418" s="366"/>
      <c r="E418" s="366"/>
      <c r="F418" s="366"/>
      <c r="G418" s="366"/>
      <c r="H418" s="366"/>
      <c r="I418" s="366"/>
      <c r="J418" s="359">
        <f t="shared" si="322"/>
        <v>0</v>
      </c>
      <c r="K418" s="359">
        <f t="shared" si="323"/>
        <v>0</v>
      </c>
      <c r="L418" s="366"/>
      <c r="M418" s="366"/>
      <c r="N418" s="366"/>
      <c r="O418" s="369"/>
      <c r="P418" s="370">
        <f>SUMIFS('C2_Hinzu_Kürz'!$D$4:$D$203,'C2_Hinzu_Kürz'!$B$4:$B$203,$A418,'C2_Hinzu_Kürz'!$C$4:$C$203,CONCATENATE($B418," ",C418),'C2_Hinzu_Kürz'!$E$4:$E$203,"Hinzurechnung")</f>
        <v>0</v>
      </c>
      <c r="Q418" s="370">
        <f>SUMIFS('C2_Hinzu_Kürz'!$D$4:$D$203,'C2_Hinzu_Kürz'!$B$4:$B$203,$A418,'C2_Hinzu_Kürz'!$C$4:$C$203,CONCATENATE($B418," ",$C418),'C2_Hinzu_Kürz'!$E$4:$E$203,"Kürzung")</f>
        <v>0</v>
      </c>
      <c r="R418" s="389"/>
      <c r="S418" s="386"/>
      <c r="T418" s="388"/>
      <c r="U418" s="363">
        <f t="shared" si="324"/>
        <v>0</v>
      </c>
      <c r="V418" s="389"/>
      <c r="W418" s="388"/>
      <c r="X418" s="371"/>
      <c r="Y418" s="366"/>
      <c r="Z418" s="366"/>
    </row>
    <row r="419" spans="1:26" outlineLevel="1">
      <c r="A419" s="346">
        <f>A372</f>
        <v>2012</v>
      </c>
      <c r="B419" s="47" t="s">
        <v>136</v>
      </c>
      <c r="C419" s="19" t="s">
        <v>137</v>
      </c>
      <c r="D419" s="366"/>
      <c r="E419" s="366"/>
      <c r="F419" s="366"/>
      <c r="G419" s="366"/>
      <c r="H419" s="366"/>
      <c r="I419" s="366"/>
      <c r="J419" s="359">
        <f t="shared" si="322"/>
        <v>0</v>
      </c>
      <c r="K419" s="359">
        <f t="shared" si="323"/>
        <v>0</v>
      </c>
      <c r="L419" s="366"/>
      <c r="M419" s="366"/>
      <c r="N419" s="366"/>
      <c r="O419" s="369"/>
      <c r="P419" s="370">
        <f>SUMIFS('C2_Hinzu_Kürz'!$D$4:$D$203,'C2_Hinzu_Kürz'!$B$4:$B$203,$A419,'C2_Hinzu_Kürz'!$C$4:$C$203,CONCATENATE($B419," ",C419),'C2_Hinzu_Kürz'!$E$4:$E$203,"Hinzurechnung")</f>
        <v>0</v>
      </c>
      <c r="Q419" s="370">
        <f>SUMIFS('C2_Hinzu_Kürz'!$D$4:$D$203,'C2_Hinzu_Kürz'!$B$4:$B$203,$A419,'C2_Hinzu_Kürz'!$C$4:$C$203,CONCATENATE($B419," ",$C419),'C2_Hinzu_Kürz'!$E$4:$E$203,"Kürzung")</f>
        <v>0</v>
      </c>
      <c r="R419" s="396"/>
      <c r="S419" s="398"/>
      <c r="T419" s="397"/>
      <c r="U419" s="363">
        <f t="shared" si="324"/>
        <v>0</v>
      </c>
      <c r="V419" s="389"/>
      <c r="W419" s="388"/>
      <c r="X419" s="371"/>
      <c r="Y419" s="366"/>
      <c r="Z419" s="366"/>
    </row>
    <row r="420" spans="1:26" ht="30" outlineLevel="1">
      <c r="A420" s="346">
        <f>A372</f>
        <v>2012</v>
      </c>
      <c r="B420" s="47" t="s">
        <v>138</v>
      </c>
      <c r="C420" s="19" t="s">
        <v>139</v>
      </c>
      <c r="D420" s="366"/>
      <c r="E420" s="366"/>
      <c r="F420" s="366"/>
      <c r="G420" s="366"/>
      <c r="H420" s="366"/>
      <c r="I420" s="366"/>
      <c r="J420" s="359">
        <f t="shared" si="322"/>
        <v>0</v>
      </c>
      <c r="K420" s="359">
        <f t="shared" si="323"/>
        <v>0</v>
      </c>
      <c r="L420" s="366"/>
      <c r="M420" s="366"/>
      <c r="N420" s="366"/>
      <c r="O420" s="369"/>
      <c r="P420" s="370">
        <f>SUMIFS('C2_Hinzu_Kürz'!$D$4:$D$203,'C2_Hinzu_Kürz'!$B$4:$B$203,$A420,'C2_Hinzu_Kürz'!$C$4:$C$203,CONCATENATE($B420," ",C420),'C2_Hinzu_Kürz'!$E$4:$E$203,"Hinzurechnung")</f>
        <v>0</v>
      </c>
      <c r="Q420" s="370">
        <f>SUMIFS('C2_Hinzu_Kürz'!$D$4:$D$203,'C2_Hinzu_Kürz'!$B$4:$B$203,$A420,'C2_Hinzu_Kürz'!$C$4:$C$203,CONCATENATE($B420," ",$C420),'C2_Hinzu_Kürz'!$E$4:$E$203,"Kürzung")</f>
        <v>0</v>
      </c>
      <c r="R420" s="389"/>
      <c r="S420" s="386"/>
      <c r="T420" s="388"/>
      <c r="U420" s="363">
        <f t="shared" si="324"/>
        <v>0</v>
      </c>
      <c r="V420" s="389"/>
      <c r="W420" s="388"/>
      <c r="X420" s="371"/>
      <c r="Y420" s="366"/>
      <c r="Z420" s="366"/>
    </row>
    <row r="421" spans="1:26" ht="30" outlineLevel="1">
      <c r="A421" s="346">
        <f>A372</f>
        <v>2012</v>
      </c>
      <c r="B421" s="47" t="s">
        <v>140</v>
      </c>
      <c r="C421" s="19" t="s">
        <v>141</v>
      </c>
      <c r="D421" s="366"/>
      <c r="E421" s="366"/>
      <c r="F421" s="366"/>
      <c r="G421" s="366"/>
      <c r="H421" s="366"/>
      <c r="I421" s="366"/>
      <c r="J421" s="359">
        <f t="shared" si="322"/>
        <v>0</v>
      </c>
      <c r="K421" s="359">
        <f t="shared" si="323"/>
        <v>0</v>
      </c>
      <c r="L421" s="366"/>
      <c r="M421" s="366"/>
      <c r="N421" s="366"/>
      <c r="O421" s="369"/>
      <c r="P421" s="370">
        <f>SUMIFS('C2_Hinzu_Kürz'!$D$4:$D$203,'C2_Hinzu_Kürz'!$B$4:$B$203,$A421,'C2_Hinzu_Kürz'!$C$4:$C$203,CONCATENATE($B421," ",C421),'C2_Hinzu_Kürz'!$E$4:$E$203,"Hinzurechnung")</f>
        <v>0</v>
      </c>
      <c r="Q421" s="370">
        <f>SUMIFS('C2_Hinzu_Kürz'!$D$4:$D$203,'C2_Hinzu_Kürz'!$B$4:$B$203,$A421,'C2_Hinzu_Kürz'!$C$4:$C$203,CONCATENATE($B421," ",$C421),'C2_Hinzu_Kürz'!$E$4:$E$203,"Kürzung")</f>
        <v>0</v>
      </c>
      <c r="R421" s="389"/>
      <c r="S421" s="386"/>
      <c r="T421" s="388"/>
      <c r="U421" s="363">
        <f t="shared" si="324"/>
        <v>0</v>
      </c>
      <c r="V421" s="396"/>
      <c r="W421" s="397"/>
      <c r="X421" s="371"/>
      <c r="Y421" s="366"/>
      <c r="Z421" s="366"/>
    </row>
    <row r="422" spans="1:26" outlineLevel="1">
      <c r="A422" s="346">
        <f>A372</f>
        <v>2012</v>
      </c>
      <c r="B422" s="47" t="s">
        <v>142</v>
      </c>
      <c r="C422" s="19" t="s">
        <v>143</v>
      </c>
      <c r="D422" s="366"/>
      <c r="E422" s="366"/>
      <c r="F422" s="366"/>
      <c r="G422" s="366"/>
      <c r="H422" s="366"/>
      <c r="I422" s="366"/>
      <c r="J422" s="359">
        <f t="shared" si="322"/>
        <v>0</v>
      </c>
      <c r="K422" s="359">
        <f t="shared" si="323"/>
        <v>0</v>
      </c>
      <c r="L422" s="366"/>
      <c r="M422" s="366"/>
      <c r="N422" s="372"/>
      <c r="O422" s="369"/>
      <c r="P422" s="370">
        <f>SUMIFS('C2_Hinzu_Kürz'!$D$4:$D$203,'C2_Hinzu_Kürz'!$B$4:$B$203,$A422,'C2_Hinzu_Kürz'!$C$4:$C$203,CONCATENATE($B422," ",C422),'C2_Hinzu_Kürz'!$E$4:$E$203,"Hinzurechnung")</f>
        <v>0</v>
      </c>
      <c r="Q422" s="370">
        <f>SUMIFS('C2_Hinzu_Kürz'!$D$4:$D$203,'C2_Hinzu_Kürz'!$B$4:$B$203,$A422,'C2_Hinzu_Kürz'!$C$4:$C$203,CONCATENATE($B422," ",$C422),'C2_Hinzu_Kürz'!$E$4:$E$203,"Kürzung")</f>
        <v>0</v>
      </c>
      <c r="R422" s="389"/>
      <c r="S422" s="386"/>
      <c r="T422" s="388"/>
      <c r="U422" s="363">
        <f t="shared" si="324"/>
        <v>0</v>
      </c>
      <c r="V422" s="389"/>
      <c r="W422" s="388"/>
      <c r="X422" s="371"/>
      <c r="Y422" s="366"/>
      <c r="Z422" s="366"/>
    </row>
    <row r="423" spans="1:26" outlineLevel="1">
      <c r="A423" s="346">
        <f>A372</f>
        <v>2012</v>
      </c>
      <c r="B423" s="47" t="s">
        <v>144</v>
      </c>
      <c r="C423" s="19" t="s">
        <v>130</v>
      </c>
      <c r="D423" s="366"/>
      <c r="E423" s="369"/>
      <c r="F423" s="366"/>
      <c r="G423" s="366"/>
      <c r="H423" s="366"/>
      <c r="I423" s="366"/>
      <c r="J423" s="359">
        <f t="shared" si="322"/>
        <v>0</v>
      </c>
      <c r="K423" s="359">
        <f t="shared" si="323"/>
        <v>0</v>
      </c>
      <c r="L423" s="366"/>
      <c r="M423" s="369"/>
      <c r="N423" s="370">
        <f>SUMIF('C1_Sonstiges'!B$275:B$324,$A372,'C1_Sonstiges'!D$275:D$324)</f>
        <v>0</v>
      </c>
      <c r="O423" s="373"/>
      <c r="P423" s="370">
        <f>SUMIFS('C2_Hinzu_Kürz'!$D$4:$D$203,'C2_Hinzu_Kürz'!$B$4:$B$203,$A423,'C2_Hinzu_Kürz'!$C$4:$C$203,CONCATENATE($B423," ",C423),'C2_Hinzu_Kürz'!$E$4:$E$203,"Hinzurechnung")</f>
        <v>0</v>
      </c>
      <c r="Q423" s="370">
        <f>SUMIFS('C2_Hinzu_Kürz'!$D$4:$D$203,'C2_Hinzu_Kürz'!$B$4:$B$203,$A423,'C2_Hinzu_Kürz'!$C$4:$C$203,CONCATENATE($B423," ",$C423),'C2_Hinzu_Kürz'!$E$4:$E$203,"Kürzung")</f>
        <v>0</v>
      </c>
      <c r="R423" s="396"/>
      <c r="S423" s="398"/>
      <c r="T423" s="397"/>
      <c r="U423" s="363">
        <f t="shared" si="324"/>
        <v>0</v>
      </c>
      <c r="V423" s="389"/>
      <c r="W423" s="388"/>
      <c r="X423" s="371"/>
      <c r="Y423" s="366"/>
      <c r="Z423" s="366"/>
    </row>
    <row r="424" spans="1:26" outlineLevel="1">
      <c r="A424" s="346">
        <f>A372</f>
        <v>2012</v>
      </c>
      <c r="B424" s="41" t="s">
        <v>407</v>
      </c>
      <c r="C424" s="15" t="s">
        <v>145</v>
      </c>
      <c r="D424" s="359">
        <f>D425+D426</f>
        <v>0</v>
      </c>
      <c r="E424" s="359">
        <f>E425+E426</f>
        <v>0</v>
      </c>
      <c r="F424" s="359">
        <f t="shared" ref="F424:K424" si="325">F425+F426</f>
        <v>0</v>
      </c>
      <c r="G424" s="359">
        <f t="shared" si="325"/>
        <v>0</v>
      </c>
      <c r="H424" s="359">
        <f t="shared" si="325"/>
        <v>0</v>
      </c>
      <c r="I424" s="359">
        <f t="shared" si="325"/>
        <v>0</v>
      </c>
      <c r="J424" s="359">
        <f t="shared" si="325"/>
        <v>0</v>
      </c>
      <c r="K424" s="359">
        <f t="shared" si="325"/>
        <v>0</v>
      </c>
      <c r="L424" s="359">
        <f>L425+L426</f>
        <v>0</v>
      </c>
      <c r="M424" s="359">
        <f>M425+M426</f>
        <v>0</v>
      </c>
      <c r="N424" s="374">
        <f>N425+N426</f>
        <v>0</v>
      </c>
      <c r="O424" s="360">
        <f>O425+O426</f>
        <v>0</v>
      </c>
      <c r="P424" s="360">
        <f t="shared" ref="P424" si="326">P425+P426</f>
        <v>0</v>
      </c>
      <c r="Q424" s="360">
        <f t="shared" ref="Q424" si="327">Q425+Q426</f>
        <v>0</v>
      </c>
      <c r="R424" s="389"/>
      <c r="S424" s="386"/>
      <c r="T424" s="388"/>
      <c r="U424" s="363">
        <f t="shared" ref="U424" si="328">U425+U426</f>
        <v>0</v>
      </c>
      <c r="V424" s="389"/>
      <c r="W424" s="388"/>
      <c r="X424" s="362">
        <f t="shared" ref="X424" si="329">X425+X426</f>
        <v>0</v>
      </c>
      <c r="Y424" s="359">
        <f t="shared" ref="Y424" si="330">Y425+Y426</f>
        <v>0</v>
      </c>
      <c r="Z424" s="359">
        <f t="shared" ref="Z424" si="331">Z425+Z426</f>
        <v>0</v>
      </c>
    </row>
    <row r="425" spans="1:26" outlineLevel="1">
      <c r="A425" s="346">
        <f>A372</f>
        <v>2012</v>
      </c>
      <c r="B425" s="41" t="s">
        <v>146</v>
      </c>
      <c r="C425" s="15" t="s">
        <v>147</v>
      </c>
      <c r="D425" s="366"/>
      <c r="E425" s="366"/>
      <c r="F425" s="366"/>
      <c r="G425" s="366"/>
      <c r="H425" s="366"/>
      <c r="I425" s="366"/>
      <c r="J425" s="359">
        <f t="shared" ref="J425" si="332">L425+N425</f>
        <v>0</v>
      </c>
      <c r="K425" s="359">
        <f t="shared" ref="K425" si="333">M425+O425</f>
        <v>0</v>
      </c>
      <c r="L425" s="366"/>
      <c r="M425" s="366"/>
      <c r="N425" s="366"/>
      <c r="O425" s="369"/>
      <c r="P425" s="370">
        <f>SUMIFS('C2_Hinzu_Kürz'!$D$4:$D$203,'C2_Hinzu_Kürz'!$B$4:$B$203,$A425,'C2_Hinzu_Kürz'!$C$4:$C$203,CONCATENATE($B425," ",C425),'C2_Hinzu_Kürz'!$E$4:$E$203,"Hinzurechnung")</f>
        <v>0</v>
      </c>
      <c r="Q425" s="370">
        <f>SUMIFS('C2_Hinzu_Kürz'!$D$4:$D$203,'C2_Hinzu_Kürz'!$B$4:$B$203,$A425,'C2_Hinzu_Kürz'!$C$4:$C$203,CONCATENATE($B425," ",$C425),'C2_Hinzu_Kürz'!$E$4:$E$203,"Kürzung")</f>
        <v>0</v>
      </c>
      <c r="R425" s="389"/>
      <c r="S425" s="386"/>
      <c r="T425" s="388"/>
      <c r="U425" s="363">
        <f>N425+P425-Q425-R425-S425-T425</f>
        <v>0</v>
      </c>
      <c r="V425" s="396"/>
      <c r="W425" s="397"/>
      <c r="X425" s="371"/>
      <c r="Y425" s="366"/>
      <c r="Z425" s="366"/>
    </row>
    <row r="426" spans="1:26" outlineLevel="1">
      <c r="A426" s="346">
        <f>A372</f>
        <v>2012</v>
      </c>
      <c r="B426" s="41" t="s">
        <v>148</v>
      </c>
      <c r="C426" s="20" t="s">
        <v>149</v>
      </c>
      <c r="D426" s="359">
        <f>D427+D428</f>
        <v>0</v>
      </c>
      <c r="E426" s="359">
        <f>E427+E428</f>
        <v>0</v>
      </c>
      <c r="F426" s="359">
        <f t="shared" ref="F426:K426" si="334">F427+F428</f>
        <v>0</v>
      </c>
      <c r="G426" s="359">
        <f t="shared" si="334"/>
        <v>0</v>
      </c>
      <c r="H426" s="359">
        <f t="shared" si="334"/>
        <v>0</v>
      </c>
      <c r="I426" s="359">
        <f t="shared" si="334"/>
        <v>0</v>
      </c>
      <c r="J426" s="359">
        <f t="shared" si="334"/>
        <v>0</v>
      </c>
      <c r="K426" s="359">
        <f t="shared" si="334"/>
        <v>0</v>
      </c>
      <c r="L426" s="359">
        <f>L427+L428</f>
        <v>0</v>
      </c>
      <c r="M426" s="359">
        <f>M427+M428</f>
        <v>0</v>
      </c>
      <c r="N426" s="359">
        <f>N427+N428</f>
        <v>0</v>
      </c>
      <c r="O426" s="360">
        <f>O427+O428</f>
        <v>0</v>
      </c>
      <c r="P426" s="360">
        <f t="shared" ref="P426" si="335">P427+P428</f>
        <v>0</v>
      </c>
      <c r="Q426" s="360">
        <f t="shared" ref="Q426" si="336">Q427+Q428</f>
        <v>0</v>
      </c>
      <c r="R426" s="389"/>
      <c r="S426" s="386"/>
      <c r="T426" s="388"/>
      <c r="U426" s="363">
        <f t="shared" ref="U426" si="337">U427+U428</f>
        <v>0</v>
      </c>
      <c r="V426" s="389"/>
      <c r="W426" s="388"/>
      <c r="X426" s="362">
        <f t="shared" ref="X426" si="338">X427+X428</f>
        <v>0</v>
      </c>
      <c r="Y426" s="359">
        <f t="shared" ref="Y426" si="339">Y427+Y428</f>
        <v>0</v>
      </c>
      <c r="Z426" s="359">
        <f t="shared" ref="Z426" si="340">Z427+Z428</f>
        <v>0</v>
      </c>
    </row>
    <row r="427" spans="1:26" outlineLevel="1">
      <c r="A427" s="346">
        <f>A372</f>
        <v>2012</v>
      </c>
      <c r="B427" s="47" t="s">
        <v>150</v>
      </c>
      <c r="C427" s="19" t="s">
        <v>926</v>
      </c>
      <c r="D427" s="366"/>
      <c r="E427" s="366"/>
      <c r="F427" s="366"/>
      <c r="G427" s="366"/>
      <c r="H427" s="366"/>
      <c r="I427" s="366"/>
      <c r="J427" s="359">
        <f t="shared" ref="J427:J428" si="341">L427+N427</f>
        <v>0</v>
      </c>
      <c r="K427" s="359">
        <f t="shared" ref="K427:K428" si="342">M427+O427</f>
        <v>0</v>
      </c>
      <c r="L427" s="366"/>
      <c r="M427" s="366"/>
      <c r="N427" s="366"/>
      <c r="O427" s="369"/>
      <c r="P427" s="370">
        <f>SUMIFS('C2_Hinzu_Kürz'!$D$4:$D$203,'C2_Hinzu_Kürz'!$B$4:$B$203,$A427,'C2_Hinzu_Kürz'!$C$4:$C$203,CONCATENATE($B427," ",C427),'C2_Hinzu_Kürz'!$E$4:$E$203,"Hinzurechnung")</f>
        <v>0</v>
      </c>
      <c r="Q427" s="370">
        <f>SUMIFS('C2_Hinzu_Kürz'!$D$4:$D$203,'C2_Hinzu_Kürz'!$B$4:$B$203,$A427,'C2_Hinzu_Kürz'!$C$4:$C$203,CONCATENATE($B427," ",$C427),'C2_Hinzu_Kürz'!$E$4:$E$203,"Kürzung")</f>
        <v>0</v>
      </c>
      <c r="R427" s="389"/>
      <c r="S427" s="386"/>
      <c r="T427" s="388"/>
      <c r="U427" s="363">
        <f>N427+P427-Q427-R427-S427-T427</f>
        <v>0</v>
      </c>
      <c r="V427" s="389"/>
      <c r="W427" s="388"/>
      <c r="X427" s="371"/>
      <c r="Y427" s="366"/>
      <c r="Z427" s="366"/>
    </row>
    <row r="428" spans="1:26" outlineLevel="1">
      <c r="A428" s="346">
        <f>A372</f>
        <v>2012</v>
      </c>
      <c r="B428" s="47" t="s">
        <v>151</v>
      </c>
      <c r="C428" s="19" t="s">
        <v>927</v>
      </c>
      <c r="D428" s="366"/>
      <c r="E428" s="366"/>
      <c r="F428" s="366"/>
      <c r="G428" s="366"/>
      <c r="H428" s="366"/>
      <c r="I428" s="366"/>
      <c r="J428" s="359">
        <f t="shared" si="341"/>
        <v>0</v>
      </c>
      <c r="K428" s="359">
        <f t="shared" si="342"/>
        <v>0</v>
      </c>
      <c r="L428" s="366"/>
      <c r="M428" s="366"/>
      <c r="N428" s="366"/>
      <c r="O428" s="369"/>
      <c r="P428" s="370">
        <f>SUMIFS('C2_Hinzu_Kürz'!$D$4:$D$203,'C2_Hinzu_Kürz'!$B$4:$B$203,$A428,'C2_Hinzu_Kürz'!$C$4:$C$203,CONCATENATE($B428," ",C428),'C2_Hinzu_Kürz'!$E$4:$E$203,"Hinzurechnung")</f>
        <v>0</v>
      </c>
      <c r="Q428" s="370">
        <f>SUMIFS('C2_Hinzu_Kürz'!$D$4:$D$203,'C2_Hinzu_Kürz'!$B$4:$B$203,$A428,'C2_Hinzu_Kürz'!$C$4:$C$203,CONCATENATE($B428," ",$C428),'C2_Hinzu_Kürz'!$E$4:$E$203,"Kürzung")</f>
        <v>0</v>
      </c>
      <c r="R428" s="396"/>
      <c r="S428" s="398"/>
      <c r="T428" s="397"/>
      <c r="U428" s="363">
        <f>N428+P428-Q428-R428-S428-T428</f>
        <v>0</v>
      </c>
      <c r="V428" s="389"/>
      <c r="W428" s="388"/>
      <c r="X428" s="371"/>
      <c r="Y428" s="366"/>
      <c r="Z428" s="366"/>
    </row>
    <row r="429" spans="1:26" outlineLevel="1">
      <c r="A429" s="346">
        <f>A372</f>
        <v>2012</v>
      </c>
      <c r="B429" s="41" t="s">
        <v>426</v>
      </c>
      <c r="C429" s="15" t="s">
        <v>153</v>
      </c>
      <c r="D429" s="359">
        <f>D430+D433+D434</f>
        <v>0</v>
      </c>
      <c r="E429" s="359">
        <f>E430+E433+E434</f>
        <v>0</v>
      </c>
      <c r="F429" s="359">
        <f t="shared" ref="F429:K429" si="343">F430+F433+F434</f>
        <v>0</v>
      </c>
      <c r="G429" s="359">
        <f t="shared" si="343"/>
        <v>0</v>
      </c>
      <c r="H429" s="359">
        <f t="shared" si="343"/>
        <v>0</v>
      </c>
      <c r="I429" s="359">
        <f t="shared" si="343"/>
        <v>0</v>
      </c>
      <c r="J429" s="359">
        <f t="shared" si="343"/>
        <v>0</v>
      </c>
      <c r="K429" s="359">
        <f t="shared" si="343"/>
        <v>0</v>
      </c>
      <c r="L429" s="359">
        <f>L430+L433+L434</f>
        <v>0</v>
      </c>
      <c r="M429" s="359">
        <f>M430+M433+M434</f>
        <v>0</v>
      </c>
      <c r="N429" s="359">
        <f>N430+N433+N434</f>
        <v>0</v>
      </c>
      <c r="O429" s="360">
        <f>O430+O433+O434</f>
        <v>0</v>
      </c>
      <c r="P429" s="359">
        <f t="shared" ref="P429" si="344">P430+P433+P434</f>
        <v>0</v>
      </c>
      <c r="Q429" s="360">
        <f t="shared" ref="Q429" si="345">Q430+Q433+Q434</f>
        <v>0</v>
      </c>
      <c r="R429" s="389"/>
      <c r="S429" s="386"/>
      <c r="T429" s="388"/>
      <c r="U429" s="363">
        <f t="shared" ref="U429" si="346">U430+U433+U434</f>
        <v>0</v>
      </c>
      <c r="V429" s="389"/>
      <c r="W429" s="388"/>
      <c r="X429" s="362">
        <f t="shared" ref="X429" si="347">X430+X433+X434</f>
        <v>0</v>
      </c>
      <c r="Y429" s="359">
        <f t="shared" ref="Y429" si="348">Y430+Y433+Y434</f>
        <v>0</v>
      </c>
      <c r="Z429" s="359">
        <f t="shared" ref="Z429" si="349">Z430+Z433+Z434</f>
        <v>0</v>
      </c>
    </row>
    <row r="430" spans="1:26" outlineLevel="1">
      <c r="A430" s="346">
        <f>A372</f>
        <v>2012</v>
      </c>
      <c r="B430" s="41" t="s">
        <v>154</v>
      </c>
      <c r="C430" s="15" t="s">
        <v>928</v>
      </c>
      <c r="D430" s="359">
        <f>D431+D432</f>
        <v>0</v>
      </c>
      <c r="E430" s="359">
        <f>E431+E432</f>
        <v>0</v>
      </c>
      <c r="F430" s="359">
        <f t="shared" ref="F430:K430" si="350">F431+F432</f>
        <v>0</v>
      </c>
      <c r="G430" s="359">
        <f t="shared" si="350"/>
        <v>0</v>
      </c>
      <c r="H430" s="359">
        <f t="shared" si="350"/>
        <v>0</v>
      </c>
      <c r="I430" s="359">
        <f t="shared" si="350"/>
        <v>0</v>
      </c>
      <c r="J430" s="359">
        <f t="shared" si="350"/>
        <v>0</v>
      </c>
      <c r="K430" s="359">
        <f t="shared" si="350"/>
        <v>0</v>
      </c>
      <c r="L430" s="359">
        <f>L431+L432</f>
        <v>0</v>
      </c>
      <c r="M430" s="359">
        <f>M431+M432</f>
        <v>0</v>
      </c>
      <c r="N430" s="359">
        <f>N431+N432</f>
        <v>0</v>
      </c>
      <c r="O430" s="360">
        <f>O431+O432</f>
        <v>0</v>
      </c>
      <c r="P430" s="359">
        <f t="shared" ref="P430" si="351">P431+P432</f>
        <v>0</v>
      </c>
      <c r="Q430" s="360">
        <f t="shared" ref="Q430" si="352">Q431+Q432</f>
        <v>0</v>
      </c>
      <c r="R430" s="389"/>
      <c r="S430" s="386"/>
      <c r="T430" s="388"/>
      <c r="U430" s="363">
        <f t="shared" ref="U430" si="353">U431+U432</f>
        <v>0</v>
      </c>
      <c r="V430" s="389"/>
      <c r="W430" s="388"/>
      <c r="X430" s="362">
        <f t="shared" ref="X430" si="354">X431+X432</f>
        <v>0</v>
      </c>
      <c r="Y430" s="359">
        <f t="shared" ref="Y430" si="355">Y431+Y432</f>
        <v>0</v>
      </c>
      <c r="Z430" s="359">
        <f t="shared" ref="Z430" si="356">Z431+Z432</f>
        <v>0</v>
      </c>
    </row>
    <row r="431" spans="1:26" ht="30" outlineLevel="1">
      <c r="A431" s="346">
        <f>A372</f>
        <v>2012</v>
      </c>
      <c r="B431" s="47" t="s">
        <v>155</v>
      </c>
      <c r="C431" s="19" t="s">
        <v>22</v>
      </c>
      <c r="D431" s="366"/>
      <c r="E431" s="366"/>
      <c r="F431" s="366"/>
      <c r="G431" s="366"/>
      <c r="H431" s="366"/>
      <c r="I431" s="366"/>
      <c r="J431" s="359">
        <f t="shared" ref="J431:J434" si="357">L431+N431</f>
        <v>0</v>
      </c>
      <c r="K431" s="359">
        <f t="shared" ref="K431:K434" si="358">M431+O431</f>
        <v>0</v>
      </c>
      <c r="L431" s="366"/>
      <c r="M431" s="366"/>
      <c r="N431" s="372"/>
      <c r="O431" s="369"/>
      <c r="P431" s="370">
        <f>SUMIFS('C2_Hinzu_Kürz'!$D$4:$D$203,'C2_Hinzu_Kürz'!$B$4:$B$203,$A431,'C2_Hinzu_Kürz'!$C$4:$C$203,CONCATENATE($B431," ",C431),'C2_Hinzu_Kürz'!$E$4:$E$203,"Hinzurechnung")</f>
        <v>0</v>
      </c>
      <c r="Q431" s="370">
        <f>SUMIFS('C2_Hinzu_Kürz'!$D$4:$D$203,'C2_Hinzu_Kürz'!$B$4:$B$203,$A431,'C2_Hinzu_Kürz'!$C$4:$C$203,CONCATENATE($B431," ",$C431),'C2_Hinzu_Kürz'!$E$4:$E$203,"Kürzung")</f>
        <v>0</v>
      </c>
      <c r="R431" s="389"/>
      <c r="S431" s="386"/>
      <c r="T431" s="388"/>
      <c r="U431" s="363">
        <f t="shared" ref="U431:U434" si="359">N431+P431-Q431-R431-S431-T431</f>
        <v>0</v>
      </c>
      <c r="V431" s="396"/>
      <c r="W431" s="397"/>
      <c r="X431" s="371"/>
      <c r="Y431" s="366"/>
      <c r="Z431" s="366"/>
    </row>
    <row r="432" spans="1:26" outlineLevel="1">
      <c r="A432" s="346">
        <f>A372</f>
        <v>2012</v>
      </c>
      <c r="B432" s="47" t="s">
        <v>156</v>
      </c>
      <c r="C432" s="19" t="s">
        <v>130</v>
      </c>
      <c r="D432" s="366"/>
      <c r="E432" s="369"/>
      <c r="F432" s="366"/>
      <c r="G432" s="366"/>
      <c r="H432" s="366"/>
      <c r="I432" s="366"/>
      <c r="J432" s="359">
        <f t="shared" si="357"/>
        <v>0</v>
      </c>
      <c r="K432" s="359">
        <f t="shared" si="358"/>
        <v>0</v>
      </c>
      <c r="L432" s="366"/>
      <c r="M432" s="369"/>
      <c r="N432" s="370">
        <f>SUMIF('C1_Sonstiges'!B$329:B$378,$A372,'C1_Sonstiges'!D$329:D$378)</f>
        <v>0</v>
      </c>
      <c r="O432" s="373"/>
      <c r="P432" s="370">
        <f>SUMIFS('C2_Hinzu_Kürz'!$D$4:$D$203,'C2_Hinzu_Kürz'!$B$4:$B$203,$A432,'C2_Hinzu_Kürz'!$C$4:$C$203,CONCATENATE($B432," ",C432),'C2_Hinzu_Kürz'!$E$4:$E$203,"Hinzurechnung")</f>
        <v>0</v>
      </c>
      <c r="Q432" s="370">
        <f>SUMIFS('C2_Hinzu_Kürz'!$D$4:$D$203,'C2_Hinzu_Kürz'!$B$4:$B$203,$A432,'C2_Hinzu_Kürz'!$C$4:$C$203,CONCATENATE($B432," ",$C432),'C2_Hinzu_Kürz'!$E$4:$E$203,"Kürzung")</f>
        <v>0</v>
      </c>
      <c r="R432" s="396"/>
      <c r="S432" s="398"/>
      <c r="T432" s="397"/>
      <c r="U432" s="363">
        <f t="shared" si="359"/>
        <v>0</v>
      </c>
      <c r="V432" s="389"/>
      <c r="W432" s="388"/>
      <c r="X432" s="371"/>
      <c r="Y432" s="366"/>
      <c r="Z432" s="366"/>
    </row>
    <row r="433" spans="1:26" outlineLevel="1">
      <c r="A433" s="346">
        <f>A372</f>
        <v>2012</v>
      </c>
      <c r="B433" s="41" t="s">
        <v>157</v>
      </c>
      <c r="C433" s="15" t="s">
        <v>158</v>
      </c>
      <c r="D433" s="366"/>
      <c r="E433" s="366"/>
      <c r="F433" s="366"/>
      <c r="G433" s="366"/>
      <c r="H433" s="366"/>
      <c r="I433" s="366"/>
      <c r="J433" s="359">
        <f t="shared" si="357"/>
        <v>0</v>
      </c>
      <c r="K433" s="359">
        <f t="shared" si="358"/>
        <v>0</v>
      </c>
      <c r="L433" s="366"/>
      <c r="M433" s="366"/>
      <c r="N433" s="375"/>
      <c r="O433" s="369"/>
      <c r="P433" s="370">
        <f>SUMIFS('C2_Hinzu_Kürz'!$D$4:$D$203,'C2_Hinzu_Kürz'!$B$4:$B$203,$A433,'C2_Hinzu_Kürz'!$C$4:$C$203,CONCATENATE($B433," ",C433),'C2_Hinzu_Kürz'!$E$4:$E$203,"Hinzurechnung")</f>
        <v>0</v>
      </c>
      <c r="Q433" s="370">
        <f>SUMIFS('C2_Hinzu_Kürz'!$D$4:$D$203,'C2_Hinzu_Kürz'!$B$4:$B$203,$A433,'C2_Hinzu_Kürz'!$C$4:$C$203,CONCATENATE($B433," ",$C433),'C2_Hinzu_Kürz'!$E$4:$E$203,"Kürzung")</f>
        <v>0</v>
      </c>
      <c r="R433" s="389"/>
      <c r="S433" s="386"/>
      <c r="T433" s="388"/>
      <c r="U433" s="363">
        <f t="shared" si="359"/>
        <v>0</v>
      </c>
      <c r="V433" s="389"/>
      <c r="W433" s="388"/>
      <c r="X433" s="371"/>
      <c r="Y433" s="366"/>
      <c r="Z433" s="366"/>
    </row>
    <row r="434" spans="1:26" ht="30" outlineLevel="1">
      <c r="A434" s="346">
        <f>A372</f>
        <v>2012</v>
      </c>
      <c r="B434" s="41" t="s">
        <v>159</v>
      </c>
      <c r="C434" s="15" t="s">
        <v>1163</v>
      </c>
      <c r="D434" s="366"/>
      <c r="E434" s="366"/>
      <c r="F434" s="366"/>
      <c r="G434" s="366"/>
      <c r="H434" s="366"/>
      <c r="I434" s="366"/>
      <c r="J434" s="359">
        <f t="shared" si="357"/>
        <v>0</v>
      </c>
      <c r="K434" s="359">
        <f t="shared" si="358"/>
        <v>0</v>
      </c>
      <c r="L434" s="366"/>
      <c r="M434" s="366"/>
      <c r="N434" s="375"/>
      <c r="O434" s="369"/>
      <c r="P434" s="370">
        <f>SUMIFS('C2_Hinzu_Kürz'!$D$4:$D$203,'C2_Hinzu_Kürz'!$B$4:$B$203,$A434,'C2_Hinzu_Kürz'!$C$4:$C$203,CONCATENATE($B434," ",C434),'C2_Hinzu_Kürz'!$E$4:$E$203,"Hinzurechnung")</f>
        <v>0</v>
      </c>
      <c r="Q434" s="370">
        <f>SUMIFS('C2_Hinzu_Kürz'!$D$4:$D$203,'C2_Hinzu_Kürz'!$B$4:$B$203,$A434,'C2_Hinzu_Kürz'!$C$4:$C$203,CONCATENATE($B434," ",$C434),'C2_Hinzu_Kürz'!$E$4:$E$203,"Kürzung")</f>
        <v>0</v>
      </c>
      <c r="R434" s="389"/>
      <c r="S434" s="386"/>
      <c r="T434" s="388"/>
      <c r="U434" s="363">
        <f t="shared" si="359"/>
        <v>0</v>
      </c>
      <c r="V434" s="389"/>
      <c r="W434" s="388"/>
      <c r="X434" s="371"/>
      <c r="Y434" s="366"/>
      <c r="Z434" s="366"/>
    </row>
    <row r="435" spans="1:26" outlineLevel="1">
      <c r="A435" s="346">
        <f>A372</f>
        <v>2012</v>
      </c>
      <c r="B435" s="41" t="s">
        <v>428</v>
      </c>
      <c r="C435" s="15" t="s">
        <v>162</v>
      </c>
      <c r="D435" s="362">
        <f>SUM(D436:D453)</f>
        <v>0</v>
      </c>
      <c r="E435" s="362">
        <f t="shared" ref="E435:I435" si="360">SUM(E436:E453)</f>
        <v>0</v>
      </c>
      <c r="F435" s="362">
        <f t="shared" si="360"/>
        <v>0</v>
      </c>
      <c r="G435" s="362">
        <f t="shared" si="360"/>
        <v>0</v>
      </c>
      <c r="H435" s="362">
        <f t="shared" si="360"/>
        <v>0</v>
      </c>
      <c r="I435" s="362">
        <f t="shared" si="360"/>
        <v>0</v>
      </c>
      <c r="J435" s="362">
        <f>SUM(J436:J453)</f>
        <v>0</v>
      </c>
      <c r="K435" s="362">
        <f t="shared" ref="K435:Z435" si="361">SUM(K436:K453)</f>
        <v>0</v>
      </c>
      <c r="L435" s="362">
        <f t="shared" si="361"/>
        <v>0</v>
      </c>
      <c r="M435" s="362">
        <f t="shared" si="361"/>
        <v>0</v>
      </c>
      <c r="N435" s="362">
        <f t="shared" si="361"/>
        <v>0</v>
      </c>
      <c r="O435" s="362">
        <f t="shared" si="361"/>
        <v>0</v>
      </c>
      <c r="P435" s="362">
        <f t="shared" si="361"/>
        <v>0</v>
      </c>
      <c r="Q435" s="362">
        <f t="shared" si="361"/>
        <v>0</v>
      </c>
      <c r="R435" s="389"/>
      <c r="S435" s="386"/>
      <c r="T435" s="388"/>
      <c r="U435" s="362">
        <f t="shared" si="361"/>
        <v>0</v>
      </c>
      <c r="V435" s="396"/>
      <c r="W435" s="397"/>
      <c r="X435" s="362">
        <f t="shared" si="361"/>
        <v>0</v>
      </c>
      <c r="Y435" s="362">
        <f t="shared" si="361"/>
        <v>0</v>
      </c>
      <c r="Z435" s="362">
        <f t="shared" si="361"/>
        <v>0</v>
      </c>
    </row>
    <row r="436" spans="1:26" outlineLevel="1">
      <c r="A436" s="346">
        <f>A372</f>
        <v>2012</v>
      </c>
      <c r="B436" s="47" t="s">
        <v>163</v>
      </c>
      <c r="C436" s="19" t="s">
        <v>929</v>
      </c>
      <c r="D436" s="366"/>
      <c r="E436" s="366"/>
      <c r="F436" s="366"/>
      <c r="G436" s="366"/>
      <c r="H436" s="366"/>
      <c r="I436" s="366"/>
      <c r="J436" s="359">
        <f t="shared" ref="J436:J457" si="362">L436+N436</f>
        <v>0</v>
      </c>
      <c r="K436" s="359">
        <f t="shared" ref="K436:K457" si="363">M436+O436</f>
        <v>0</v>
      </c>
      <c r="L436" s="366"/>
      <c r="M436" s="366"/>
      <c r="N436" s="366"/>
      <c r="O436" s="369"/>
      <c r="P436" s="370">
        <f>SUMIFS('C2_Hinzu_Kürz'!$D$4:$D$203,'C2_Hinzu_Kürz'!$B$4:$B$203,$A436,'C2_Hinzu_Kürz'!$C$4:$C$203,CONCATENATE($B436," ",C436),'C2_Hinzu_Kürz'!$E$4:$E$203,"Hinzurechnung")</f>
        <v>0</v>
      </c>
      <c r="Q436" s="370">
        <f>SUMIFS('C2_Hinzu_Kürz'!$D$4:$D$203,'C2_Hinzu_Kürz'!$B$4:$B$203,$A436,'C2_Hinzu_Kürz'!$C$4:$C$203,CONCATENATE($B436," ",$C436),'C2_Hinzu_Kürz'!$E$4:$E$203,"Kürzung")</f>
        <v>0</v>
      </c>
      <c r="R436" s="389"/>
      <c r="S436" s="386"/>
      <c r="T436" s="388"/>
      <c r="U436" s="363">
        <f t="shared" ref="U436:U457" si="364">N436+P436-Q436-R436-S436-T436</f>
        <v>0</v>
      </c>
      <c r="V436" s="389"/>
      <c r="W436" s="388"/>
      <c r="X436" s="371"/>
      <c r="Y436" s="366"/>
      <c r="Z436" s="366"/>
    </row>
    <row r="437" spans="1:26" outlineLevel="1">
      <c r="A437" s="346">
        <f>A372</f>
        <v>2012</v>
      </c>
      <c r="B437" s="47" t="s">
        <v>164</v>
      </c>
      <c r="C437" s="14" t="s">
        <v>930</v>
      </c>
      <c r="D437" s="366"/>
      <c r="E437" s="366"/>
      <c r="F437" s="366"/>
      <c r="G437" s="366"/>
      <c r="H437" s="366"/>
      <c r="I437" s="366"/>
      <c r="J437" s="359">
        <f t="shared" si="362"/>
        <v>0</v>
      </c>
      <c r="K437" s="359">
        <f t="shared" si="363"/>
        <v>0</v>
      </c>
      <c r="L437" s="366"/>
      <c r="M437" s="366"/>
      <c r="N437" s="366"/>
      <c r="O437" s="369"/>
      <c r="P437" s="370">
        <f>SUMIFS('C2_Hinzu_Kürz'!$D$4:$D$203,'C2_Hinzu_Kürz'!$B$4:$B$203,$A437,'C2_Hinzu_Kürz'!$C$4:$C$203,CONCATENATE($B437," ",C437),'C2_Hinzu_Kürz'!$E$4:$E$203,"Hinzurechnung")</f>
        <v>0</v>
      </c>
      <c r="Q437" s="370">
        <f>SUMIFS('C2_Hinzu_Kürz'!$D$4:$D$203,'C2_Hinzu_Kürz'!$B$4:$B$203,$A437,'C2_Hinzu_Kürz'!$C$4:$C$203,CONCATENATE($B437," ",$C437),'C2_Hinzu_Kürz'!$E$4:$E$203,"Kürzung")</f>
        <v>0</v>
      </c>
      <c r="R437" s="396"/>
      <c r="S437" s="398"/>
      <c r="T437" s="397"/>
      <c r="U437" s="363">
        <f t="shared" si="364"/>
        <v>0</v>
      </c>
      <c r="V437" s="389"/>
      <c r="W437" s="388"/>
      <c r="X437" s="371"/>
      <c r="Y437" s="366"/>
      <c r="Z437" s="366"/>
    </row>
    <row r="438" spans="1:26" outlineLevel="1">
      <c r="A438" s="346">
        <f>A372</f>
        <v>2012</v>
      </c>
      <c r="B438" s="47" t="s">
        <v>165</v>
      </c>
      <c r="C438" s="14" t="s">
        <v>1293</v>
      </c>
      <c r="D438" s="366"/>
      <c r="E438" s="366"/>
      <c r="F438" s="366"/>
      <c r="G438" s="366"/>
      <c r="H438" s="366"/>
      <c r="I438" s="366"/>
      <c r="J438" s="359">
        <f t="shared" si="362"/>
        <v>0</v>
      </c>
      <c r="K438" s="359">
        <f t="shared" si="363"/>
        <v>0</v>
      </c>
      <c r="L438" s="366"/>
      <c r="M438" s="366"/>
      <c r="N438" s="366"/>
      <c r="O438" s="369"/>
      <c r="P438" s="370">
        <f>SUMIFS('C2_Hinzu_Kürz'!$D$4:$D$203,'C2_Hinzu_Kürz'!$B$4:$B$203,$A438,'C2_Hinzu_Kürz'!$C$4:$C$203,CONCATENATE($B438," ",C438),'C2_Hinzu_Kürz'!$E$4:$E$203,"Hinzurechnung")</f>
        <v>0</v>
      </c>
      <c r="Q438" s="370">
        <f>SUMIFS('C2_Hinzu_Kürz'!$D$4:$D$203,'C2_Hinzu_Kürz'!$B$4:$B$203,$A438,'C2_Hinzu_Kürz'!$C$4:$C$203,CONCATENATE($B438," ",$C438),'C2_Hinzu_Kürz'!$E$4:$E$203,"Kürzung")</f>
        <v>0</v>
      </c>
      <c r="R438" s="389"/>
      <c r="S438" s="386"/>
      <c r="T438" s="388"/>
      <c r="U438" s="363">
        <f t="shared" si="364"/>
        <v>0</v>
      </c>
      <c r="V438" s="389"/>
      <c r="W438" s="388"/>
      <c r="X438" s="371"/>
      <c r="Y438" s="366"/>
      <c r="Z438" s="366"/>
    </row>
    <row r="439" spans="1:26" outlineLevel="1">
      <c r="A439" s="346">
        <f>A372</f>
        <v>2012</v>
      </c>
      <c r="B439" s="47" t="s">
        <v>166</v>
      </c>
      <c r="C439" s="19" t="s">
        <v>931</v>
      </c>
      <c r="D439" s="366"/>
      <c r="E439" s="366"/>
      <c r="F439" s="366"/>
      <c r="G439" s="366"/>
      <c r="H439" s="366"/>
      <c r="I439" s="366"/>
      <c r="J439" s="359">
        <f t="shared" si="362"/>
        <v>0</v>
      </c>
      <c r="K439" s="359">
        <f t="shared" si="363"/>
        <v>0</v>
      </c>
      <c r="L439" s="366"/>
      <c r="M439" s="366"/>
      <c r="N439" s="366"/>
      <c r="O439" s="369"/>
      <c r="P439" s="370">
        <f>SUMIFS('C2_Hinzu_Kürz'!$D$4:$D$203,'C2_Hinzu_Kürz'!$B$4:$B$203,$A439,'C2_Hinzu_Kürz'!$C$4:$C$203,CONCATENATE($B439," ",C439),'C2_Hinzu_Kürz'!$E$4:$E$203,"Hinzurechnung")</f>
        <v>0</v>
      </c>
      <c r="Q439" s="370">
        <f>SUMIFS('C2_Hinzu_Kürz'!$D$4:$D$203,'C2_Hinzu_Kürz'!$B$4:$B$203,$A439,'C2_Hinzu_Kürz'!$C$4:$C$203,CONCATENATE($B439," ",$C439),'C2_Hinzu_Kürz'!$E$4:$E$203,"Kürzung")</f>
        <v>0</v>
      </c>
      <c r="R439" s="389"/>
      <c r="S439" s="386"/>
      <c r="T439" s="388"/>
      <c r="U439" s="363">
        <f t="shared" si="364"/>
        <v>0</v>
      </c>
      <c r="V439" s="396"/>
      <c r="W439" s="397"/>
      <c r="X439" s="371"/>
      <c r="Y439" s="366"/>
      <c r="Z439" s="366"/>
    </row>
    <row r="440" spans="1:26" outlineLevel="1">
      <c r="A440" s="346">
        <f>A372</f>
        <v>2012</v>
      </c>
      <c r="B440" s="47" t="s">
        <v>167</v>
      </c>
      <c r="C440" s="19" t="s">
        <v>932</v>
      </c>
      <c r="D440" s="366"/>
      <c r="E440" s="366"/>
      <c r="F440" s="366"/>
      <c r="G440" s="366"/>
      <c r="H440" s="366"/>
      <c r="I440" s="366"/>
      <c r="J440" s="359">
        <f t="shared" si="362"/>
        <v>0</v>
      </c>
      <c r="K440" s="359">
        <f t="shared" si="363"/>
        <v>0</v>
      </c>
      <c r="L440" s="366"/>
      <c r="M440" s="366"/>
      <c r="N440" s="366"/>
      <c r="O440" s="369"/>
      <c r="P440" s="370">
        <f>SUMIFS('C2_Hinzu_Kürz'!$D$4:$D$203,'C2_Hinzu_Kürz'!$B$4:$B$203,$A440,'C2_Hinzu_Kürz'!$C$4:$C$203,CONCATENATE($B440," ",C440),'C2_Hinzu_Kürz'!$E$4:$E$203,"Hinzurechnung")</f>
        <v>0</v>
      </c>
      <c r="Q440" s="370">
        <f>SUMIFS('C2_Hinzu_Kürz'!$D$4:$D$203,'C2_Hinzu_Kürz'!$B$4:$B$203,$A440,'C2_Hinzu_Kürz'!$C$4:$C$203,CONCATENATE($B440," ",$C440),'C2_Hinzu_Kürz'!$E$4:$E$203,"Kürzung")</f>
        <v>0</v>
      </c>
      <c r="R440" s="389"/>
      <c r="S440" s="386"/>
      <c r="T440" s="388"/>
      <c r="U440" s="363">
        <f t="shared" si="364"/>
        <v>0</v>
      </c>
      <c r="V440" s="389"/>
      <c r="W440" s="388"/>
      <c r="X440" s="371"/>
      <c r="Y440" s="366"/>
      <c r="Z440" s="366"/>
    </row>
    <row r="441" spans="1:26" outlineLevel="1">
      <c r="A441" s="346">
        <f>A372</f>
        <v>2012</v>
      </c>
      <c r="B441" s="47" t="s">
        <v>168</v>
      </c>
      <c r="C441" s="19" t="s">
        <v>933</v>
      </c>
      <c r="D441" s="366"/>
      <c r="E441" s="366"/>
      <c r="F441" s="366"/>
      <c r="G441" s="366"/>
      <c r="H441" s="366"/>
      <c r="I441" s="366"/>
      <c r="J441" s="359">
        <f t="shared" si="362"/>
        <v>0</v>
      </c>
      <c r="K441" s="359">
        <f t="shared" si="363"/>
        <v>0</v>
      </c>
      <c r="L441" s="366"/>
      <c r="M441" s="366"/>
      <c r="N441" s="366"/>
      <c r="O441" s="369"/>
      <c r="P441" s="370">
        <f>SUMIFS('C2_Hinzu_Kürz'!$D$4:$D$203,'C2_Hinzu_Kürz'!$B$4:$B$203,$A441,'C2_Hinzu_Kürz'!$C$4:$C$203,CONCATENATE($B441," ",C441),'C2_Hinzu_Kürz'!$E$4:$E$203,"Hinzurechnung")</f>
        <v>0</v>
      </c>
      <c r="Q441" s="370">
        <f>SUMIFS('C2_Hinzu_Kürz'!$D$4:$D$203,'C2_Hinzu_Kürz'!$B$4:$B$203,$A441,'C2_Hinzu_Kürz'!$C$4:$C$203,CONCATENATE($B441," ",$C441),'C2_Hinzu_Kürz'!$E$4:$E$203,"Kürzung")</f>
        <v>0</v>
      </c>
      <c r="R441" s="396"/>
      <c r="S441" s="398"/>
      <c r="T441" s="397"/>
      <c r="U441" s="363">
        <f t="shared" si="364"/>
        <v>0</v>
      </c>
      <c r="V441" s="389"/>
      <c r="W441" s="388"/>
      <c r="X441" s="371"/>
      <c r="Y441" s="366"/>
      <c r="Z441" s="366"/>
    </row>
    <row r="442" spans="1:26" outlineLevel="1">
      <c r="A442" s="346">
        <f>A372</f>
        <v>2012</v>
      </c>
      <c r="B442" s="47" t="s">
        <v>169</v>
      </c>
      <c r="C442" s="19" t="s">
        <v>934</v>
      </c>
      <c r="D442" s="366"/>
      <c r="E442" s="366"/>
      <c r="F442" s="366"/>
      <c r="G442" s="366"/>
      <c r="H442" s="366"/>
      <c r="I442" s="366"/>
      <c r="J442" s="359">
        <f t="shared" si="362"/>
        <v>0</v>
      </c>
      <c r="K442" s="359">
        <f t="shared" si="363"/>
        <v>0</v>
      </c>
      <c r="L442" s="366"/>
      <c r="M442" s="366"/>
      <c r="N442" s="366"/>
      <c r="O442" s="369"/>
      <c r="P442" s="370">
        <f>SUMIFS('C2_Hinzu_Kürz'!$D$4:$D$203,'C2_Hinzu_Kürz'!$B$4:$B$203,$A442,'C2_Hinzu_Kürz'!$C$4:$C$203,CONCATENATE($B442," ",C442),'C2_Hinzu_Kürz'!$E$4:$E$203,"Hinzurechnung")</f>
        <v>0</v>
      </c>
      <c r="Q442" s="370">
        <f>SUMIFS('C2_Hinzu_Kürz'!$D$4:$D$203,'C2_Hinzu_Kürz'!$B$4:$B$203,$A442,'C2_Hinzu_Kürz'!$C$4:$C$203,CONCATENATE($B442," ",$C442),'C2_Hinzu_Kürz'!$E$4:$E$203,"Kürzung")</f>
        <v>0</v>
      </c>
      <c r="R442" s="389"/>
      <c r="S442" s="386"/>
      <c r="T442" s="388"/>
      <c r="U442" s="363">
        <f t="shared" si="364"/>
        <v>0</v>
      </c>
      <c r="V442" s="389"/>
      <c r="W442" s="388"/>
      <c r="X442" s="371"/>
      <c r="Y442" s="366"/>
      <c r="Z442" s="366"/>
    </row>
    <row r="443" spans="1:26" outlineLevel="1">
      <c r="A443" s="346">
        <f>A372</f>
        <v>2012</v>
      </c>
      <c r="B443" s="47" t="s">
        <v>170</v>
      </c>
      <c r="C443" s="19" t="s">
        <v>935</v>
      </c>
      <c r="D443" s="366"/>
      <c r="E443" s="366"/>
      <c r="F443" s="366"/>
      <c r="G443" s="366"/>
      <c r="H443" s="366"/>
      <c r="I443" s="366"/>
      <c r="J443" s="359">
        <f t="shared" si="362"/>
        <v>0</v>
      </c>
      <c r="K443" s="359">
        <f t="shared" si="363"/>
        <v>0</v>
      </c>
      <c r="L443" s="366"/>
      <c r="M443" s="366"/>
      <c r="N443" s="366"/>
      <c r="O443" s="369"/>
      <c r="P443" s="370">
        <f>SUMIFS('C2_Hinzu_Kürz'!$D$4:$D$203,'C2_Hinzu_Kürz'!$B$4:$B$203,$A443,'C2_Hinzu_Kürz'!$C$4:$C$203,CONCATENATE($B443," ",C443),'C2_Hinzu_Kürz'!$E$4:$E$203,"Hinzurechnung")</f>
        <v>0</v>
      </c>
      <c r="Q443" s="370">
        <f>SUMIFS('C2_Hinzu_Kürz'!$D$4:$D$203,'C2_Hinzu_Kürz'!$B$4:$B$203,$A443,'C2_Hinzu_Kürz'!$C$4:$C$203,CONCATENATE($B443," ",$C443),'C2_Hinzu_Kürz'!$E$4:$E$203,"Kürzung")</f>
        <v>0</v>
      </c>
      <c r="R443" s="389"/>
      <c r="S443" s="386"/>
      <c r="T443" s="388"/>
      <c r="U443" s="363">
        <f t="shared" si="364"/>
        <v>0</v>
      </c>
      <c r="V443" s="389"/>
      <c r="W443" s="388"/>
      <c r="X443" s="371"/>
      <c r="Y443" s="366"/>
      <c r="Z443" s="366"/>
    </row>
    <row r="444" spans="1:26" outlineLevel="1">
      <c r="A444" s="346">
        <f>A372</f>
        <v>2012</v>
      </c>
      <c r="B444" s="47" t="s">
        <v>171</v>
      </c>
      <c r="C444" s="19" t="s">
        <v>936</v>
      </c>
      <c r="D444" s="366"/>
      <c r="E444" s="366"/>
      <c r="F444" s="366"/>
      <c r="G444" s="366"/>
      <c r="H444" s="366"/>
      <c r="I444" s="366"/>
      <c r="J444" s="359">
        <f t="shared" si="362"/>
        <v>0</v>
      </c>
      <c r="K444" s="359">
        <f t="shared" si="363"/>
        <v>0</v>
      </c>
      <c r="L444" s="366"/>
      <c r="M444" s="366"/>
      <c r="N444" s="366"/>
      <c r="O444" s="369"/>
      <c r="P444" s="370">
        <f>SUMIFS('C2_Hinzu_Kürz'!$D$4:$D$203,'C2_Hinzu_Kürz'!$B$4:$B$203,$A444,'C2_Hinzu_Kürz'!$C$4:$C$203,CONCATENATE($B444," ",C444),'C2_Hinzu_Kürz'!$E$4:$E$203,"Hinzurechnung")</f>
        <v>0</v>
      </c>
      <c r="Q444" s="370">
        <f>SUMIFS('C2_Hinzu_Kürz'!$D$4:$D$203,'C2_Hinzu_Kürz'!$B$4:$B$203,$A444,'C2_Hinzu_Kürz'!$C$4:$C$203,CONCATENATE($B444," ",$C444),'C2_Hinzu_Kürz'!$E$4:$E$203,"Kürzung")</f>
        <v>0</v>
      </c>
      <c r="R444" s="389"/>
      <c r="S444" s="386"/>
      <c r="T444" s="388"/>
      <c r="U444" s="363">
        <f t="shared" si="364"/>
        <v>0</v>
      </c>
      <c r="V444" s="389"/>
      <c r="W444" s="388"/>
      <c r="X444" s="371"/>
      <c r="Y444" s="366"/>
      <c r="Z444" s="366"/>
    </row>
    <row r="445" spans="1:26" outlineLevel="1">
      <c r="A445" s="346">
        <f>A372</f>
        <v>2012</v>
      </c>
      <c r="B445" s="47" t="s">
        <v>172</v>
      </c>
      <c r="C445" s="19" t="s">
        <v>937</v>
      </c>
      <c r="D445" s="366"/>
      <c r="E445" s="366"/>
      <c r="F445" s="366"/>
      <c r="G445" s="366"/>
      <c r="H445" s="366"/>
      <c r="I445" s="366"/>
      <c r="J445" s="359">
        <f t="shared" si="362"/>
        <v>0</v>
      </c>
      <c r="K445" s="359">
        <f t="shared" si="363"/>
        <v>0</v>
      </c>
      <c r="L445" s="366"/>
      <c r="M445" s="366"/>
      <c r="N445" s="366"/>
      <c r="O445" s="369"/>
      <c r="P445" s="370">
        <f>SUMIFS('C2_Hinzu_Kürz'!$D$4:$D$203,'C2_Hinzu_Kürz'!$B$4:$B$203,$A445,'C2_Hinzu_Kürz'!$C$4:$C$203,CONCATENATE($B445," ",C445),'C2_Hinzu_Kürz'!$E$4:$E$203,"Hinzurechnung")</f>
        <v>0</v>
      </c>
      <c r="Q445" s="370">
        <f>SUMIFS('C2_Hinzu_Kürz'!$D$4:$D$203,'C2_Hinzu_Kürz'!$B$4:$B$203,$A445,'C2_Hinzu_Kürz'!$C$4:$C$203,CONCATENATE($B445," ",$C445),'C2_Hinzu_Kürz'!$E$4:$E$203,"Kürzung")</f>
        <v>0</v>
      </c>
      <c r="R445" s="389"/>
      <c r="S445" s="386"/>
      <c r="T445" s="388"/>
      <c r="U445" s="363">
        <f t="shared" si="364"/>
        <v>0</v>
      </c>
      <c r="V445" s="396"/>
      <c r="W445" s="397"/>
      <c r="X445" s="371"/>
      <c r="Y445" s="366"/>
      <c r="Z445" s="366"/>
    </row>
    <row r="446" spans="1:26" outlineLevel="1">
      <c r="A446" s="346">
        <f>A372</f>
        <v>2012</v>
      </c>
      <c r="B446" s="47" t="s">
        <v>173</v>
      </c>
      <c r="C446" s="19" t="s">
        <v>938</v>
      </c>
      <c r="D446" s="366"/>
      <c r="E446" s="366"/>
      <c r="F446" s="366"/>
      <c r="G446" s="366"/>
      <c r="H446" s="366"/>
      <c r="I446" s="366"/>
      <c r="J446" s="359">
        <f t="shared" si="362"/>
        <v>0</v>
      </c>
      <c r="K446" s="359">
        <f t="shared" si="363"/>
        <v>0</v>
      </c>
      <c r="L446" s="366"/>
      <c r="M446" s="366"/>
      <c r="N446" s="366"/>
      <c r="O446" s="369"/>
      <c r="P446" s="370">
        <f>SUMIFS('C2_Hinzu_Kürz'!$D$4:$D$203,'C2_Hinzu_Kürz'!$B$4:$B$203,$A446,'C2_Hinzu_Kürz'!$C$4:$C$203,CONCATENATE($B446," ",C446),'C2_Hinzu_Kürz'!$E$4:$E$203,"Hinzurechnung")</f>
        <v>0</v>
      </c>
      <c r="Q446" s="370">
        <f>SUMIFS('C2_Hinzu_Kürz'!$D$4:$D$203,'C2_Hinzu_Kürz'!$B$4:$B$203,$A446,'C2_Hinzu_Kürz'!$C$4:$C$203,CONCATENATE($B446," ",$C446),'C2_Hinzu_Kürz'!$E$4:$E$203,"Kürzung")</f>
        <v>0</v>
      </c>
      <c r="R446" s="396"/>
      <c r="S446" s="398"/>
      <c r="T446" s="397"/>
      <c r="U446" s="363">
        <f t="shared" si="364"/>
        <v>0</v>
      </c>
      <c r="V446" s="389"/>
      <c r="W446" s="388"/>
      <c r="X446" s="371"/>
      <c r="Y446" s="366"/>
      <c r="Z446" s="366"/>
    </row>
    <row r="447" spans="1:26" outlineLevel="1">
      <c r="A447" s="346">
        <f>A372</f>
        <v>2012</v>
      </c>
      <c r="B447" s="47" t="s">
        <v>174</v>
      </c>
      <c r="C447" s="19" t="s">
        <v>939</v>
      </c>
      <c r="D447" s="366"/>
      <c r="E447" s="366"/>
      <c r="F447" s="366"/>
      <c r="G447" s="366"/>
      <c r="H447" s="366"/>
      <c r="I447" s="366"/>
      <c r="J447" s="359">
        <f t="shared" si="362"/>
        <v>0</v>
      </c>
      <c r="K447" s="359">
        <f t="shared" si="363"/>
        <v>0</v>
      </c>
      <c r="L447" s="366"/>
      <c r="M447" s="366"/>
      <c r="N447" s="366"/>
      <c r="O447" s="369"/>
      <c r="P447" s="370">
        <f>SUMIFS('C2_Hinzu_Kürz'!$D$4:$D$203,'C2_Hinzu_Kürz'!$B$4:$B$203,$A447,'C2_Hinzu_Kürz'!$C$4:$C$203,CONCATENATE($B447," ",C447),'C2_Hinzu_Kürz'!$E$4:$E$203,"Hinzurechnung")</f>
        <v>0</v>
      </c>
      <c r="Q447" s="370">
        <f>SUMIFS('C2_Hinzu_Kürz'!$D$4:$D$203,'C2_Hinzu_Kürz'!$B$4:$B$203,$A447,'C2_Hinzu_Kürz'!$C$4:$C$203,CONCATENATE($B447," ",$C447),'C2_Hinzu_Kürz'!$E$4:$E$203,"Kürzung")</f>
        <v>0</v>
      </c>
      <c r="R447" s="389"/>
      <c r="S447" s="386"/>
      <c r="T447" s="388"/>
      <c r="U447" s="363">
        <f t="shared" si="364"/>
        <v>0</v>
      </c>
      <c r="V447" s="389"/>
      <c r="W447" s="388"/>
      <c r="X447" s="371"/>
      <c r="Y447" s="366"/>
      <c r="Z447" s="366"/>
    </row>
    <row r="448" spans="1:26" outlineLevel="1">
      <c r="A448" s="346">
        <f>A372</f>
        <v>2012</v>
      </c>
      <c r="B448" s="47" t="s">
        <v>175</v>
      </c>
      <c r="C448" s="19" t="s">
        <v>940</v>
      </c>
      <c r="D448" s="366"/>
      <c r="E448" s="366"/>
      <c r="F448" s="366"/>
      <c r="G448" s="366"/>
      <c r="H448" s="366"/>
      <c r="I448" s="366"/>
      <c r="J448" s="359">
        <f t="shared" si="362"/>
        <v>0</v>
      </c>
      <c r="K448" s="359">
        <f t="shared" si="363"/>
        <v>0</v>
      </c>
      <c r="L448" s="366"/>
      <c r="M448" s="366"/>
      <c r="N448" s="366"/>
      <c r="O448" s="369"/>
      <c r="P448" s="370">
        <f>SUMIFS('C2_Hinzu_Kürz'!$D$4:$D$203,'C2_Hinzu_Kürz'!$B$4:$B$203,$A448,'C2_Hinzu_Kürz'!$C$4:$C$203,CONCATENATE($B448," ",C448),'C2_Hinzu_Kürz'!$E$4:$E$203,"Hinzurechnung")</f>
        <v>0</v>
      </c>
      <c r="Q448" s="370">
        <f>SUMIFS('C2_Hinzu_Kürz'!$D$4:$D$203,'C2_Hinzu_Kürz'!$B$4:$B$203,$A448,'C2_Hinzu_Kürz'!$C$4:$C$203,CONCATENATE($B448," ",$C448),'C2_Hinzu_Kürz'!$E$4:$E$203,"Kürzung")</f>
        <v>0</v>
      </c>
      <c r="R448" s="389"/>
      <c r="S448" s="386"/>
      <c r="T448" s="388"/>
      <c r="U448" s="363">
        <f t="shared" si="364"/>
        <v>0</v>
      </c>
      <c r="V448" s="389"/>
      <c r="W448" s="388"/>
      <c r="X448" s="371"/>
      <c r="Y448" s="366"/>
      <c r="Z448" s="366"/>
    </row>
    <row r="449" spans="1:26" outlineLevel="1">
      <c r="A449" s="346">
        <f>A372</f>
        <v>2012</v>
      </c>
      <c r="B449" s="47" t="s">
        <v>176</v>
      </c>
      <c r="C449" s="19" t="s">
        <v>941</v>
      </c>
      <c r="D449" s="366"/>
      <c r="E449" s="366"/>
      <c r="F449" s="366"/>
      <c r="G449" s="366"/>
      <c r="H449" s="366"/>
      <c r="I449" s="366"/>
      <c r="J449" s="359">
        <f t="shared" si="362"/>
        <v>0</v>
      </c>
      <c r="K449" s="359">
        <f t="shared" si="363"/>
        <v>0</v>
      </c>
      <c r="L449" s="366"/>
      <c r="M449" s="366"/>
      <c r="N449" s="366"/>
      <c r="O449" s="369"/>
      <c r="P449" s="370">
        <f>SUMIFS('C2_Hinzu_Kürz'!$D$4:$D$203,'C2_Hinzu_Kürz'!$B$4:$B$203,$A449,'C2_Hinzu_Kürz'!$C$4:$C$203,CONCATENATE($B449," ",C449),'C2_Hinzu_Kürz'!$E$4:$E$203,"Hinzurechnung")</f>
        <v>0</v>
      </c>
      <c r="Q449" s="370">
        <f>SUMIFS('C2_Hinzu_Kürz'!$D$4:$D$203,'C2_Hinzu_Kürz'!$B$4:$B$203,$A449,'C2_Hinzu_Kürz'!$C$4:$C$203,CONCATENATE($B449," ",$C449),'C2_Hinzu_Kürz'!$E$4:$E$203,"Kürzung")</f>
        <v>0</v>
      </c>
      <c r="R449" s="389"/>
      <c r="S449" s="386"/>
      <c r="T449" s="388"/>
      <c r="U449" s="363">
        <f t="shared" si="364"/>
        <v>0</v>
      </c>
      <c r="V449" s="396"/>
      <c r="W449" s="397"/>
      <c r="X449" s="371"/>
      <c r="Y449" s="366"/>
      <c r="Z449" s="366"/>
    </row>
    <row r="450" spans="1:26" outlineLevel="1">
      <c r="A450" s="346">
        <f>A372</f>
        <v>2012</v>
      </c>
      <c r="B450" s="47" t="s">
        <v>177</v>
      </c>
      <c r="C450" s="19" t="s">
        <v>942</v>
      </c>
      <c r="D450" s="366"/>
      <c r="E450" s="366"/>
      <c r="F450" s="366"/>
      <c r="G450" s="366"/>
      <c r="H450" s="366"/>
      <c r="I450" s="366"/>
      <c r="J450" s="359">
        <f t="shared" si="362"/>
        <v>0</v>
      </c>
      <c r="K450" s="359">
        <f t="shared" si="363"/>
        <v>0</v>
      </c>
      <c r="L450" s="366"/>
      <c r="M450" s="366"/>
      <c r="N450" s="366"/>
      <c r="O450" s="369"/>
      <c r="P450" s="370">
        <f>SUMIFS('C2_Hinzu_Kürz'!$D$4:$D$203,'C2_Hinzu_Kürz'!$B$4:$B$203,$A450,'C2_Hinzu_Kürz'!$C$4:$C$203,CONCATENATE($B450," ",C450),'C2_Hinzu_Kürz'!$E$4:$E$203,"Hinzurechnung")</f>
        <v>0</v>
      </c>
      <c r="Q450" s="370">
        <f>SUMIFS('C2_Hinzu_Kürz'!$D$4:$D$203,'C2_Hinzu_Kürz'!$B$4:$B$203,$A450,'C2_Hinzu_Kürz'!$C$4:$C$203,CONCATENATE($B450," ",$C450),'C2_Hinzu_Kürz'!$E$4:$E$203,"Kürzung")</f>
        <v>0</v>
      </c>
      <c r="R450" s="396"/>
      <c r="S450" s="398"/>
      <c r="T450" s="397"/>
      <c r="U450" s="363">
        <f t="shared" si="364"/>
        <v>0</v>
      </c>
      <c r="V450" s="389"/>
      <c r="W450" s="388"/>
      <c r="X450" s="371"/>
      <c r="Y450" s="366"/>
      <c r="Z450" s="366"/>
    </row>
    <row r="451" spans="1:26" outlineLevel="1">
      <c r="A451" s="346">
        <f>A372</f>
        <v>2012</v>
      </c>
      <c r="B451" s="47" t="s">
        <v>178</v>
      </c>
      <c r="C451" s="19" t="s">
        <v>943</v>
      </c>
      <c r="D451" s="366"/>
      <c r="E451" s="366"/>
      <c r="F451" s="366"/>
      <c r="G451" s="366"/>
      <c r="H451" s="366"/>
      <c r="I451" s="366"/>
      <c r="J451" s="359">
        <f t="shared" si="362"/>
        <v>0</v>
      </c>
      <c r="K451" s="359">
        <f t="shared" si="363"/>
        <v>0</v>
      </c>
      <c r="L451" s="366"/>
      <c r="M451" s="366"/>
      <c r="N451" s="366"/>
      <c r="O451" s="369"/>
      <c r="P451" s="370">
        <f>SUMIFS('C2_Hinzu_Kürz'!$D$4:$D$203,'C2_Hinzu_Kürz'!$B$4:$B$203,$A451,'C2_Hinzu_Kürz'!$C$4:$C$203,CONCATENATE($B451," ",C451),'C2_Hinzu_Kürz'!$E$4:$E$203,"Hinzurechnung")</f>
        <v>0</v>
      </c>
      <c r="Q451" s="370">
        <f>SUMIFS('C2_Hinzu_Kürz'!$D$4:$D$203,'C2_Hinzu_Kürz'!$B$4:$B$203,$A451,'C2_Hinzu_Kürz'!$C$4:$C$203,CONCATENATE($B451," ",$C451),'C2_Hinzu_Kürz'!$E$4:$E$203,"Kürzung")</f>
        <v>0</v>
      </c>
      <c r="R451" s="389"/>
      <c r="S451" s="386"/>
      <c r="T451" s="388"/>
      <c r="U451" s="363">
        <f t="shared" si="364"/>
        <v>0</v>
      </c>
      <c r="V451" s="389"/>
      <c r="W451" s="388"/>
      <c r="X451" s="371"/>
      <c r="Y451" s="366"/>
      <c r="Z451" s="366"/>
    </row>
    <row r="452" spans="1:26" outlineLevel="1">
      <c r="A452" s="346">
        <f>A372</f>
        <v>2012</v>
      </c>
      <c r="B452" s="47" t="s">
        <v>487</v>
      </c>
      <c r="C452" s="138" t="s">
        <v>944</v>
      </c>
      <c r="D452" s="366"/>
      <c r="E452" s="366"/>
      <c r="F452" s="366"/>
      <c r="G452" s="366"/>
      <c r="H452" s="366"/>
      <c r="I452" s="366"/>
      <c r="J452" s="359">
        <f t="shared" si="362"/>
        <v>0</v>
      </c>
      <c r="K452" s="359">
        <f t="shared" si="363"/>
        <v>0</v>
      </c>
      <c r="L452" s="366"/>
      <c r="M452" s="366"/>
      <c r="N452" s="372"/>
      <c r="O452" s="369"/>
      <c r="P452" s="370">
        <f>SUMIFS('C2_Hinzu_Kürz'!$D$4:$D$203,'C2_Hinzu_Kürz'!$B$4:$B$203,$A452,'C2_Hinzu_Kürz'!$C$4:$C$203,CONCATENATE($B452," ",C452),'C2_Hinzu_Kürz'!$E$4:$E$203,"Hinzurechnung")</f>
        <v>0</v>
      </c>
      <c r="Q452" s="370">
        <f>SUMIFS('C2_Hinzu_Kürz'!$D$4:$D$203,'C2_Hinzu_Kürz'!$B$4:$B$203,$A452,'C2_Hinzu_Kürz'!$C$4:$C$203,CONCATENATE($B452," ",$C452),'C2_Hinzu_Kürz'!$E$4:$E$203,"Kürzung")</f>
        <v>0</v>
      </c>
      <c r="R452" s="389"/>
      <c r="S452" s="386"/>
      <c r="T452" s="388"/>
      <c r="U452" s="363">
        <f t="shared" si="364"/>
        <v>0</v>
      </c>
      <c r="V452" s="389"/>
      <c r="W452" s="388"/>
      <c r="X452" s="371"/>
      <c r="Y452" s="366"/>
      <c r="Z452" s="366"/>
    </row>
    <row r="453" spans="1:26" outlineLevel="1">
      <c r="A453" s="346">
        <f>A372</f>
        <v>2012</v>
      </c>
      <c r="B453" s="47" t="s">
        <v>488</v>
      </c>
      <c r="C453" s="19" t="s">
        <v>130</v>
      </c>
      <c r="D453" s="366"/>
      <c r="E453" s="369"/>
      <c r="F453" s="366"/>
      <c r="G453" s="366"/>
      <c r="H453" s="366"/>
      <c r="I453" s="366"/>
      <c r="J453" s="359">
        <f t="shared" si="362"/>
        <v>0</v>
      </c>
      <c r="K453" s="359">
        <f t="shared" si="363"/>
        <v>0</v>
      </c>
      <c r="L453" s="366"/>
      <c r="M453" s="369"/>
      <c r="N453" s="370">
        <f>SUMIF('C1_Sonstiges'!B$383:B$432,$A372,'C1_Sonstiges'!D$383:D$432)</f>
        <v>0</v>
      </c>
      <c r="O453" s="373"/>
      <c r="P453" s="370">
        <f>SUMIFS('C2_Hinzu_Kürz'!$D$4:$D$203,'C2_Hinzu_Kürz'!$B$4:$B$203,$A453,'C2_Hinzu_Kürz'!$C$4:$C$203,CONCATENATE($B453," ",C453),'C2_Hinzu_Kürz'!$E$4:$E$203,"Hinzurechnung")</f>
        <v>0</v>
      </c>
      <c r="Q453" s="370">
        <f>SUMIFS('C2_Hinzu_Kürz'!$D$4:$D$203,'C2_Hinzu_Kürz'!$B$4:$B$203,$A453,'C2_Hinzu_Kürz'!$C$4:$C$203,CONCATENATE($B453," ",$C453),'C2_Hinzu_Kürz'!$E$4:$E$203,"Kürzung")</f>
        <v>0</v>
      </c>
      <c r="R453" s="389"/>
      <c r="S453" s="386"/>
      <c r="T453" s="388"/>
      <c r="U453" s="363">
        <f t="shared" si="364"/>
        <v>0</v>
      </c>
      <c r="V453" s="396"/>
      <c r="W453" s="397"/>
      <c r="X453" s="371"/>
      <c r="Y453" s="366"/>
      <c r="Z453" s="366"/>
    </row>
    <row r="454" spans="1:26" outlineLevel="1">
      <c r="A454" s="346">
        <f>A372</f>
        <v>2012</v>
      </c>
      <c r="B454" s="41" t="s">
        <v>179</v>
      </c>
      <c r="C454" s="15" t="s">
        <v>180</v>
      </c>
      <c r="D454" s="366"/>
      <c r="E454" s="366"/>
      <c r="F454" s="366"/>
      <c r="G454" s="366"/>
      <c r="H454" s="366"/>
      <c r="I454" s="366"/>
      <c r="J454" s="359">
        <f t="shared" si="362"/>
        <v>0</v>
      </c>
      <c r="K454" s="359">
        <f t="shared" si="363"/>
        <v>0</v>
      </c>
      <c r="L454" s="366"/>
      <c r="M454" s="366"/>
      <c r="N454" s="375"/>
      <c r="O454" s="369"/>
      <c r="P454" s="370">
        <f>SUMIFS('C2_Hinzu_Kürz'!$D$4:$D$203,'C2_Hinzu_Kürz'!$B$4:$B$203,$A454,'C2_Hinzu_Kürz'!$C$4:$C$203,CONCATENATE($B454," ",C454),'C2_Hinzu_Kürz'!$E$4:$E$203,"Hinzurechnung")</f>
        <v>0</v>
      </c>
      <c r="Q454" s="370">
        <f>SUMIFS('C2_Hinzu_Kürz'!$D$4:$D$203,'C2_Hinzu_Kürz'!$B$4:$B$203,$A454,'C2_Hinzu_Kürz'!$C$4:$C$203,CONCATENATE($B454," ",$C454),'C2_Hinzu_Kürz'!$E$4:$E$203,"Kürzung")</f>
        <v>0</v>
      </c>
      <c r="R454" s="389"/>
      <c r="S454" s="386"/>
      <c r="T454" s="388"/>
      <c r="U454" s="363">
        <f t="shared" si="364"/>
        <v>0</v>
      </c>
      <c r="V454" s="389"/>
      <c r="W454" s="388"/>
      <c r="X454" s="371"/>
      <c r="Y454" s="366"/>
      <c r="Z454" s="366"/>
    </row>
    <row r="455" spans="1:26" outlineLevel="1">
      <c r="A455" s="346">
        <f>A372</f>
        <v>2012</v>
      </c>
      <c r="B455" s="47" t="s">
        <v>181</v>
      </c>
      <c r="C455" s="19" t="s">
        <v>182</v>
      </c>
      <c r="D455" s="366"/>
      <c r="E455" s="366"/>
      <c r="F455" s="366"/>
      <c r="G455" s="366"/>
      <c r="H455" s="366"/>
      <c r="I455" s="366"/>
      <c r="J455" s="359">
        <f t="shared" si="362"/>
        <v>0</v>
      </c>
      <c r="K455" s="359">
        <f t="shared" si="363"/>
        <v>0</v>
      </c>
      <c r="L455" s="366"/>
      <c r="M455" s="366"/>
      <c r="N455" s="366"/>
      <c r="O455" s="369"/>
      <c r="P455" s="370">
        <f>SUMIFS('C2_Hinzu_Kürz'!$D$4:$D$203,'C2_Hinzu_Kürz'!$B$4:$B$203,$A455,'C2_Hinzu_Kürz'!$C$4:$C$203,CONCATENATE($B455," ",C455),'C2_Hinzu_Kürz'!$E$4:$E$203,"Hinzurechnung")</f>
        <v>0</v>
      </c>
      <c r="Q455" s="370">
        <f>SUMIFS('C2_Hinzu_Kürz'!$D$4:$D$203,'C2_Hinzu_Kürz'!$B$4:$B$203,$A455,'C2_Hinzu_Kürz'!$C$4:$C$203,CONCATENATE($B455," ",$C455),'C2_Hinzu_Kürz'!$E$4:$E$203,"Kürzung")</f>
        <v>0</v>
      </c>
      <c r="R455" s="396"/>
      <c r="S455" s="398"/>
      <c r="T455" s="397"/>
      <c r="U455" s="363">
        <f t="shared" si="364"/>
        <v>0</v>
      </c>
      <c r="V455" s="389"/>
      <c r="W455" s="388"/>
      <c r="X455" s="371"/>
      <c r="Y455" s="366"/>
      <c r="Z455" s="366"/>
    </row>
    <row r="456" spans="1:26" ht="30" outlineLevel="1">
      <c r="A456" s="346">
        <f>A372</f>
        <v>2012</v>
      </c>
      <c r="B456" s="41" t="s">
        <v>183</v>
      </c>
      <c r="C456" s="15" t="s">
        <v>184</v>
      </c>
      <c r="D456" s="366"/>
      <c r="E456" s="366"/>
      <c r="F456" s="366"/>
      <c r="G456" s="366"/>
      <c r="H456" s="366"/>
      <c r="I456" s="366"/>
      <c r="J456" s="359">
        <f t="shared" si="362"/>
        <v>0</v>
      </c>
      <c r="K456" s="359">
        <f t="shared" si="363"/>
        <v>0</v>
      </c>
      <c r="L456" s="366"/>
      <c r="M456" s="366"/>
      <c r="N456" s="366"/>
      <c r="O456" s="369"/>
      <c r="P456" s="370">
        <f>SUMIFS('C2_Hinzu_Kürz'!$D$4:$D$203,'C2_Hinzu_Kürz'!$B$4:$B$203,$A456,'C2_Hinzu_Kürz'!$C$4:$C$203,CONCATENATE($B456," ",C456),'C2_Hinzu_Kürz'!$E$4:$E$203,"Hinzurechnung")</f>
        <v>0</v>
      </c>
      <c r="Q456" s="370">
        <f>SUMIFS('C2_Hinzu_Kürz'!$D$4:$D$203,'C2_Hinzu_Kürz'!$B$4:$B$203,$A456,'C2_Hinzu_Kürz'!$C$4:$C$203,CONCATENATE($B456," ",$C456),'C2_Hinzu_Kürz'!$E$4:$E$203,"Kürzung")</f>
        <v>0</v>
      </c>
      <c r="R456" s="389"/>
      <c r="S456" s="386"/>
      <c r="T456" s="388"/>
      <c r="U456" s="363">
        <f t="shared" si="364"/>
        <v>0</v>
      </c>
      <c r="V456" s="389"/>
      <c r="W456" s="388"/>
      <c r="X456" s="371"/>
      <c r="Y456" s="366"/>
      <c r="Z456" s="366"/>
    </row>
    <row r="457" spans="1:26" outlineLevel="1">
      <c r="A457" s="346">
        <f>A372</f>
        <v>2012</v>
      </c>
      <c r="B457" s="47" t="s">
        <v>185</v>
      </c>
      <c r="C457" s="19" t="s">
        <v>186</v>
      </c>
      <c r="D457" s="366"/>
      <c r="E457" s="366"/>
      <c r="F457" s="366"/>
      <c r="G457" s="366"/>
      <c r="H457" s="366"/>
      <c r="I457" s="366"/>
      <c r="J457" s="359">
        <f t="shared" si="362"/>
        <v>0</v>
      </c>
      <c r="K457" s="359">
        <f t="shared" si="363"/>
        <v>0</v>
      </c>
      <c r="L457" s="366"/>
      <c r="M457" s="366"/>
      <c r="N457" s="366"/>
      <c r="O457" s="369"/>
      <c r="P457" s="370">
        <f>SUMIFS('C2_Hinzu_Kürz'!$D$4:$D$203,'C2_Hinzu_Kürz'!$B$4:$B$203,$A457,'C2_Hinzu_Kürz'!$C$4:$C$203,CONCATENATE($B457," ",C457),'C2_Hinzu_Kürz'!$E$4:$E$203,"Hinzurechnung")</f>
        <v>0</v>
      </c>
      <c r="Q457" s="370">
        <f>SUMIFS('C2_Hinzu_Kürz'!$D$4:$D$203,'C2_Hinzu_Kürz'!$B$4:$B$203,$A457,'C2_Hinzu_Kürz'!$C$4:$C$203,CONCATENATE($B457," ",$C457),'C2_Hinzu_Kürz'!$E$4:$E$203,"Kürzung")</f>
        <v>0</v>
      </c>
      <c r="R457" s="389"/>
      <c r="S457" s="386"/>
      <c r="T457" s="388"/>
      <c r="U457" s="363">
        <f t="shared" si="364"/>
        <v>0</v>
      </c>
      <c r="V457" s="389"/>
      <c r="W457" s="388"/>
      <c r="X457" s="371"/>
      <c r="Y457" s="366"/>
      <c r="Z457" s="366"/>
    </row>
    <row r="458" spans="1:26" outlineLevel="1">
      <c r="A458" s="346">
        <f>A372</f>
        <v>2012</v>
      </c>
      <c r="B458" s="41" t="s">
        <v>187</v>
      </c>
      <c r="C458" s="15" t="s">
        <v>188</v>
      </c>
      <c r="D458" s="362">
        <f t="shared" ref="D458:Q458" si="365">D459+D462+D469</f>
        <v>0</v>
      </c>
      <c r="E458" s="362">
        <f t="shared" si="365"/>
        <v>0</v>
      </c>
      <c r="F458" s="362">
        <f t="shared" si="365"/>
        <v>0</v>
      </c>
      <c r="G458" s="362">
        <f t="shared" si="365"/>
        <v>0</v>
      </c>
      <c r="H458" s="362">
        <f t="shared" si="365"/>
        <v>0</v>
      </c>
      <c r="I458" s="362">
        <f t="shared" si="365"/>
        <v>0</v>
      </c>
      <c r="J458" s="362">
        <f t="shared" si="365"/>
        <v>0</v>
      </c>
      <c r="K458" s="362">
        <f t="shared" si="365"/>
        <v>0</v>
      </c>
      <c r="L458" s="362">
        <f t="shared" si="365"/>
        <v>0</v>
      </c>
      <c r="M458" s="362">
        <f t="shared" si="365"/>
        <v>0</v>
      </c>
      <c r="N458" s="362">
        <f t="shared" si="365"/>
        <v>0</v>
      </c>
      <c r="O458" s="362">
        <f t="shared" si="365"/>
        <v>0</v>
      </c>
      <c r="P458" s="362">
        <f t="shared" si="365"/>
        <v>0</v>
      </c>
      <c r="Q458" s="362">
        <f t="shared" si="365"/>
        <v>0</v>
      </c>
      <c r="R458" s="389"/>
      <c r="S458" s="386"/>
      <c r="T458" s="388"/>
      <c r="U458" s="362">
        <f>U459+U462+U469</f>
        <v>0</v>
      </c>
      <c r="V458" s="389"/>
      <c r="W458" s="388"/>
      <c r="X458" s="362">
        <f>X459+X462+X469</f>
        <v>0</v>
      </c>
      <c r="Y458" s="362">
        <f>Y459+Y462+Y469</f>
        <v>0</v>
      </c>
      <c r="Z458" s="362">
        <f>Z459+Z462+Z469</f>
        <v>0</v>
      </c>
    </row>
    <row r="459" spans="1:26" outlineLevel="1">
      <c r="A459" s="346">
        <f>A372</f>
        <v>2012</v>
      </c>
      <c r="B459" s="41" t="s">
        <v>189</v>
      </c>
      <c r="C459" s="15" t="s">
        <v>190</v>
      </c>
      <c r="D459" s="359">
        <f>D460+D461</f>
        <v>0</v>
      </c>
      <c r="E459" s="359">
        <f>E460+E461</f>
        <v>0</v>
      </c>
      <c r="F459" s="359">
        <f t="shared" ref="F459:K459" si="366">F460+F461</f>
        <v>0</v>
      </c>
      <c r="G459" s="359">
        <f t="shared" si="366"/>
        <v>0</v>
      </c>
      <c r="H459" s="359">
        <f t="shared" si="366"/>
        <v>0</v>
      </c>
      <c r="I459" s="359">
        <f t="shared" si="366"/>
        <v>0</v>
      </c>
      <c r="J459" s="359">
        <f t="shared" si="366"/>
        <v>0</v>
      </c>
      <c r="K459" s="359">
        <f t="shared" si="366"/>
        <v>0</v>
      </c>
      <c r="L459" s="359">
        <f>L460+L461</f>
        <v>0</v>
      </c>
      <c r="M459" s="359">
        <f>M460+M461</f>
        <v>0</v>
      </c>
      <c r="N459" s="359">
        <f>N460+N461</f>
        <v>0</v>
      </c>
      <c r="O459" s="360">
        <f t="shared" ref="O459:Q459" si="367">O460+O461</f>
        <v>0</v>
      </c>
      <c r="P459" s="359">
        <f t="shared" si="367"/>
        <v>0</v>
      </c>
      <c r="Q459" s="360">
        <f t="shared" si="367"/>
        <v>0</v>
      </c>
      <c r="R459" s="389"/>
      <c r="S459" s="386"/>
      <c r="T459" s="388"/>
      <c r="U459" s="363">
        <f t="shared" ref="U459" si="368">U460+U461</f>
        <v>0</v>
      </c>
      <c r="V459" s="389"/>
      <c r="W459" s="388"/>
      <c r="X459" s="359">
        <f t="shared" ref="X459:Z459" si="369">X460+X461</f>
        <v>0</v>
      </c>
      <c r="Y459" s="359">
        <f t="shared" si="369"/>
        <v>0</v>
      </c>
      <c r="Z459" s="359">
        <f t="shared" si="369"/>
        <v>0</v>
      </c>
    </row>
    <row r="460" spans="1:26" outlineLevel="1">
      <c r="A460" s="346">
        <f>A372</f>
        <v>2012</v>
      </c>
      <c r="B460" s="47" t="s">
        <v>191</v>
      </c>
      <c r="C460" s="19" t="s">
        <v>1054</v>
      </c>
      <c r="D460" s="366"/>
      <c r="E460" s="366"/>
      <c r="F460" s="366"/>
      <c r="G460" s="366"/>
      <c r="H460" s="366"/>
      <c r="I460" s="366"/>
      <c r="J460" s="359">
        <f t="shared" ref="J460:J461" si="370">L460+N460</f>
        <v>0</v>
      </c>
      <c r="K460" s="359">
        <f t="shared" ref="K460:K461" si="371">M460+O460</f>
        <v>0</v>
      </c>
      <c r="L460" s="366"/>
      <c r="M460" s="366"/>
      <c r="N460" s="366"/>
      <c r="O460" s="369"/>
      <c r="P460" s="370">
        <f>SUMIFS('C2_Hinzu_Kürz'!$D$4:$D$203,'C2_Hinzu_Kürz'!$B$4:$B$203,$A460,'C2_Hinzu_Kürz'!$C$4:$C$203,CONCATENATE($B460," ",C460),'C2_Hinzu_Kürz'!$E$4:$E$203,"Hinzurechnung")</f>
        <v>0</v>
      </c>
      <c r="Q460" s="370">
        <f>SUMIFS('C2_Hinzu_Kürz'!$D$4:$D$203,'C2_Hinzu_Kürz'!$B$4:$B$203,$A460,'C2_Hinzu_Kürz'!$C$4:$C$203,CONCATENATE($B460," ",$C460),'C2_Hinzu_Kürz'!$E$4:$E$203,"Kürzung")</f>
        <v>0</v>
      </c>
      <c r="R460" s="389"/>
      <c r="S460" s="386"/>
      <c r="T460" s="388"/>
      <c r="U460" s="363">
        <f>N460+P460-Q460-R460-S460-T460</f>
        <v>0</v>
      </c>
      <c r="V460" s="389"/>
      <c r="W460" s="388"/>
      <c r="X460" s="366"/>
      <c r="Y460" s="366"/>
      <c r="Z460" s="366"/>
    </row>
    <row r="461" spans="1:26" outlineLevel="1">
      <c r="A461" s="346">
        <f>A372</f>
        <v>2012</v>
      </c>
      <c r="B461" s="47" t="s">
        <v>192</v>
      </c>
      <c r="C461" s="19" t="s">
        <v>945</v>
      </c>
      <c r="D461" s="366"/>
      <c r="E461" s="366"/>
      <c r="F461" s="366"/>
      <c r="G461" s="366"/>
      <c r="H461" s="366"/>
      <c r="I461" s="366"/>
      <c r="J461" s="359">
        <f t="shared" si="370"/>
        <v>0</v>
      </c>
      <c r="K461" s="359">
        <f t="shared" si="371"/>
        <v>0</v>
      </c>
      <c r="L461" s="366"/>
      <c r="M461" s="366"/>
      <c r="N461" s="366"/>
      <c r="O461" s="369"/>
      <c r="P461" s="370">
        <f>SUMIFS('C2_Hinzu_Kürz'!$D$4:$D$203,'C2_Hinzu_Kürz'!$B$4:$B$203,$A461,'C2_Hinzu_Kürz'!$C$4:$C$203,CONCATENATE($B461," ",C461),'C2_Hinzu_Kürz'!$E$4:$E$203,"Hinzurechnung")</f>
        <v>0</v>
      </c>
      <c r="Q461" s="370">
        <f>SUMIFS('C2_Hinzu_Kürz'!$D$4:$D$203,'C2_Hinzu_Kürz'!$B$4:$B$203,$A461,'C2_Hinzu_Kürz'!$C$4:$C$203,CONCATENATE($B461," ",$C461),'C2_Hinzu_Kürz'!$E$4:$E$203,"Kürzung")</f>
        <v>0</v>
      </c>
      <c r="R461" s="389"/>
      <c r="S461" s="386"/>
      <c r="T461" s="388"/>
      <c r="U461" s="363">
        <f>N461+P461-Q461-R461-S461-T461</f>
        <v>0</v>
      </c>
      <c r="V461" s="389"/>
      <c r="W461" s="388"/>
      <c r="X461" s="366"/>
      <c r="Y461" s="366"/>
      <c r="Z461" s="366"/>
    </row>
    <row r="462" spans="1:26" ht="30" outlineLevel="1">
      <c r="A462" s="346">
        <f>A372</f>
        <v>2012</v>
      </c>
      <c r="B462" s="41" t="s">
        <v>193</v>
      </c>
      <c r="C462" s="15" t="s">
        <v>194</v>
      </c>
      <c r="D462" s="362">
        <f t="shared" ref="D462:Q462" si="372">SUM(D463:D468)</f>
        <v>0</v>
      </c>
      <c r="E462" s="362">
        <f t="shared" si="372"/>
        <v>0</v>
      </c>
      <c r="F462" s="362">
        <f t="shared" si="372"/>
        <v>0</v>
      </c>
      <c r="G462" s="362">
        <f t="shared" si="372"/>
        <v>0</v>
      </c>
      <c r="H462" s="362">
        <f t="shared" si="372"/>
        <v>0</v>
      </c>
      <c r="I462" s="362">
        <f t="shared" si="372"/>
        <v>0</v>
      </c>
      <c r="J462" s="362">
        <f t="shared" si="372"/>
        <v>0</v>
      </c>
      <c r="K462" s="362">
        <f t="shared" si="372"/>
        <v>0</v>
      </c>
      <c r="L462" s="362">
        <f t="shared" si="372"/>
        <v>0</v>
      </c>
      <c r="M462" s="362">
        <f t="shared" si="372"/>
        <v>0</v>
      </c>
      <c r="N462" s="362">
        <f t="shared" si="372"/>
        <v>0</v>
      </c>
      <c r="O462" s="362">
        <f t="shared" si="372"/>
        <v>0</v>
      </c>
      <c r="P462" s="362">
        <f t="shared" si="372"/>
        <v>0</v>
      </c>
      <c r="Q462" s="362">
        <f t="shared" si="372"/>
        <v>0</v>
      </c>
      <c r="R462" s="389"/>
      <c r="S462" s="386"/>
      <c r="T462" s="388"/>
      <c r="U462" s="362">
        <f>SUM(U463:U468)</f>
        <v>0</v>
      </c>
      <c r="V462" s="389"/>
      <c r="W462" s="388"/>
      <c r="X462" s="362">
        <f>SUM(X463:X468)</f>
        <v>0</v>
      </c>
      <c r="Y462" s="362">
        <f>SUM(Y463:Y468)</f>
        <v>0</v>
      </c>
      <c r="Z462" s="362">
        <f>SUM(Z463:Z468)</f>
        <v>0</v>
      </c>
    </row>
    <row r="463" spans="1:26" outlineLevel="1">
      <c r="A463" s="346">
        <f>A372</f>
        <v>2012</v>
      </c>
      <c r="B463" s="47" t="s">
        <v>195</v>
      </c>
      <c r="C463" s="19" t="s">
        <v>196</v>
      </c>
      <c r="D463" s="366"/>
      <c r="E463" s="366"/>
      <c r="F463" s="366"/>
      <c r="G463" s="366"/>
      <c r="H463" s="366"/>
      <c r="I463" s="366"/>
      <c r="J463" s="359">
        <f t="shared" ref="J463:J469" si="373">L463+N463</f>
        <v>0</v>
      </c>
      <c r="K463" s="359">
        <f t="shared" ref="K463:K469" si="374">M463+O463</f>
        <v>0</v>
      </c>
      <c r="L463" s="366"/>
      <c r="M463" s="366"/>
      <c r="N463" s="366"/>
      <c r="O463" s="369"/>
      <c r="P463" s="370">
        <f>SUMIFS('C2_Hinzu_Kürz'!$D$4:$D$203,'C2_Hinzu_Kürz'!$B$4:$B$203,$A463,'C2_Hinzu_Kürz'!$C$4:$C$203,CONCATENATE($B463," ",C463),'C2_Hinzu_Kürz'!$E$4:$E$203,"Hinzurechnung")</f>
        <v>0</v>
      </c>
      <c r="Q463" s="370">
        <f>SUMIFS('C2_Hinzu_Kürz'!$D$4:$D$203,'C2_Hinzu_Kürz'!$B$4:$B$203,$A463,'C2_Hinzu_Kürz'!$C$4:$C$203,CONCATENATE($B463," ",$C463),'C2_Hinzu_Kürz'!$E$4:$E$203,"Kürzung")</f>
        <v>0</v>
      </c>
      <c r="R463" s="389"/>
      <c r="S463" s="386"/>
      <c r="T463" s="388"/>
      <c r="U463" s="363">
        <f t="shared" ref="U463:U469" si="375">N463+P463-Q463-R463-S463-T463</f>
        <v>0</v>
      </c>
      <c r="V463" s="389"/>
      <c r="W463" s="388"/>
      <c r="X463" s="366"/>
      <c r="Y463" s="366"/>
      <c r="Z463" s="366"/>
    </row>
    <row r="464" spans="1:26" ht="30" outlineLevel="1">
      <c r="A464" s="346">
        <f>A372</f>
        <v>2012</v>
      </c>
      <c r="B464" s="47" t="s">
        <v>197</v>
      </c>
      <c r="C464" s="19" t="s">
        <v>198</v>
      </c>
      <c r="D464" s="366"/>
      <c r="E464" s="366"/>
      <c r="F464" s="366"/>
      <c r="G464" s="366"/>
      <c r="H464" s="366"/>
      <c r="I464" s="366"/>
      <c r="J464" s="359">
        <f t="shared" si="373"/>
        <v>0</v>
      </c>
      <c r="K464" s="359">
        <f t="shared" si="374"/>
        <v>0</v>
      </c>
      <c r="L464" s="366"/>
      <c r="M464" s="366"/>
      <c r="N464" s="366"/>
      <c r="O464" s="369"/>
      <c r="P464" s="370">
        <f>SUMIFS('C2_Hinzu_Kürz'!$D$4:$D$203,'C2_Hinzu_Kürz'!$B$4:$B$203,$A464,'C2_Hinzu_Kürz'!$C$4:$C$203,CONCATENATE($B464," ",C464),'C2_Hinzu_Kürz'!$E$4:$E$203,"Hinzurechnung")</f>
        <v>0</v>
      </c>
      <c r="Q464" s="370">
        <f>SUMIFS('C2_Hinzu_Kürz'!$D$4:$D$203,'C2_Hinzu_Kürz'!$B$4:$B$203,$A464,'C2_Hinzu_Kürz'!$C$4:$C$203,CONCATENATE($B464," ",$C464),'C2_Hinzu_Kürz'!$E$4:$E$203,"Kürzung")</f>
        <v>0</v>
      </c>
      <c r="R464" s="389"/>
      <c r="S464" s="386"/>
      <c r="T464" s="388"/>
      <c r="U464" s="363">
        <f t="shared" si="375"/>
        <v>0</v>
      </c>
      <c r="V464" s="389"/>
      <c r="W464" s="388"/>
      <c r="X464" s="366"/>
      <c r="Y464" s="366"/>
      <c r="Z464" s="366"/>
    </row>
    <row r="465" spans="1:26" ht="30" outlineLevel="1">
      <c r="A465" s="346">
        <f>A372</f>
        <v>2012</v>
      </c>
      <c r="B465" s="47" t="s">
        <v>199</v>
      </c>
      <c r="C465" s="19" t="s">
        <v>946</v>
      </c>
      <c r="D465" s="366"/>
      <c r="E465" s="366"/>
      <c r="F465" s="366"/>
      <c r="G465" s="366"/>
      <c r="H465" s="366"/>
      <c r="I465" s="366"/>
      <c r="J465" s="359">
        <f t="shared" si="373"/>
        <v>0</v>
      </c>
      <c r="K465" s="359">
        <f t="shared" si="374"/>
        <v>0</v>
      </c>
      <c r="L465" s="366"/>
      <c r="M465" s="366"/>
      <c r="N465" s="366"/>
      <c r="O465" s="369"/>
      <c r="P465" s="370">
        <f>SUMIFS('C2_Hinzu_Kürz'!$D$4:$D$203,'C2_Hinzu_Kürz'!$B$4:$B$203,$A465,'C2_Hinzu_Kürz'!$C$4:$C$203,CONCATENATE($B465," ",C465),'C2_Hinzu_Kürz'!$E$4:$E$203,"Hinzurechnung")</f>
        <v>0</v>
      </c>
      <c r="Q465" s="370">
        <f>SUMIFS('C2_Hinzu_Kürz'!$D$4:$D$203,'C2_Hinzu_Kürz'!$B$4:$B$203,$A465,'C2_Hinzu_Kürz'!$C$4:$C$203,CONCATENATE($B465," ",$C465),'C2_Hinzu_Kürz'!$E$4:$E$203,"Kürzung")</f>
        <v>0</v>
      </c>
      <c r="R465" s="389"/>
      <c r="S465" s="386"/>
      <c r="T465" s="388"/>
      <c r="U465" s="363">
        <f t="shared" si="375"/>
        <v>0</v>
      </c>
      <c r="V465" s="389"/>
      <c r="W465" s="388"/>
      <c r="X465" s="366"/>
      <c r="Y465" s="366"/>
      <c r="Z465" s="366"/>
    </row>
    <row r="466" spans="1:26" outlineLevel="1">
      <c r="A466" s="346">
        <f>A372</f>
        <v>2012</v>
      </c>
      <c r="B466" s="47" t="s">
        <v>200</v>
      </c>
      <c r="C466" s="19" t="s">
        <v>201</v>
      </c>
      <c r="D466" s="366"/>
      <c r="E466" s="366"/>
      <c r="F466" s="366"/>
      <c r="G466" s="366"/>
      <c r="H466" s="366"/>
      <c r="I466" s="366"/>
      <c r="J466" s="359">
        <f t="shared" si="373"/>
        <v>0</v>
      </c>
      <c r="K466" s="359">
        <f t="shared" si="374"/>
        <v>0</v>
      </c>
      <c r="L466" s="366"/>
      <c r="M466" s="366"/>
      <c r="N466" s="366"/>
      <c r="O466" s="369"/>
      <c r="P466" s="370">
        <f>SUMIFS('C2_Hinzu_Kürz'!$D$4:$D$203,'C2_Hinzu_Kürz'!$B$4:$B$203,$A466,'C2_Hinzu_Kürz'!$C$4:$C$203,CONCATENATE($B466," ",C466),'C2_Hinzu_Kürz'!$E$4:$E$203,"Hinzurechnung")</f>
        <v>0</v>
      </c>
      <c r="Q466" s="370">
        <f>SUMIFS('C2_Hinzu_Kürz'!$D$4:$D$203,'C2_Hinzu_Kürz'!$B$4:$B$203,$A466,'C2_Hinzu_Kürz'!$C$4:$C$203,CONCATENATE($B466," ",$C466),'C2_Hinzu_Kürz'!$E$4:$E$203,"Kürzung")</f>
        <v>0</v>
      </c>
      <c r="R466" s="389"/>
      <c r="S466" s="386"/>
      <c r="T466" s="388"/>
      <c r="U466" s="363">
        <f t="shared" si="375"/>
        <v>0</v>
      </c>
      <c r="V466" s="389"/>
      <c r="W466" s="388"/>
      <c r="X466" s="366"/>
      <c r="Y466" s="366"/>
      <c r="Z466" s="366"/>
    </row>
    <row r="467" spans="1:26" outlineLevel="1">
      <c r="A467" s="346">
        <f>A372</f>
        <v>2012</v>
      </c>
      <c r="B467" s="47" t="s">
        <v>202</v>
      </c>
      <c r="C467" s="19" t="s">
        <v>203</v>
      </c>
      <c r="D467" s="366"/>
      <c r="E467" s="366"/>
      <c r="F467" s="366"/>
      <c r="G467" s="366"/>
      <c r="H467" s="366"/>
      <c r="I467" s="366"/>
      <c r="J467" s="359">
        <f t="shared" si="373"/>
        <v>0</v>
      </c>
      <c r="K467" s="359">
        <f t="shared" si="374"/>
        <v>0</v>
      </c>
      <c r="L467" s="366"/>
      <c r="M467" s="366"/>
      <c r="N467" s="366"/>
      <c r="O467" s="369"/>
      <c r="P467" s="370">
        <f>SUMIFS('C2_Hinzu_Kürz'!$D$4:$D$203,'C2_Hinzu_Kürz'!$B$4:$B$203,$A467,'C2_Hinzu_Kürz'!$C$4:$C$203,CONCATENATE($B467," ",C467),'C2_Hinzu_Kürz'!$E$4:$E$203,"Hinzurechnung")</f>
        <v>0</v>
      </c>
      <c r="Q467" s="370">
        <f>SUMIFS('C2_Hinzu_Kürz'!$D$4:$D$203,'C2_Hinzu_Kürz'!$B$4:$B$203,$A467,'C2_Hinzu_Kürz'!$C$4:$C$203,CONCATENATE($B467," ",$C467),'C2_Hinzu_Kürz'!$E$4:$E$203,"Kürzung")</f>
        <v>0</v>
      </c>
      <c r="R467" s="389"/>
      <c r="S467" s="386"/>
      <c r="T467" s="388"/>
      <c r="U467" s="363">
        <f t="shared" si="375"/>
        <v>0</v>
      </c>
      <c r="V467" s="389"/>
      <c r="W467" s="388"/>
      <c r="X467" s="366"/>
      <c r="Y467" s="366"/>
      <c r="Z467" s="366"/>
    </row>
    <row r="468" spans="1:26" outlineLevel="1">
      <c r="A468" s="346">
        <f>A372</f>
        <v>2012</v>
      </c>
      <c r="B468" s="47" t="s">
        <v>204</v>
      </c>
      <c r="C468" s="19" t="s">
        <v>205</v>
      </c>
      <c r="D468" s="366"/>
      <c r="E468" s="366"/>
      <c r="F468" s="366"/>
      <c r="G468" s="366"/>
      <c r="H468" s="366"/>
      <c r="I468" s="366"/>
      <c r="J468" s="359">
        <f t="shared" si="373"/>
        <v>0</v>
      </c>
      <c r="K468" s="359">
        <f t="shared" si="374"/>
        <v>0</v>
      </c>
      <c r="L468" s="366"/>
      <c r="M468" s="366"/>
      <c r="N468" s="372"/>
      <c r="O468" s="369"/>
      <c r="P468" s="370">
        <f>SUMIFS('C2_Hinzu_Kürz'!$D$4:$D$203,'C2_Hinzu_Kürz'!$B$4:$B$203,$A468,'C2_Hinzu_Kürz'!$C$4:$C$203,CONCATENATE($B468," ",C468),'C2_Hinzu_Kürz'!$E$4:$E$203,"Hinzurechnung")</f>
        <v>0</v>
      </c>
      <c r="Q468" s="370">
        <f>SUMIFS('C2_Hinzu_Kürz'!$D$4:$D$203,'C2_Hinzu_Kürz'!$B$4:$B$203,$A468,'C2_Hinzu_Kürz'!$C$4:$C$203,CONCATENATE($B468," ",$C468),'C2_Hinzu_Kürz'!$E$4:$E$203,"Kürzung")</f>
        <v>0</v>
      </c>
      <c r="R468" s="389"/>
      <c r="S468" s="386"/>
      <c r="T468" s="388"/>
      <c r="U468" s="363">
        <f t="shared" si="375"/>
        <v>0</v>
      </c>
      <c r="V468" s="389"/>
      <c r="W468" s="388"/>
      <c r="X468" s="366"/>
      <c r="Y468" s="366"/>
      <c r="Z468" s="366"/>
    </row>
    <row r="469" spans="1:26" outlineLevel="1">
      <c r="A469" s="346">
        <f>A372</f>
        <v>2012</v>
      </c>
      <c r="B469" s="41" t="s">
        <v>1066</v>
      </c>
      <c r="C469" s="15" t="s">
        <v>206</v>
      </c>
      <c r="D469" s="366"/>
      <c r="E469" s="369"/>
      <c r="F469" s="366"/>
      <c r="G469" s="366"/>
      <c r="H469" s="366"/>
      <c r="I469" s="366"/>
      <c r="J469" s="359">
        <f t="shared" si="373"/>
        <v>0</v>
      </c>
      <c r="K469" s="359">
        <f t="shared" si="374"/>
        <v>0</v>
      </c>
      <c r="L469" s="366"/>
      <c r="M469" s="369"/>
      <c r="N469" s="370">
        <f>SUMIF('C1_Sonstiges'!B$437:B$486,$A372,'C1_Sonstiges'!D$437:D$486)</f>
        <v>0</v>
      </c>
      <c r="O469" s="376"/>
      <c r="P469" s="370">
        <f>SUMIFS('C2_Hinzu_Kürz'!$D$4:$D$203,'C2_Hinzu_Kürz'!$B$4:$B$203,$A469,'C2_Hinzu_Kürz'!$C$4:$C$203,CONCATENATE($B469," ",#REF!),'C2_Hinzu_Kürz'!$E$4:$E$203,"Hinzurechnung")</f>
        <v>0</v>
      </c>
      <c r="Q469" s="370">
        <f>SUMIFS('C2_Hinzu_Kürz'!$D$4:$D$203,'C2_Hinzu_Kürz'!$B$4:$B$203,$A469,'C2_Hinzu_Kürz'!$C$4:$C$203,CONCATENATE($B469," ",#REF!),'C2_Hinzu_Kürz'!$E$4:$E$203,"Kürzung")</f>
        <v>0</v>
      </c>
      <c r="R469" s="389"/>
      <c r="S469" s="386"/>
      <c r="T469" s="388"/>
      <c r="U469" s="363">
        <f t="shared" si="375"/>
        <v>0</v>
      </c>
      <c r="V469" s="389"/>
      <c r="W469" s="388"/>
      <c r="X469" s="366"/>
      <c r="Y469" s="366"/>
      <c r="Z469" s="366"/>
    </row>
    <row r="470" spans="1:26" outlineLevel="1">
      <c r="A470" s="346">
        <f>A372</f>
        <v>2012</v>
      </c>
      <c r="B470" s="41" t="s">
        <v>207</v>
      </c>
      <c r="C470" s="15" t="s">
        <v>208</v>
      </c>
      <c r="D470" s="359">
        <f>D471+D472</f>
        <v>0</v>
      </c>
      <c r="E470" s="359">
        <f>E471+E472</f>
        <v>0</v>
      </c>
      <c r="F470" s="359">
        <f t="shared" ref="F470:K470" si="376">F471+F472</f>
        <v>0</v>
      </c>
      <c r="G470" s="359">
        <f t="shared" si="376"/>
        <v>0</v>
      </c>
      <c r="H470" s="359">
        <f t="shared" si="376"/>
        <v>0</v>
      </c>
      <c r="I470" s="359">
        <f t="shared" si="376"/>
        <v>0</v>
      </c>
      <c r="J470" s="359">
        <f t="shared" si="376"/>
        <v>0</v>
      </c>
      <c r="K470" s="359">
        <f t="shared" si="376"/>
        <v>0</v>
      </c>
      <c r="L470" s="359">
        <f>L471+L472</f>
        <v>0</v>
      </c>
      <c r="M470" s="359">
        <f>M471+M472</f>
        <v>0</v>
      </c>
      <c r="N470" s="359">
        <f>N471+N472</f>
        <v>0</v>
      </c>
      <c r="O470" s="360">
        <f t="shared" ref="O470:Z470" si="377">O471+O472</f>
        <v>0</v>
      </c>
      <c r="P470" s="360">
        <f t="shared" si="377"/>
        <v>0</v>
      </c>
      <c r="Q470" s="360">
        <f t="shared" si="377"/>
        <v>0</v>
      </c>
      <c r="R470" s="389"/>
      <c r="S470" s="386"/>
      <c r="T470" s="388"/>
      <c r="U470" s="363">
        <f t="shared" si="377"/>
        <v>0</v>
      </c>
      <c r="V470" s="389"/>
      <c r="W470" s="388"/>
      <c r="X470" s="362">
        <f t="shared" si="377"/>
        <v>0</v>
      </c>
      <c r="Y470" s="359">
        <f t="shared" si="377"/>
        <v>0</v>
      </c>
      <c r="Z470" s="359">
        <f t="shared" si="377"/>
        <v>0</v>
      </c>
    </row>
    <row r="471" spans="1:26" outlineLevel="1">
      <c r="A471" s="346">
        <f>A372</f>
        <v>2012</v>
      </c>
      <c r="B471" s="47" t="s">
        <v>209</v>
      </c>
      <c r="C471" s="19" t="s">
        <v>210</v>
      </c>
      <c r="D471" s="366"/>
      <c r="E471" s="366"/>
      <c r="F471" s="366"/>
      <c r="G471" s="366"/>
      <c r="H471" s="366"/>
      <c r="I471" s="366"/>
      <c r="J471" s="359">
        <f t="shared" ref="J471:J472" si="378">L471+N471</f>
        <v>0</v>
      </c>
      <c r="K471" s="359">
        <f t="shared" ref="K471:K472" si="379">M471+O471</f>
        <v>0</v>
      </c>
      <c r="L471" s="366"/>
      <c r="M471" s="366"/>
      <c r="N471" s="366"/>
      <c r="O471" s="369"/>
      <c r="P471" s="370">
        <f>SUMIFS('C2_Hinzu_Kürz'!$D$4:$D$203,'C2_Hinzu_Kürz'!$B$4:$B$203,$A471,'C2_Hinzu_Kürz'!$C$4:$C$203,CONCATENATE($B471," ",C471),'C2_Hinzu_Kürz'!$E$4:$E$203,"Hinzurechnung")</f>
        <v>0</v>
      </c>
      <c r="Q471" s="399">
        <f>SUMIFS('C2_Hinzu_Kürz'!$D$4:$D$203,'C2_Hinzu_Kürz'!$B$4:$B$203,$A471,'C2_Hinzu_Kürz'!$C$4:$C$203,CONCATENATE($B471," ",$C471),'C2_Hinzu_Kürz'!$E$4:$E$203,"Kürzung")</f>
        <v>0</v>
      </c>
      <c r="R471" s="396"/>
      <c r="S471" s="398"/>
      <c r="T471" s="397"/>
      <c r="U471" s="363">
        <f>N471+P471-Q471-R471-S471-T471</f>
        <v>0</v>
      </c>
      <c r="V471" s="389"/>
      <c r="W471" s="388"/>
      <c r="X471" s="371"/>
      <c r="Y471" s="366"/>
      <c r="Z471" s="366"/>
    </row>
    <row r="472" spans="1:26" outlineLevel="1">
      <c r="A472" s="346">
        <f>A372</f>
        <v>2012</v>
      </c>
      <c r="B472" s="47" t="s">
        <v>211</v>
      </c>
      <c r="C472" s="19" t="s">
        <v>160</v>
      </c>
      <c r="D472" s="366"/>
      <c r="E472" s="366"/>
      <c r="F472" s="366"/>
      <c r="G472" s="366"/>
      <c r="H472" s="366"/>
      <c r="I472" s="366"/>
      <c r="J472" s="359">
        <f t="shared" si="378"/>
        <v>0</v>
      </c>
      <c r="K472" s="359">
        <f t="shared" si="379"/>
        <v>0</v>
      </c>
      <c r="L472" s="366"/>
      <c r="M472" s="366"/>
      <c r="N472" s="366"/>
      <c r="O472" s="369"/>
      <c r="P472" s="370">
        <f>SUMIFS('C2_Hinzu_Kürz'!$D$4:$D$203,'C2_Hinzu_Kürz'!$B$4:$B$203,$A472,'C2_Hinzu_Kürz'!$C$4:$C$203,CONCATENATE($B472," ",C472),'C2_Hinzu_Kürz'!$E$4:$E$203,"Hinzurechnung")</f>
        <v>0</v>
      </c>
      <c r="Q472" s="399">
        <f>SUMIFS('C2_Hinzu_Kürz'!$D$4:$D$203,'C2_Hinzu_Kürz'!$B$4:$B$203,$A472,'C2_Hinzu_Kürz'!$C$4:$C$203,CONCATENATE($B472," ",$C472),'C2_Hinzu_Kürz'!$E$4:$E$203,"Kürzung")</f>
        <v>0</v>
      </c>
      <c r="R472" s="389"/>
      <c r="S472" s="386"/>
      <c r="T472" s="388"/>
      <c r="U472" s="363">
        <f>N472+P472-Q472-R472-S472-T472</f>
        <v>0</v>
      </c>
      <c r="V472" s="389"/>
      <c r="W472" s="388"/>
      <c r="X472" s="371"/>
      <c r="Y472" s="366"/>
      <c r="Z472" s="366"/>
    </row>
    <row r="473" spans="1:26" outlineLevel="1">
      <c r="A473" s="346">
        <f>A372</f>
        <v>2012</v>
      </c>
      <c r="B473" s="41" t="s">
        <v>467</v>
      </c>
      <c r="C473" s="15" t="s">
        <v>212</v>
      </c>
      <c r="D473" s="359">
        <f>D475+D476+D477+D478</f>
        <v>0</v>
      </c>
      <c r="E473" s="359">
        <f>E475+E476+E477+E478</f>
        <v>0</v>
      </c>
      <c r="F473" s="359">
        <f t="shared" ref="F473:K473" si="380">F475+F476+F477+F478</f>
        <v>0</v>
      </c>
      <c r="G473" s="359">
        <f t="shared" si="380"/>
        <v>0</v>
      </c>
      <c r="H473" s="359">
        <f t="shared" si="380"/>
        <v>0</v>
      </c>
      <c r="I473" s="359">
        <f t="shared" si="380"/>
        <v>0</v>
      </c>
      <c r="J473" s="359">
        <f t="shared" si="380"/>
        <v>0</v>
      </c>
      <c r="K473" s="359">
        <f t="shared" si="380"/>
        <v>0</v>
      </c>
      <c r="L473" s="359">
        <f>L475+L476+L477+L478</f>
        <v>0</v>
      </c>
      <c r="M473" s="359">
        <f>M475+M476+M477+M478</f>
        <v>0</v>
      </c>
      <c r="N473" s="359">
        <f t="shared" ref="N473:Z473" si="381">N475+N476+N477+N478</f>
        <v>0</v>
      </c>
      <c r="O473" s="360">
        <f t="shared" si="381"/>
        <v>0</v>
      </c>
      <c r="P473" s="360">
        <f t="shared" si="381"/>
        <v>0</v>
      </c>
      <c r="Q473" s="360">
        <f t="shared" si="381"/>
        <v>0</v>
      </c>
      <c r="R473" s="389"/>
      <c r="S473" s="386"/>
      <c r="T473" s="388"/>
      <c r="U473" s="363">
        <f t="shared" si="381"/>
        <v>0</v>
      </c>
      <c r="V473" s="389"/>
      <c r="W473" s="388"/>
      <c r="X473" s="362">
        <f t="shared" si="381"/>
        <v>0</v>
      </c>
      <c r="Y473" s="359">
        <f t="shared" si="381"/>
        <v>0</v>
      </c>
      <c r="Z473" s="359">
        <f t="shared" si="381"/>
        <v>0</v>
      </c>
    </row>
    <row r="474" spans="1:26" ht="30" outlineLevel="1">
      <c r="A474" s="346">
        <f>A372</f>
        <v>2012</v>
      </c>
      <c r="B474" s="47" t="s">
        <v>213</v>
      </c>
      <c r="C474" s="19" t="s">
        <v>214</v>
      </c>
      <c r="D474" s="366"/>
      <c r="E474" s="366"/>
      <c r="F474" s="366"/>
      <c r="G474" s="366"/>
      <c r="H474" s="366"/>
      <c r="I474" s="366"/>
      <c r="J474" s="359">
        <f t="shared" ref="J474:J478" si="382">L474+N474</f>
        <v>0</v>
      </c>
      <c r="K474" s="359">
        <f t="shared" ref="K474:K478" si="383">M474+O474</f>
        <v>0</v>
      </c>
      <c r="L474" s="366"/>
      <c r="M474" s="366"/>
      <c r="N474" s="366"/>
      <c r="O474" s="369"/>
      <c r="P474" s="370">
        <f>SUMIFS('C2_Hinzu_Kürz'!$D$4:$D$203,'C2_Hinzu_Kürz'!$B$4:$B$203,$A474,'C2_Hinzu_Kürz'!$C$4:$C$203,CONCATENATE($B474," ",C474),'C2_Hinzu_Kürz'!$E$4:$E$203,"Hinzurechnung")</f>
        <v>0</v>
      </c>
      <c r="Q474" s="399">
        <f>SUMIFS('C2_Hinzu_Kürz'!$D$4:$D$203,'C2_Hinzu_Kürz'!$B$4:$B$203,$A474,'C2_Hinzu_Kürz'!$C$4:$C$203,CONCATENATE($B474," ",$C474),'C2_Hinzu_Kürz'!$E$4:$E$203,"Kürzung")</f>
        <v>0</v>
      </c>
      <c r="R474" s="389"/>
      <c r="S474" s="386"/>
      <c r="T474" s="388"/>
      <c r="U474" s="363">
        <f t="shared" ref="U474:U478" si="384">N474+P474-Q474-R474-S474-T474</f>
        <v>0</v>
      </c>
      <c r="V474" s="396"/>
      <c r="W474" s="397"/>
      <c r="X474" s="371"/>
      <c r="Y474" s="366"/>
      <c r="Z474" s="366"/>
    </row>
    <row r="475" spans="1:26" outlineLevel="1">
      <c r="A475" s="346">
        <f>A372</f>
        <v>2012</v>
      </c>
      <c r="B475" s="47" t="s">
        <v>215</v>
      </c>
      <c r="C475" s="19" t="s">
        <v>947</v>
      </c>
      <c r="D475" s="366"/>
      <c r="E475" s="366"/>
      <c r="F475" s="366"/>
      <c r="G475" s="366"/>
      <c r="H475" s="366"/>
      <c r="I475" s="366"/>
      <c r="J475" s="359">
        <f t="shared" si="382"/>
        <v>0</v>
      </c>
      <c r="K475" s="359">
        <f t="shared" si="383"/>
        <v>0</v>
      </c>
      <c r="L475" s="366"/>
      <c r="M475" s="366"/>
      <c r="N475" s="366"/>
      <c r="O475" s="369"/>
      <c r="P475" s="370">
        <f>SUMIFS('C2_Hinzu_Kürz'!$D$4:$D$203,'C2_Hinzu_Kürz'!$B$4:$B$203,$A475,'C2_Hinzu_Kürz'!$C$4:$C$203,CONCATENATE($B475," ",C475),'C2_Hinzu_Kürz'!$E$4:$E$203,"Hinzurechnung")</f>
        <v>0</v>
      </c>
      <c r="Q475" s="399">
        <f>SUMIFS('C2_Hinzu_Kürz'!$D$4:$D$203,'C2_Hinzu_Kürz'!$B$4:$B$203,$A475,'C2_Hinzu_Kürz'!$C$4:$C$203,CONCATENATE($B475," ",$C475),'C2_Hinzu_Kürz'!$E$4:$E$203,"Kürzung")</f>
        <v>0</v>
      </c>
      <c r="R475" s="396"/>
      <c r="S475" s="398"/>
      <c r="T475" s="397"/>
      <c r="U475" s="363">
        <f t="shared" si="384"/>
        <v>0</v>
      </c>
      <c r="V475" s="389"/>
      <c r="W475" s="388"/>
      <c r="X475" s="371"/>
      <c r="Y475" s="366"/>
      <c r="Z475" s="366"/>
    </row>
    <row r="476" spans="1:26" outlineLevel="1">
      <c r="A476" s="346">
        <f>A372</f>
        <v>2012</v>
      </c>
      <c r="B476" s="47" t="s">
        <v>217</v>
      </c>
      <c r="C476" s="19" t="s">
        <v>948</v>
      </c>
      <c r="D476" s="366"/>
      <c r="E476" s="366"/>
      <c r="F476" s="366"/>
      <c r="G476" s="366"/>
      <c r="H476" s="366"/>
      <c r="I476" s="366"/>
      <c r="J476" s="359">
        <f t="shared" si="382"/>
        <v>0</v>
      </c>
      <c r="K476" s="359">
        <f t="shared" si="383"/>
        <v>0</v>
      </c>
      <c r="L476" s="366"/>
      <c r="M476" s="366"/>
      <c r="N476" s="366"/>
      <c r="O476" s="369"/>
      <c r="P476" s="370">
        <f>SUMIFS('C2_Hinzu_Kürz'!$D$4:$D$203,'C2_Hinzu_Kürz'!$B$4:$B$203,$A476,'C2_Hinzu_Kürz'!$C$4:$C$203,CONCATENATE($B476," ",C476),'C2_Hinzu_Kürz'!$E$4:$E$203,"Hinzurechnung")</f>
        <v>0</v>
      </c>
      <c r="Q476" s="399">
        <f>SUMIFS('C2_Hinzu_Kürz'!$D$4:$D$203,'C2_Hinzu_Kürz'!$B$4:$B$203,$A476,'C2_Hinzu_Kürz'!$C$4:$C$203,CONCATENATE($B476," ",$C476),'C2_Hinzu_Kürz'!$E$4:$E$203,"Kürzung")</f>
        <v>0</v>
      </c>
      <c r="R476" s="389"/>
      <c r="S476" s="386"/>
      <c r="T476" s="388"/>
      <c r="U476" s="363">
        <f t="shared" si="384"/>
        <v>0</v>
      </c>
      <c r="V476" s="389"/>
      <c r="W476" s="388"/>
      <c r="X476" s="371"/>
      <c r="Y476" s="366"/>
      <c r="Z476" s="366"/>
    </row>
    <row r="477" spans="1:26" outlineLevel="1">
      <c r="A477" s="346">
        <f>A372</f>
        <v>2012</v>
      </c>
      <c r="B477" s="47" t="s">
        <v>218</v>
      </c>
      <c r="C477" s="19" t="s">
        <v>949</v>
      </c>
      <c r="D477" s="366"/>
      <c r="E477" s="366"/>
      <c r="F477" s="366"/>
      <c r="G477" s="366"/>
      <c r="H477" s="366"/>
      <c r="I477" s="366"/>
      <c r="J477" s="359">
        <f t="shared" si="382"/>
        <v>0</v>
      </c>
      <c r="K477" s="359">
        <f t="shared" si="383"/>
        <v>0</v>
      </c>
      <c r="L477" s="366"/>
      <c r="M477" s="366"/>
      <c r="N477" s="372"/>
      <c r="O477" s="369"/>
      <c r="P477" s="370">
        <f>SUMIFS('C2_Hinzu_Kürz'!$D$4:$D$203,'C2_Hinzu_Kürz'!$B$4:$B$203,$A477,'C2_Hinzu_Kürz'!$C$4:$C$203,CONCATENATE($B477," ",C477),'C2_Hinzu_Kürz'!$E$4:$E$203,"Hinzurechnung")</f>
        <v>0</v>
      </c>
      <c r="Q477" s="399">
        <f>SUMIFS('C2_Hinzu_Kürz'!$D$4:$D$203,'C2_Hinzu_Kürz'!$B$4:$B$203,$A477,'C2_Hinzu_Kürz'!$C$4:$C$203,CONCATENATE($B477," ",$C477),'C2_Hinzu_Kürz'!$E$4:$E$203,"Kürzung")</f>
        <v>0</v>
      </c>
      <c r="R477" s="389"/>
      <c r="S477" s="386"/>
      <c r="T477" s="388"/>
      <c r="U477" s="363">
        <f t="shared" si="384"/>
        <v>0</v>
      </c>
      <c r="V477" s="389"/>
      <c r="W477" s="388"/>
      <c r="X477" s="371"/>
      <c r="Y477" s="366"/>
      <c r="Z477" s="366"/>
    </row>
    <row r="478" spans="1:26" outlineLevel="1">
      <c r="A478" s="346">
        <f>A372</f>
        <v>2012</v>
      </c>
      <c r="B478" s="47" t="s">
        <v>219</v>
      </c>
      <c r="C478" s="19" t="s">
        <v>130</v>
      </c>
      <c r="D478" s="366"/>
      <c r="E478" s="369"/>
      <c r="F478" s="366"/>
      <c r="G478" s="366"/>
      <c r="H478" s="366"/>
      <c r="I478" s="366"/>
      <c r="J478" s="359">
        <f t="shared" si="382"/>
        <v>0</v>
      </c>
      <c r="K478" s="359">
        <f t="shared" si="383"/>
        <v>0</v>
      </c>
      <c r="L478" s="366"/>
      <c r="M478" s="369"/>
      <c r="N478" s="370">
        <f>SUMIF('C1_Sonstiges'!B$491:B$540,$A372,'C1_Sonstiges'!D$491:D$540)</f>
        <v>0</v>
      </c>
      <c r="O478" s="373"/>
      <c r="P478" s="370">
        <f>SUMIFS('C2_Hinzu_Kürz'!$D$4:$D$203,'C2_Hinzu_Kürz'!$B$4:$B$203,$A478,'C2_Hinzu_Kürz'!$C$4:$C$203,CONCATENATE($B478," ",C478),'C2_Hinzu_Kürz'!$E$4:$E$203,"Hinzurechnung")</f>
        <v>0</v>
      </c>
      <c r="Q478" s="399">
        <f>SUMIFS('C2_Hinzu_Kürz'!$D$4:$D$203,'C2_Hinzu_Kürz'!$B$4:$B$203,$A478,'C2_Hinzu_Kürz'!$C$4:$C$203,CONCATENATE($B478," ",$C478),'C2_Hinzu_Kürz'!$E$4:$E$203,"Kürzung")</f>
        <v>0</v>
      </c>
      <c r="R478" s="389"/>
      <c r="S478" s="386"/>
      <c r="T478" s="388"/>
      <c r="U478" s="363">
        <f t="shared" si="384"/>
        <v>0</v>
      </c>
      <c r="V478" s="396"/>
      <c r="W478" s="397"/>
      <c r="X478" s="371"/>
      <c r="Y478" s="366"/>
      <c r="Z478" s="366"/>
    </row>
    <row r="479" spans="1:26" outlineLevel="1">
      <c r="A479" s="346">
        <f>A372</f>
        <v>2012</v>
      </c>
      <c r="B479" s="41" t="s">
        <v>220</v>
      </c>
      <c r="C479" s="15" t="s">
        <v>221</v>
      </c>
      <c r="D479" s="359">
        <f t="shared" ref="D479:Q479" si="385">D372+D402+D403+D404-D409-D424-D429-D435+D454+D456+D458-D470-D473</f>
        <v>0</v>
      </c>
      <c r="E479" s="359">
        <f t="shared" si="385"/>
        <v>0</v>
      </c>
      <c r="F479" s="359">
        <f t="shared" si="385"/>
        <v>0</v>
      </c>
      <c r="G479" s="359">
        <f t="shared" si="385"/>
        <v>0</v>
      </c>
      <c r="H479" s="359">
        <f t="shared" si="385"/>
        <v>0</v>
      </c>
      <c r="I479" s="359">
        <f t="shared" si="385"/>
        <v>0</v>
      </c>
      <c r="J479" s="359">
        <f t="shared" si="385"/>
        <v>0</v>
      </c>
      <c r="K479" s="359">
        <f t="shared" si="385"/>
        <v>0</v>
      </c>
      <c r="L479" s="359">
        <f t="shared" si="385"/>
        <v>0</v>
      </c>
      <c r="M479" s="359">
        <f t="shared" si="385"/>
        <v>0</v>
      </c>
      <c r="N479" s="374">
        <f t="shared" si="385"/>
        <v>0</v>
      </c>
      <c r="O479" s="360">
        <f t="shared" si="385"/>
        <v>0</v>
      </c>
      <c r="P479" s="360">
        <f t="shared" si="385"/>
        <v>0</v>
      </c>
      <c r="Q479" s="360">
        <f t="shared" si="385"/>
        <v>0</v>
      </c>
      <c r="R479" s="396"/>
      <c r="S479" s="398"/>
      <c r="T479" s="397"/>
      <c r="U479" s="363">
        <f>U372+U402+U403+U404-U409-U424-U429-U435+U454+U456+U458-U470-U473</f>
        <v>0</v>
      </c>
      <c r="V479" s="389"/>
      <c r="W479" s="388"/>
      <c r="X479" s="362">
        <f>X372+X402+X403+X404-X409-X424-X429-X435+X454+X456+X458-X470-X473</f>
        <v>0</v>
      </c>
      <c r="Y479" s="359">
        <f>Y372+Y402+Y403+Y404-Y409-Y424-Y429-Y435+Y454+Y456+Y458-Y470-Y473</f>
        <v>0</v>
      </c>
      <c r="Z479" s="359">
        <f>Z372+Z402+Z403+Z404-Z409-Z424-Z429-Z435+Z454+Z456+Z458-Z470-Z473</f>
        <v>0</v>
      </c>
    </row>
    <row r="480" spans="1:26" outlineLevel="1">
      <c r="A480" s="346">
        <f>A372</f>
        <v>2012</v>
      </c>
      <c r="B480" s="41" t="s">
        <v>222</v>
      </c>
      <c r="C480" s="15" t="s">
        <v>223</v>
      </c>
      <c r="D480" s="366"/>
      <c r="E480" s="366"/>
      <c r="F480" s="366"/>
      <c r="G480" s="366"/>
      <c r="H480" s="366"/>
      <c r="I480" s="366"/>
      <c r="J480" s="359">
        <f t="shared" ref="J480:J481" si="386">L480+N480</f>
        <v>0</v>
      </c>
      <c r="K480" s="359">
        <f t="shared" ref="K480:K481" si="387">M480+O480</f>
        <v>0</v>
      </c>
      <c r="L480" s="366"/>
      <c r="M480" s="366"/>
      <c r="N480" s="366"/>
      <c r="O480" s="369"/>
      <c r="P480" s="370">
        <f>SUMIFS('C2_Hinzu_Kürz'!$D$4:$D$203,'C2_Hinzu_Kürz'!$B$4:$B$203,$A480,'C2_Hinzu_Kürz'!$C$4:$C$203,CONCATENATE($B480," ",C480),'C2_Hinzu_Kürz'!$E$4:$E$203,"Hinzurechnung")</f>
        <v>0</v>
      </c>
      <c r="Q480" s="399">
        <f>SUMIFS('C2_Hinzu_Kürz'!$D$4:$D$203,'C2_Hinzu_Kürz'!$B$4:$B$203,$A480,'C2_Hinzu_Kürz'!$C$4:$C$203,CONCATENATE($B480," ",$C480),'C2_Hinzu_Kürz'!$E$4:$E$203,"Kürzung")</f>
        <v>0</v>
      </c>
      <c r="R480" s="389"/>
      <c r="S480" s="386"/>
      <c r="T480" s="388"/>
      <c r="U480" s="363">
        <f>N480+P480-Q480-R480-S480-T480</f>
        <v>0</v>
      </c>
      <c r="V480" s="389"/>
      <c r="W480" s="388"/>
      <c r="X480" s="371"/>
      <c r="Y480" s="366"/>
      <c r="Z480" s="366"/>
    </row>
    <row r="481" spans="1:26" outlineLevel="1">
      <c r="A481" s="346">
        <f>A372</f>
        <v>2012</v>
      </c>
      <c r="B481" s="41" t="s">
        <v>224</v>
      </c>
      <c r="C481" s="15" t="s">
        <v>225</v>
      </c>
      <c r="D481" s="366"/>
      <c r="E481" s="366"/>
      <c r="F481" s="366"/>
      <c r="G481" s="366"/>
      <c r="H481" s="366"/>
      <c r="I481" s="366"/>
      <c r="J481" s="359">
        <f t="shared" si="386"/>
        <v>0</v>
      </c>
      <c r="K481" s="359">
        <f t="shared" si="387"/>
        <v>0</v>
      </c>
      <c r="L481" s="366"/>
      <c r="M481" s="366"/>
      <c r="N481" s="366"/>
      <c r="O481" s="369"/>
      <c r="P481" s="370">
        <f>SUMIFS('C2_Hinzu_Kürz'!$D$4:$D$203,'C2_Hinzu_Kürz'!$B$4:$B$203,$A481,'C2_Hinzu_Kürz'!$C$4:$C$203,CONCATENATE($B481," ",C481),'C2_Hinzu_Kürz'!$E$4:$E$203,"Hinzurechnung")</f>
        <v>0</v>
      </c>
      <c r="Q481" s="399">
        <f>SUMIFS('C2_Hinzu_Kürz'!$D$4:$D$203,'C2_Hinzu_Kürz'!$B$4:$B$203,$A481,'C2_Hinzu_Kürz'!$C$4:$C$203,CONCATENATE($B481," ",$C481),'C2_Hinzu_Kürz'!$E$4:$E$203,"Kürzung")</f>
        <v>0</v>
      </c>
      <c r="R481" s="389"/>
      <c r="S481" s="386"/>
      <c r="T481" s="388"/>
      <c r="U481" s="363">
        <f>N481+P481-Q481-R481-S481-T481</f>
        <v>0</v>
      </c>
      <c r="V481" s="389"/>
      <c r="W481" s="388"/>
      <c r="X481" s="371"/>
      <c r="Y481" s="366"/>
      <c r="Z481" s="366"/>
    </row>
    <row r="482" spans="1:26" outlineLevel="1">
      <c r="A482" s="346">
        <f>A372</f>
        <v>2012</v>
      </c>
      <c r="B482" s="41" t="s">
        <v>226</v>
      </c>
      <c r="C482" s="15" t="s">
        <v>227</v>
      </c>
      <c r="D482" s="359">
        <f>D480-D481</f>
        <v>0</v>
      </c>
      <c r="E482" s="359">
        <f>E480-E481</f>
        <v>0</v>
      </c>
      <c r="F482" s="359">
        <f t="shared" ref="F482:K482" si="388">F480-F481</f>
        <v>0</v>
      </c>
      <c r="G482" s="359">
        <f t="shared" si="388"/>
        <v>0</v>
      </c>
      <c r="H482" s="359">
        <f t="shared" si="388"/>
        <v>0</v>
      </c>
      <c r="I482" s="359">
        <f t="shared" si="388"/>
        <v>0</v>
      </c>
      <c r="J482" s="359">
        <f t="shared" si="388"/>
        <v>0</v>
      </c>
      <c r="K482" s="359">
        <f t="shared" si="388"/>
        <v>0</v>
      </c>
      <c r="L482" s="359">
        <f>L480-L481</f>
        <v>0</v>
      </c>
      <c r="M482" s="359">
        <f t="shared" ref="M482:Z482" si="389">M480-M481</f>
        <v>0</v>
      </c>
      <c r="N482" s="359">
        <f t="shared" si="389"/>
        <v>0</v>
      </c>
      <c r="O482" s="360">
        <f t="shared" si="389"/>
        <v>0</v>
      </c>
      <c r="P482" s="360">
        <f t="shared" si="389"/>
        <v>0</v>
      </c>
      <c r="Q482" s="360">
        <f t="shared" si="389"/>
        <v>0</v>
      </c>
      <c r="R482" s="389"/>
      <c r="S482" s="386"/>
      <c r="T482" s="388"/>
      <c r="U482" s="363">
        <f t="shared" si="389"/>
        <v>0</v>
      </c>
      <c r="V482" s="396"/>
      <c r="W482" s="397"/>
      <c r="X482" s="362">
        <f t="shared" si="389"/>
        <v>0</v>
      </c>
      <c r="Y482" s="359">
        <f t="shared" si="389"/>
        <v>0</v>
      </c>
      <c r="Z482" s="359">
        <f t="shared" si="389"/>
        <v>0</v>
      </c>
    </row>
    <row r="483" spans="1:26" outlineLevel="1">
      <c r="A483" s="346">
        <f>A372</f>
        <v>2012</v>
      </c>
      <c r="B483" s="41" t="s">
        <v>228</v>
      </c>
      <c r="C483" s="15" t="s">
        <v>229</v>
      </c>
      <c r="D483" s="366"/>
      <c r="E483" s="366"/>
      <c r="F483" s="366"/>
      <c r="G483" s="366"/>
      <c r="H483" s="366"/>
      <c r="I483" s="366"/>
      <c r="J483" s="359">
        <f t="shared" ref="J483" si="390">L483+N483</f>
        <v>0</v>
      </c>
      <c r="K483" s="359">
        <f t="shared" ref="K483" si="391">M483+O483</f>
        <v>0</v>
      </c>
      <c r="L483" s="366"/>
      <c r="M483" s="366"/>
      <c r="N483" s="366"/>
      <c r="O483" s="369"/>
      <c r="P483" s="370">
        <f>SUMIFS('C2_Hinzu_Kürz'!$D$4:$D$203,'C2_Hinzu_Kürz'!$B$4:$B$203,$A483,'C2_Hinzu_Kürz'!$C$4:$C$203,CONCATENATE($B483," ",C483),'C2_Hinzu_Kürz'!$E$4:$E$203,"Hinzurechnung")</f>
        <v>0</v>
      </c>
      <c r="Q483" s="399">
        <f>SUMIFS('C2_Hinzu_Kürz'!$D$4:$D$203,'C2_Hinzu_Kürz'!$B$4:$B$203,$A483,'C2_Hinzu_Kürz'!$C$4:$C$203,CONCATENATE($B483," ",$C483),'C2_Hinzu_Kürz'!$E$4:$E$203,"Kürzung")</f>
        <v>0</v>
      </c>
      <c r="R483" s="396"/>
      <c r="S483" s="398"/>
      <c r="T483" s="397"/>
      <c r="U483" s="363">
        <f>N483+P483-Q483-R483-S483-T483</f>
        <v>0</v>
      </c>
      <c r="V483" s="389"/>
      <c r="W483" s="388"/>
      <c r="X483" s="371"/>
      <c r="Y483" s="366"/>
      <c r="Z483" s="366"/>
    </row>
    <row r="484" spans="1:26" outlineLevel="1">
      <c r="A484" s="346">
        <f>A372</f>
        <v>2012</v>
      </c>
      <c r="B484" s="41" t="s">
        <v>230</v>
      </c>
      <c r="C484" s="15" t="s">
        <v>231</v>
      </c>
      <c r="D484" s="359">
        <f>SUM(D485:D487)</f>
        <v>0</v>
      </c>
      <c r="E484" s="359">
        <f>SUM(E485:E487)</f>
        <v>0</v>
      </c>
      <c r="F484" s="359">
        <f t="shared" ref="F484:Z484" si="392">SUM(F485:F487)</f>
        <v>0</v>
      </c>
      <c r="G484" s="359">
        <f t="shared" si="392"/>
        <v>0</v>
      </c>
      <c r="H484" s="359">
        <f t="shared" si="392"/>
        <v>0</v>
      </c>
      <c r="I484" s="359">
        <f t="shared" si="392"/>
        <v>0</v>
      </c>
      <c r="J484" s="359">
        <f t="shared" si="392"/>
        <v>0</v>
      </c>
      <c r="K484" s="359">
        <f t="shared" si="392"/>
        <v>0</v>
      </c>
      <c r="L484" s="359">
        <f t="shared" si="392"/>
        <v>0</v>
      </c>
      <c r="M484" s="359">
        <f t="shared" si="392"/>
        <v>0</v>
      </c>
      <c r="N484" s="359">
        <f t="shared" si="392"/>
        <v>0</v>
      </c>
      <c r="O484" s="360">
        <f t="shared" si="392"/>
        <v>0</v>
      </c>
      <c r="P484" s="360">
        <f t="shared" si="392"/>
        <v>0</v>
      </c>
      <c r="Q484" s="360">
        <f t="shared" si="392"/>
        <v>0</v>
      </c>
      <c r="R484" s="389"/>
      <c r="S484" s="386"/>
      <c r="T484" s="388"/>
      <c r="U484" s="363">
        <f t="shared" si="392"/>
        <v>0</v>
      </c>
      <c r="V484" s="389"/>
      <c r="W484" s="388"/>
      <c r="X484" s="362">
        <f t="shared" si="392"/>
        <v>0</v>
      </c>
      <c r="Y484" s="359">
        <f t="shared" si="392"/>
        <v>0</v>
      </c>
      <c r="Z484" s="359">
        <f t="shared" si="392"/>
        <v>0</v>
      </c>
    </row>
    <row r="485" spans="1:26" outlineLevel="1">
      <c r="A485" s="346">
        <f>A372</f>
        <v>2012</v>
      </c>
      <c r="B485" s="47" t="s">
        <v>232</v>
      </c>
      <c r="C485" s="19" t="s">
        <v>950</v>
      </c>
      <c r="D485" s="366"/>
      <c r="E485" s="366"/>
      <c r="F485" s="366"/>
      <c r="G485" s="366"/>
      <c r="H485" s="366"/>
      <c r="I485" s="366"/>
      <c r="J485" s="359">
        <f t="shared" ref="J485:J487" si="393">L485+N485</f>
        <v>0</v>
      </c>
      <c r="K485" s="359">
        <f t="shared" ref="K485:K487" si="394">M485+O485</f>
        <v>0</v>
      </c>
      <c r="L485" s="366"/>
      <c r="M485" s="366"/>
      <c r="N485" s="366"/>
      <c r="O485" s="369"/>
      <c r="P485" s="370">
        <f>SUMIFS('C2_Hinzu_Kürz'!$D$4:$D$203,'C2_Hinzu_Kürz'!$B$4:$B$203,$A485,'C2_Hinzu_Kürz'!$C$4:$C$203,CONCATENATE($B485," ",C485),'C2_Hinzu_Kürz'!$E$4:$E$203,"Hinzurechnung")</f>
        <v>0</v>
      </c>
      <c r="Q485" s="399">
        <f>SUMIFS('C2_Hinzu_Kürz'!$D$4:$D$203,'C2_Hinzu_Kürz'!$B$4:$B$203,$A485,'C2_Hinzu_Kürz'!$C$4:$C$203,CONCATENATE($B485," ",$C485),'C2_Hinzu_Kürz'!$E$4:$E$203,"Kürzung")</f>
        <v>0</v>
      </c>
      <c r="R485" s="389"/>
      <c r="S485" s="386"/>
      <c r="T485" s="388"/>
      <c r="U485" s="363">
        <f>N485+P485-Q485-R485-S485-T485</f>
        <v>0</v>
      </c>
      <c r="V485" s="389"/>
      <c r="W485" s="388"/>
      <c r="X485" s="371"/>
      <c r="Y485" s="366"/>
      <c r="Z485" s="366"/>
    </row>
    <row r="486" spans="1:26" outlineLevel="1">
      <c r="A486" s="346">
        <f>A372</f>
        <v>2012</v>
      </c>
      <c r="B486" s="47" t="s">
        <v>233</v>
      </c>
      <c r="C486" s="19" t="s">
        <v>951</v>
      </c>
      <c r="D486" s="366"/>
      <c r="E486" s="366"/>
      <c r="F486" s="366"/>
      <c r="G486" s="366"/>
      <c r="H486" s="366"/>
      <c r="I486" s="366"/>
      <c r="J486" s="359">
        <f t="shared" si="393"/>
        <v>0</v>
      </c>
      <c r="K486" s="359">
        <f t="shared" si="394"/>
        <v>0</v>
      </c>
      <c r="L486" s="366"/>
      <c r="M486" s="366"/>
      <c r="N486" s="372"/>
      <c r="O486" s="369"/>
      <c r="P486" s="370">
        <f>SUMIFS('C2_Hinzu_Kürz'!$D$4:$D$203,'C2_Hinzu_Kürz'!$B$4:$B$203,$A486,'C2_Hinzu_Kürz'!$C$4:$C$203,CONCATENATE($B486," ",C486),'C2_Hinzu_Kürz'!$E$4:$E$203,"Hinzurechnung")</f>
        <v>0</v>
      </c>
      <c r="Q486" s="399">
        <f>SUMIFS('C2_Hinzu_Kürz'!$D$4:$D$203,'C2_Hinzu_Kürz'!$B$4:$B$203,$A486,'C2_Hinzu_Kürz'!$C$4:$C$203,CONCATENATE($B486," ",$C486),'C2_Hinzu_Kürz'!$E$4:$E$203,"Kürzung")</f>
        <v>0</v>
      </c>
      <c r="R486" s="389"/>
      <c r="S486" s="386"/>
      <c r="T486" s="388"/>
      <c r="U486" s="363">
        <f>N486+P486-Q486-R486-S486-T486</f>
        <v>0</v>
      </c>
      <c r="V486" s="389"/>
      <c r="W486" s="388"/>
      <c r="X486" s="371"/>
      <c r="Y486" s="366"/>
      <c r="Z486" s="366"/>
    </row>
    <row r="487" spans="1:26" outlineLevel="1">
      <c r="A487" s="346">
        <f>A372</f>
        <v>2012</v>
      </c>
      <c r="B487" s="47" t="s">
        <v>234</v>
      </c>
      <c r="C487" s="19" t="s">
        <v>130</v>
      </c>
      <c r="D487" s="366"/>
      <c r="E487" s="369"/>
      <c r="F487" s="366"/>
      <c r="G487" s="366"/>
      <c r="H487" s="366"/>
      <c r="I487" s="366"/>
      <c r="J487" s="359">
        <f t="shared" si="393"/>
        <v>0</v>
      </c>
      <c r="K487" s="359">
        <f t="shared" si="394"/>
        <v>0</v>
      </c>
      <c r="L487" s="366"/>
      <c r="M487" s="369"/>
      <c r="N487" s="370">
        <f>SUMIF('C1_Sonstiges'!B$545:B$594,$A372,'C1_Sonstiges'!D$545:D$594)</f>
        <v>0</v>
      </c>
      <c r="O487" s="373"/>
      <c r="P487" s="370">
        <f>SUMIFS('C2_Hinzu_Kürz'!$D$4:$D$203,'C2_Hinzu_Kürz'!$B$4:$B$203,$A487,'C2_Hinzu_Kürz'!$C$4:$C$203,CONCATENATE($B487," ",C487),'C2_Hinzu_Kürz'!$E$4:$E$203,"Hinzurechnung")</f>
        <v>0</v>
      </c>
      <c r="Q487" s="399">
        <f>SUMIFS('C2_Hinzu_Kürz'!$D$4:$D$203,'C2_Hinzu_Kürz'!$B$4:$B$203,$A487,'C2_Hinzu_Kürz'!$C$4:$C$203,CONCATENATE($B487," ",$C487),'C2_Hinzu_Kürz'!$E$4:$E$203,"Kürzung")</f>
        <v>0</v>
      </c>
      <c r="R487" s="396"/>
      <c r="S487" s="398"/>
      <c r="T487" s="397"/>
      <c r="U487" s="363">
        <f>N487+P487-Q487-R487-S487-T487</f>
        <v>0</v>
      </c>
      <c r="V487" s="389"/>
      <c r="W487" s="388"/>
      <c r="X487" s="371"/>
      <c r="Y487" s="366"/>
      <c r="Z487" s="366"/>
    </row>
    <row r="488" spans="1:26" outlineLevel="1">
      <c r="A488" s="346">
        <f>A372</f>
        <v>2012</v>
      </c>
      <c r="B488" s="41" t="s">
        <v>235</v>
      </c>
      <c r="C488" s="15" t="s">
        <v>236</v>
      </c>
      <c r="D488" s="377">
        <f>D479+D482-D483-D484</f>
        <v>0</v>
      </c>
      <c r="E488" s="377">
        <f>E479+E482-E483-E484</f>
        <v>0</v>
      </c>
      <c r="F488" s="377">
        <f t="shared" ref="F488:K488" si="395">F479+F482-F483-F484</f>
        <v>0</v>
      </c>
      <c r="G488" s="377">
        <f t="shared" si="395"/>
        <v>0</v>
      </c>
      <c r="H488" s="377">
        <f t="shared" si="395"/>
        <v>0</v>
      </c>
      <c r="I488" s="377">
        <f t="shared" si="395"/>
        <v>0</v>
      </c>
      <c r="J488" s="377">
        <f t="shared" si="395"/>
        <v>0</v>
      </c>
      <c r="K488" s="377">
        <f t="shared" si="395"/>
        <v>0</v>
      </c>
      <c r="L488" s="377">
        <f>L479+L482-L483-L484</f>
        <v>0</v>
      </c>
      <c r="M488" s="377">
        <f>M479+M482-M483-M484</f>
        <v>0</v>
      </c>
      <c r="N488" s="378">
        <f>N479+N482-N483-N484</f>
        <v>0</v>
      </c>
      <c r="O488" s="379">
        <f t="shared" ref="O488:Z488" si="396">O479+O482-O483-O484</f>
        <v>0</v>
      </c>
      <c r="P488" s="379">
        <f t="shared" si="396"/>
        <v>0</v>
      </c>
      <c r="Q488" s="379">
        <f t="shared" si="396"/>
        <v>0</v>
      </c>
      <c r="R488" s="389"/>
      <c r="S488" s="386"/>
      <c r="T488" s="388"/>
      <c r="U488" s="363">
        <f t="shared" si="396"/>
        <v>0</v>
      </c>
      <c r="V488" s="396"/>
      <c r="W488" s="397"/>
      <c r="X488" s="362">
        <f t="shared" si="396"/>
        <v>0</v>
      </c>
      <c r="Y488" s="359">
        <f t="shared" si="396"/>
        <v>0</v>
      </c>
      <c r="Z488" s="359">
        <f t="shared" si="396"/>
        <v>0</v>
      </c>
    </row>
    <row r="489" spans="1:26" outlineLevel="1">
      <c r="A489" s="346">
        <f>A372</f>
        <v>2012</v>
      </c>
      <c r="B489" s="41" t="s">
        <v>237</v>
      </c>
      <c r="C489" s="15" t="s">
        <v>238</v>
      </c>
      <c r="D489" s="381"/>
      <c r="E489" s="381"/>
      <c r="F489" s="381"/>
      <c r="G489" s="381"/>
      <c r="H489" s="381"/>
      <c r="I489" s="381"/>
      <c r="J489" s="381"/>
      <c r="K489" s="381"/>
      <c r="L489" s="381"/>
      <c r="M489" s="381"/>
      <c r="N489" s="382"/>
      <c r="O489" s="381"/>
      <c r="P489" s="381"/>
      <c r="Q489" s="381"/>
      <c r="R489" s="386"/>
      <c r="S489" s="386"/>
      <c r="T489" s="388"/>
      <c r="U489" s="400"/>
      <c r="V489" s="389"/>
      <c r="W489" s="386"/>
      <c r="X489" s="381"/>
      <c r="Y489" s="381"/>
      <c r="Z489" s="383"/>
    </row>
    <row r="490" spans="1:26" outlineLevel="1">
      <c r="A490" s="346">
        <f>A372</f>
        <v>2012</v>
      </c>
      <c r="B490" s="41" t="s">
        <v>239</v>
      </c>
      <c r="C490" s="15" t="s">
        <v>240</v>
      </c>
      <c r="D490" s="386"/>
      <c r="E490" s="386"/>
      <c r="F490" s="386"/>
      <c r="G490" s="386"/>
      <c r="H490" s="386"/>
      <c r="I490" s="386"/>
      <c r="J490" s="386"/>
      <c r="K490" s="386"/>
      <c r="L490" s="386"/>
      <c r="M490" s="386"/>
      <c r="N490" s="387"/>
      <c r="O490" s="386"/>
      <c r="P490" s="386"/>
      <c r="Q490" s="386"/>
      <c r="R490" s="386"/>
      <c r="S490" s="386"/>
      <c r="T490" s="388"/>
      <c r="U490" s="400"/>
      <c r="V490" s="389"/>
      <c r="W490" s="386"/>
      <c r="X490" s="386"/>
      <c r="Y490" s="386"/>
      <c r="Z490" s="388"/>
    </row>
    <row r="491" spans="1:26" outlineLevel="1">
      <c r="A491" s="346">
        <f>A372</f>
        <v>2012</v>
      </c>
      <c r="B491" s="41" t="s">
        <v>241</v>
      </c>
      <c r="C491" s="15" t="s">
        <v>242</v>
      </c>
      <c r="D491" s="386"/>
      <c r="E491" s="386"/>
      <c r="F491" s="386"/>
      <c r="G491" s="386"/>
      <c r="H491" s="386"/>
      <c r="I491" s="386"/>
      <c r="J491" s="386"/>
      <c r="K491" s="386"/>
      <c r="L491" s="386"/>
      <c r="M491" s="386"/>
      <c r="N491" s="387"/>
      <c r="O491" s="386"/>
      <c r="P491" s="386"/>
      <c r="Q491" s="386"/>
      <c r="R491" s="386"/>
      <c r="S491" s="386"/>
      <c r="T491" s="388"/>
      <c r="U491" s="400"/>
      <c r="V491" s="389"/>
      <c r="W491" s="386"/>
      <c r="X491" s="386"/>
      <c r="Y491" s="386"/>
      <c r="Z491" s="388"/>
    </row>
    <row r="492" spans="1:26" outlineLevel="1">
      <c r="A492" s="346">
        <f>A372</f>
        <v>2012</v>
      </c>
      <c r="B492" s="41">
        <v>24</v>
      </c>
      <c r="C492" s="15" t="s">
        <v>868</v>
      </c>
      <c r="D492" s="390"/>
      <c r="E492" s="390"/>
      <c r="F492" s="390"/>
      <c r="G492" s="390"/>
      <c r="H492" s="390"/>
      <c r="I492" s="390"/>
      <c r="J492" s="390"/>
      <c r="K492" s="390"/>
      <c r="L492" s="390"/>
      <c r="M492" s="390"/>
      <c r="N492" s="390"/>
      <c r="O492" s="390"/>
      <c r="P492" s="390"/>
      <c r="Q492" s="390"/>
      <c r="R492" s="390"/>
      <c r="S492" s="390"/>
      <c r="T492" s="391"/>
      <c r="U492" s="400"/>
      <c r="V492" s="393"/>
      <c r="W492" s="390"/>
      <c r="X492" s="390"/>
      <c r="Y492" s="390"/>
      <c r="Z492" s="391"/>
    </row>
    <row r="493" spans="1:26" ht="18.75">
      <c r="A493" s="329"/>
      <c r="B493" s="341" t="str">
        <f>CONCATENATE("GuV des Jahres ",A494)</f>
        <v>GuV des Jahres 2011</v>
      </c>
      <c r="C493" s="342"/>
      <c r="D493" s="394"/>
      <c r="E493" s="395"/>
      <c r="F493" s="395"/>
      <c r="G493" s="395"/>
      <c r="H493" s="395"/>
      <c r="I493" s="395"/>
      <c r="J493" s="395"/>
      <c r="K493" s="395"/>
      <c r="L493" s="395"/>
      <c r="M493" s="395"/>
      <c r="N493" s="395"/>
      <c r="O493" s="395"/>
      <c r="P493" s="395"/>
      <c r="Q493" s="395"/>
      <c r="R493" s="395"/>
      <c r="S493" s="395"/>
      <c r="T493" s="395"/>
      <c r="U493" s="395"/>
      <c r="V493" s="395"/>
      <c r="W493" s="395"/>
      <c r="X493" s="395"/>
      <c r="Y493" s="395"/>
      <c r="Z493" s="395"/>
    </row>
    <row r="494" spans="1:26" outlineLevel="1">
      <c r="A494" s="346">
        <v>2011</v>
      </c>
      <c r="B494" s="41" t="s">
        <v>50</v>
      </c>
      <c r="C494" s="9" t="s">
        <v>51</v>
      </c>
      <c r="D494" s="359">
        <f>D495+D511+D517+D518+D519+D520+D522+D523</f>
        <v>0</v>
      </c>
      <c r="E494" s="359">
        <f>E495+E511+E517+E518+E519+E520+E522+E523</f>
        <v>0</v>
      </c>
      <c r="F494" s="359">
        <f t="shared" ref="F494:Z494" si="397">F495+F511+F517+F518+F519+F520+F522+F523</f>
        <v>0</v>
      </c>
      <c r="G494" s="359">
        <f t="shared" si="397"/>
        <v>0</v>
      </c>
      <c r="H494" s="359">
        <f t="shared" si="397"/>
        <v>0</v>
      </c>
      <c r="I494" s="359">
        <f t="shared" si="397"/>
        <v>0</v>
      </c>
      <c r="J494" s="359">
        <f t="shared" si="397"/>
        <v>0</v>
      </c>
      <c r="K494" s="359">
        <f t="shared" si="397"/>
        <v>0</v>
      </c>
      <c r="L494" s="359">
        <f t="shared" si="397"/>
        <v>0</v>
      </c>
      <c r="M494" s="359">
        <f t="shared" si="397"/>
        <v>0</v>
      </c>
      <c r="N494" s="359">
        <f t="shared" si="397"/>
        <v>0</v>
      </c>
      <c r="O494" s="360">
        <f t="shared" si="397"/>
        <v>0</v>
      </c>
      <c r="P494" s="361">
        <f t="shared" si="397"/>
        <v>0</v>
      </c>
      <c r="Q494" s="361">
        <f t="shared" si="397"/>
        <v>0</v>
      </c>
      <c r="R494" s="381"/>
      <c r="S494" s="381"/>
      <c r="T494" s="381"/>
      <c r="U494" s="363">
        <f t="shared" si="397"/>
        <v>0</v>
      </c>
      <c r="V494" s="385"/>
      <c r="W494" s="383"/>
      <c r="X494" s="362">
        <f t="shared" si="397"/>
        <v>0</v>
      </c>
      <c r="Y494" s="359">
        <f t="shared" si="397"/>
        <v>0</v>
      </c>
      <c r="Z494" s="359">
        <f t="shared" si="397"/>
        <v>0</v>
      </c>
    </row>
    <row r="495" spans="1:26" outlineLevel="1">
      <c r="A495" s="346">
        <f>A494</f>
        <v>2011</v>
      </c>
      <c r="B495" s="42" t="s">
        <v>52</v>
      </c>
      <c r="C495" s="9" t="s">
        <v>53</v>
      </c>
      <c r="D495" s="359">
        <f>SUM(D496:D510)</f>
        <v>0</v>
      </c>
      <c r="E495" s="359">
        <f>SUM(E496:E510)</f>
        <v>0</v>
      </c>
      <c r="F495" s="364"/>
      <c r="G495" s="365"/>
      <c r="H495" s="365"/>
      <c r="I495" s="365"/>
      <c r="J495" s="359">
        <f t="shared" ref="J495:Z495" si="398">SUM(J496:J510)</f>
        <v>0</v>
      </c>
      <c r="K495" s="359">
        <f t="shared" si="398"/>
        <v>0</v>
      </c>
      <c r="L495" s="359">
        <f t="shared" si="398"/>
        <v>0</v>
      </c>
      <c r="M495" s="359">
        <f t="shared" si="398"/>
        <v>0</v>
      </c>
      <c r="N495" s="359">
        <f t="shared" si="398"/>
        <v>0</v>
      </c>
      <c r="O495" s="360">
        <f t="shared" si="398"/>
        <v>0</v>
      </c>
      <c r="P495" s="361">
        <f t="shared" si="398"/>
        <v>0</v>
      </c>
      <c r="Q495" s="361">
        <f t="shared" si="398"/>
        <v>0</v>
      </c>
      <c r="R495" s="386"/>
      <c r="S495" s="386"/>
      <c r="T495" s="386"/>
      <c r="U495" s="363">
        <f t="shared" si="398"/>
        <v>0</v>
      </c>
      <c r="V495" s="389"/>
      <c r="W495" s="388"/>
      <c r="X495" s="362">
        <f t="shared" si="398"/>
        <v>0</v>
      </c>
      <c r="Y495" s="359">
        <f t="shared" si="398"/>
        <v>0</v>
      </c>
      <c r="Z495" s="359">
        <f t="shared" si="398"/>
        <v>0</v>
      </c>
    </row>
    <row r="496" spans="1:26" outlineLevel="1">
      <c r="A496" s="346">
        <f>A494</f>
        <v>2011</v>
      </c>
      <c r="B496" s="43" t="s">
        <v>54</v>
      </c>
      <c r="C496" s="10" t="s">
        <v>918</v>
      </c>
      <c r="D496" s="366"/>
      <c r="E496" s="366"/>
      <c r="F496" s="367"/>
      <c r="G496" s="368"/>
      <c r="H496" s="368"/>
      <c r="I496" s="368"/>
      <c r="J496" s="359">
        <f>L496+N496</f>
        <v>0</v>
      </c>
      <c r="K496" s="359">
        <f>M496+O496</f>
        <v>0</v>
      </c>
      <c r="L496" s="366"/>
      <c r="M496" s="366"/>
      <c r="N496" s="366"/>
      <c r="O496" s="369"/>
      <c r="P496" s="370">
        <f>SUMIFS('C2_Hinzu_Kürz'!$D$4:$D$203,'C2_Hinzu_Kürz'!$B$4:$B$203,$A496,'C2_Hinzu_Kürz'!$C$4:$C$203,CONCATENATE($B496," ",C496),'C2_Hinzu_Kürz'!$E$4:$E$203,"Hinzurechnung")</f>
        <v>0</v>
      </c>
      <c r="Q496" s="370">
        <f>SUMIFS('C2_Hinzu_Kürz'!$D$4:$D$203,'C2_Hinzu_Kürz'!$B$4:$B$203,$A496,'C2_Hinzu_Kürz'!$C$4:$C$203,CONCATENATE($B496," ",$C496),'C2_Hinzu_Kürz'!$E$4:$E$203,"Kürzung")</f>
        <v>0</v>
      </c>
      <c r="R496" s="386"/>
      <c r="S496" s="386"/>
      <c r="T496" s="386"/>
      <c r="U496" s="363">
        <f t="shared" ref="U496:U510" si="399">N496+P496-Q496-R496-S496-T496</f>
        <v>0</v>
      </c>
      <c r="V496" s="389"/>
      <c r="W496" s="388"/>
      <c r="X496" s="371"/>
      <c r="Y496" s="366"/>
      <c r="Z496" s="366"/>
    </row>
    <row r="497" spans="1:26" outlineLevel="1">
      <c r="A497" s="346">
        <f>A494</f>
        <v>2011</v>
      </c>
      <c r="B497" s="43" t="s">
        <v>55</v>
      </c>
      <c r="C497" s="10" t="s">
        <v>919</v>
      </c>
      <c r="D497" s="366"/>
      <c r="E497" s="366"/>
      <c r="F497" s="367"/>
      <c r="G497" s="368"/>
      <c r="H497" s="368"/>
      <c r="I497" s="368"/>
      <c r="J497" s="359">
        <f t="shared" ref="J497:J510" si="400">L497+N497</f>
        <v>0</v>
      </c>
      <c r="K497" s="359">
        <f t="shared" ref="K497:K510" si="401">M497+O497</f>
        <v>0</v>
      </c>
      <c r="L497" s="366"/>
      <c r="M497" s="366"/>
      <c r="N497" s="366"/>
      <c r="O497" s="369"/>
      <c r="P497" s="370">
        <f>SUMIFS('C2_Hinzu_Kürz'!$D$4:$D$203,'C2_Hinzu_Kürz'!$B$4:$B$203,$A497,'C2_Hinzu_Kürz'!$C$4:$C$203,CONCATENATE($B497," ",C497),'C2_Hinzu_Kürz'!$E$4:$E$203,"Hinzurechnung")</f>
        <v>0</v>
      </c>
      <c r="Q497" s="370">
        <f>SUMIFS('C2_Hinzu_Kürz'!$D$4:$D$203,'C2_Hinzu_Kürz'!$B$4:$B$203,$A497,'C2_Hinzu_Kürz'!$C$4:$C$203,CONCATENATE($B497," ",$C497),'C2_Hinzu_Kürz'!$E$4:$E$203,"Kürzung")</f>
        <v>0</v>
      </c>
      <c r="R497" s="386"/>
      <c r="S497" s="386"/>
      <c r="T497" s="386"/>
      <c r="U497" s="363">
        <f t="shared" si="399"/>
        <v>0</v>
      </c>
      <c r="V497" s="396"/>
      <c r="W497" s="397"/>
      <c r="X497" s="371"/>
      <c r="Y497" s="366"/>
      <c r="Z497" s="366"/>
    </row>
    <row r="498" spans="1:26" outlineLevel="1">
      <c r="A498" s="346">
        <f>A494</f>
        <v>2011</v>
      </c>
      <c r="B498" s="43" t="s">
        <v>56</v>
      </c>
      <c r="C498" s="10" t="s">
        <v>920</v>
      </c>
      <c r="D498" s="366"/>
      <c r="E498" s="366"/>
      <c r="F498" s="367"/>
      <c r="G498" s="368"/>
      <c r="H498" s="368"/>
      <c r="I498" s="368"/>
      <c r="J498" s="359">
        <f t="shared" si="400"/>
        <v>0</v>
      </c>
      <c r="K498" s="359">
        <f t="shared" si="401"/>
        <v>0</v>
      </c>
      <c r="L498" s="366"/>
      <c r="M498" s="366"/>
      <c r="N498" s="366"/>
      <c r="O498" s="369"/>
      <c r="P498" s="370">
        <f>SUMIFS('C2_Hinzu_Kürz'!$D$4:$D$203,'C2_Hinzu_Kürz'!$B$4:$B$203,$A498,'C2_Hinzu_Kürz'!$C$4:$C$203,CONCATENATE($B498," ",C498),'C2_Hinzu_Kürz'!$E$4:$E$203,"Hinzurechnung")</f>
        <v>0</v>
      </c>
      <c r="Q498" s="370">
        <f>SUMIFS('C2_Hinzu_Kürz'!$D$4:$D$203,'C2_Hinzu_Kürz'!$B$4:$B$203,$A498,'C2_Hinzu_Kürz'!$C$4:$C$203,CONCATENATE($B498," ",$C498),'C2_Hinzu_Kürz'!$E$4:$E$203,"Kürzung")</f>
        <v>0</v>
      </c>
      <c r="R498" s="386"/>
      <c r="S498" s="386"/>
      <c r="T498" s="386"/>
      <c r="U498" s="363">
        <f t="shared" si="399"/>
        <v>0</v>
      </c>
      <c r="V498" s="389"/>
      <c r="W498" s="388"/>
      <c r="X498" s="371"/>
      <c r="Y498" s="366"/>
      <c r="Z498" s="366"/>
    </row>
    <row r="499" spans="1:26" outlineLevel="1">
      <c r="A499" s="346">
        <f>A494</f>
        <v>2011</v>
      </c>
      <c r="B499" s="43" t="s">
        <v>57</v>
      </c>
      <c r="C499" s="10" t="s">
        <v>921</v>
      </c>
      <c r="D499" s="366"/>
      <c r="E499" s="366"/>
      <c r="F499" s="367"/>
      <c r="G499" s="368"/>
      <c r="H499" s="368"/>
      <c r="I499" s="368"/>
      <c r="J499" s="359">
        <f t="shared" si="400"/>
        <v>0</v>
      </c>
      <c r="K499" s="359">
        <f t="shared" si="401"/>
        <v>0</v>
      </c>
      <c r="L499" s="366"/>
      <c r="M499" s="366"/>
      <c r="N499" s="366"/>
      <c r="O499" s="369"/>
      <c r="P499" s="370">
        <f>SUMIFS('C2_Hinzu_Kürz'!$D$4:$D$203,'C2_Hinzu_Kürz'!$B$4:$B$203,$A499,'C2_Hinzu_Kürz'!$C$4:$C$203,CONCATENATE($B499," ",C499),'C2_Hinzu_Kürz'!$E$4:$E$203,"Hinzurechnung")</f>
        <v>0</v>
      </c>
      <c r="Q499" s="370">
        <f>SUMIFS('C2_Hinzu_Kürz'!$D$4:$D$203,'C2_Hinzu_Kürz'!$B$4:$B$203,$A499,'C2_Hinzu_Kürz'!$C$4:$C$203,CONCATENATE($B499," ",$C499),'C2_Hinzu_Kürz'!$E$4:$E$203,"Kürzung")</f>
        <v>0</v>
      </c>
      <c r="R499" s="398"/>
      <c r="S499" s="398"/>
      <c r="T499" s="398"/>
      <c r="U499" s="363">
        <f t="shared" si="399"/>
        <v>0</v>
      </c>
      <c r="V499" s="389"/>
      <c r="W499" s="388"/>
      <c r="X499" s="371"/>
      <c r="Y499" s="366"/>
      <c r="Z499" s="366"/>
    </row>
    <row r="500" spans="1:26" outlineLevel="1">
      <c r="A500" s="346">
        <f>A494</f>
        <v>2011</v>
      </c>
      <c r="B500" s="43" t="s">
        <v>58</v>
      </c>
      <c r="C500" s="10" t="s">
        <v>59</v>
      </c>
      <c r="D500" s="366"/>
      <c r="E500" s="366"/>
      <c r="F500" s="367"/>
      <c r="G500" s="368"/>
      <c r="H500" s="368"/>
      <c r="I500" s="368"/>
      <c r="J500" s="359">
        <f t="shared" si="400"/>
        <v>0</v>
      </c>
      <c r="K500" s="359">
        <f t="shared" si="401"/>
        <v>0</v>
      </c>
      <c r="L500" s="366"/>
      <c r="M500" s="366"/>
      <c r="N500" s="366"/>
      <c r="O500" s="369"/>
      <c r="P500" s="370">
        <f>SUMIFS('C2_Hinzu_Kürz'!$D$4:$D$203,'C2_Hinzu_Kürz'!$B$4:$B$203,$A500,'C2_Hinzu_Kürz'!$C$4:$C$203,CONCATENATE($B500," ",C500),'C2_Hinzu_Kürz'!$E$4:$E$203,"Hinzurechnung")</f>
        <v>0</v>
      </c>
      <c r="Q500" s="370">
        <f>SUMIFS('C2_Hinzu_Kürz'!$D$4:$D$203,'C2_Hinzu_Kürz'!$B$4:$B$203,$A500,'C2_Hinzu_Kürz'!$C$4:$C$203,CONCATENATE($B500," ",$C500),'C2_Hinzu_Kürz'!$E$4:$E$203,"Kürzung")</f>
        <v>0</v>
      </c>
      <c r="R500" s="386"/>
      <c r="S500" s="386"/>
      <c r="T500" s="386"/>
      <c r="U500" s="363">
        <f t="shared" si="399"/>
        <v>0</v>
      </c>
      <c r="V500" s="389"/>
      <c r="W500" s="388"/>
      <c r="X500" s="371"/>
      <c r="Y500" s="366"/>
      <c r="Z500" s="366"/>
    </row>
    <row r="501" spans="1:26" outlineLevel="1">
      <c r="A501" s="346">
        <f>A494</f>
        <v>2011</v>
      </c>
      <c r="B501" s="43" t="s">
        <v>60</v>
      </c>
      <c r="C501" s="10" t="s">
        <v>61</v>
      </c>
      <c r="D501" s="366"/>
      <c r="E501" s="366"/>
      <c r="F501" s="367"/>
      <c r="G501" s="368"/>
      <c r="H501" s="368"/>
      <c r="I501" s="368"/>
      <c r="J501" s="359">
        <f t="shared" si="400"/>
        <v>0</v>
      </c>
      <c r="K501" s="359">
        <f t="shared" si="401"/>
        <v>0</v>
      </c>
      <c r="L501" s="366"/>
      <c r="M501" s="366"/>
      <c r="N501" s="366"/>
      <c r="O501" s="369"/>
      <c r="P501" s="370">
        <f>SUMIFS('C2_Hinzu_Kürz'!$D$4:$D$203,'C2_Hinzu_Kürz'!$B$4:$B$203,$A501,'C2_Hinzu_Kürz'!$C$4:$C$203,CONCATENATE($B501," ",C501),'C2_Hinzu_Kürz'!$E$4:$E$203,"Hinzurechnung")</f>
        <v>0</v>
      </c>
      <c r="Q501" s="370">
        <f>SUMIFS('C2_Hinzu_Kürz'!$D$4:$D$203,'C2_Hinzu_Kürz'!$B$4:$B$203,$A501,'C2_Hinzu_Kürz'!$C$4:$C$203,CONCATENATE($B501," ",$C501),'C2_Hinzu_Kürz'!$E$4:$E$203,"Kürzung")</f>
        <v>0</v>
      </c>
      <c r="R501" s="386"/>
      <c r="S501" s="386"/>
      <c r="T501" s="386"/>
      <c r="U501" s="363">
        <f t="shared" si="399"/>
        <v>0</v>
      </c>
      <c r="V501" s="396"/>
      <c r="W501" s="397"/>
      <c r="X501" s="371"/>
      <c r="Y501" s="366"/>
      <c r="Z501" s="366"/>
    </row>
    <row r="502" spans="1:26" outlineLevel="1">
      <c r="A502" s="346">
        <f>A494</f>
        <v>2011</v>
      </c>
      <c r="B502" s="43" t="s">
        <v>62</v>
      </c>
      <c r="C502" s="10" t="s">
        <v>63</v>
      </c>
      <c r="D502" s="366"/>
      <c r="E502" s="366"/>
      <c r="F502" s="367"/>
      <c r="G502" s="368"/>
      <c r="H502" s="368"/>
      <c r="I502" s="368"/>
      <c r="J502" s="359">
        <f t="shared" si="400"/>
        <v>0</v>
      </c>
      <c r="K502" s="359">
        <f t="shared" si="401"/>
        <v>0</v>
      </c>
      <c r="L502" s="366"/>
      <c r="M502" s="366"/>
      <c r="N502" s="366"/>
      <c r="O502" s="369"/>
      <c r="P502" s="370">
        <f>SUMIFS('C2_Hinzu_Kürz'!$D$4:$D$203,'C2_Hinzu_Kürz'!$B$4:$B$203,$A502,'C2_Hinzu_Kürz'!$C$4:$C$203,CONCATENATE($B502," ",C502),'C2_Hinzu_Kürz'!$E$4:$E$203,"Hinzurechnung")</f>
        <v>0</v>
      </c>
      <c r="Q502" s="370">
        <f>SUMIFS('C2_Hinzu_Kürz'!$D$4:$D$203,'C2_Hinzu_Kürz'!$B$4:$B$203,$A502,'C2_Hinzu_Kürz'!$C$4:$C$203,CONCATENATE($B502," ",$C502),'C2_Hinzu_Kürz'!$E$4:$E$203,"Kürzung")</f>
        <v>0</v>
      </c>
      <c r="R502" s="386"/>
      <c r="S502" s="386"/>
      <c r="T502" s="386"/>
      <c r="U502" s="363">
        <f t="shared" si="399"/>
        <v>0</v>
      </c>
      <c r="V502" s="389"/>
      <c r="W502" s="388"/>
      <c r="X502" s="371"/>
      <c r="Y502" s="366"/>
      <c r="Z502" s="366"/>
    </row>
    <row r="503" spans="1:26" outlineLevel="1">
      <c r="A503" s="346">
        <f>A494</f>
        <v>2011</v>
      </c>
      <c r="B503" s="43" t="s">
        <v>64</v>
      </c>
      <c r="C503" s="11" t="s">
        <v>65</v>
      </c>
      <c r="D503" s="366"/>
      <c r="E503" s="366"/>
      <c r="F503" s="367"/>
      <c r="G503" s="368"/>
      <c r="H503" s="368"/>
      <c r="I503" s="368"/>
      <c r="J503" s="359">
        <f t="shared" si="400"/>
        <v>0</v>
      </c>
      <c r="K503" s="359">
        <f t="shared" si="401"/>
        <v>0</v>
      </c>
      <c r="L503" s="366"/>
      <c r="M503" s="366"/>
      <c r="N503" s="366"/>
      <c r="O503" s="369"/>
      <c r="P503" s="370">
        <f>SUMIFS('C2_Hinzu_Kürz'!$D$4:$D$203,'C2_Hinzu_Kürz'!$B$4:$B$203,$A503,'C2_Hinzu_Kürz'!$C$4:$C$203,CONCATENATE($B503," ",C503),'C2_Hinzu_Kürz'!$E$4:$E$203,"Hinzurechnung")</f>
        <v>0</v>
      </c>
      <c r="Q503" s="370">
        <f>SUMIFS('C2_Hinzu_Kürz'!$D$4:$D$203,'C2_Hinzu_Kürz'!$B$4:$B$203,$A503,'C2_Hinzu_Kürz'!$C$4:$C$203,CONCATENATE($B503," ",$C503),'C2_Hinzu_Kürz'!$E$4:$E$203,"Kürzung")</f>
        <v>0</v>
      </c>
      <c r="R503" s="398"/>
      <c r="S503" s="398"/>
      <c r="T503" s="398"/>
      <c r="U503" s="363">
        <f t="shared" si="399"/>
        <v>0</v>
      </c>
      <c r="V503" s="389"/>
      <c r="W503" s="388"/>
      <c r="X503" s="371"/>
      <c r="Y503" s="366"/>
      <c r="Z503" s="366"/>
    </row>
    <row r="504" spans="1:26" outlineLevel="1">
      <c r="A504" s="346">
        <f>A494</f>
        <v>2011</v>
      </c>
      <c r="B504" s="43" t="s">
        <v>66</v>
      </c>
      <c r="C504" s="10" t="s">
        <v>67</v>
      </c>
      <c r="D504" s="366"/>
      <c r="E504" s="366"/>
      <c r="F504" s="367"/>
      <c r="G504" s="368"/>
      <c r="H504" s="368"/>
      <c r="I504" s="368"/>
      <c r="J504" s="359">
        <f t="shared" si="400"/>
        <v>0</v>
      </c>
      <c r="K504" s="359">
        <f t="shared" si="401"/>
        <v>0</v>
      </c>
      <c r="L504" s="366"/>
      <c r="M504" s="366"/>
      <c r="N504" s="366"/>
      <c r="O504" s="369"/>
      <c r="P504" s="370">
        <f>SUMIFS('C2_Hinzu_Kürz'!$D$4:$D$203,'C2_Hinzu_Kürz'!$B$4:$B$203,$A504,'C2_Hinzu_Kürz'!$C$4:$C$203,CONCATENATE($B504," ",C504),'C2_Hinzu_Kürz'!$E$4:$E$203,"Hinzurechnung")</f>
        <v>0</v>
      </c>
      <c r="Q504" s="370">
        <f>SUMIFS('C2_Hinzu_Kürz'!$D$4:$D$203,'C2_Hinzu_Kürz'!$B$4:$B$203,$A504,'C2_Hinzu_Kürz'!$C$4:$C$203,CONCATENATE($B504," ",$C504),'C2_Hinzu_Kürz'!$E$4:$E$203,"Kürzung")</f>
        <v>0</v>
      </c>
      <c r="R504" s="386"/>
      <c r="S504" s="386"/>
      <c r="T504" s="386"/>
      <c r="U504" s="363">
        <f t="shared" si="399"/>
        <v>0</v>
      </c>
      <c r="V504" s="389"/>
      <c r="W504" s="388"/>
      <c r="X504" s="371"/>
      <c r="Y504" s="366"/>
      <c r="Z504" s="366"/>
    </row>
    <row r="505" spans="1:26" outlineLevel="1">
      <c r="A505" s="346">
        <f>A494</f>
        <v>2011</v>
      </c>
      <c r="B505" s="43" t="s">
        <v>68</v>
      </c>
      <c r="C505" s="10" t="s">
        <v>69</v>
      </c>
      <c r="D505" s="366"/>
      <c r="E505" s="366"/>
      <c r="F505" s="367"/>
      <c r="G505" s="368"/>
      <c r="H505" s="368"/>
      <c r="I505" s="368"/>
      <c r="J505" s="359">
        <f t="shared" si="400"/>
        <v>0</v>
      </c>
      <c r="K505" s="359">
        <f t="shared" si="401"/>
        <v>0</v>
      </c>
      <c r="L505" s="366"/>
      <c r="M505" s="366"/>
      <c r="N505" s="366"/>
      <c r="O505" s="369"/>
      <c r="P505" s="370">
        <f>SUMIFS('C2_Hinzu_Kürz'!$D$4:$D$203,'C2_Hinzu_Kürz'!$B$4:$B$203,$A505,'C2_Hinzu_Kürz'!$C$4:$C$203,CONCATENATE($B505," ",C505),'C2_Hinzu_Kürz'!$E$4:$E$203,"Hinzurechnung")</f>
        <v>0</v>
      </c>
      <c r="Q505" s="370">
        <f>SUMIFS('C2_Hinzu_Kürz'!$D$4:$D$203,'C2_Hinzu_Kürz'!$B$4:$B$203,$A505,'C2_Hinzu_Kürz'!$C$4:$C$203,CONCATENATE($B505," ",$C505),'C2_Hinzu_Kürz'!$E$4:$E$203,"Kürzung")</f>
        <v>0</v>
      </c>
      <c r="R505" s="386"/>
      <c r="S505" s="386"/>
      <c r="T505" s="386"/>
      <c r="U505" s="363">
        <f t="shared" si="399"/>
        <v>0</v>
      </c>
      <c r="V505" s="396"/>
      <c r="W505" s="397"/>
      <c r="X505" s="371"/>
      <c r="Y505" s="366"/>
      <c r="Z505" s="366"/>
    </row>
    <row r="506" spans="1:26" outlineLevel="1">
      <c r="A506" s="346">
        <f>A494</f>
        <v>2011</v>
      </c>
      <c r="B506" s="43" t="s">
        <v>70</v>
      </c>
      <c r="C506" s="10" t="s">
        <v>71</v>
      </c>
      <c r="D506" s="366"/>
      <c r="E506" s="366"/>
      <c r="F506" s="367"/>
      <c r="G506" s="368"/>
      <c r="H506" s="368"/>
      <c r="I506" s="368"/>
      <c r="J506" s="359">
        <f t="shared" si="400"/>
        <v>0</v>
      </c>
      <c r="K506" s="359">
        <f t="shared" si="401"/>
        <v>0</v>
      </c>
      <c r="L506" s="366"/>
      <c r="M506" s="366"/>
      <c r="N506" s="366"/>
      <c r="O506" s="369"/>
      <c r="P506" s="370">
        <f>SUMIFS('C2_Hinzu_Kürz'!$D$4:$D$203,'C2_Hinzu_Kürz'!$B$4:$B$203,$A506,'C2_Hinzu_Kürz'!$C$4:$C$203,CONCATENATE($B506," ",C506),'C2_Hinzu_Kürz'!$E$4:$E$203,"Hinzurechnung")</f>
        <v>0</v>
      </c>
      <c r="Q506" s="370">
        <f>SUMIFS('C2_Hinzu_Kürz'!$D$4:$D$203,'C2_Hinzu_Kürz'!$B$4:$B$203,$A506,'C2_Hinzu_Kürz'!$C$4:$C$203,CONCATENATE($B506," ",$C506),'C2_Hinzu_Kürz'!$E$4:$E$203,"Kürzung")</f>
        <v>0</v>
      </c>
      <c r="R506" s="386"/>
      <c r="S506" s="386"/>
      <c r="T506" s="386"/>
      <c r="U506" s="363">
        <f t="shared" si="399"/>
        <v>0</v>
      </c>
      <c r="V506" s="389"/>
      <c r="W506" s="388"/>
      <c r="X506" s="371"/>
      <c r="Y506" s="366"/>
      <c r="Z506" s="366"/>
    </row>
    <row r="507" spans="1:26" outlineLevel="1">
      <c r="A507" s="346">
        <f>A494</f>
        <v>2011</v>
      </c>
      <c r="B507" s="43" t="s">
        <v>72</v>
      </c>
      <c r="C507" s="11" t="s">
        <v>73</v>
      </c>
      <c r="D507" s="366"/>
      <c r="E507" s="366"/>
      <c r="F507" s="367"/>
      <c r="G507" s="368"/>
      <c r="H507" s="368"/>
      <c r="I507" s="368"/>
      <c r="J507" s="359">
        <f t="shared" si="400"/>
        <v>0</v>
      </c>
      <c r="K507" s="359">
        <f t="shared" si="401"/>
        <v>0</v>
      </c>
      <c r="L507" s="366"/>
      <c r="M507" s="366"/>
      <c r="N507" s="366"/>
      <c r="O507" s="369"/>
      <c r="P507" s="370">
        <f>SUMIFS('C2_Hinzu_Kürz'!$D$4:$D$203,'C2_Hinzu_Kürz'!$B$4:$B$203,$A507,'C2_Hinzu_Kürz'!$C$4:$C$203,CONCATENATE($B507," ",C507),'C2_Hinzu_Kürz'!$E$4:$E$203,"Hinzurechnung")</f>
        <v>0</v>
      </c>
      <c r="Q507" s="370">
        <f>SUMIFS('C2_Hinzu_Kürz'!$D$4:$D$203,'C2_Hinzu_Kürz'!$B$4:$B$203,$A507,'C2_Hinzu_Kürz'!$C$4:$C$203,CONCATENATE($B507," ",$C507),'C2_Hinzu_Kürz'!$E$4:$E$203,"Kürzung")</f>
        <v>0</v>
      </c>
      <c r="R507" s="398"/>
      <c r="S507" s="398"/>
      <c r="T507" s="398"/>
      <c r="U507" s="363">
        <f t="shared" si="399"/>
        <v>0</v>
      </c>
      <c r="V507" s="389"/>
      <c r="W507" s="388"/>
      <c r="X507" s="371"/>
      <c r="Y507" s="366"/>
      <c r="Z507" s="366"/>
    </row>
    <row r="508" spans="1:26" ht="30" outlineLevel="1">
      <c r="A508" s="346">
        <f>A494</f>
        <v>2011</v>
      </c>
      <c r="B508" s="43" t="s">
        <v>74</v>
      </c>
      <c r="C508" s="10" t="s">
        <v>922</v>
      </c>
      <c r="D508" s="366"/>
      <c r="E508" s="366"/>
      <c r="F508" s="367"/>
      <c r="G508" s="368"/>
      <c r="H508" s="368"/>
      <c r="I508" s="368"/>
      <c r="J508" s="359">
        <f t="shared" si="400"/>
        <v>0</v>
      </c>
      <c r="K508" s="359">
        <f t="shared" si="401"/>
        <v>0</v>
      </c>
      <c r="L508" s="366"/>
      <c r="M508" s="366"/>
      <c r="N508" s="372"/>
      <c r="O508" s="369"/>
      <c r="P508" s="370">
        <f>SUMIFS('C2_Hinzu_Kürz'!$D$4:$D$203,'C2_Hinzu_Kürz'!$B$4:$B$203,$A508,'C2_Hinzu_Kürz'!$C$4:$C$203,CONCATENATE($B508," ",C508),'C2_Hinzu_Kürz'!$E$4:$E$203,"Hinzurechnung")</f>
        <v>0</v>
      </c>
      <c r="Q508" s="370">
        <f>SUMIFS('C2_Hinzu_Kürz'!$D$4:$D$203,'C2_Hinzu_Kürz'!$B$4:$B$203,$A508,'C2_Hinzu_Kürz'!$C$4:$C$203,CONCATENATE($B508," ",$C508),'C2_Hinzu_Kürz'!$E$4:$E$203,"Kürzung")</f>
        <v>0</v>
      </c>
      <c r="R508" s="386"/>
      <c r="S508" s="386"/>
      <c r="T508" s="386"/>
      <c r="U508" s="363">
        <f t="shared" si="399"/>
        <v>0</v>
      </c>
      <c r="V508" s="389"/>
      <c r="W508" s="388"/>
      <c r="X508" s="371"/>
      <c r="Y508" s="366"/>
      <c r="Z508" s="366"/>
    </row>
    <row r="509" spans="1:26" outlineLevel="1">
      <c r="A509" s="346">
        <f>A494</f>
        <v>2011</v>
      </c>
      <c r="B509" s="43" t="s">
        <v>75</v>
      </c>
      <c r="C509" s="10" t="s">
        <v>76</v>
      </c>
      <c r="D509" s="366"/>
      <c r="E509" s="369"/>
      <c r="F509" s="367"/>
      <c r="G509" s="368"/>
      <c r="H509" s="368"/>
      <c r="I509" s="368"/>
      <c r="J509" s="359">
        <f t="shared" si="400"/>
        <v>0</v>
      </c>
      <c r="K509" s="359">
        <f t="shared" si="401"/>
        <v>0</v>
      </c>
      <c r="L509" s="366"/>
      <c r="M509" s="369"/>
      <c r="N509" s="370">
        <f>SUMIF('C1_Sonstiges'!B$5:B$54,$A494,'C1_Sonstiges'!D$5:D$54)</f>
        <v>0</v>
      </c>
      <c r="O509" s="373"/>
      <c r="P509" s="370">
        <f>SUMIFS('C2_Hinzu_Kürz'!$D$4:$D$203,'C2_Hinzu_Kürz'!$B$4:$B$203,$A509,'C2_Hinzu_Kürz'!$C$4:$C$203,CONCATENATE($B509," ",C509),'C2_Hinzu_Kürz'!$E$4:$E$203,"Hinzurechnung")</f>
        <v>0</v>
      </c>
      <c r="Q509" s="370">
        <f>SUMIFS('C2_Hinzu_Kürz'!$D$4:$D$203,'C2_Hinzu_Kürz'!$B$4:$B$203,$A509,'C2_Hinzu_Kürz'!$C$4:$C$203,CONCATENATE($B509," ",$C509),'C2_Hinzu_Kürz'!$E$4:$E$203,"Kürzung")</f>
        <v>0</v>
      </c>
      <c r="R509" s="386"/>
      <c r="S509" s="386"/>
      <c r="T509" s="386"/>
      <c r="U509" s="363">
        <f t="shared" si="399"/>
        <v>0</v>
      </c>
      <c r="V509" s="389"/>
      <c r="W509" s="388"/>
      <c r="X509" s="371"/>
      <c r="Y509" s="366"/>
      <c r="Z509" s="366"/>
    </row>
    <row r="510" spans="1:26" outlineLevel="1">
      <c r="A510" s="346">
        <f>A494</f>
        <v>2011</v>
      </c>
      <c r="B510" s="43" t="s">
        <v>77</v>
      </c>
      <c r="C510" s="10" t="s">
        <v>78</v>
      </c>
      <c r="D510" s="366"/>
      <c r="E510" s="369"/>
      <c r="F510" s="367"/>
      <c r="G510" s="368"/>
      <c r="H510" s="368"/>
      <c r="I510" s="368"/>
      <c r="J510" s="359">
        <f t="shared" si="400"/>
        <v>0</v>
      </c>
      <c r="K510" s="359">
        <f t="shared" si="401"/>
        <v>0</v>
      </c>
      <c r="L510" s="366"/>
      <c r="M510" s="369"/>
      <c r="N510" s="370">
        <f>SUMIF('C1_Sonstiges'!B$59:B$108,$A494,'C1_Sonstiges'!D$59:D$108)</f>
        <v>0</v>
      </c>
      <c r="O510" s="373"/>
      <c r="P510" s="370">
        <f>SUMIFS('C2_Hinzu_Kürz'!$D$4:$D$203,'C2_Hinzu_Kürz'!$B$4:$B$203,$A510,'C2_Hinzu_Kürz'!$C$4:$C$203,CONCATENATE($B510," ",C510),'C2_Hinzu_Kürz'!$E$4:$E$203,"Hinzurechnung")</f>
        <v>0</v>
      </c>
      <c r="Q510" s="370">
        <f>SUMIFS('C2_Hinzu_Kürz'!$D$4:$D$203,'C2_Hinzu_Kürz'!$B$4:$B$203,$A510,'C2_Hinzu_Kürz'!$C$4:$C$203,CONCATENATE($B510," ",$C510),'C2_Hinzu_Kürz'!$E$4:$E$203,"Kürzung")</f>
        <v>0</v>
      </c>
      <c r="R510" s="386"/>
      <c r="S510" s="386"/>
      <c r="T510" s="386"/>
      <c r="U510" s="363">
        <f t="shared" si="399"/>
        <v>0</v>
      </c>
      <c r="V510" s="389"/>
      <c r="W510" s="388"/>
      <c r="X510" s="371"/>
      <c r="Y510" s="366"/>
      <c r="Z510" s="366"/>
    </row>
    <row r="511" spans="1:26" outlineLevel="1">
      <c r="A511" s="346">
        <f>A494</f>
        <v>2011</v>
      </c>
      <c r="B511" s="44" t="s">
        <v>79</v>
      </c>
      <c r="C511" s="12" t="s">
        <v>80</v>
      </c>
      <c r="D511" s="359">
        <f>D512+D513+D514+D515+D516</f>
        <v>0</v>
      </c>
      <c r="E511" s="359">
        <f>E512+E513+E514+E515+E516</f>
        <v>0</v>
      </c>
      <c r="F511" s="359">
        <f t="shared" ref="F511:Z511" si="402">F512+F513+F514+F515+F516</f>
        <v>0</v>
      </c>
      <c r="G511" s="359">
        <f t="shared" si="402"/>
        <v>0</v>
      </c>
      <c r="H511" s="359">
        <f t="shared" si="402"/>
        <v>0</v>
      </c>
      <c r="I511" s="359">
        <f t="shared" si="402"/>
        <v>0</v>
      </c>
      <c r="J511" s="359">
        <f t="shared" si="402"/>
        <v>0</v>
      </c>
      <c r="K511" s="359">
        <f t="shared" si="402"/>
        <v>0</v>
      </c>
      <c r="L511" s="359">
        <f t="shared" si="402"/>
        <v>0</v>
      </c>
      <c r="M511" s="359">
        <f t="shared" si="402"/>
        <v>0</v>
      </c>
      <c r="N511" s="374">
        <f t="shared" si="402"/>
        <v>0</v>
      </c>
      <c r="O511" s="360">
        <f t="shared" si="402"/>
        <v>0</v>
      </c>
      <c r="P511" s="360">
        <f t="shared" si="402"/>
        <v>0</v>
      </c>
      <c r="Q511" s="360">
        <f t="shared" si="402"/>
        <v>0</v>
      </c>
      <c r="R511" s="389"/>
      <c r="S511" s="386"/>
      <c r="T511" s="388"/>
      <c r="U511" s="363">
        <f t="shared" si="402"/>
        <v>0</v>
      </c>
      <c r="V511" s="396"/>
      <c r="W511" s="397"/>
      <c r="X511" s="362">
        <f t="shared" si="402"/>
        <v>0</v>
      </c>
      <c r="Y511" s="359">
        <f t="shared" si="402"/>
        <v>0</v>
      </c>
      <c r="Z511" s="359">
        <f t="shared" si="402"/>
        <v>0</v>
      </c>
    </row>
    <row r="512" spans="1:26" outlineLevel="1">
      <c r="A512" s="346">
        <f>A494</f>
        <v>2011</v>
      </c>
      <c r="B512" s="45" t="s">
        <v>81</v>
      </c>
      <c r="C512" s="14" t="s">
        <v>82</v>
      </c>
      <c r="D512" s="366"/>
      <c r="E512" s="366"/>
      <c r="F512" s="366"/>
      <c r="G512" s="366"/>
      <c r="H512" s="366"/>
      <c r="I512" s="366"/>
      <c r="J512" s="359">
        <f t="shared" ref="J512:J525" si="403">L512+N512</f>
        <v>0</v>
      </c>
      <c r="K512" s="359">
        <f t="shared" ref="K512:K525" si="404">M512+O512</f>
        <v>0</v>
      </c>
      <c r="L512" s="366"/>
      <c r="M512" s="366"/>
      <c r="N512" s="366"/>
      <c r="O512" s="369"/>
      <c r="P512" s="370">
        <f>SUMIFS('C2_Hinzu_Kürz'!$D$4:$D$203,'C2_Hinzu_Kürz'!$B$4:$B$203,$A512,'C2_Hinzu_Kürz'!$C$4:$C$203,CONCATENATE($B512," ",C512),'C2_Hinzu_Kürz'!$E$4:$E$203,"Hinzurechnung")</f>
        <v>0</v>
      </c>
      <c r="Q512" s="370">
        <f>SUMIFS('C2_Hinzu_Kürz'!$D$4:$D$203,'C2_Hinzu_Kürz'!$B$4:$B$203,$A512,'C2_Hinzu_Kürz'!$C$4:$C$203,CONCATENATE($B512," ",$C512),'C2_Hinzu_Kürz'!$E$4:$E$203,"Kürzung")</f>
        <v>0</v>
      </c>
      <c r="R512" s="389"/>
      <c r="S512" s="386"/>
      <c r="T512" s="388"/>
      <c r="U512" s="363">
        <f t="shared" ref="U512:U525" si="405">N512+P512-Q512-R512-S512-T512</f>
        <v>0</v>
      </c>
      <c r="V512" s="389"/>
      <c r="W512" s="388"/>
      <c r="X512" s="371"/>
      <c r="Y512" s="366"/>
      <c r="Z512" s="366"/>
    </row>
    <row r="513" spans="1:26" outlineLevel="1">
      <c r="A513" s="346">
        <f>A494</f>
        <v>2011</v>
      </c>
      <c r="B513" s="45" t="s">
        <v>83</v>
      </c>
      <c r="C513" s="14" t="s">
        <v>84</v>
      </c>
      <c r="D513" s="366"/>
      <c r="E513" s="366"/>
      <c r="F513" s="366"/>
      <c r="G513" s="366"/>
      <c r="H513" s="366"/>
      <c r="I513" s="366"/>
      <c r="J513" s="359">
        <f t="shared" si="403"/>
        <v>0</v>
      </c>
      <c r="K513" s="359">
        <f t="shared" si="404"/>
        <v>0</v>
      </c>
      <c r="L513" s="366"/>
      <c r="M513" s="366"/>
      <c r="N513" s="366"/>
      <c r="O513" s="369"/>
      <c r="P513" s="370">
        <f>SUMIFS('C2_Hinzu_Kürz'!$D$4:$D$203,'C2_Hinzu_Kürz'!$B$4:$B$203,$A513,'C2_Hinzu_Kürz'!$C$4:$C$203,CONCATENATE($B513," ",C513),'C2_Hinzu_Kürz'!$E$4:$E$203,"Hinzurechnung")</f>
        <v>0</v>
      </c>
      <c r="Q513" s="370">
        <f>SUMIFS('C2_Hinzu_Kürz'!$D$4:$D$203,'C2_Hinzu_Kürz'!$B$4:$B$203,$A513,'C2_Hinzu_Kürz'!$C$4:$C$203,CONCATENATE($B513," ",$C513),'C2_Hinzu_Kürz'!$E$4:$E$203,"Kürzung")</f>
        <v>0</v>
      </c>
      <c r="R513" s="389"/>
      <c r="S513" s="386"/>
      <c r="T513" s="388"/>
      <c r="U513" s="363">
        <f t="shared" si="405"/>
        <v>0</v>
      </c>
      <c r="V513" s="389"/>
      <c r="W513" s="388"/>
      <c r="X513" s="371"/>
      <c r="Y513" s="366"/>
      <c r="Z513" s="366"/>
    </row>
    <row r="514" spans="1:26" outlineLevel="1">
      <c r="A514" s="346">
        <f>A494</f>
        <v>2011</v>
      </c>
      <c r="B514" s="45" t="s">
        <v>85</v>
      </c>
      <c r="C514" s="14" t="s">
        <v>86</v>
      </c>
      <c r="D514" s="366"/>
      <c r="E514" s="366"/>
      <c r="F514" s="366"/>
      <c r="G514" s="366"/>
      <c r="H514" s="366"/>
      <c r="I514" s="366"/>
      <c r="J514" s="359">
        <f t="shared" si="403"/>
        <v>0</v>
      </c>
      <c r="K514" s="359">
        <f t="shared" si="404"/>
        <v>0</v>
      </c>
      <c r="L514" s="366"/>
      <c r="M514" s="366"/>
      <c r="N514" s="366"/>
      <c r="O514" s="369"/>
      <c r="P514" s="370">
        <f>SUMIFS('C2_Hinzu_Kürz'!$D$4:$D$203,'C2_Hinzu_Kürz'!$B$4:$B$203,$A514,'C2_Hinzu_Kürz'!$C$4:$C$203,CONCATENATE($B514," ",C514),'C2_Hinzu_Kürz'!$E$4:$E$203,"Hinzurechnung")</f>
        <v>0</v>
      </c>
      <c r="Q514" s="370">
        <f>SUMIFS('C2_Hinzu_Kürz'!$D$4:$D$203,'C2_Hinzu_Kürz'!$B$4:$B$203,$A514,'C2_Hinzu_Kürz'!$C$4:$C$203,CONCATENATE($B514," ",$C514),'C2_Hinzu_Kürz'!$E$4:$E$203,"Kürzung")</f>
        <v>0</v>
      </c>
      <c r="R514" s="396"/>
      <c r="S514" s="398"/>
      <c r="T514" s="397"/>
      <c r="U514" s="363">
        <f t="shared" si="405"/>
        <v>0</v>
      </c>
      <c r="V514" s="389"/>
      <c r="W514" s="388"/>
      <c r="X514" s="371"/>
      <c r="Y514" s="366"/>
      <c r="Z514" s="366"/>
    </row>
    <row r="515" spans="1:26" outlineLevel="1">
      <c r="A515" s="346">
        <f>A494</f>
        <v>2011</v>
      </c>
      <c r="B515" s="45" t="s">
        <v>87</v>
      </c>
      <c r="C515" s="14" t="s">
        <v>88</v>
      </c>
      <c r="D515" s="366"/>
      <c r="E515" s="366"/>
      <c r="F515" s="366"/>
      <c r="G515" s="366"/>
      <c r="H515" s="366"/>
      <c r="I515" s="366"/>
      <c r="J515" s="359">
        <f t="shared" si="403"/>
        <v>0</v>
      </c>
      <c r="K515" s="359">
        <f t="shared" si="404"/>
        <v>0</v>
      </c>
      <c r="L515" s="366"/>
      <c r="M515" s="366"/>
      <c r="N515" s="366"/>
      <c r="O515" s="369"/>
      <c r="P515" s="370">
        <f>SUMIFS('C2_Hinzu_Kürz'!$D$4:$D$203,'C2_Hinzu_Kürz'!$B$4:$B$203,$A515,'C2_Hinzu_Kürz'!$C$4:$C$203,CONCATENATE($B515," ",C515),'C2_Hinzu_Kürz'!$E$4:$E$203,"Hinzurechnung")</f>
        <v>0</v>
      </c>
      <c r="Q515" s="370">
        <f>SUMIFS('C2_Hinzu_Kürz'!$D$4:$D$203,'C2_Hinzu_Kürz'!$B$4:$B$203,$A515,'C2_Hinzu_Kürz'!$C$4:$C$203,CONCATENATE($B515," ",$C515),'C2_Hinzu_Kürz'!$E$4:$E$203,"Kürzung")</f>
        <v>0</v>
      </c>
      <c r="R515" s="389"/>
      <c r="S515" s="386"/>
      <c r="T515" s="388"/>
      <c r="U515" s="363">
        <f t="shared" si="405"/>
        <v>0</v>
      </c>
      <c r="V515" s="396"/>
      <c r="W515" s="397"/>
      <c r="X515" s="371"/>
      <c r="Y515" s="366"/>
      <c r="Z515" s="366"/>
    </row>
    <row r="516" spans="1:26" outlineLevel="1">
      <c r="A516" s="346">
        <f>A494</f>
        <v>2011</v>
      </c>
      <c r="B516" s="45" t="s">
        <v>89</v>
      </c>
      <c r="C516" s="14" t="s">
        <v>90</v>
      </c>
      <c r="D516" s="366"/>
      <c r="E516" s="366"/>
      <c r="F516" s="366"/>
      <c r="G516" s="366"/>
      <c r="H516" s="366"/>
      <c r="I516" s="366"/>
      <c r="J516" s="359">
        <f t="shared" si="403"/>
        <v>0</v>
      </c>
      <c r="K516" s="359">
        <f t="shared" si="404"/>
        <v>0</v>
      </c>
      <c r="L516" s="366"/>
      <c r="M516" s="366"/>
      <c r="N516" s="366"/>
      <c r="O516" s="369"/>
      <c r="P516" s="370">
        <f>SUMIFS('C2_Hinzu_Kürz'!$D$4:$D$203,'C2_Hinzu_Kürz'!$B$4:$B$203,$A516,'C2_Hinzu_Kürz'!$C$4:$C$203,CONCATENATE($B516," ",C516),'C2_Hinzu_Kürz'!$E$4:$E$203,"Hinzurechnung")</f>
        <v>0</v>
      </c>
      <c r="Q516" s="370">
        <f>SUMIFS('C2_Hinzu_Kürz'!$D$4:$D$203,'C2_Hinzu_Kürz'!$B$4:$B$203,$A516,'C2_Hinzu_Kürz'!$C$4:$C$203,CONCATENATE($B516," ",$C516),'C2_Hinzu_Kürz'!$E$4:$E$203,"Kürzung")</f>
        <v>0</v>
      </c>
      <c r="R516" s="389"/>
      <c r="S516" s="386"/>
      <c r="T516" s="388"/>
      <c r="U516" s="363">
        <f t="shared" si="405"/>
        <v>0</v>
      </c>
      <c r="V516" s="389"/>
      <c r="W516" s="388"/>
      <c r="X516" s="371"/>
      <c r="Y516" s="366"/>
      <c r="Z516" s="366"/>
    </row>
    <row r="517" spans="1:26" outlineLevel="1">
      <c r="A517" s="346">
        <f>A494</f>
        <v>2011</v>
      </c>
      <c r="B517" s="44" t="s">
        <v>91</v>
      </c>
      <c r="C517" s="12" t="s">
        <v>92</v>
      </c>
      <c r="D517" s="366"/>
      <c r="E517" s="366"/>
      <c r="F517" s="366"/>
      <c r="G517" s="366"/>
      <c r="H517" s="366"/>
      <c r="I517" s="366"/>
      <c r="J517" s="359">
        <f t="shared" si="403"/>
        <v>0</v>
      </c>
      <c r="K517" s="359">
        <f t="shared" si="404"/>
        <v>0</v>
      </c>
      <c r="L517" s="366"/>
      <c r="M517" s="366"/>
      <c r="N517" s="366"/>
      <c r="O517" s="369"/>
      <c r="P517" s="370">
        <f>SUMIFS('C2_Hinzu_Kürz'!$D$4:$D$203,'C2_Hinzu_Kürz'!$B$4:$B$203,$A517,'C2_Hinzu_Kürz'!$C$4:$C$203,CONCATENATE($B517," ",C517),'C2_Hinzu_Kürz'!$E$4:$E$203,"Hinzurechnung")</f>
        <v>0</v>
      </c>
      <c r="Q517" s="370">
        <f>SUMIFS('C2_Hinzu_Kürz'!$D$4:$D$203,'C2_Hinzu_Kürz'!$B$4:$B$203,$A517,'C2_Hinzu_Kürz'!$C$4:$C$203,CONCATENATE($B517," ",$C517),'C2_Hinzu_Kürz'!$E$4:$E$203,"Kürzung")</f>
        <v>0</v>
      </c>
      <c r="R517" s="389"/>
      <c r="S517" s="386"/>
      <c r="T517" s="388"/>
      <c r="U517" s="363">
        <f t="shared" si="405"/>
        <v>0</v>
      </c>
      <c r="V517" s="389"/>
      <c r="W517" s="388"/>
      <c r="X517" s="371"/>
      <c r="Y517" s="366"/>
      <c r="Z517" s="366"/>
    </row>
    <row r="518" spans="1:26" outlineLevel="1">
      <c r="A518" s="346">
        <f>A494</f>
        <v>2011</v>
      </c>
      <c r="B518" s="44" t="s">
        <v>93</v>
      </c>
      <c r="C518" s="15" t="s">
        <v>94</v>
      </c>
      <c r="D518" s="366"/>
      <c r="E518" s="366"/>
      <c r="F518" s="366"/>
      <c r="G518" s="366"/>
      <c r="H518" s="366"/>
      <c r="I518" s="366"/>
      <c r="J518" s="359">
        <f t="shared" si="403"/>
        <v>0</v>
      </c>
      <c r="K518" s="359">
        <f t="shared" si="404"/>
        <v>0</v>
      </c>
      <c r="L518" s="366"/>
      <c r="M518" s="366"/>
      <c r="N518" s="366"/>
      <c r="O518" s="369"/>
      <c r="P518" s="370">
        <f>SUMIFS('C2_Hinzu_Kürz'!$D$4:$D$203,'C2_Hinzu_Kürz'!$B$4:$B$203,$A518,'C2_Hinzu_Kürz'!$C$4:$C$203,CONCATENATE($B518," ",C518),'C2_Hinzu_Kürz'!$E$4:$E$203,"Hinzurechnung")</f>
        <v>0</v>
      </c>
      <c r="Q518" s="370">
        <f>SUMIFS('C2_Hinzu_Kürz'!$D$4:$D$203,'C2_Hinzu_Kürz'!$B$4:$B$203,$A518,'C2_Hinzu_Kürz'!$C$4:$C$203,CONCATENATE($B518," ",$C518),'C2_Hinzu_Kürz'!$E$4:$E$203,"Kürzung")</f>
        <v>0</v>
      </c>
      <c r="R518" s="396"/>
      <c r="S518" s="398"/>
      <c r="T518" s="397"/>
      <c r="U518" s="363">
        <f t="shared" si="405"/>
        <v>0</v>
      </c>
      <c r="V518" s="389"/>
      <c r="W518" s="388"/>
      <c r="X518" s="371"/>
      <c r="Y518" s="366"/>
      <c r="Z518" s="366"/>
    </row>
    <row r="519" spans="1:26" outlineLevel="1">
      <c r="A519" s="346">
        <f>A494</f>
        <v>2011</v>
      </c>
      <c r="B519" s="44" t="s">
        <v>95</v>
      </c>
      <c r="C519" s="15" t="s">
        <v>96</v>
      </c>
      <c r="D519" s="366"/>
      <c r="E519" s="366"/>
      <c r="F519" s="366"/>
      <c r="G519" s="366"/>
      <c r="H519" s="366"/>
      <c r="I519" s="366"/>
      <c r="J519" s="359">
        <f t="shared" si="403"/>
        <v>0</v>
      </c>
      <c r="K519" s="359">
        <f t="shared" si="404"/>
        <v>0</v>
      </c>
      <c r="L519" s="366"/>
      <c r="M519" s="366"/>
      <c r="N519" s="372"/>
      <c r="O519" s="369"/>
      <c r="P519" s="370">
        <f>SUMIFS('C2_Hinzu_Kürz'!$D$4:$D$203,'C2_Hinzu_Kürz'!$B$4:$B$203,$A519,'C2_Hinzu_Kürz'!$C$4:$C$203,CONCATENATE($B519," ",C519),'C2_Hinzu_Kürz'!$E$4:$E$203,"Hinzurechnung")</f>
        <v>0</v>
      </c>
      <c r="Q519" s="370">
        <f>SUMIFS('C2_Hinzu_Kürz'!$D$4:$D$203,'C2_Hinzu_Kürz'!$B$4:$B$203,$A519,'C2_Hinzu_Kürz'!$C$4:$C$203,CONCATENATE($B519," ",$C519),'C2_Hinzu_Kürz'!$E$4:$E$203,"Kürzung")</f>
        <v>0</v>
      </c>
      <c r="R519" s="389"/>
      <c r="S519" s="386"/>
      <c r="T519" s="388"/>
      <c r="U519" s="363">
        <f t="shared" si="405"/>
        <v>0</v>
      </c>
      <c r="V519" s="396"/>
      <c r="W519" s="397"/>
      <c r="X519" s="371"/>
      <c r="Y519" s="366"/>
      <c r="Z519" s="366"/>
    </row>
    <row r="520" spans="1:26" outlineLevel="1">
      <c r="A520" s="346">
        <f>A494</f>
        <v>2011</v>
      </c>
      <c r="B520" s="44" t="s">
        <v>97</v>
      </c>
      <c r="C520" s="15" t="s">
        <v>98</v>
      </c>
      <c r="D520" s="366"/>
      <c r="E520" s="369"/>
      <c r="F520" s="366"/>
      <c r="G520" s="366"/>
      <c r="H520" s="366"/>
      <c r="I520" s="366"/>
      <c r="J520" s="359">
        <f t="shared" si="403"/>
        <v>0</v>
      </c>
      <c r="K520" s="359">
        <f t="shared" si="404"/>
        <v>0</v>
      </c>
      <c r="L520" s="366"/>
      <c r="M520" s="369"/>
      <c r="N520" s="370">
        <f>SUMIF('C1_Sonstiges'!B$113:B$162,$A494,'C1_Sonstiges'!D$113:D$162)</f>
        <v>0</v>
      </c>
      <c r="O520" s="373"/>
      <c r="P520" s="370">
        <f>SUMIFS('C2_Hinzu_Kürz'!$D$4:$D$203,'C2_Hinzu_Kürz'!$B$4:$B$203,$A520,'C2_Hinzu_Kürz'!$C$4:$C$203,CONCATENATE($B520," ",C520),'C2_Hinzu_Kürz'!$E$4:$E$203,"Hinzurechnung")</f>
        <v>0</v>
      </c>
      <c r="Q520" s="370">
        <f>SUMIFS('C2_Hinzu_Kürz'!$D$4:$D$203,'C2_Hinzu_Kürz'!$B$4:$B$203,$A520,'C2_Hinzu_Kürz'!$C$4:$C$203,CONCATENATE($B520," ",$C520),'C2_Hinzu_Kürz'!$E$4:$E$203,"Kürzung")</f>
        <v>0</v>
      </c>
      <c r="R520" s="389"/>
      <c r="S520" s="386"/>
      <c r="T520" s="388"/>
      <c r="U520" s="363">
        <f t="shared" si="405"/>
        <v>0</v>
      </c>
      <c r="V520" s="389"/>
      <c r="W520" s="388"/>
      <c r="X520" s="371"/>
      <c r="Y520" s="366"/>
      <c r="Z520" s="366"/>
    </row>
    <row r="521" spans="1:26" outlineLevel="1">
      <c r="A521" s="346">
        <f>A494</f>
        <v>2011</v>
      </c>
      <c r="B521" s="44" t="s">
        <v>99</v>
      </c>
      <c r="C521" s="9" t="s">
        <v>100</v>
      </c>
      <c r="D521" s="366"/>
      <c r="E521" s="366"/>
      <c r="F521" s="366"/>
      <c r="G521" s="366"/>
      <c r="H521" s="366"/>
      <c r="I521" s="366"/>
      <c r="J521" s="359">
        <f t="shared" si="403"/>
        <v>0</v>
      </c>
      <c r="K521" s="359">
        <f t="shared" si="404"/>
        <v>0</v>
      </c>
      <c r="L521" s="366"/>
      <c r="M521" s="366"/>
      <c r="N521" s="375"/>
      <c r="O521" s="369"/>
      <c r="P521" s="370">
        <f>SUMIFS('C2_Hinzu_Kürz'!$D$4:$D$203,'C2_Hinzu_Kürz'!$B$4:$B$203,$A521,'C2_Hinzu_Kürz'!$C$4:$C$203,CONCATENATE($B521," ",C521),'C2_Hinzu_Kürz'!$E$4:$E$203,"Hinzurechnung")</f>
        <v>0</v>
      </c>
      <c r="Q521" s="370">
        <f>SUMIFS('C2_Hinzu_Kürz'!$D$4:$D$203,'C2_Hinzu_Kürz'!$B$4:$B$203,$A521,'C2_Hinzu_Kürz'!$C$4:$C$203,CONCATENATE($B521," ",$C521),'C2_Hinzu_Kürz'!$E$4:$E$203,"Kürzung")</f>
        <v>0</v>
      </c>
      <c r="R521" s="389"/>
      <c r="S521" s="386"/>
      <c r="T521" s="388"/>
      <c r="U521" s="363">
        <f t="shared" si="405"/>
        <v>0</v>
      </c>
      <c r="V521" s="389"/>
      <c r="W521" s="388"/>
      <c r="X521" s="371"/>
      <c r="Y521" s="366"/>
      <c r="Z521" s="366"/>
    </row>
    <row r="522" spans="1:26" outlineLevel="1">
      <c r="A522" s="346">
        <f>A494</f>
        <v>2011</v>
      </c>
      <c r="B522" s="44" t="s">
        <v>101</v>
      </c>
      <c r="C522" s="9" t="s">
        <v>102</v>
      </c>
      <c r="D522" s="366"/>
      <c r="E522" s="366"/>
      <c r="F522" s="366"/>
      <c r="G522" s="366"/>
      <c r="H522" s="366"/>
      <c r="I522" s="366"/>
      <c r="J522" s="359">
        <f t="shared" si="403"/>
        <v>0</v>
      </c>
      <c r="K522" s="359">
        <f t="shared" si="404"/>
        <v>0</v>
      </c>
      <c r="L522" s="366"/>
      <c r="M522" s="366"/>
      <c r="N522" s="366"/>
      <c r="O522" s="369"/>
      <c r="P522" s="370">
        <f>SUMIFS('C2_Hinzu_Kürz'!$D$4:$D$203,'C2_Hinzu_Kürz'!$B$4:$B$203,$A522,'C2_Hinzu_Kürz'!$C$4:$C$203,CONCATENATE($B522," ",C522),'C2_Hinzu_Kürz'!$E$4:$E$203,"Hinzurechnung")</f>
        <v>0</v>
      </c>
      <c r="Q522" s="370">
        <f>SUMIFS('C2_Hinzu_Kürz'!$D$4:$D$203,'C2_Hinzu_Kürz'!$B$4:$B$203,$A522,'C2_Hinzu_Kürz'!$C$4:$C$203,CONCATENATE($B522," ",$C522),'C2_Hinzu_Kürz'!$E$4:$E$203,"Kürzung")</f>
        <v>0</v>
      </c>
      <c r="R522" s="389"/>
      <c r="S522" s="386"/>
      <c r="T522" s="388"/>
      <c r="U522" s="363">
        <f t="shared" si="405"/>
        <v>0</v>
      </c>
      <c r="V522" s="389"/>
      <c r="W522" s="388"/>
      <c r="X522" s="371"/>
      <c r="Y522" s="366"/>
      <c r="Z522" s="366"/>
    </row>
    <row r="523" spans="1:26" outlineLevel="1">
      <c r="A523" s="346">
        <f>A494</f>
        <v>2011</v>
      </c>
      <c r="B523" s="44" t="s">
        <v>103</v>
      </c>
      <c r="C523" s="9" t="s">
        <v>104</v>
      </c>
      <c r="D523" s="366"/>
      <c r="E523" s="366"/>
      <c r="F523" s="366"/>
      <c r="G523" s="366"/>
      <c r="H523" s="366"/>
      <c r="I523" s="366"/>
      <c r="J523" s="359">
        <f t="shared" si="403"/>
        <v>0</v>
      </c>
      <c r="K523" s="359">
        <f t="shared" si="404"/>
        <v>0</v>
      </c>
      <c r="L523" s="366"/>
      <c r="M523" s="366"/>
      <c r="N523" s="366"/>
      <c r="O523" s="369"/>
      <c r="P523" s="370">
        <f>SUMIFS('C2_Hinzu_Kürz'!$D$4:$D$203,'C2_Hinzu_Kürz'!$B$4:$B$203,$A523,'C2_Hinzu_Kürz'!$C$4:$C$203,CONCATENATE($B523," ",C523),'C2_Hinzu_Kürz'!$E$4:$E$203,"Hinzurechnung")</f>
        <v>0</v>
      </c>
      <c r="Q523" s="370">
        <f>SUMIFS('C2_Hinzu_Kürz'!$D$4:$D$203,'C2_Hinzu_Kürz'!$B$4:$B$203,$A523,'C2_Hinzu_Kürz'!$C$4:$C$203,CONCATENATE($B523," ",$C523),'C2_Hinzu_Kürz'!$E$4:$E$203,"Kürzung")</f>
        <v>0</v>
      </c>
      <c r="R523" s="396"/>
      <c r="S523" s="398"/>
      <c r="T523" s="397"/>
      <c r="U523" s="363">
        <f t="shared" si="405"/>
        <v>0</v>
      </c>
      <c r="V523" s="389"/>
      <c r="W523" s="388"/>
      <c r="X523" s="371"/>
      <c r="Y523" s="366"/>
      <c r="Z523" s="366"/>
    </row>
    <row r="524" spans="1:26" outlineLevel="1">
      <c r="A524" s="346">
        <f>A494</f>
        <v>2011</v>
      </c>
      <c r="B524" s="46" t="s">
        <v>105</v>
      </c>
      <c r="C524" s="9" t="s">
        <v>106</v>
      </c>
      <c r="D524" s="366"/>
      <c r="E524" s="366"/>
      <c r="F524" s="366"/>
      <c r="G524" s="366"/>
      <c r="H524" s="366"/>
      <c r="I524" s="366"/>
      <c r="J524" s="359">
        <f t="shared" si="403"/>
        <v>0</v>
      </c>
      <c r="K524" s="359">
        <f t="shared" si="404"/>
        <v>0</v>
      </c>
      <c r="L524" s="366"/>
      <c r="M524" s="366"/>
      <c r="N524" s="366"/>
      <c r="O524" s="369"/>
      <c r="P524" s="370">
        <f>SUMIFS('C2_Hinzu_Kürz'!$D$4:$D$203,'C2_Hinzu_Kürz'!$B$4:$B$203,$A524,'C2_Hinzu_Kürz'!$C$4:$C$203,CONCATENATE($B524," ",C524),'C2_Hinzu_Kürz'!$E$4:$E$203,"Hinzurechnung")</f>
        <v>0</v>
      </c>
      <c r="Q524" s="370">
        <f>SUMIFS('C2_Hinzu_Kürz'!$D$4:$D$203,'C2_Hinzu_Kürz'!$B$4:$B$203,$A524,'C2_Hinzu_Kürz'!$C$4:$C$203,CONCATENATE($B524," ",$C524),'C2_Hinzu_Kürz'!$E$4:$E$203,"Kürzung")</f>
        <v>0</v>
      </c>
      <c r="R524" s="389"/>
      <c r="S524" s="386"/>
      <c r="T524" s="388"/>
      <c r="U524" s="363">
        <f t="shared" si="405"/>
        <v>0</v>
      </c>
      <c r="V524" s="389"/>
      <c r="W524" s="388"/>
      <c r="X524" s="371"/>
      <c r="Y524" s="366"/>
      <c r="Z524" s="366"/>
    </row>
    <row r="525" spans="1:26" outlineLevel="1">
      <c r="A525" s="346">
        <f>A494</f>
        <v>2011</v>
      </c>
      <c r="B525" s="41" t="s">
        <v>107</v>
      </c>
      <c r="C525" s="9" t="s">
        <v>108</v>
      </c>
      <c r="D525" s="366"/>
      <c r="E525" s="366"/>
      <c r="F525" s="366"/>
      <c r="G525" s="366"/>
      <c r="H525" s="366"/>
      <c r="I525" s="366"/>
      <c r="J525" s="359">
        <f t="shared" si="403"/>
        <v>0</v>
      </c>
      <c r="K525" s="359">
        <f t="shared" si="404"/>
        <v>0</v>
      </c>
      <c r="L525" s="366"/>
      <c r="M525" s="366"/>
      <c r="N525" s="366"/>
      <c r="O525" s="369"/>
      <c r="P525" s="370">
        <f>SUMIFS('C2_Hinzu_Kürz'!$D$4:$D$203,'C2_Hinzu_Kürz'!$B$4:$B$203,$A525,'C2_Hinzu_Kürz'!$C$4:$C$203,CONCATENATE($B525," ",C525),'C2_Hinzu_Kürz'!$E$4:$E$203,"Hinzurechnung")</f>
        <v>0</v>
      </c>
      <c r="Q525" s="370">
        <f>SUMIFS('C2_Hinzu_Kürz'!$D$4:$D$203,'C2_Hinzu_Kürz'!$B$4:$B$203,$A525,'C2_Hinzu_Kürz'!$C$4:$C$203,CONCATENATE($B525," ",$C525),'C2_Hinzu_Kürz'!$E$4:$E$203,"Kürzung")</f>
        <v>0</v>
      </c>
      <c r="R525" s="389"/>
      <c r="S525" s="386"/>
      <c r="T525" s="388"/>
      <c r="U525" s="363">
        <f t="shared" si="405"/>
        <v>0</v>
      </c>
      <c r="V525" s="396"/>
      <c r="W525" s="397"/>
      <c r="X525" s="371"/>
      <c r="Y525" s="366"/>
      <c r="Z525" s="366"/>
    </row>
    <row r="526" spans="1:26" outlineLevel="1">
      <c r="A526" s="346">
        <f>A494</f>
        <v>2011</v>
      </c>
      <c r="B526" s="41" t="s">
        <v>109</v>
      </c>
      <c r="C526" s="9" t="s">
        <v>110</v>
      </c>
      <c r="D526" s="359">
        <f>D527+D528+D529+D530</f>
        <v>0</v>
      </c>
      <c r="E526" s="359">
        <f>E527+E528+E529+E530</f>
        <v>0</v>
      </c>
      <c r="F526" s="359">
        <f>F527+F528+F529+F530</f>
        <v>0</v>
      </c>
      <c r="G526" s="359">
        <f t="shared" ref="G526:Z526" si="406">G527+G528+G529+G530</f>
        <v>0</v>
      </c>
      <c r="H526" s="359">
        <f t="shared" si="406"/>
        <v>0</v>
      </c>
      <c r="I526" s="359">
        <f t="shared" si="406"/>
        <v>0</v>
      </c>
      <c r="J526" s="359">
        <f t="shared" si="406"/>
        <v>0</v>
      </c>
      <c r="K526" s="359">
        <f t="shared" si="406"/>
        <v>0</v>
      </c>
      <c r="L526" s="359">
        <f t="shared" si="406"/>
        <v>0</v>
      </c>
      <c r="M526" s="359">
        <f t="shared" si="406"/>
        <v>0</v>
      </c>
      <c r="N526" s="359">
        <f t="shared" si="406"/>
        <v>0</v>
      </c>
      <c r="O526" s="360">
        <f t="shared" si="406"/>
        <v>0</v>
      </c>
      <c r="P526" s="360">
        <f t="shared" si="406"/>
        <v>0</v>
      </c>
      <c r="Q526" s="360">
        <f t="shared" si="406"/>
        <v>0</v>
      </c>
      <c r="R526" s="389"/>
      <c r="S526" s="386"/>
      <c r="T526" s="388"/>
      <c r="U526" s="363">
        <f t="shared" si="406"/>
        <v>0</v>
      </c>
      <c r="V526" s="389"/>
      <c r="W526" s="388"/>
      <c r="X526" s="362">
        <f t="shared" si="406"/>
        <v>0</v>
      </c>
      <c r="Y526" s="359">
        <f t="shared" si="406"/>
        <v>0</v>
      </c>
      <c r="Z526" s="359">
        <f t="shared" si="406"/>
        <v>0</v>
      </c>
    </row>
    <row r="527" spans="1:26" outlineLevel="1">
      <c r="A527" s="346">
        <f>A494</f>
        <v>2011</v>
      </c>
      <c r="B527" s="47" t="s">
        <v>111</v>
      </c>
      <c r="C527" s="19" t="s">
        <v>923</v>
      </c>
      <c r="D527" s="366"/>
      <c r="E527" s="366"/>
      <c r="F527" s="366"/>
      <c r="G527" s="366"/>
      <c r="H527" s="366"/>
      <c r="I527" s="366"/>
      <c r="J527" s="359">
        <f t="shared" ref="J527:J530" si="407">L527+N527</f>
        <v>0</v>
      </c>
      <c r="K527" s="359">
        <f t="shared" ref="K527:K530" si="408">M527+O527</f>
        <v>0</v>
      </c>
      <c r="L527" s="366"/>
      <c r="M527" s="366"/>
      <c r="N527" s="366"/>
      <c r="O527" s="369"/>
      <c r="P527" s="370">
        <f>SUMIFS('C2_Hinzu_Kürz'!$D$4:$D$203,'C2_Hinzu_Kürz'!$B$4:$B$203,$A527,'C2_Hinzu_Kürz'!$C$4:$C$203,CONCATENATE($B527," ",C527),'C2_Hinzu_Kürz'!$E$4:$E$203,"Hinzurechnung")</f>
        <v>0</v>
      </c>
      <c r="Q527" s="370">
        <f>SUMIFS('C2_Hinzu_Kürz'!$D$4:$D$203,'C2_Hinzu_Kürz'!$B$4:$B$203,$A527,'C2_Hinzu_Kürz'!$C$4:$C$203,CONCATENATE($B527," ",$C527),'C2_Hinzu_Kürz'!$E$4:$E$203,"Kürzung")</f>
        <v>0</v>
      </c>
      <c r="R527" s="396"/>
      <c r="S527" s="398"/>
      <c r="T527" s="397"/>
      <c r="U527" s="363">
        <f>N527+P527-Q527-R527-S527-T527</f>
        <v>0</v>
      </c>
      <c r="V527" s="389"/>
      <c r="W527" s="388"/>
      <c r="X527" s="371"/>
      <c r="Y527" s="366"/>
      <c r="Z527" s="366"/>
    </row>
    <row r="528" spans="1:26" outlineLevel="1">
      <c r="A528" s="346">
        <f>A494</f>
        <v>2011</v>
      </c>
      <c r="B528" s="47" t="s">
        <v>112</v>
      </c>
      <c r="C528" s="19" t="s">
        <v>113</v>
      </c>
      <c r="D528" s="366"/>
      <c r="E528" s="366"/>
      <c r="F528" s="366"/>
      <c r="G528" s="366"/>
      <c r="H528" s="366"/>
      <c r="I528" s="366"/>
      <c r="J528" s="359">
        <f t="shared" si="407"/>
        <v>0</v>
      </c>
      <c r="K528" s="359">
        <f t="shared" si="408"/>
        <v>0</v>
      </c>
      <c r="L528" s="366"/>
      <c r="M528" s="366"/>
      <c r="N528" s="366"/>
      <c r="O528" s="369"/>
      <c r="P528" s="370">
        <f>SUMIFS('C2_Hinzu_Kürz'!$D$4:$D$203,'C2_Hinzu_Kürz'!$B$4:$B$203,$A528,'C2_Hinzu_Kürz'!$C$4:$C$203,CONCATENATE($B528," ",C528),'C2_Hinzu_Kürz'!$E$4:$E$203,"Hinzurechnung")</f>
        <v>0</v>
      </c>
      <c r="Q528" s="370">
        <f>SUMIFS('C2_Hinzu_Kürz'!$D$4:$D$203,'C2_Hinzu_Kürz'!$B$4:$B$203,$A528,'C2_Hinzu_Kürz'!$C$4:$C$203,CONCATENATE($B528," ",$C528),'C2_Hinzu_Kürz'!$E$4:$E$203,"Kürzung")</f>
        <v>0</v>
      </c>
      <c r="R528" s="389"/>
      <c r="S528" s="386"/>
      <c r="T528" s="388"/>
      <c r="U528" s="363">
        <f>N528+P528-Q528-R528-S528-T528</f>
        <v>0</v>
      </c>
      <c r="V528" s="389"/>
      <c r="W528" s="388"/>
      <c r="X528" s="371"/>
      <c r="Y528" s="366"/>
      <c r="Z528" s="366"/>
    </row>
    <row r="529" spans="1:26" outlineLevel="1">
      <c r="A529" s="346">
        <f>A494</f>
        <v>2011</v>
      </c>
      <c r="B529" s="47" t="s">
        <v>114</v>
      </c>
      <c r="C529" s="14" t="s">
        <v>115</v>
      </c>
      <c r="D529" s="366"/>
      <c r="E529" s="366"/>
      <c r="F529" s="366"/>
      <c r="G529" s="366"/>
      <c r="H529" s="366"/>
      <c r="I529" s="366"/>
      <c r="J529" s="359">
        <f t="shared" si="407"/>
        <v>0</v>
      </c>
      <c r="K529" s="359">
        <f t="shared" si="408"/>
        <v>0</v>
      </c>
      <c r="L529" s="366"/>
      <c r="M529" s="366"/>
      <c r="N529" s="372"/>
      <c r="O529" s="369"/>
      <c r="P529" s="370">
        <f>SUMIFS('C2_Hinzu_Kürz'!$D$4:$D$203,'C2_Hinzu_Kürz'!$B$4:$B$203,$A529,'C2_Hinzu_Kürz'!$C$4:$C$203,CONCATENATE($B529," ",C529),'C2_Hinzu_Kürz'!$E$4:$E$203,"Hinzurechnung")</f>
        <v>0</v>
      </c>
      <c r="Q529" s="370">
        <f>SUMIFS('C2_Hinzu_Kürz'!$D$4:$D$203,'C2_Hinzu_Kürz'!$B$4:$B$203,$A529,'C2_Hinzu_Kürz'!$C$4:$C$203,CONCATENATE($B529," ",$C529),'C2_Hinzu_Kürz'!$E$4:$E$203,"Kürzung")</f>
        <v>0</v>
      </c>
      <c r="R529" s="389"/>
      <c r="S529" s="386"/>
      <c r="T529" s="388"/>
      <c r="U529" s="363">
        <f>N529+P529-Q529-R529-S529-T529</f>
        <v>0</v>
      </c>
      <c r="V529" s="396"/>
      <c r="W529" s="397"/>
      <c r="X529" s="371"/>
      <c r="Y529" s="366"/>
      <c r="Z529" s="366"/>
    </row>
    <row r="530" spans="1:26" outlineLevel="1">
      <c r="A530" s="346">
        <f>A494</f>
        <v>2011</v>
      </c>
      <c r="B530" s="47" t="s">
        <v>116</v>
      </c>
      <c r="C530" s="19" t="s">
        <v>117</v>
      </c>
      <c r="D530" s="366"/>
      <c r="E530" s="369"/>
      <c r="F530" s="366"/>
      <c r="G530" s="366"/>
      <c r="H530" s="366"/>
      <c r="I530" s="366"/>
      <c r="J530" s="359">
        <f t="shared" si="407"/>
        <v>0</v>
      </c>
      <c r="K530" s="359">
        <f t="shared" si="408"/>
        <v>0</v>
      </c>
      <c r="L530" s="366"/>
      <c r="M530" s="369"/>
      <c r="N530" s="370">
        <f>SUMIF('C1_Sonstiges'!B$167:B$216,$A494,'C1_Sonstiges'!D$167:D$216)</f>
        <v>0</v>
      </c>
      <c r="O530" s="373"/>
      <c r="P530" s="370">
        <f>SUMIFS('C2_Hinzu_Kürz'!$D$4:$D$203,'C2_Hinzu_Kürz'!$B$4:$B$203,$A530,'C2_Hinzu_Kürz'!$C$4:$C$203,CONCATENATE($B530," ",C530),'C2_Hinzu_Kürz'!$E$4:$E$203,"Hinzurechnung")</f>
        <v>0</v>
      </c>
      <c r="Q530" s="370">
        <f>SUMIFS('C2_Hinzu_Kürz'!$D$4:$D$203,'C2_Hinzu_Kürz'!$B$4:$B$203,$A530,'C2_Hinzu_Kürz'!$C$4:$C$203,CONCATENATE($B530," ",$C530),'C2_Hinzu_Kürz'!$E$4:$E$203,"Kürzung")</f>
        <v>0</v>
      </c>
      <c r="R530" s="389"/>
      <c r="S530" s="386"/>
      <c r="T530" s="388"/>
      <c r="U530" s="363">
        <f>N530+P530-Q530-R530-S530-T530</f>
        <v>0</v>
      </c>
      <c r="V530" s="389"/>
      <c r="W530" s="388"/>
      <c r="X530" s="371"/>
      <c r="Y530" s="366"/>
      <c r="Z530" s="366"/>
    </row>
    <row r="531" spans="1:26" outlineLevel="1">
      <c r="A531" s="346">
        <f>A494</f>
        <v>2011</v>
      </c>
      <c r="B531" s="41" t="s">
        <v>118</v>
      </c>
      <c r="C531" s="18" t="s">
        <v>119</v>
      </c>
      <c r="D531" s="359">
        <f>D532+D538</f>
        <v>0</v>
      </c>
      <c r="E531" s="359">
        <f>E532+E538</f>
        <v>0</v>
      </c>
      <c r="F531" s="359">
        <f t="shared" ref="F531:K531" si="409">F532+F538</f>
        <v>0</v>
      </c>
      <c r="G531" s="359">
        <f t="shared" si="409"/>
        <v>0</v>
      </c>
      <c r="H531" s="359">
        <f t="shared" si="409"/>
        <v>0</v>
      </c>
      <c r="I531" s="359">
        <f t="shared" si="409"/>
        <v>0</v>
      </c>
      <c r="J531" s="359">
        <f t="shared" si="409"/>
        <v>0</v>
      </c>
      <c r="K531" s="359">
        <f t="shared" si="409"/>
        <v>0</v>
      </c>
      <c r="L531" s="359">
        <f>L532+L538</f>
        <v>0</v>
      </c>
      <c r="M531" s="359">
        <f>M532+M538</f>
        <v>0</v>
      </c>
      <c r="N531" s="374">
        <f>N532+N538</f>
        <v>0</v>
      </c>
      <c r="O531" s="360">
        <f>O532+O538</f>
        <v>0</v>
      </c>
      <c r="P531" s="360">
        <f t="shared" ref="P531" si="410">P532+P538</f>
        <v>0</v>
      </c>
      <c r="Q531" s="360">
        <f t="shared" ref="Q531" si="411">Q532+Q538</f>
        <v>0</v>
      </c>
      <c r="R531" s="389"/>
      <c r="S531" s="386"/>
      <c r="T531" s="388"/>
      <c r="U531" s="363">
        <f t="shared" ref="U531" si="412">U532+U538</f>
        <v>0</v>
      </c>
      <c r="V531" s="389"/>
      <c r="W531" s="388"/>
      <c r="X531" s="362">
        <f t="shared" ref="X531" si="413">X532+X538</f>
        <v>0</v>
      </c>
      <c r="Y531" s="359">
        <f t="shared" ref="Y531" si="414">Y532+Y538</f>
        <v>0</v>
      </c>
      <c r="Z531" s="359">
        <f t="shared" ref="Z531" si="415">Z532+Z538</f>
        <v>0</v>
      </c>
    </row>
    <row r="532" spans="1:26" outlineLevel="1">
      <c r="A532" s="346">
        <f>A494</f>
        <v>2011</v>
      </c>
      <c r="B532" s="41" t="s">
        <v>120</v>
      </c>
      <c r="C532" s="15" t="s">
        <v>924</v>
      </c>
      <c r="D532" s="359">
        <f>D533+D534+D535+D536+D537</f>
        <v>0</v>
      </c>
      <c r="E532" s="359">
        <f>E533+E534+E535+E536+E537</f>
        <v>0</v>
      </c>
      <c r="F532" s="359">
        <f t="shared" ref="F532:K532" si="416">F533+F534+F535+F536+F537</f>
        <v>0</v>
      </c>
      <c r="G532" s="359">
        <f t="shared" si="416"/>
        <v>0</v>
      </c>
      <c r="H532" s="359">
        <f t="shared" si="416"/>
        <v>0</v>
      </c>
      <c r="I532" s="359">
        <f t="shared" si="416"/>
        <v>0</v>
      </c>
      <c r="J532" s="359">
        <f t="shared" si="416"/>
        <v>0</v>
      </c>
      <c r="K532" s="359">
        <f t="shared" si="416"/>
        <v>0</v>
      </c>
      <c r="L532" s="359">
        <f>L533+L534+L535+L536+L537</f>
        <v>0</v>
      </c>
      <c r="M532" s="359">
        <f>M533+M534+M535+M536+M537</f>
        <v>0</v>
      </c>
      <c r="N532" s="359">
        <f>N533+N534+N535+N536+N537</f>
        <v>0</v>
      </c>
      <c r="O532" s="360">
        <f>O533+O534+O535+O536+O537</f>
        <v>0</v>
      </c>
      <c r="P532" s="360">
        <f t="shared" ref="P532" si="417">P533+P534+P535+P536+P537</f>
        <v>0</v>
      </c>
      <c r="Q532" s="360">
        <f t="shared" ref="Q532" si="418">Q533+Q534+Q535+Q536+Q537</f>
        <v>0</v>
      </c>
      <c r="R532" s="396"/>
      <c r="S532" s="398"/>
      <c r="T532" s="397"/>
      <c r="U532" s="363">
        <f t="shared" ref="U532" si="419">U533+U534+U535+U536+U537</f>
        <v>0</v>
      </c>
      <c r="V532" s="389"/>
      <c r="W532" s="388"/>
      <c r="X532" s="362">
        <f t="shared" ref="X532" si="420">X533+X534+X535+X536+X537</f>
        <v>0</v>
      </c>
      <c r="Y532" s="359">
        <f t="shared" ref="Y532" si="421">Y533+Y534+Y535+Y536+Y537</f>
        <v>0</v>
      </c>
      <c r="Z532" s="359">
        <f t="shared" ref="Z532" si="422">Z533+Z534+Z535+Z536+Z537</f>
        <v>0</v>
      </c>
    </row>
    <row r="533" spans="1:26" outlineLevel="1">
      <c r="A533" s="346">
        <f>A494</f>
        <v>2011</v>
      </c>
      <c r="B533" s="47" t="s">
        <v>121</v>
      </c>
      <c r="C533" s="19" t="s">
        <v>122</v>
      </c>
      <c r="D533" s="366"/>
      <c r="E533" s="366"/>
      <c r="F533" s="366"/>
      <c r="G533" s="366"/>
      <c r="H533" s="366"/>
      <c r="I533" s="366"/>
      <c r="J533" s="359">
        <f t="shared" ref="J533:J537" si="423">L533+N533</f>
        <v>0</v>
      </c>
      <c r="K533" s="359">
        <f t="shared" ref="K533:K537" si="424">M533+O533</f>
        <v>0</v>
      </c>
      <c r="L533" s="366"/>
      <c r="M533" s="366"/>
      <c r="N533" s="366"/>
      <c r="O533" s="369"/>
      <c r="P533" s="370">
        <f>SUMIFS('C2_Hinzu_Kürz'!$D$4:$D$203,'C2_Hinzu_Kürz'!$B$4:$B$203,$A533,'C2_Hinzu_Kürz'!$C$4:$C$203,CONCATENATE($B533," ",C533),'C2_Hinzu_Kürz'!$E$4:$E$203,"Hinzurechnung")</f>
        <v>0</v>
      </c>
      <c r="Q533" s="370">
        <f>SUMIFS('C2_Hinzu_Kürz'!$D$4:$D$203,'C2_Hinzu_Kürz'!$B$4:$B$203,$A533,'C2_Hinzu_Kürz'!$C$4:$C$203,CONCATENATE($B533," ",$C533),'C2_Hinzu_Kürz'!$E$4:$E$203,"Kürzung")</f>
        <v>0</v>
      </c>
      <c r="R533" s="389"/>
      <c r="S533" s="386"/>
      <c r="T533" s="388"/>
      <c r="U533" s="363">
        <f>N533+P533-Q533-R533-S533-T533</f>
        <v>0</v>
      </c>
      <c r="V533" s="396"/>
      <c r="W533" s="397"/>
      <c r="X533" s="371"/>
      <c r="Y533" s="366"/>
      <c r="Z533" s="366"/>
    </row>
    <row r="534" spans="1:26" outlineLevel="1">
      <c r="A534" s="346">
        <f>A494</f>
        <v>2011</v>
      </c>
      <c r="B534" s="47" t="s">
        <v>123</v>
      </c>
      <c r="C534" s="19" t="s">
        <v>124</v>
      </c>
      <c r="D534" s="366"/>
      <c r="E534" s="366"/>
      <c r="F534" s="366"/>
      <c r="G534" s="366"/>
      <c r="H534" s="366"/>
      <c r="I534" s="366"/>
      <c r="J534" s="359">
        <f t="shared" si="423"/>
        <v>0</v>
      </c>
      <c r="K534" s="359">
        <f t="shared" si="424"/>
        <v>0</v>
      </c>
      <c r="L534" s="366"/>
      <c r="M534" s="366"/>
      <c r="N534" s="366"/>
      <c r="O534" s="369"/>
      <c r="P534" s="370">
        <f>SUMIFS('C2_Hinzu_Kürz'!$D$4:$D$203,'C2_Hinzu_Kürz'!$B$4:$B$203,$A534,'C2_Hinzu_Kürz'!$C$4:$C$203,CONCATENATE($B534," ",C534),'C2_Hinzu_Kürz'!$E$4:$E$203,"Hinzurechnung")</f>
        <v>0</v>
      </c>
      <c r="Q534" s="370">
        <f>SUMIFS('C2_Hinzu_Kürz'!$D$4:$D$203,'C2_Hinzu_Kürz'!$B$4:$B$203,$A534,'C2_Hinzu_Kürz'!$C$4:$C$203,CONCATENATE($B534," ",$C534),'C2_Hinzu_Kürz'!$E$4:$E$203,"Kürzung")</f>
        <v>0</v>
      </c>
      <c r="R534" s="389"/>
      <c r="S534" s="386"/>
      <c r="T534" s="388"/>
      <c r="U534" s="363">
        <f>N534+P534-Q534-R534-S534-T534</f>
        <v>0</v>
      </c>
      <c r="V534" s="389"/>
      <c r="W534" s="388"/>
      <c r="X534" s="371"/>
      <c r="Y534" s="366"/>
      <c r="Z534" s="366"/>
    </row>
    <row r="535" spans="1:26" outlineLevel="1">
      <c r="A535" s="346">
        <f>A494</f>
        <v>2011</v>
      </c>
      <c r="B535" s="47" t="s">
        <v>125</v>
      </c>
      <c r="C535" s="19" t="s">
        <v>126</v>
      </c>
      <c r="D535" s="366"/>
      <c r="E535" s="366"/>
      <c r="F535" s="366"/>
      <c r="G535" s="366"/>
      <c r="H535" s="366"/>
      <c r="I535" s="366"/>
      <c r="J535" s="359">
        <f t="shared" si="423"/>
        <v>0</v>
      </c>
      <c r="K535" s="359">
        <f t="shared" si="424"/>
        <v>0</v>
      </c>
      <c r="L535" s="366"/>
      <c r="M535" s="366"/>
      <c r="N535" s="366"/>
      <c r="O535" s="369"/>
      <c r="P535" s="370">
        <f>SUMIFS('C2_Hinzu_Kürz'!$D$4:$D$203,'C2_Hinzu_Kürz'!$B$4:$B$203,$A535,'C2_Hinzu_Kürz'!$C$4:$C$203,CONCATENATE($B535," ",C535),'C2_Hinzu_Kürz'!$E$4:$E$203,"Hinzurechnung")</f>
        <v>0</v>
      </c>
      <c r="Q535" s="370">
        <f>SUMIFS('C2_Hinzu_Kürz'!$D$4:$D$203,'C2_Hinzu_Kürz'!$B$4:$B$203,$A535,'C2_Hinzu_Kürz'!$C$4:$C$203,CONCATENATE($B535," ",$C535),'C2_Hinzu_Kürz'!$E$4:$E$203,"Kürzung")</f>
        <v>0</v>
      </c>
      <c r="R535" s="389"/>
      <c r="S535" s="386"/>
      <c r="T535" s="388"/>
      <c r="U535" s="363">
        <f>N535+P535-Q535-R535-S535-T535</f>
        <v>0</v>
      </c>
      <c r="V535" s="389"/>
      <c r="W535" s="388"/>
      <c r="X535" s="371"/>
      <c r="Y535" s="366"/>
      <c r="Z535" s="366"/>
    </row>
    <row r="536" spans="1:26" outlineLevel="1">
      <c r="A536" s="346">
        <f>A494</f>
        <v>2011</v>
      </c>
      <c r="B536" s="47" t="s">
        <v>127</v>
      </c>
      <c r="C536" s="19" t="s">
        <v>128</v>
      </c>
      <c r="D536" s="366"/>
      <c r="E536" s="366"/>
      <c r="F536" s="366"/>
      <c r="G536" s="366"/>
      <c r="H536" s="366"/>
      <c r="I536" s="366"/>
      <c r="J536" s="359">
        <f t="shared" si="423"/>
        <v>0</v>
      </c>
      <c r="K536" s="359">
        <f t="shared" si="424"/>
        <v>0</v>
      </c>
      <c r="L536" s="366"/>
      <c r="M536" s="366"/>
      <c r="N536" s="372"/>
      <c r="O536" s="369"/>
      <c r="P536" s="370">
        <f>SUMIFS('C2_Hinzu_Kürz'!$D$4:$D$203,'C2_Hinzu_Kürz'!$B$4:$B$203,$A536,'C2_Hinzu_Kürz'!$C$4:$C$203,CONCATENATE($B536," ",C536),'C2_Hinzu_Kürz'!$E$4:$E$203,"Hinzurechnung")</f>
        <v>0</v>
      </c>
      <c r="Q536" s="370">
        <f>SUMIFS('C2_Hinzu_Kürz'!$D$4:$D$203,'C2_Hinzu_Kürz'!$B$4:$B$203,$A536,'C2_Hinzu_Kürz'!$C$4:$C$203,CONCATENATE($B536," ",$C536),'C2_Hinzu_Kürz'!$E$4:$E$203,"Kürzung")</f>
        <v>0</v>
      </c>
      <c r="R536" s="396"/>
      <c r="S536" s="398"/>
      <c r="T536" s="397"/>
      <c r="U536" s="363">
        <f>N536+P536-Q536-R536-S536-T536</f>
        <v>0</v>
      </c>
      <c r="V536" s="389"/>
      <c r="W536" s="388"/>
      <c r="X536" s="371"/>
      <c r="Y536" s="366"/>
      <c r="Z536" s="366"/>
    </row>
    <row r="537" spans="1:26" outlineLevel="1">
      <c r="A537" s="346">
        <f>A494</f>
        <v>2011</v>
      </c>
      <c r="B537" s="47" t="s">
        <v>129</v>
      </c>
      <c r="C537" s="19" t="s">
        <v>130</v>
      </c>
      <c r="D537" s="366"/>
      <c r="E537" s="369"/>
      <c r="F537" s="366"/>
      <c r="G537" s="366"/>
      <c r="H537" s="366"/>
      <c r="I537" s="366"/>
      <c r="J537" s="359">
        <f t="shared" si="423"/>
        <v>0</v>
      </c>
      <c r="K537" s="359">
        <f t="shared" si="424"/>
        <v>0</v>
      </c>
      <c r="L537" s="366"/>
      <c r="M537" s="369"/>
      <c r="N537" s="370">
        <f>SUMIF('C1_Sonstiges'!B$221:B$270,$A494,'C1_Sonstiges'!D$221:D$270)</f>
        <v>0</v>
      </c>
      <c r="O537" s="373"/>
      <c r="P537" s="370">
        <f>SUMIFS('C2_Hinzu_Kürz'!$D$4:$D$203,'C2_Hinzu_Kürz'!$B$4:$B$203,$A537,'C2_Hinzu_Kürz'!$C$4:$C$203,CONCATENATE($B537," ",C537),'C2_Hinzu_Kürz'!$E$4:$E$203,"Hinzurechnung")</f>
        <v>0</v>
      </c>
      <c r="Q537" s="370">
        <f>SUMIFS('C2_Hinzu_Kürz'!$D$4:$D$203,'C2_Hinzu_Kürz'!$B$4:$B$203,$A537,'C2_Hinzu_Kürz'!$C$4:$C$203,CONCATENATE($B537," ",$C537),'C2_Hinzu_Kürz'!$E$4:$E$203,"Kürzung")</f>
        <v>0</v>
      </c>
      <c r="R537" s="389"/>
      <c r="S537" s="386"/>
      <c r="T537" s="388"/>
      <c r="U537" s="363">
        <f>N537+P537-Q537-R537-S537-T537</f>
        <v>0</v>
      </c>
      <c r="V537" s="389"/>
      <c r="W537" s="388"/>
      <c r="X537" s="371"/>
      <c r="Y537" s="366"/>
      <c r="Z537" s="366"/>
    </row>
    <row r="538" spans="1:26" outlineLevel="1">
      <c r="A538" s="346">
        <f>A494</f>
        <v>2011</v>
      </c>
      <c r="B538" s="41" t="s">
        <v>131</v>
      </c>
      <c r="C538" s="15" t="s">
        <v>925</v>
      </c>
      <c r="D538" s="359">
        <f>D539+D540+D541+D542+D543+D544+D545</f>
        <v>0</v>
      </c>
      <c r="E538" s="359">
        <f>E539+E540+E541+E542+E543+E544+E545</f>
        <v>0</v>
      </c>
      <c r="F538" s="359">
        <f t="shared" ref="F538:Z538" si="425">F539+F540+F541+F542+F543+F544+F545</f>
        <v>0</v>
      </c>
      <c r="G538" s="359">
        <f t="shared" si="425"/>
        <v>0</v>
      </c>
      <c r="H538" s="359">
        <f t="shared" si="425"/>
        <v>0</v>
      </c>
      <c r="I538" s="359">
        <f t="shared" si="425"/>
        <v>0</v>
      </c>
      <c r="J538" s="359">
        <f t="shared" si="425"/>
        <v>0</v>
      </c>
      <c r="K538" s="359">
        <f t="shared" si="425"/>
        <v>0</v>
      </c>
      <c r="L538" s="359">
        <f t="shared" si="425"/>
        <v>0</v>
      </c>
      <c r="M538" s="359">
        <f t="shared" si="425"/>
        <v>0</v>
      </c>
      <c r="N538" s="374">
        <f t="shared" si="425"/>
        <v>0</v>
      </c>
      <c r="O538" s="360">
        <f t="shared" si="425"/>
        <v>0</v>
      </c>
      <c r="P538" s="360">
        <f t="shared" si="425"/>
        <v>0</v>
      </c>
      <c r="Q538" s="360">
        <f t="shared" si="425"/>
        <v>0</v>
      </c>
      <c r="R538" s="389"/>
      <c r="S538" s="386"/>
      <c r="T538" s="388"/>
      <c r="U538" s="363">
        <f t="shared" si="425"/>
        <v>0</v>
      </c>
      <c r="V538" s="389"/>
      <c r="W538" s="388"/>
      <c r="X538" s="362">
        <f t="shared" si="425"/>
        <v>0</v>
      </c>
      <c r="Y538" s="359">
        <f t="shared" si="425"/>
        <v>0</v>
      </c>
      <c r="Z538" s="359">
        <f t="shared" si="425"/>
        <v>0</v>
      </c>
    </row>
    <row r="539" spans="1:26" outlineLevel="1">
      <c r="A539" s="346">
        <f>A494</f>
        <v>2011</v>
      </c>
      <c r="B539" s="47" t="s">
        <v>132</v>
      </c>
      <c r="C539" s="19" t="s">
        <v>133</v>
      </c>
      <c r="D539" s="366"/>
      <c r="E539" s="366"/>
      <c r="F539" s="366"/>
      <c r="G539" s="366"/>
      <c r="H539" s="366"/>
      <c r="I539" s="366"/>
      <c r="J539" s="359">
        <f t="shared" ref="J539:J545" si="426">L539+N539</f>
        <v>0</v>
      </c>
      <c r="K539" s="359">
        <f t="shared" ref="K539:K545" si="427">M539+O539</f>
        <v>0</v>
      </c>
      <c r="L539" s="366"/>
      <c r="M539" s="366"/>
      <c r="N539" s="366"/>
      <c r="O539" s="369"/>
      <c r="P539" s="370">
        <f>SUMIFS('C2_Hinzu_Kürz'!$D$4:$D$203,'C2_Hinzu_Kürz'!$B$4:$B$203,$A539,'C2_Hinzu_Kürz'!$C$4:$C$203,CONCATENATE($B539," ",C539),'C2_Hinzu_Kürz'!$E$4:$E$203,"Hinzurechnung")</f>
        <v>0</v>
      </c>
      <c r="Q539" s="370">
        <f>SUMIFS('C2_Hinzu_Kürz'!$D$4:$D$203,'C2_Hinzu_Kürz'!$B$4:$B$203,$A539,'C2_Hinzu_Kürz'!$C$4:$C$203,CONCATENATE($B539," ",$C539),'C2_Hinzu_Kürz'!$E$4:$E$203,"Kürzung")</f>
        <v>0</v>
      </c>
      <c r="R539" s="389"/>
      <c r="S539" s="386"/>
      <c r="T539" s="388"/>
      <c r="U539" s="363">
        <f t="shared" ref="U539:U545" si="428">N539+P539-Q539-R539-S539-T539</f>
        <v>0</v>
      </c>
      <c r="V539" s="396"/>
      <c r="W539" s="397"/>
      <c r="X539" s="371"/>
      <c r="Y539" s="366"/>
      <c r="Z539" s="366"/>
    </row>
    <row r="540" spans="1:26" outlineLevel="1">
      <c r="A540" s="346">
        <f>A494</f>
        <v>2011</v>
      </c>
      <c r="B540" s="47" t="s">
        <v>134</v>
      </c>
      <c r="C540" s="19" t="s">
        <v>135</v>
      </c>
      <c r="D540" s="366"/>
      <c r="E540" s="366"/>
      <c r="F540" s="366"/>
      <c r="G540" s="366"/>
      <c r="H540" s="366"/>
      <c r="I540" s="366"/>
      <c r="J540" s="359">
        <f t="shared" si="426"/>
        <v>0</v>
      </c>
      <c r="K540" s="359">
        <f t="shared" si="427"/>
        <v>0</v>
      </c>
      <c r="L540" s="366"/>
      <c r="M540" s="366"/>
      <c r="N540" s="366"/>
      <c r="O540" s="369"/>
      <c r="P540" s="370">
        <f>SUMIFS('C2_Hinzu_Kürz'!$D$4:$D$203,'C2_Hinzu_Kürz'!$B$4:$B$203,$A540,'C2_Hinzu_Kürz'!$C$4:$C$203,CONCATENATE($B540," ",C540),'C2_Hinzu_Kürz'!$E$4:$E$203,"Hinzurechnung")</f>
        <v>0</v>
      </c>
      <c r="Q540" s="370">
        <f>SUMIFS('C2_Hinzu_Kürz'!$D$4:$D$203,'C2_Hinzu_Kürz'!$B$4:$B$203,$A540,'C2_Hinzu_Kürz'!$C$4:$C$203,CONCATENATE($B540," ",$C540),'C2_Hinzu_Kürz'!$E$4:$E$203,"Kürzung")</f>
        <v>0</v>
      </c>
      <c r="R540" s="389"/>
      <c r="S540" s="386"/>
      <c r="T540" s="388"/>
      <c r="U540" s="363">
        <f t="shared" si="428"/>
        <v>0</v>
      </c>
      <c r="V540" s="389"/>
      <c r="W540" s="388"/>
      <c r="X540" s="371"/>
      <c r="Y540" s="366"/>
      <c r="Z540" s="366"/>
    </row>
    <row r="541" spans="1:26" outlineLevel="1">
      <c r="A541" s="346">
        <f>A494</f>
        <v>2011</v>
      </c>
      <c r="B541" s="47" t="s">
        <v>136</v>
      </c>
      <c r="C541" s="19" t="s">
        <v>137</v>
      </c>
      <c r="D541" s="366"/>
      <c r="E541" s="366"/>
      <c r="F541" s="366"/>
      <c r="G541" s="366"/>
      <c r="H541" s="366"/>
      <c r="I541" s="366"/>
      <c r="J541" s="359">
        <f t="shared" si="426"/>
        <v>0</v>
      </c>
      <c r="K541" s="359">
        <f t="shared" si="427"/>
        <v>0</v>
      </c>
      <c r="L541" s="366"/>
      <c r="M541" s="366"/>
      <c r="N541" s="366"/>
      <c r="O541" s="369"/>
      <c r="P541" s="370">
        <f>SUMIFS('C2_Hinzu_Kürz'!$D$4:$D$203,'C2_Hinzu_Kürz'!$B$4:$B$203,$A541,'C2_Hinzu_Kürz'!$C$4:$C$203,CONCATENATE($B541," ",C541),'C2_Hinzu_Kürz'!$E$4:$E$203,"Hinzurechnung")</f>
        <v>0</v>
      </c>
      <c r="Q541" s="370">
        <f>SUMIFS('C2_Hinzu_Kürz'!$D$4:$D$203,'C2_Hinzu_Kürz'!$B$4:$B$203,$A541,'C2_Hinzu_Kürz'!$C$4:$C$203,CONCATENATE($B541," ",$C541),'C2_Hinzu_Kürz'!$E$4:$E$203,"Kürzung")</f>
        <v>0</v>
      </c>
      <c r="R541" s="396"/>
      <c r="S541" s="398"/>
      <c r="T541" s="397"/>
      <c r="U541" s="363">
        <f t="shared" si="428"/>
        <v>0</v>
      </c>
      <c r="V541" s="389"/>
      <c r="W541" s="388"/>
      <c r="X541" s="371"/>
      <c r="Y541" s="366"/>
      <c r="Z541" s="366"/>
    </row>
    <row r="542" spans="1:26" ht="30" outlineLevel="1">
      <c r="A542" s="346">
        <f>A494</f>
        <v>2011</v>
      </c>
      <c r="B542" s="47" t="s">
        <v>138</v>
      </c>
      <c r="C542" s="19" t="s">
        <v>139</v>
      </c>
      <c r="D542" s="366"/>
      <c r="E542" s="366"/>
      <c r="F542" s="366"/>
      <c r="G542" s="366"/>
      <c r="H542" s="366"/>
      <c r="I542" s="366"/>
      <c r="J542" s="359">
        <f t="shared" si="426"/>
        <v>0</v>
      </c>
      <c r="K542" s="359">
        <f t="shared" si="427"/>
        <v>0</v>
      </c>
      <c r="L542" s="366"/>
      <c r="M542" s="366"/>
      <c r="N542" s="366"/>
      <c r="O542" s="369"/>
      <c r="P542" s="370">
        <f>SUMIFS('C2_Hinzu_Kürz'!$D$4:$D$203,'C2_Hinzu_Kürz'!$B$4:$B$203,$A542,'C2_Hinzu_Kürz'!$C$4:$C$203,CONCATENATE($B542," ",C542),'C2_Hinzu_Kürz'!$E$4:$E$203,"Hinzurechnung")</f>
        <v>0</v>
      </c>
      <c r="Q542" s="370">
        <f>SUMIFS('C2_Hinzu_Kürz'!$D$4:$D$203,'C2_Hinzu_Kürz'!$B$4:$B$203,$A542,'C2_Hinzu_Kürz'!$C$4:$C$203,CONCATENATE($B542," ",$C542),'C2_Hinzu_Kürz'!$E$4:$E$203,"Kürzung")</f>
        <v>0</v>
      </c>
      <c r="R542" s="389"/>
      <c r="S542" s="386"/>
      <c r="T542" s="388"/>
      <c r="U542" s="363">
        <f t="shared" si="428"/>
        <v>0</v>
      </c>
      <c r="V542" s="389"/>
      <c r="W542" s="388"/>
      <c r="X542" s="371"/>
      <c r="Y542" s="366"/>
      <c r="Z542" s="366"/>
    </row>
    <row r="543" spans="1:26" ht="30" outlineLevel="1">
      <c r="A543" s="346">
        <f>A494</f>
        <v>2011</v>
      </c>
      <c r="B543" s="47" t="s">
        <v>140</v>
      </c>
      <c r="C543" s="19" t="s">
        <v>141</v>
      </c>
      <c r="D543" s="366"/>
      <c r="E543" s="366"/>
      <c r="F543" s="366"/>
      <c r="G543" s="366"/>
      <c r="H543" s="366"/>
      <c r="I543" s="366"/>
      <c r="J543" s="359">
        <f t="shared" si="426"/>
        <v>0</v>
      </c>
      <c r="K543" s="359">
        <f t="shared" si="427"/>
        <v>0</v>
      </c>
      <c r="L543" s="366"/>
      <c r="M543" s="366"/>
      <c r="N543" s="366"/>
      <c r="O543" s="369"/>
      <c r="P543" s="370">
        <f>SUMIFS('C2_Hinzu_Kürz'!$D$4:$D$203,'C2_Hinzu_Kürz'!$B$4:$B$203,$A543,'C2_Hinzu_Kürz'!$C$4:$C$203,CONCATENATE($B543," ",C543),'C2_Hinzu_Kürz'!$E$4:$E$203,"Hinzurechnung")</f>
        <v>0</v>
      </c>
      <c r="Q543" s="370">
        <f>SUMIFS('C2_Hinzu_Kürz'!$D$4:$D$203,'C2_Hinzu_Kürz'!$B$4:$B$203,$A543,'C2_Hinzu_Kürz'!$C$4:$C$203,CONCATENATE($B543," ",$C543),'C2_Hinzu_Kürz'!$E$4:$E$203,"Kürzung")</f>
        <v>0</v>
      </c>
      <c r="R543" s="389"/>
      <c r="S543" s="386"/>
      <c r="T543" s="388"/>
      <c r="U543" s="363">
        <f t="shared" si="428"/>
        <v>0</v>
      </c>
      <c r="V543" s="396"/>
      <c r="W543" s="397"/>
      <c r="X543" s="371"/>
      <c r="Y543" s="366"/>
      <c r="Z543" s="366"/>
    </row>
    <row r="544" spans="1:26" outlineLevel="1">
      <c r="A544" s="346">
        <f>A494</f>
        <v>2011</v>
      </c>
      <c r="B544" s="47" t="s">
        <v>142</v>
      </c>
      <c r="C544" s="19" t="s">
        <v>143</v>
      </c>
      <c r="D544" s="366"/>
      <c r="E544" s="366"/>
      <c r="F544" s="366"/>
      <c r="G544" s="366"/>
      <c r="H544" s="366"/>
      <c r="I544" s="366"/>
      <c r="J544" s="359">
        <f t="shared" si="426"/>
        <v>0</v>
      </c>
      <c r="K544" s="359">
        <f t="shared" si="427"/>
        <v>0</v>
      </c>
      <c r="L544" s="366"/>
      <c r="M544" s="366"/>
      <c r="N544" s="372"/>
      <c r="O544" s="369"/>
      <c r="P544" s="370">
        <f>SUMIFS('C2_Hinzu_Kürz'!$D$4:$D$203,'C2_Hinzu_Kürz'!$B$4:$B$203,$A544,'C2_Hinzu_Kürz'!$C$4:$C$203,CONCATENATE($B544," ",C544),'C2_Hinzu_Kürz'!$E$4:$E$203,"Hinzurechnung")</f>
        <v>0</v>
      </c>
      <c r="Q544" s="370">
        <f>SUMIFS('C2_Hinzu_Kürz'!$D$4:$D$203,'C2_Hinzu_Kürz'!$B$4:$B$203,$A544,'C2_Hinzu_Kürz'!$C$4:$C$203,CONCATENATE($B544," ",$C544),'C2_Hinzu_Kürz'!$E$4:$E$203,"Kürzung")</f>
        <v>0</v>
      </c>
      <c r="R544" s="389"/>
      <c r="S544" s="386"/>
      <c r="T544" s="388"/>
      <c r="U544" s="363">
        <f t="shared" si="428"/>
        <v>0</v>
      </c>
      <c r="V544" s="389"/>
      <c r="W544" s="388"/>
      <c r="X544" s="371"/>
      <c r="Y544" s="366"/>
      <c r="Z544" s="366"/>
    </row>
    <row r="545" spans="1:26" outlineLevel="1">
      <c r="A545" s="346">
        <f>A494</f>
        <v>2011</v>
      </c>
      <c r="B545" s="47" t="s">
        <v>144</v>
      </c>
      <c r="C545" s="19" t="s">
        <v>130</v>
      </c>
      <c r="D545" s="366"/>
      <c r="E545" s="369"/>
      <c r="F545" s="366"/>
      <c r="G545" s="366"/>
      <c r="H545" s="366"/>
      <c r="I545" s="366"/>
      <c r="J545" s="359">
        <f t="shared" si="426"/>
        <v>0</v>
      </c>
      <c r="K545" s="359">
        <f t="shared" si="427"/>
        <v>0</v>
      </c>
      <c r="L545" s="366"/>
      <c r="M545" s="369"/>
      <c r="N545" s="370">
        <f>SUMIF('C1_Sonstiges'!B$275:B$324,$A494,'C1_Sonstiges'!D$275:D$324)</f>
        <v>0</v>
      </c>
      <c r="O545" s="373"/>
      <c r="P545" s="370">
        <f>SUMIFS('C2_Hinzu_Kürz'!$D$4:$D$203,'C2_Hinzu_Kürz'!$B$4:$B$203,$A545,'C2_Hinzu_Kürz'!$C$4:$C$203,CONCATENATE($B545," ",C545),'C2_Hinzu_Kürz'!$E$4:$E$203,"Hinzurechnung")</f>
        <v>0</v>
      </c>
      <c r="Q545" s="370">
        <f>SUMIFS('C2_Hinzu_Kürz'!$D$4:$D$203,'C2_Hinzu_Kürz'!$B$4:$B$203,$A545,'C2_Hinzu_Kürz'!$C$4:$C$203,CONCATENATE($B545," ",$C545),'C2_Hinzu_Kürz'!$E$4:$E$203,"Kürzung")</f>
        <v>0</v>
      </c>
      <c r="R545" s="396"/>
      <c r="S545" s="398"/>
      <c r="T545" s="397"/>
      <c r="U545" s="363">
        <f t="shared" si="428"/>
        <v>0</v>
      </c>
      <c r="V545" s="389"/>
      <c r="W545" s="388"/>
      <c r="X545" s="371"/>
      <c r="Y545" s="366"/>
      <c r="Z545" s="366"/>
    </row>
    <row r="546" spans="1:26" outlineLevel="1">
      <c r="A546" s="346">
        <f>A494</f>
        <v>2011</v>
      </c>
      <c r="B546" s="41" t="s">
        <v>407</v>
      </c>
      <c r="C546" s="15" t="s">
        <v>145</v>
      </c>
      <c r="D546" s="359">
        <f>D547+D548</f>
        <v>0</v>
      </c>
      <c r="E546" s="359">
        <f>E547+E548</f>
        <v>0</v>
      </c>
      <c r="F546" s="359">
        <f t="shared" ref="F546:K546" si="429">F547+F548</f>
        <v>0</v>
      </c>
      <c r="G546" s="359">
        <f t="shared" si="429"/>
        <v>0</v>
      </c>
      <c r="H546" s="359">
        <f t="shared" si="429"/>
        <v>0</v>
      </c>
      <c r="I546" s="359">
        <f t="shared" si="429"/>
        <v>0</v>
      </c>
      <c r="J546" s="359">
        <f t="shared" si="429"/>
        <v>0</v>
      </c>
      <c r="K546" s="359">
        <f t="shared" si="429"/>
        <v>0</v>
      </c>
      <c r="L546" s="359">
        <f>L547+L548</f>
        <v>0</v>
      </c>
      <c r="M546" s="359">
        <f>M547+M548</f>
        <v>0</v>
      </c>
      <c r="N546" s="374">
        <f>N547+N548</f>
        <v>0</v>
      </c>
      <c r="O546" s="360">
        <f>O547+O548</f>
        <v>0</v>
      </c>
      <c r="P546" s="360">
        <f t="shared" ref="P546" si="430">P547+P548</f>
        <v>0</v>
      </c>
      <c r="Q546" s="360">
        <f t="shared" ref="Q546" si="431">Q547+Q548</f>
        <v>0</v>
      </c>
      <c r="R546" s="389"/>
      <c r="S546" s="386"/>
      <c r="T546" s="388"/>
      <c r="U546" s="363">
        <f t="shared" ref="U546" si="432">U547+U548</f>
        <v>0</v>
      </c>
      <c r="V546" s="389"/>
      <c r="W546" s="388"/>
      <c r="X546" s="362">
        <f t="shared" ref="X546" si="433">X547+X548</f>
        <v>0</v>
      </c>
      <c r="Y546" s="359">
        <f t="shared" ref="Y546" si="434">Y547+Y548</f>
        <v>0</v>
      </c>
      <c r="Z546" s="359">
        <f t="shared" ref="Z546" si="435">Z547+Z548</f>
        <v>0</v>
      </c>
    </row>
    <row r="547" spans="1:26" outlineLevel="1">
      <c r="A547" s="346">
        <f>A494</f>
        <v>2011</v>
      </c>
      <c r="B547" s="41" t="s">
        <v>146</v>
      </c>
      <c r="C547" s="15" t="s">
        <v>147</v>
      </c>
      <c r="D547" s="366"/>
      <c r="E547" s="366"/>
      <c r="F547" s="366"/>
      <c r="G547" s="366"/>
      <c r="H547" s="366"/>
      <c r="I547" s="366"/>
      <c r="J547" s="359">
        <f t="shared" ref="J547" si="436">L547+N547</f>
        <v>0</v>
      </c>
      <c r="K547" s="359">
        <f t="shared" ref="K547" si="437">M547+O547</f>
        <v>0</v>
      </c>
      <c r="L547" s="366"/>
      <c r="M547" s="366"/>
      <c r="N547" s="366"/>
      <c r="O547" s="369"/>
      <c r="P547" s="370">
        <f>SUMIFS('C2_Hinzu_Kürz'!$D$4:$D$203,'C2_Hinzu_Kürz'!$B$4:$B$203,$A547,'C2_Hinzu_Kürz'!$C$4:$C$203,CONCATENATE($B547," ",C547),'C2_Hinzu_Kürz'!$E$4:$E$203,"Hinzurechnung")</f>
        <v>0</v>
      </c>
      <c r="Q547" s="370">
        <f>SUMIFS('C2_Hinzu_Kürz'!$D$4:$D$203,'C2_Hinzu_Kürz'!$B$4:$B$203,$A547,'C2_Hinzu_Kürz'!$C$4:$C$203,CONCATENATE($B547," ",$C547),'C2_Hinzu_Kürz'!$E$4:$E$203,"Kürzung")</f>
        <v>0</v>
      </c>
      <c r="R547" s="389"/>
      <c r="S547" s="386"/>
      <c r="T547" s="388"/>
      <c r="U547" s="363">
        <f>N547+P547-Q547-R547-S547-T547</f>
        <v>0</v>
      </c>
      <c r="V547" s="396"/>
      <c r="W547" s="397"/>
      <c r="X547" s="371"/>
      <c r="Y547" s="366"/>
      <c r="Z547" s="366"/>
    </row>
    <row r="548" spans="1:26" outlineLevel="1">
      <c r="A548" s="346">
        <f>A494</f>
        <v>2011</v>
      </c>
      <c r="B548" s="41" t="s">
        <v>148</v>
      </c>
      <c r="C548" s="20" t="s">
        <v>149</v>
      </c>
      <c r="D548" s="359">
        <f>D549+D550</f>
        <v>0</v>
      </c>
      <c r="E548" s="359">
        <f>E549+E550</f>
        <v>0</v>
      </c>
      <c r="F548" s="359">
        <f t="shared" ref="F548:K548" si="438">F549+F550</f>
        <v>0</v>
      </c>
      <c r="G548" s="359">
        <f t="shared" si="438"/>
        <v>0</v>
      </c>
      <c r="H548" s="359">
        <f t="shared" si="438"/>
        <v>0</v>
      </c>
      <c r="I548" s="359">
        <f t="shared" si="438"/>
        <v>0</v>
      </c>
      <c r="J548" s="359">
        <f t="shared" si="438"/>
        <v>0</v>
      </c>
      <c r="K548" s="359">
        <f t="shared" si="438"/>
        <v>0</v>
      </c>
      <c r="L548" s="359">
        <f>L549+L550</f>
        <v>0</v>
      </c>
      <c r="M548" s="359">
        <f>M549+M550</f>
        <v>0</v>
      </c>
      <c r="N548" s="359">
        <f>N549+N550</f>
        <v>0</v>
      </c>
      <c r="O548" s="360">
        <f>O549+O550</f>
        <v>0</v>
      </c>
      <c r="P548" s="360">
        <f t="shared" ref="P548" si="439">P549+P550</f>
        <v>0</v>
      </c>
      <c r="Q548" s="360">
        <f t="shared" ref="Q548" si="440">Q549+Q550</f>
        <v>0</v>
      </c>
      <c r="R548" s="389"/>
      <c r="S548" s="386"/>
      <c r="T548" s="388"/>
      <c r="U548" s="363">
        <f t="shared" ref="U548" si="441">U549+U550</f>
        <v>0</v>
      </c>
      <c r="V548" s="389"/>
      <c r="W548" s="388"/>
      <c r="X548" s="362">
        <f t="shared" ref="X548" si="442">X549+X550</f>
        <v>0</v>
      </c>
      <c r="Y548" s="359">
        <f t="shared" ref="Y548" si="443">Y549+Y550</f>
        <v>0</v>
      </c>
      <c r="Z548" s="359">
        <f t="shared" ref="Z548" si="444">Z549+Z550</f>
        <v>0</v>
      </c>
    </row>
    <row r="549" spans="1:26" outlineLevel="1">
      <c r="A549" s="346">
        <f>A494</f>
        <v>2011</v>
      </c>
      <c r="B549" s="47" t="s">
        <v>150</v>
      </c>
      <c r="C549" s="19" t="s">
        <v>926</v>
      </c>
      <c r="D549" s="366"/>
      <c r="E549" s="366"/>
      <c r="F549" s="366"/>
      <c r="G549" s="366"/>
      <c r="H549" s="366"/>
      <c r="I549" s="366"/>
      <c r="J549" s="359">
        <f t="shared" ref="J549:J550" si="445">L549+N549</f>
        <v>0</v>
      </c>
      <c r="K549" s="359">
        <f t="shared" ref="K549:K550" si="446">M549+O549</f>
        <v>0</v>
      </c>
      <c r="L549" s="366"/>
      <c r="M549" s="366"/>
      <c r="N549" s="366"/>
      <c r="O549" s="369"/>
      <c r="P549" s="370">
        <f>SUMIFS('C2_Hinzu_Kürz'!$D$4:$D$203,'C2_Hinzu_Kürz'!$B$4:$B$203,$A549,'C2_Hinzu_Kürz'!$C$4:$C$203,CONCATENATE($B549," ",C549),'C2_Hinzu_Kürz'!$E$4:$E$203,"Hinzurechnung")</f>
        <v>0</v>
      </c>
      <c r="Q549" s="370">
        <f>SUMIFS('C2_Hinzu_Kürz'!$D$4:$D$203,'C2_Hinzu_Kürz'!$B$4:$B$203,$A549,'C2_Hinzu_Kürz'!$C$4:$C$203,CONCATENATE($B549," ",$C549),'C2_Hinzu_Kürz'!$E$4:$E$203,"Kürzung")</f>
        <v>0</v>
      </c>
      <c r="R549" s="389"/>
      <c r="S549" s="386"/>
      <c r="T549" s="388"/>
      <c r="U549" s="363">
        <f>N549+P549-Q549-R549-S549-T549</f>
        <v>0</v>
      </c>
      <c r="V549" s="389"/>
      <c r="W549" s="388"/>
      <c r="X549" s="371"/>
      <c r="Y549" s="366"/>
      <c r="Z549" s="366"/>
    </row>
    <row r="550" spans="1:26" outlineLevel="1">
      <c r="A550" s="346">
        <f>A494</f>
        <v>2011</v>
      </c>
      <c r="B550" s="47" t="s">
        <v>151</v>
      </c>
      <c r="C550" s="19" t="s">
        <v>927</v>
      </c>
      <c r="D550" s="366"/>
      <c r="E550" s="366"/>
      <c r="F550" s="366"/>
      <c r="G550" s="366"/>
      <c r="H550" s="366"/>
      <c r="I550" s="366"/>
      <c r="J550" s="359">
        <f t="shared" si="445"/>
        <v>0</v>
      </c>
      <c r="K550" s="359">
        <f t="shared" si="446"/>
        <v>0</v>
      </c>
      <c r="L550" s="366"/>
      <c r="M550" s="366"/>
      <c r="N550" s="366"/>
      <c r="O550" s="369"/>
      <c r="P550" s="370">
        <f>SUMIFS('C2_Hinzu_Kürz'!$D$4:$D$203,'C2_Hinzu_Kürz'!$B$4:$B$203,$A550,'C2_Hinzu_Kürz'!$C$4:$C$203,CONCATENATE($B550," ",C550),'C2_Hinzu_Kürz'!$E$4:$E$203,"Hinzurechnung")</f>
        <v>0</v>
      </c>
      <c r="Q550" s="370">
        <f>SUMIFS('C2_Hinzu_Kürz'!$D$4:$D$203,'C2_Hinzu_Kürz'!$B$4:$B$203,$A550,'C2_Hinzu_Kürz'!$C$4:$C$203,CONCATENATE($B550," ",$C550),'C2_Hinzu_Kürz'!$E$4:$E$203,"Kürzung")</f>
        <v>0</v>
      </c>
      <c r="R550" s="396"/>
      <c r="S550" s="398"/>
      <c r="T550" s="397"/>
      <c r="U550" s="363">
        <f>N550+P550-Q550-R550-S550-T550</f>
        <v>0</v>
      </c>
      <c r="V550" s="389"/>
      <c r="W550" s="388"/>
      <c r="X550" s="371"/>
      <c r="Y550" s="366"/>
      <c r="Z550" s="366"/>
    </row>
    <row r="551" spans="1:26" outlineLevel="1">
      <c r="A551" s="346">
        <f>A494</f>
        <v>2011</v>
      </c>
      <c r="B551" s="41" t="s">
        <v>426</v>
      </c>
      <c r="C551" s="15" t="s">
        <v>153</v>
      </c>
      <c r="D551" s="359">
        <f>D552+D555+D556</f>
        <v>0</v>
      </c>
      <c r="E551" s="359">
        <f>E552+E555+E556</f>
        <v>0</v>
      </c>
      <c r="F551" s="359">
        <f t="shared" ref="F551:K551" si="447">F552+F555+F556</f>
        <v>0</v>
      </c>
      <c r="G551" s="359">
        <f t="shared" si="447"/>
        <v>0</v>
      </c>
      <c r="H551" s="359">
        <f t="shared" si="447"/>
        <v>0</v>
      </c>
      <c r="I551" s="359">
        <f t="shared" si="447"/>
        <v>0</v>
      </c>
      <c r="J551" s="359">
        <f t="shared" si="447"/>
        <v>0</v>
      </c>
      <c r="K551" s="359">
        <f t="shared" si="447"/>
        <v>0</v>
      </c>
      <c r="L551" s="359">
        <f>L552+L555+L556</f>
        <v>0</v>
      </c>
      <c r="M551" s="359">
        <f>M552+M555+M556</f>
        <v>0</v>
      </c>
      <c r="N551" s="359">
        <f>N552+N555+N556</f>
        <v>0</v>
      </c>
      <c r="O551" s="360">
        <f>O552+O555+O556</f>
        <v>0</v>
      </c>
      <c r="P551" s="359">
        <f t="shared" ref="P551" si="448">P552+P555+P556</f>
        <v>0</v>
      </c>
      <c r="Q551" s="360">
        <f t="shared" ref="Q551" si="449">Q552+Q555+Q556</f>
        <v>0</v>
      </c>
      <c r="R551" s="389"/>
      <c r="S551" s="386"/>
      <c r="T551" s="388"/>
      <c r="U551" s="363">
        <f t="shared" ref="U551" si="450">U552+U555+U556</f>
        <v>0</v>
      </c>
      <c r="V551" s="389"/>
      <c r="W551" s="388"/>
      <c r="X551" s="362">
        <f t="shared" ref="X551" si="451">X552+X555+X556</f>
        <v>0</v>
      </c>
      <c r="Y551" s="359">
        <f t="shared" ref="Y551" si="452">Y552+Y555+Y556</f>
        <v>0</v>
      </c>
      <c r="Z551" s="359">
        <f t="shared" ref="Z551" si="453">Z552+Z555+Z556</f>
        <v>0</v>
      </c>
    </row>
    <row r="552" spans="1:26" outlineLevel="1">
      <c r="A552" s="346">
        <f>A494</f>
        <v>2011</v>
      </c>
      <c r="B552" s="41" t="s">
        <v>154</v>
      </c>
      <c r="C552" s="15" t="s">
        <v>928</v>
      </c>
      <c r="D552" s="359">
        <f>D553+D554</f>
        <v>0</v>
      </c>
      <c r="E552" s="359">
        <f>E553+E554</f>
        <v>0</v>
      </c>
      <c r="F552" s="359">
        <f t="shared" ref="F552:K552" si="454">F553+F554</f>
        <v>0</v>
      </c>
      <c r="G552" s="359">
        <f t="shared" si="454"/>
        <v>0</v>
      </c>
      <c r="H552" s="359">
        <f t="shared" si="454"/>
        <v>0</v>
      </c>
      <c r="I552" s="359">
        <f t="shared" si="454"/>
        <v>0</v>
      </c>
      <c r="J552" s="359">
        <f t="shared" si="454"/>
        <v>0</v>
      </c>
      <c r="K552" s="359">
        <f t="shared" si="454"/>
        <v>0</v>
      </c>
      <c r="L552" s="359">
        <f>L553+L554</f>
        <v>0</v>
      </c>
      <c r="M552" s="359">
        <f>M553+M554</f>
        <v>0</v>
      </c>
      <c r="N552" s="359">
        <f>N553+N554</f>
        <v>0</v>
      </c>
      <c r="O552" s="360">
        <f>O553+O554</f>
        <v>0</v>
      </c>
      <c r="P552" s="359">
        <f t="shared" ref="P552" si="455">P553+P554</f>
        <v>0</v>
      </c>
      <c r="Q552" s="360">
        <f t="shared" ref="Q552" si="456">Q553+Q554</f>
        <v>0</v>
      </c>
      <c r="R552" s="389"/>
      <c r="S552" s="386"/>
      <c r="T552" s="388"/>
      <c r="U552" s="363">
        <f t="shared" ref="U552" si="457">U553+U554</f>
        <v>0</v>
      </c>
      <c r="V552" s="389"/>
      <c r="W552" s="388"/>
      <c r="X552" s="362">
        <f t="shared" ref="X552" si="458">X553+X554</f>
        <v>0</v>
      </c>
      <c r="Y552" s="359">
        <f t="shared" ref="Y552" si="459">Y553+Y554</f>
        <v>0</v>
      </c>
      <c r="Z552" s="359">
        <f t="shared" ref="Z552" si="460">Z553+Z554</f>
        <v>0</v>
      </c>
    </row>
    <row r="553" spans="1:26" ht="30" outlineLevel="1">
      <c r="A553" s="346">
        <f>A494</f>
        <v>2011</v>
      </c>
      <c r="B553" s="47" t="s">
        <v>155</v>
      </c>
      <c r="C553" s="19" t="s">
        <v>22</v>
      </c>
      <c r="D553" s="366"/>
      <c r="E553" s="366"/>
      <c r="F553" s="366"/>
      <c r="G553" s="366"/>
      <c r="H553" s="366"/>
      <c r="I553" s="366"/>
      <c r="J553" s="359">
        <f t="shared" ref="J553:J556" si="461">L553+N553</f>
        <v>0</v>
      </c>
      <c r="K553" s="359">
        <f t="shared" ref="K553:K556" si="462">M553+O553</f>
        <v>0</v>
      </c>
      <c r="L553" s="366"/>
      <c r="M553" s="366"/>
      <c r="N553" s="372"/>
      <c r="O553" s="369"/>
      <c r="P553" s="370">
        <f>SUMIFS('C2_Hinzu_Kürz'!$D$4:$D$203,'C2_Hinzu_Kürz'!$B$4:$B$203,$A553,'C2_Hinzu_Kürz'!$C$4:$C$203,CONCATENATE($B553," ",C553),'C2_Hinzu_Kürz'!$E$4:$E$203,"Hinzurechnung")</f>
        <v>0</v>
      </c>
      <c r="Q553" s="370">
        <f>SUMIFS('C2_Hinzu_Kürz'!$D$4:$D$203,'C2_Hinzu_Kürz'!$B$4:$B$203,$A553,'C2_Hinzu_Kürz'!$C$4:$C$203,CONCATENATE($B553," ",$C553),'C2_Hinzu_Kürz'!$E$4:$E$203,"Kürzung")</f>
        <v>0</v>
      </c>
      <c r="R553" s="389"/>
      <c r="S553" s="386"/>
      <c r="T553" s="388"/>
      <c r="U553" s="363">
        <f t="shared" ref="U553:U556" si="463">N553+P553-Q553-R553-S553-T553</f>
        <v>0</v>
      </c>
      <c r="V553" s="396"/>
      <c r="W553" s="397"/>
      <c r="X553" s="371"/>
      <c r="Y553" s="366"/>
      <c r="Z553" s="366"/>
    </row>
    <row r="554" spans="1:26" outlineLevel="1">
      <c r="A554" s="346">
        <f>A494</f>
        <v>2011</v>
      </c>
      <c r="B554" s="47" t="s">
        <v>156</v>
      </c>
      <c r="C554" s="19" t="s">
        <v>130</v>
      </c>
      <c r="D554" s="366"/>
      <c r="E554" s="369"/>
      <c r="F554" s="366"/>
      <c r="G554" s="366"/>
      <c r="H554" s="366"/>
      <c r="I554" s="366"/>
      <c r="J554" s="359">
        <f t="shared" si="461"/>
        <v>0</v>
      </c>
      <c r="K554" s="359">
        <f t="shared" si="462"/>
        <v>0</v>
      </c>
      <c r="L554" s="366"/>
      <c r="M554" s="369"/>
      <c r="N554" s="370">
        <f>SUMIF('C1_Sonstiges'!B$329:B$378,$A494,'C1_Sonstiges'!D$329:D$378)</f>
        <v>0</v>
      </c>
      <c r="O554" s="373"/>
      <c r="P554" s="370">
        <f>SUMIFS('C2_Hinzu_Kürz'!$D$4:$D$203,'C2_Hinzu_Kürz'!$B$4:$B$203,$A554,'C2_Hinzu_Kürz'!$C$4:$C$203,CONCATENATE($B554," ",C554),'C2_Hinzu_Kürz'!$E$4:$E$203,"Hinzurechnung")</f>
        <v>0</v>
      </c>
      <c r="Q554" s="370">
        <f>SUMIFS('C2_Hinzu_Kürz'!$D$4:$D$203,'C2_Hinzu_Kürz'!$B$4:$B$203,$A554,'C2_Hinzu_Kürz'!$C$4:$C$203,CONCATENATE($B554," ",$C554),'C2_Hinzu_Kürz'!$E$4:$E$203,"Kürzung")</f>
        <v>0</v>
      </c>
      <c r="R554" s="396"/>
      <c r="S554" s="398"/>
      <c r="T554" s="397"/>
      <c r="U554" s="363">
        <f t="shared" si="463"/>
        <v>0</v>
      </c>
      <c r="V554" s="389"/>
      <c r="W554" s="388"/>
      <c r="X554" s="371"/>
      <c r="Y554" s="366"/>
      <c r="Z554" s="366"/>
    </row>
    <row r="555" spans="1:26" outlineLevel="1">
      <c r="A555" s="346">
        <f>A494</f>
        <v>2011</v>
      </c>
      <c r="B555" s="41" t="s">
        <v>157</v>
      </c>
      <c r="C555" s="15" t="s">
        <v>158</v>
      </c>
      <c r="D555" s="366"/>
      <c r="E555" s="366"/>
      <c r="F555" s="366"/>
      <c r="G555" s="366"/>
      <c r="H555" s="366"/>
      <c r="I555" s="366"/>
      <c r="J555" s="359">
        <f t="shared" si="461"/>
        <v>0</v>
      </c>
      <c r="K555" s="359">
        <f t="shared" si="462"/>
        <v>0</v>
      </c>
      <c r="L555" s="366"/>
      <c r="M555" s="366"/>
      <c r="N555" s="375"/>
      <c r="O555" s="369"/>
      <c r="P555" s="370">
        <f>SUMIFS('C2_Hinzu_Kürz'!$D$4:$D$203,'C2_Hinzu_Kürz'!$B$4:$B$203,$A555,'C2_Hinzu_Kürz'!$C$4:$C$203,CONCATENATE($B555," ",C555),'C2_Hinzu_Kürz'!$E$4:$E$203,"Hinzurechnung")</f>
        <v>0</v>
      </c>
      <c r="Q555" s="370">
        <f>SUMIFS('C2_Hinzu_Kürz'!$D$4:$D$203,'C2_Hinzu_Kürz'!$B$4:$B$203,$A555,'C2_Hinzu_Kürz'!$C$4:$C$203,CONCATENATE($B555," ",$C555),'C2_Hinzu_Kürz'!$E$4:$E$203,"Kürzung")</f>
        <v>0</v>
      </c>
      <c r="R555" s="389"/>
      <c r="S555" s="386"/>
      <c r="T555" s="388"/>
      <c r="U555" s="363">
        <f t="shared" si="463"/>
        <v>0</v>
      </c>
      <c r="V555" s="389"/>
      <c r="W555" s="388"/>
      <c r="X555" s="371"/>
      <c r="Y555" s="366"/>
      <c r="Z555" s="366"/>
    </row>
    <row r="556" spans="1:26" ht="30" outlineLevel="1">
      <c r="A556" s="346">
        <f>A494</f>
        <v>2011</v>
      </c>
      <c r="B556" s="41" t="s">
        <v>159</v>
      </c>
      <c r="C556" s="15" t="s">
        <v>1163</v>
      </c>
      <c r="D556" s="366"/>
      <c r="E556" s="366"/>
      <c r="F556" s="366"/>
      <c r="G556" s="366"/>
      <c r="H556" s="366"/>
      <c r="I556" s="366"/>
      <c r="J556" s="359">
        <f t="shared" si="461"/>
        <v>0</v>
      </c>
      <c r="K556" s="359">
        <f t="shared" si="462"/>
        <v>0</v>
      </c>
      <c r="L556" s="366"/>
      <c r="M556" s="366"/>
      <c r="N556" s="375"/>
      <c r="O556" s="369"/>
      <c r="P556" s="370">
        <f>SUMIFS('C2_Hinzu_Kürz'!$D$4:$D$203,'C2_Hinzu_Kürz'!$B$4:$B$203,$A556,'C2_Hinzu_Kürz'!$C$4:$C$203,CONCATENATE($B556," ",C556),'C2_Hinzu_Kürz'!$E$4:$E$203,"Hinzurechnung")</f>
        <v>0</v>
      </c>
      <c r="Q556" s="370">
        <f>SUMIFS('C2_Hinzu_Kürz'!$D$4:$D$203,'C2_Hinzu_Kürz'!$B$4:$B$203,$A556,'C2_Hinzu_Kürz'!$C$4:$C$203,CONCATENATE($B556," ",$C556),'C2_Hinzu_Kürz'!$E$4:$E$203,"Kürzung")</f>
        <v>0</v>
      </c>
      <c r="R556" s="389"/>
      <c r="S556" s="386"/>
      <c r="T556" s="388"/>
      <c r="U556" s="363">
        <f t="shared" si="463"/>
        <v>0</v>
      </c>
      <c r="V556" s="389"/>
      <c r="W556" s="388"/>
      <c r="X556" s="371"/>
      <c r="Y556" s="366"/>
      <c r="Z556" s="366"/>
    </row>
    <row r="557" spans="1:26" outlineLevel="1">
      <c r="A557" s="346">
        <f>A494</f>
        <v>2011</v>
      </c>
      <c r="B557" s="41" t="s">
        <v>428</v>
      </c>
      <c r="C557" s="15" t="s">
        <v>162</v>
      </c>
      <c r="D557" s="362">
        <f>SUM(D558:D575)</f>
        <v>0</v>
      </c>
      <c r="E557" s="362">
        <f t="shared" ref="E557:I557" si="464">SUM(E558:E575)</f>
        <v>0</v>
      </c>
      <c r="F557" s="362">
        <f t="shared" si="464"/>
        <v>0</v>
      </c>
      <c r="G557" s="362">
        <f t="shared" si="464"/>
        <v>0</v>
      </c>
      <c r="H557" s="362">
        <f t="shared" si="464"/>
        <v>0</v>
      </c>
      <c r="I557" s="362">
        <f t="shared" si="464"/>
        <v>0</v>
      </c>
      <c r="J557" s="362">
        <f>SUM(J558:J575)</f>
        <v>0</v>
      </c>
      <c r="K557" s="362">
        <f t="shared" ref="K557:Z557" si="465">SUM(K558:K575)</f>
        <v>0</v>
      </c>
      <c r="L557" s="362">
        <f t="shared" si="465"/>
        <v>0</v>
      </c>
      <c r="M557" s="362">
        <f t="shared" si="465"/>
        <v>0</v>
      </c>
      <c r="N557" s="362">
        <f t="shared" si="465"/>
        <v>0</v>
      </c>
      <c r="O557" s="362">
        <f t="shared" si="465"/>
        <v>0</v>
      </c>
      <c r="P557" s="362">
        <f t="shared" si="465"/>
        <v>0</v>
      </c>
      <c r="Q557" s="362">
        <f t="shared" si="465"/>
        <v>0</v>
      </c>
      <c r="R557" s="389"/>
      <c r="S557" s="386"/>
      <c r="T557" s="388"/>
      <c r="U557" s="362">
        <f t="shared" si="465"/>
        <v>0</v>
      </c>
      <c r="V557" s="396"/>
      <c r="W557" s="397"/>
      <c r="X557" s="362">
        <f t="shared" si="465"/>
        <v>0</v>
      </c>
      <c r="Y557" s="362">
        <f t="shared" si="465"/>
        <v>0</v>
      </c>
      <c r="Z557" s="362">
        <f t="shared" si="465"/>
        <v>0</v>
      </c>
    </row>
    <row r="558" spans="1:26" outlineLevel="1">
      <c r="A558" s="346">
        <f>A494</f>
        <v>2011</v>
      </c>
      <c r="B558" s="47" t="s">
        <v>163</v>
      </c>
      <c r="C558" s="19" t="s">
        <v>929</v>
      </c>
      <c r="D558" s="366"/>
      <c r="E558" s="366"/>
      <c r="F558" s="366"/>
      <c r="G558" s="366"/>
      <c r="H558" s="366"/>
      <c r="I558" s="366"/>
      <c r="J558" s="359">
        <f t="shared" ref="J558:J579" si="466">L558+N558</f>
        <v>0</v>
      </c>
      <c r="K558" s="359">
        <f t="shared" ref="K558:K579" si="467">M558+O558</f>
        <v>0</v>
      </c>
      <c r="L558" s="366"/>
      <c r="M558" s="366"/>
      <c r="N558" s="366"/>
      <c r="O558" s="369"/>
      <c r="P558" s="370">
        <f>SUMIFS('C2_Hinzu_Kürz'!$D$4:$D$203,'C2_Hinzu_Kürz'!$B$4:$B$203,$A558,'C2_Hinzu_Kürz'!$C$4:$C$203,CONCATENATE($B558," ",C558),'C2_Hinzu_Kürz'!$E$4:$E$203,"Hinzurechnung")</f>
        <v>0</v>
      </c>
      <c r="Q558" s="370">
        <f>SUMIFS('C2_Hinzu_Kürz'!$D$4:$D$203,'C2_Hinzu_Kürz'!$B$4:$B$203,$A558,'C2_Hinzu_Kürz'!$C$4:$C$203,CONCATENATE($B558," ",$C558),'C2_Hinzu_Kürz'!$E$4:$E$203,"Kürzung")</f>
        <v>0</v>
      </c>
      <c r="R558" s="389"/>
      <c r="S558" s="386"/>
      <c r="T558" s="388"/>
      <c r="U558" s="363">
        <f t="shared" ref="U558:U579" si="468">N558+P558-Q558-R558-S558-T558</f>
        <v>0</v>
      </c>
      <c r="V558" s="389"/>
      <c r="W558" s="388"/>
      <c r="X558" s="371"/>
      <c r="Y558" s="366"/>
      <c r="Z558" s="366"/>
    </row>
    <row r="559" spans="1:26" outlineLevel="1">
      <c r="A559" s="346">
        <f>A494</f>
        <v>2011</v>
      </c>
      <c r="B559" s="47" t="s">
        <v>164</v>
      </c>
      <c r="C559" s="14" t="s">
        <v>930</v>
      </c>
      <c r="D559" s="366"/>
      <c r="E559" s="366"/>
      <c r="F559" s="366"/>
      <c r="G559" s="366"/>
      <c r="H559" s="366"/>
      <c r="I559" s="366"/>
      <c r="J559" s="359">
        <f t="shared" si="466"/>
        <v>0</v>
      </c>
      <c r="K559" s="359">
        <f t="shared" si="467"/>
        <v>0</v>
      </c>
      <c r="L559" s="366"/>
      <c r="M559" s="366"/>
      <c r="N559" s="366"/>
      <c r="O559" s="369"/>
      <c r="P559" s="370">
        <f>SUMIFS('C2_Hinzu_Kürz'!$D$4:$D$203,'C2_Hinzu_Kürz'!$B$4:$B$203,$A559,'C2_Hinzu_Kürz'!$C$4:$C$203,CONCATENATE($B559," ",C559),'C2_Hinzu_Kürz'!$E$4:$E$203,"Hinzurechnung")</f>
        <v>0</v>
      </c>
      <c r="Q559" s="370">
        <f>SUMIFS('C2_Hinzu_Kürz'!$D$4:$D$203,'C2_Hinzu_Kürz'!$B$4:$B$203,$A559,'C2_Hinzu_Kürz'!$C$4:$C$203,CONCATENATE($B559," ",$C559),'C2_Hinzu_Kürz'!$E$4:$E$203,"Kürzung")</f>
        <v>0</v>
      </c>
      <c r="R559" s="396"/>
      <c r="S559" s="398"/>
      <c r="T559" s="397"/>
      <c r="U559" s="363">
        <f t="shared" si="468"/>
        <v>0</v>
      </c>
      <c r="V559" s="389"/>
      <c r="W559" s="388"/>
      <c r="X559" s="371"/>
      <c r="Y559" s="366"/>
      <c r="Z559" s="366"/>
    </row>
    <row r="560" spans="1:26" outlineLevel="1">
      <c r="A560" s="346">
        <f>A494</f>
        <v>2011</v>
      </c>
      <c r="B560" s="47" t="s">
        <v>165</v>
      </c>
      <c r="C560" s="14" t="s">
        <v>1293</v>
      </c>
      <c r="D560" s="366"/>
      <c r="E560" s="366"/>
      <c r="F560" s="366"/>
      <c r="G560" s="366"/>
      <c r="H560" s="366"/>
      <c r="I560" s="366"/>
      <c r="J560" s="359">
        <f t="shared" si="466"/>
        <v>0</v>
      </c>
      <c r="K560" s="359">
        <f t="shared" si="467"/>
        <v>0</v>
      </c>
      <c r="L560" s="366"/>
      <c r="M560" s="366"/>
      <c r="N560" s="366"/>
      <c r="O560" s="369"/>
      <c r="P560" s="370">
        <f>SUMIFS('C2_Hinzu_Kürz'!$D$4:$D$203,'C2_Hinzu_Kürz'!$B$4:$B$203,$A560,'C2_Hinzu_Kürz'!$C$4:$C$203,CONCATENATE($B560," ",C560),'C2_Hinzu_Kürz'!$E$4:$E$203,"Hinzurechnung")</f>
        <v>0</v>
      </c>
      <c r="Q560" s="370">
        <f>SUMIFS('C2_Hinzu_Kürz'!$D$4:$D$203,'C2_Hinzu_Kürz'!$B$4:$B$203,$A560,'C2_Hinzu_Kürz'!$C$4:$C$203,CONCATENATE($B560," ",$C560),'C2_Hinzu_Kürz'!$E$4:$E$203,"Kürzung")</f>
        <v>0</v>
      </c>
      <c r="R560" s="389"/>
      <c r="S560" s="386"/>
      <c r="T560" s="388"/>
      <c r="U560" s="363">
        <f t="shared" si="468"/>
        <v>0</v>
      </c>
      <c r="V560" s="389"/>
      <c r="W560" s="388"/>
      <c r="X560" s="371"/>
      <c r="Y560" s="366"/>
      <c r="Z560" s="366"/>
    </row>
    <row r="561" spans="1:26" outlineLevel="1">
      <c r="A561" s="346">
        <f>A494</f>
        <v>2011</v>
      </c>
      <c r="B561" s="47" t="s">
        <v>166</v>
      </c>
      <c r="C561" s="19" t="s">
        <v>931</v>
      </c>
      <c r="D561" s="366"/>
      <c r="E561" s="366"/>
      <c r="F561" s="366"/>
      <c r="G561" s="366"/>
      <c r="H561" s="366"/>
      <c r="I561" s="366"/>
      <c r="J561" s="359">
        <f t="shared" si="466"/>
        <v>0</v>
      </c>
      <c r="K561" s="359">
        <f t="shared" si="467"/>
        <v>0</v>
      </c>
      <c r="L561" s="366"/>
      <c r="M561" s="366"/>
      <c r="N561" s="366"/>
      <c r="O561" s="369"/>
      <c r="P561" s="370">
        <f>SUMIFS('C2_Hinzu_Kürz'!$D$4:$D$203,'C2_Hinzu_Kürz'!$B$4:$B$203,$A561,'C2_Hinzu_Kürz'!$C$4:$C$203,CONCATENATE($B561," ",C561),'C2_Hinzu_Kürz'!$E$4:$E$203,"Hinzurechnung")</f>
        <v>0</v>
      </c>
      <c r="Q561" s="370">
        <f>SUMIFS('C2_Hinzu_Kürz'!$D$4:$D$203,'C2_Hinzu_Kürz'!$B$4:$B$203,$A561,'C2_Hinzu_Kürz'!$C$4:$C$203,CONCATENATE($B561," ",$C561),'C2_Hinzu_Kürz'!$E$4:$E$203,"Kürzung")</f>
        <v>0</v>
      </c>
      <c r="R561" s="389"/>
      <c r="S561" s="386"/>
      <c r="T561" s="388"/>
      <c r="U561" s="363">
        <f t="shared" si="468"/>
        <v>0</v>
      </c>
      <c r="V561" s="396"/>
      <c r="W561" s="397"/>
      <c r="X561" s="371"/>
      <c r="Y561" s="366"/>
      <c r="Z561" s="366"/>
    </row>
    <row r="562" spans="1:26" outlineLevel="1">
      <c r="A562" s="346">
        <f>A494</f>
        <v>2011</v>
      </c>
      <c r="B562" s="47" t="s">
        <v>167</v>
      </c>
      <c r="C562" s="19" t="s">
        <v>932</v>
      </c>
      <c r="D562" s="366"/>
      <c r="E562" s="366"/>
      <c r="F562" s="366"/>
      <c r="G562" s="366"/>
      <c r="H562" s="366"/>
      <c r="I562" s="366"/>
      <c r="J562" s="359">
        <f t="shared" si="466"/>
        <v>0</v>
      </c>
      <c r="K562" s="359">
        <f t="shared" si="467"/>
        <v>0</v>
      </c>
      <c r="L562" s="366"/>
      <c r="M562" s="366"/>
      <c r="N562" s="366"/>
      <c r="O562" s="369"/>
      <c r="P562" s="370">
        <f>SUMIFS('C2_Hinzu_Kürz'!$D$4:$D$203,'C2_Hinzu_Kürz'!$B$4:$B$203,$A562,'C2_Hinzu_Kürz'!$C$4:$C$203,CONCATENATE($B562," ",C562),'C2_Hinzu_Kürz'!$E$4:$E$203,"Hinzurechnung")</f>
        <v>0</v>
      </c>
      <c r="Q562" s="370">
        <f>SUMIFS('C2_Hinzu_Kürz'!$D$4:$D$203,'C2_Hinzu_Kürz'!$B$4:$B$203,$A562,'C2_Hinzu_Kürz'!$C$4:$C$203,CONCATENATE($B562," ",$C562),'C2_Hinzu_Kürz'!$E$4:$E$203,"Kürzung")</f>
        <v>0</v>
      </c>
      <c r="R562" s="389"/>
      <c r="S562" s="386"/>
      <c r="T562" s="388"/>
      <c r="U562" s="363">
        <f t="shared" si="468"/>
        <v>0</v>
      </c>
      <c r="V562" s="389"/>
      <c r="W562" s="388"/>
      <c r="X562" s="371"/>
      <c r="Y562" s="366"/>
      <c r="Z562" s="366"/>
    </row>
    <row r="563" spans="1:26" outlineLevel="1">
      <c r="A563" s="346">
        <f>A494</f>
        <v>2011</v>
      </c>
      <c r="B563" s="47" t="s">
        <v>168</v>
      </c>
      <c r="C563" s="19" t="s">
        <v>933</v>
      </c>
      <c r="D563" s="366"/>
      <c r="E563" s="366"/>
      <c r="F563" s="366"/>
      <c r="G563" s="366"/>
      <c r="H563" s="366"/>
      <c r="I563" s="366"/>
      <c r="J563" s="359">
        <f t="shared" si="466"/>
        <v>0</v>
      </c>
      <c r="K563" s="359">
        <f t="shared" si="467"/>
        <v>0</v>
      </c>
      <c r="L563" s="366"/>
      <c r="M563" s="366"/>
      <c r="N563" s="366"/>
      <c r="O563" s="369"/>
      <c r="P563" s="370">
        <f>SUMIFS('C2_Hinzu_Kürz'!$D$4:$D$203,'C2_Hinzu_Kürz'!$B$4:$B$203,$A563,'C2_Hinzu_Kürz'!$C$4:$C$203,CONCATENATE($B563," ",C563),'C2_Hinzu_Kürz'!$E$4:$E$203,"Hinzurechnung")</f>
        <v>0</v>
      </c>
      <c r="Q563" s="370">
        <f>SUMIFS('C2_Hinzu_Kürz'!$D$4:$D$203,'C2_Hinzu_Kürz'!$B$4:$B$203,$A563,'C2_Hinzu_Kürz'!$C$4:$C$203,CONCATENATE($B563," ",$C563),'C2_Hinzu_Kürz'!$E$4:$E$203,"Kürzung")</f>
        <v>0</v>
      </c>
      <c r="R563" s="396"/>
      <c r="S563" s="398"/>
      <c r="T563" s="397"/>
      <c r="U563" s="363">
        <f t="shared" si="468"/>
        <v>0</v>
      </c>
      <c r="V563" s="389"/>
      <c r="W563" s="388"/>
      <c r="X563" s="371"/>
      <c r="Y563" s="366"/>
      <c r="Z563" s="366"/>
    </row>
    <row r="564" spans="1:26" outlineLevel="1">
      <c r="A564" s="346">
        <f>A494</f>
        <v>2011</v>
      </c>
      <c r="B564" s="47" t="s">
        <v>169</v>
      </c>
      <c r="C564" s="19" t="s">
        <v>934</v>
      </c>
      <c r="D564" s="366"/>
      <c r="E564" s="366"/>
      <c r="F564" s="366"/>
      <c r="G564" s="366"/>
      <c r="H564" s="366"/>
      <c r="I564" s="366"/>
      <c r="J564" s="359">
        <f t="shared" si="466"/>
        <v>0</v>
      </c>
      <c r="K564" s="359">
        <f t="shared" si="467"/>
        <v>0</v>
      </c>
      <c r="L564" s="366"/>
      <c r="M564" s="366"/>
      <c r="N564" s="366"/>
      <c r="O564" s="369"/>
      <c r="P564" s="370">
        <f>SUMIFS('C2_Hinzu_Kürz'!$D$4:$D$203,'C2_Hinzu_Kürz'!$B$4:$B$203,$A564,'C2_Hinzu_Kürz'!$C$4:$C$203,CONCATENATE($B564," ",C564),'C2_Hinzu_Kürz'!$E$4:$E$203,"Hinzurechnung")</f>
        <v>0</v>
      </c>
      <c r="Q564" s="370">
        <f>SUMIFS('C2_Hinzu_Kürz'!$D$4:$D$203,'C2_Hinzu_Kürz'!$B$4:$B$203,$A564,'C2_Hinzu_Kürz'!$C$4:$C$203,CONCATENATE($B564," ",$C564),'C2_Hinzu_Kürz'!$E$4:$E$203,"Kürzung")</f>
        <v>0</v>
      </c>
      <c r="R564" s="389"/>
      <c r="S564" s="386"/>
      <c r="T564" s="388"/>
      <c r="U564" s="363">
        <f t="shared" si="468"/>
        <v>0</v>
      </c>
      <c r="V564" s="389"/>
      <c r="W564" s="388"/>
      <c r="X564" s="371"/>
      <c r="Y564" s="366"/>
      <c r="Z564" s="366"/>
    </row>
    <row r="565" spans="1:26" outlineLevel="1">
      <c r="A565" s="346">
        <f>A494</f>
        <v>2011</v>
      </c>
      <c r="B565" s="47" t="s">
        <v>170</v>
      </c>
      <c r="C565" s="19" t="s">
        <v>935</v>
      </c>
      <c r="D565" s="366"/>
      <c r="E565" s="366"/>
      <c r="F565" s="366"/>
      <c r="G565" s="366"/>
      <c r="H565" s="366"/>
      <c r="I565" s="366"/>
      <c r="J565" s="359">
        <f t="shared" si="466"/>
        <v>0</v>
      </c>
      <c r="K565" s="359">
        <f t="shared" si="467"/>
        <v>0</v>
      </c>
      <c r="L565" s="366"/>
      <c r="M565" s="366"/>
      <c r="N565" s="366"/>
      <c r="O565" s="369"/>
      <c r="P565" s="370">
        <f>SUMIFS('C2_Hinzu_Kürz'!$D$4:$D$203,'C2_Hinzu_Kürz'!$B$4:$B$203,$A565,'C2_Hinzu_Kürz'!$C$4:$C$203,CONCATENATE($B565," ",C565),'C2_Hinzu_Kürz'!$E$4:$E$203,"Hinzurechnung")</f>
        <v>0</v>
      </c>
      <c r="Q565" s="370">
        <f>SUMIFS('C2_Hinzu_Kürz'!$D$4:$D$203,'C2_Hinzu_Kürz'!$B$4:$B$203,$A565,'C2_Hinzu_Kürz'!$C$4:$C$203,CONCATENATE($B565," ",$C565),'C2_Hinzu_Kürz'!$E$4:$E$203,"Kürzung")</f>
        <v>0</v>
      </c>
      <c r="R565" s="389"/>
      <c r="S565" s="386"/>
      <c r="T565" s="388"/>
      <c r="U565" s="363">
        <f t="shared" si="468"/>
        <v>0</v>
      </c>
      <c r="V565" s="389"/>
      <c r="W565" s="388"/>
      <c r="X565" s="371"/>
      <c r="Y565" s="366"/>
      <c r="Z565" s="366"/>
    </row>
    <row r="566" spans="1:26" outlineLevel="1">
      <c r="A566" s="346">
        <f>A494</f>
        <v>2011</v>
      </c>
      <c r="B566" s="47" t="s">
        <v>171</v>
      </c>
      <c r="C566" s="19" t="s">
        <v>936</v>
      </c>
      <c r="D566" s="366"/>
      <c r="E566" s="366"/>
      <c r="F566" s="366"/>
      <c r="G566" s="366"/>
      <c r="H566" s="366"/>
      <c r="I566" s="366"/>
      <c r="J566" s="359">
        <f t="shared" si="466"/>
        <v>0</v>
      </c>
      <c r="K566" s="359">
        <f t="shared" si="467"/>
        <v>0</v>
      </c>
      <c r="L566" s="366"/>
      <c r="M566" s="366"/>
      <c r="N566" s="366"/>
      <c r="O566" s="369"/>
      <c r="P566" s="370">
        <f>SUMIFS('C2_Hinzu_Kürz'!$D$4:$D$203,'C2_Hinzu_Kürz'!$B$4:$B$203,$A566,'C2_Hinzu_Kürz'!$C$4:$C$203,CONCATENATE($B566," ",C566),'C2_Hinzu_Kürz'!$E$4:$E$203,"Hinzurechnung")</f>
        <v>0</v>
      </c>
      <c r="Q566" s="370">
        <f>SUMIFS('C2_Hinzu_Kürz'!$D$4:$D$203,'C2_Hinzu_Kürz'!$B$4:$B$203,$A566,'C2_Hinzu_Kürz'!$C$4:$C$203,CONCATENATE($B566," ",$C566),'C2_Hinzu_Kürz'!$E$4:$E$203,"Kürzung")</f>
        <v>0</v>
      </c>
      <c r="R566" s="389"/>
      <c r="S566" s="386"/>
      <c r="T566" s="388"/>
      <c r="U566" s="363">
        <f t="shared" si="468"/>
        <v>0</v>
      </c>
      <c r="V566" s="389"/>
      <c r="W566" s="388"/>
      <c r="X566" s="371"/>
      <c r="Y566" s="366"/>
      <c r="Z566" s="366"/>
    </row>
    <row r="567" spans="1:26" outlineLevel="1">
      <c r="A567" s="346">
        <f>A494</f>
        <v>2011</v>
      </c>
      <c r="B567" s="47" t="s">
        <v>172</v>
      </c>
      <c r="C567" s="19" t="s">
        <v>937</v>
      </c>
      <c r="D567" s="366"/>
      <c r="E567" s="366"/>
      <c r="F567" s="366"/>
      <c r="G567" s="366"/>
      <c r="H567" s="366"/>
      <c r="I567" s="366"/>
      <c r="J567" s="359">
        <f t="shared" si="466"/>
        <v>0</v>
      </c>
      <c r="K567" s="359">
        <f t="shared" si="467"/>
        <v>0</v>
      </c>
      <c r="L567" s="366"/>
      <c r="M567" s="366"/>
      <c r="N567" s="366"/>
      <c r="O567" s="369"/>
      <c r="P567" s="370">
        <f>SUMIFS('C2_Hinzu_Kürz'!$D$4:$D$203,'C2_Hinzu_Kürz'!$B$4:$B$203,$A567,'C2_Hinzu_Kürz'!$C$4:$C$203,CONCATENATE($B567," ",C567),'C2_Hinzu_Kürz'!$E$4:$E$203,"Hinzurechnung")</f>
        <v>0</v>
      </c>
      <c r="Q567" s="370">
        <f>SUMIFS('C2_Hinzu_Kürz'!$D$4:$D$203,'C2_Hinzu_Kürz'!$B$4:$B$203,$A567,'C2_Hinzu_Kürz'!$C$4:$C$203,CONCATENATE($B567," ",$C567),'C2_Hinzu_Kürz'!$E$4:$E$203,"Kürzung")</f>
        <v>0</v>
      </c>
      <c r="R567" s="389"/>
      <c r="S567" s="386"/>
      <c r="T567" s="388"/>
      <c r="U567" s="363">
        <f t="shared" si="468"/>
        <v>0</v>
      </c>
      <c r="V567" s="396"/>
      <c r="W567" s="397"/>
      <c r="X567" s="371"/>
      <c r="Y567" s="366"/>
      <c r="Z567" s="366"/>
    </row>
    <row r="568" spans="1:26" outlineLevel="1">
      <c r="A568" s="346">
        <f>A494</f>
        <v>2011</v>
      </c>
      <c r="B568" s="47" t="s">
        <v>173</v>
      </c>
      <c r="C568" s="19" t="s">
        <v>938</v>
      </c>
      <c r="D568" s="366"/>
      <c r="E568" s="366"/>
      <c r="F568" s="366"/>
      <c r="G568" s="366"/>
      <c r="H568" s="366"/>
      <c r="I568" s="366"/>
      <c r="J568" s="359">
        <f t="shared" si="466"/>
        <v>0</v>
      </c>
      <c r="K568" s="359">
        <f t="shared" si="467"/>
        <v>0</v>
      </c>
      <c r="L568" s="366"/>
      <c r="M568" s="366"/>
      <c r="N568" s="366"/>
      <c r="O568" s="369"/>
      <c r="P568" s="370">
        <f>SUMIFS('C2_Hinzu_Kürz'!$D$4:$D$203,'C2_Hinzu_Kürz'!$B$4:$B$203,$A568,'C2_Hinzu_Kürz'!$C$4:$C$203,CONCATENATE($B568," ",C568),'C2_Hinzu_Kürz'!$E$4:$E$203,"Hinzurechnung")</f>
        <v>0</v>
      </c>
      <c r="Q568" s="370">
        <f>SUMIFS('C2_Hinzu_Kürz'!$D$4:$D$203,'C2_Hinzu_Kürz'!$B$4:$B$203,$A568,'C2_Hinzu_Kürz'!$C$4:$C$203,CONCATENATE($B568," ",$C568),'C2_Hinzu_Kürz'!$E$4:$E$203,"Kürzung")</f>
        <v>0</v>
      </c>
      <c r="R568" s="396"/>
      <c r="S568" s="398"/>
      <c r="T568" s="397"/>
      <c r="U568" s="363">
        <f t="shared" si="468"/>
        <v>0</v>
      </c>
      <c r="V568" s="389"/>
      <c r="W568" s="388"/>
      <c r="X568" s="371"/>
      <c r="Y568" s="366"/>
      <c r="Z568" s="366"/>
    </row>
    <row r="569" spans="1:26" outlineLevel="1">
      <c r="A569" s="346">
        <f>A494</f>
        <v>2011</v>
      </c>
      <c r="B569" s="47" t="s">
        <v>174</v>
      </c>
      <c r="C569" s="19" t="s">
        <v>939</v>
      </c>
      <c r="D569" s="366"/>
      <c r="E569" s="366"/>
      <c r="F569" s="366"/>
      <c r="G569" s="366"/>
      <c r="H569" s="366"/>
      <c r="I569" s="366"/>
      <c r="J569" s="359">
        <f t="shared" si="466"/>
        <v>0</v>
      </c>
      <c r="K569" s="359">
        <f t="shared" si="467"/>
        <v>0</v>
      </c>
      <c r="L569" s="366"/>
      <c r="M569" s="366"/>
      <c r="N569" s="366"/>
      <c r="O569" s="369"/>
      <c r="P569" s="370">
        <f>SUMIFS('C2_Hinzu_Kürz'!$D$4:$D$203,'C2_Hinzu_Kürz'!$B$4:$B$203,$A569,'C2_Hinzu_Kürz'!$C$4:$C$203,CONCATENATE($B569," ",C569),'C2_Hinzu_Kürz'!$E$4:$E$203,"Hinzurechnung")</f>
        <v>0</v>
      </c>
      <c r="Q569" s="370">
        <f>SUMIFS('C2_Hinzu_Kürz'!$D$4:$D$203,'C2_Hinzu_Kürz'!$B$4:$B$203,$A569,'C2_Hinzu_Kürz'!$C$4:$C$203,CONCATENATE($B569," ",$C569),'C2_Hinzu_Kürz'!$E$4:$E$203,"Kürzung")</f>
        <v>0</v>
      </c>
      <c r="R569" s="389"/>
      <c r="S569" s="386"/>
      <c r="T569" s="388"/>
      <c r="U569" s="363">
        <f t="shared" si="468"/>
        <v>0</v>
      </c>
      <c r="V569" s="389"/>
      <c r="W569" s="388"/>
      <c r="X569" s="371"/>
      <c r="Y569" s="366"/>
      <c r="Z569" s="366"/>
    </row>
    <row r="570" spans="1:26" outlineLevel="1">
      <c r="A570" s="346">
        <f>A494</f>
        <v>2011</v>
      </c>
      <c r="B570" s="47" t="s">
        <v>175</v>
      </c>
      <c r="C570" s="19" t="s">
        <v>940</v>
      </c>
      <c r="D570" s="366"/>
      <c r="E570" s="366"/>
      <c r="F570" s="366"/>
      <c r="G570" s="366"/>
      <c r="H570" s="366"/>
      <c r="I570" s="366"/>
      <c r="J570" s="359">
        <f t="shared" si="466"/>
        <v>0</v>
      </c>
      <c r="K570" s="359">
        <f t="shared" si="467"/>
        <v>0</v>
      </c>
      <c r="L570" s="366"/>
      <c r="M570" s="366"/>
      <c r="N570" s="366"/>
      <c r="O570" s="369"/>
      <c r="P570" s="370">
        <f>SUMIFS('C2_Hinzu_Kürz'!$D$4:$D$203,'C2_Hinzu_Kürz'!$B$4:$B$203,$A570,'C2_Hinzu_Kürz'!$C$4:$C$203,CONCATENATE($B570," ",C570),'C2_Hinzu_Kürz'!$E$4:$E$203,"Hinzurechnung")</f>
        <v>0</v>
      </c>
      <c r="Q570" s="370">
        <f>SUMIFS('C2_Hinzu_Kürz'!$D$4:$D$203,'C2_Hinzu_Kürz'!$B$4:$B$203,$A570,'C2_Hinzu_Kürz'!$C$4:$C$203,CONCATENATE($B570," ",$C570),'C2_Hinzu_Kürz'!$E$4:$E$203,"Kürzung")</f>
        <v>0</v>
      </c>
      <c r="R570" s="389"/>
      <c r="S570" s="386"/>
      <c r="T570" s="388"/>
      <c r="U570" s="363">
        <f t="shared" si="468"/>
        <v>0</v>
      </c>
      <c r="V570" s="389"/>
      <c r="W570" s="388"/>
      <c r="X570" s="371"/>
      <c r="Y570" s="366"/>
      <c r="Z570" s="366"/>
    </row>
    <row r="571" spans="1:26" outlineLevel="1">
      <c r="A571" s="346">
        <f>A494</f>
        <v>2011</v>
      </c>
      <c r="B571" s="47" t="s">
        <v>176</v>
      </c>
      <c r="C571" s="19" t="s">
        <v>941</v>
      </c>
      <c r="D571" s="366"/>
      <c r="E571" s="366"/>
      <c r="F571" s="366"/>
      <c r="G571" s="366"/>
      <c r="H571" s="366"/>
      <c r="I571" s="366"/>
      <c r="J571" s="359">
        <f t="shared" si="466"/>
        <v>0</v>
      </c>
      <c r="K571" s="359">
        <f t="shared" si="467"/>
        <v>0</v>
      </c>
      <c r="L571" s="366"/>
      <c r="M571" s="366"/>
      <c r="N571" s="366"/>
      <c r="O571" s="369"/>
      <c r="P571" s="370">
        <f>SUMIFS('C2_Hinzu_Kürz'!$D$4:$D$203,'C2_Hinzu_Kürz'!$B$4:$B$203,$A571,'C2_Hinzu_Kürz'!$C$4:$C$203,CONCATENATE($B571," ",C571),'C2_Hinzu_Kürz'!$E$4:$E$203,"Hinzurechnung")</f>
        <v>0</v>
      </c>
      <c r="Q571" s="370">
        <f>SUMIFS('C2_Hinzu_Kürz'!$D$4:$D$203,'C2_Hinzu_Kürz'!$B$4:$B$203,$A571,'C2_Hinzu_Kürz'!$C$4:$C$203,CONCATENATE($B571," ",$C571),'C2_Hinzu_Kürz'!$E$4:$E$203,"Kürzung")</f>
        <v>0</v>
      </c>
      <c r="R571" s="389"/>
      <c r="S571" s="386"/>
      <c r="T571" s="388"/>
      <c r="U571" s="363">
        <f t="shared" si="468"/>
        <v>0</v>
      </c>
      <c r="V571" s="396"/>
      <c r="W571" s="397"/>
      <c r="X571" s="371"/>
      <c r="Y571" s="366"/>
      <c r="Z571" s="366"/>
    </row>
    <row r="572" spans="1:26" outlineLevel="1">
      <c r="A572" s="346">
        <f>A494</f>
        <v>2011</v>
      </c>
      <c r="B572" s="47" t="s">
        <v>177</v>
      </c>
      <c r="C572" s="19" t="s">
        <v>942</v>
      </c>
      <c r="D572" s="366"/>
      <c r="E572" s="366"/>
      <c r="F572" s="366"/>
      <c r="G572" s="366"/>
      <c r="H572" s="366"/>
      <c r="I572" s="366"/>
      <c r="J572" s="359">
        <f t="shared" si="466"/>
        <v>0</v>
      </c>
      <c r="K572" s="359">
        <f t="shared" si="467"/>
        <v>0</v>
      </c>
      <c r="L572" s="366"/>
      <c r="M572" s="366"/>
      <c r="N572" s="366"/>
      <c r="O572" s="369"/>
      <c r="P572" s="370">
        <f>SUMIFS('C2_Hinzu_Kürz'!$D$4:$D$203,'C2_Hinzu_Kürz'!$B$4:$B$203,$A572,'C2_Hinzu_Kürz'!$C$4:$C$203,CONCATENATE($B572," ",C572),'C2_Hinzu_Kürz'!$E$4:$E$203,"Hinzurechnung")</f>
        <v>0</v>
      </c>
      <c r="Q572" s="370">
        <f>SUMIFS('C2_Hinzu_Kürz'!$D$4:$D$203,'C2_Hinzu_Kürz'!$B$4:$B$203,$A572,'C2_Hinzu_Kürz'!$C$4:$C$203,CONCATENATE($B572," ",$C572),'C2_Hinzu_Kürz'!$E$4:$E$203,"Kürzung")</f>
        <v>0</v>
      </c>
      <c r="R572" s="396"/>
      <c r="S572" s="398"/>
      <c r="T572" s="397"/>
      <c r="U572" s="363">
        <f t="shared" si="468"/>
        <v>0</v>
      </c>
      <c r="V572" s="389"/>
      <c r="W572" s="388"/>
      <c r="X572" s="371"/>
      <c r="Y572" s="366"/>
      <c r="Z572" s="366"/>
    </row>
    <row r="573" spans="1:26" outlineLevel="1">
      <c r="A573" s="346">
        <f>A494</f>
        <v>2011</v>
      </c>
      <c r="B573" s="47" t="s">
        <v>178</v>
      </c>
      <c r="C573" s="19" t="s">
        <v>943</v>
      </c>
      <c r="D573" s="366"/>
      <c r="E573" s="366"/>
      <c r="F573" s="366"/>
      <c r="G573" s="366"/>
      <c r="H573" s="366"/>
      <c r="I573" s="366"/>
      <c r="J573" s="359">
        <f t="shared" si="466"/>
        <v>0</v>
      </c>
      <c r="K573" s="359">
        <f t="shared" si="467"/>
        <v>0</v>
      </c>
      <c r="L573" s="366"/>
      <c r="M573" s="366"/>
      <c r="N573" s="366"/>
      <c r="O573" s="369"/>
      <c r="P573" s="370">
        <f>SUMIFS('C2_Hinzu_Kürz'!$D$4:$D$203,'C2_Hinzu_Kürz'!$B$4:$B$203,$A573,'C2_Hinzu_Kürz'!$C$4:$C$203,CONCATENATE($B573," ",C573),'C2_Hinzu_Kürz'!$E$4:$E$203,"Hinzurechnung")</f>
        <v>0</v>
      </c>
      <c r="Q573" s="370">
        <f>SUMIFS('C2_Hinzu_Kürz'!$D$4:$D$203,'C2_Hinzu_Kürz'!$B$4:$B$203,$A573,'C2_Hinzu_Kürz'!$C$4:$C$203,CONCATENATE($B573," ",$C573),'C2_Hinzu_Kürz'!$E$4:$E$203,"Kürzung")</f>
        <v>0</v>
      </c>
      <c r="R573" s="389"/>
      <c r="S573" s="386"/>
      <c r="T573" s="388"/>
      <c r="U573" s="363">
        <f t="shared" si="468"/>
        <v>0</v>
      </c>
      <c r="V573" s="389"/>
      <c r="W573" s="388"/>
      <c r="X573" s="371"/>
      <c r="Y573" s="366"/>
      <c r="Z573" s="366"/>
    </row>
    <row r="574" spans="1:26" outlineLevel="1">
      <c r="A574" s="346">
        <f>A494</f>
        <v>2011</v>
      </c>
      <c r="B574" s="47" t="s">
        <v>487</v>
      </c>
      <c r="C574" s="138" t="s">
        <v>944</v>
      </c>
      <c r="D574" s="366"/>
      <c r="E574" s="366"/>
      <c r="F574" s="366"/>
      <c r="G574" s="366"/>
      <c r="H574" s="366"/>
      <c r="I574" s="366"/>
      <c r="J574" s="359">
        <f t="shared" si="466"/>
        <v>0</v>
      </c>
      <c r="K574" s="359">
        <f t="shared" si="467"/>
        <v>0</v>
      </c>
      <c r="L574" s="366"/>
      <c r="M574" s="366"/>
      <c r="N574" s="372"/>
      <c r="O574" s="369"/>
      <c r="P574" s="370">
        <f>SUMIFS('C2_Hinzu_Kürz'!$D$4:$D$203,'C2_Hinzu_Kürz'!$B$4:$B$203,$A574,'C2_Hinzu_Kürz'!$C$4:$C$203,CONCATENATE($B574," ",C574),'C2_Hinzu_Kürz'!$E$4:$E$203,"Hinzurechnung")</f>
        <v>0</v>
      </c>
      <c r="Q574" s="370">
        <f>SUMIFS('C2_Hinzu_Kürz'!$D$4:$D$203,'C2_Hinzu_Kürz'!$B$4:$B$203,$A574,'C2_Hinzu_Kürz'!$C$4:$C$203,CONCATENATE($B574," ",$C574),'C2_Hinzu_Kürz'!$E$4:$E$203,"Kürzung")</f>
        <v>0</v>
      </c>
      <c r="R574" s="389"/>
      <c r="S574" s="386"/>
      <c r="T574" s="388"/>
      <c r="U574" s="363">
        <f t="shared" si="468"/>
        <v>0</v>
      </c>
      <c r="V574" s="389"/>
      <c r="W574" s="388"/>
      <c r="X574" s="371"/>
      <c r="Y574" s="366"/>
      <c r="Z574" s="366"/>
    </row>
    <row r="575" spans="1:26" outlineLevel="1">
      <c r="A575" s="346">
        <f>A494</f>
        <v>2011</v>
      </c>
      <c r="B575" s="47" t="s">
        <v>488</v>
      </c>
      <c r="C575" s="19" t="s">
        <v>130</v>
      </c>
      <c r="D575" s="366"/>
      <c r="E575" s="369"/>
      <c r="F575" s="366"/>
      <c r="G575" s="366"/>
      <c r="H575" s="366"/>
      <c r="I575" s="366"/>
      <c r="J575" s="359">
        <f t="shared" si="466"/>
        <v>0</v>
      </c>
      <c r="K575" s="359">
        <f t="shared" si="467"/>
        <v>0</v>
      </c>
      <c r="L575" s="366"/>
      <c r="M575" s="369"/>
      <c r="N575" s="370">
        <f>SUMIF('C1_Sonstiges'!B$383:B$432,$A494,'C1_Sonstiges'!D$383:D$432)</f>
        <v>0</v>
      </c>
      <c r="O575" s="373"/>
      <c r="P575" s="370">
        <f>SUMIFS('C2_Hinzu_Kürz'!$D$4:$D$203,'C2_Hinzu_Kürz'!$B$4:$B$203,$A575,'C2_Hinzu_Kürz'!$C$4:$C$203,CONCATENATE($B575," ",C575),'C2_Hinzu_Kürz'!$E$4:$E$203,"Hinzurechnung")</f>
        <v>0</v>
      </c>
      <c r="Q575" s="370">
        <f>SUMIFS('C2_Hinzu_Kürz'!$D$4:$D$203,'C2_Hinzu_Kürz'!$B$4:$B$203,$A575,'C2_Hinzu_Kürz'!$C$4:$C$203,CONCATENATE($B575," ",$C575),'C2_Hinzu_Kürz'!$E$4:$E$203,"Kürzung")</f>
        <v>0</v>
      </c>
      <c r="R575" s="389"/>
      <c r="S575" s="386"/>
      <c r="T575" s="388"/>
      <c r="U575" s="363">
        <f t="shared" si="468"/>
        <v>0</v>
      </c>
      <c r="V575" s="396"/>
      <c r="W575" s="397"/>
      <c r="X575" s="371"/>
      <c r="Y575" s="366"/>
      <c r="Z575" s="366"/>
    </row>
    <row r="576" spans="1:26" outlineLevel="1">
      <c r="A576" s="346">
        <f>A494</f>
        <v>2011</v>
      </c>
      <c r="B576" s="41" t="s">
        <v>179</v>
      </c>
      <c r="C576" s="15" t="s">
        <v>180</v>
      </c>
      <c r="D576" s="366"/>
      <c r="E576" s="366"/>
      <c r="F576" s="366"/>
      <c r="G576" s="366"/>
      <c r="H576" s="366"/>
      <c r="I576" s="366"/>
      <c r="J576" s="359">
        <f t="shared" si="466"/>
        <v>0</v>
      </c>
      <c r="K576" s="359">
        <f t="shared" si="467"/>
        <v>0</v>
      </c>
      <c r="L576" s="366"/>
      <c r="M576" s="366"/>
      <c r="N576" s="375"/>
      <c r="O576" s="369"/>
      <c r="P576" s="370">
        <f>SUMIFS('C2_Hinzu_Kürz'!$D$4:$D$203,'C2_Hinzu_Kürz'!$B$4:$B$203,$A576,'C2_Hinzu_Kürz'!$C$4:$C$203,CONCATENATE($B576," ",C576),'C2_Hinzu_Kürz'!$E$4:$E$203,"Hinzurechnung")</f>
        <v>0</v>
      </c>
      <c r="Q576" s="370">
        <f>SUMIFS('C2_Hinzu_Kürz'!$D$4:$D$203,'C2_Hinzu_Kürz'!$B$4:$B$203,$A576,'C2_Hinzu_Kürz'!$C$4:$C$203,CONCATENATE($B576," ",$C576),'C2_Hinzu_Kürz'!$E$4:$E$203,"Kürzung")</f>
        <v>0</v>
      </c>
      <c r="R576" s="389"/>
      <c r="S576" s="386"/>
      <c r="T576" s="388"/>
      <c r="U576" s="363">
        <f t="shared" si="468"/>
        <v>0</v>
      </c>
      <c r="V576" s="389"/>
      <c r="W576" s="388"/>
      <c r="X576" s="371"/>
      <c r="Y576" s="366"/>
      <c r="Z576" s="366"/>
    </row>
    <row r="577" spans="1:26" outlineLevel="1">
      <c r="A577" s="346">
        <f>A494</f>
        <v>2011</v>
      </c>
      <c r="B577" s="47" t="s">
        <v>181</v>
      </c>
      <c r="C577" s="19" t="s">
        <v>182</v>
      </c>
      <c r="D577" s="366"/>
      <c r="E577" s="366"/>
      <c r="F577" s="366"/>
      <c r="G577" s="366"/>
      <c r="H577" s="366"/>
      <c r="I577" s="366"/>
      <c r="J577" s="359">
        <f t="shared" si="466"/>
        <v>0</v>
      </c>
      <c r="K577" s="359">
        <f t="shared" si="467"/>
        <v>0</v>
      </c>
      <c r="L577" s="366"/>
      <c r="M577" s="366"/>
      <c r="N577" s="366"/>
      <c r="O577" s="369"/>
      <c r="P577" s="370">
        <f>SUMIFS('C2_Hinzu_Kürz'!$D$4:$D$203,'C2_Hinzu_Kürz'!$B$4:$B$203,$A577,'C2_Hinzu_Kürz'!$C$4:$C$203,CONCATENATE($B577," ",C577),'C2_Hinzu_Kürz'!$E$4:$E$203,"Hinzurechnung")</f>
        <v>0</v>
      </c>
      <c r="Q577" s="370">
        <f>SUMIFS('C2_Hinzu_Kürz'!$D$4:$D$203,'C2_Hinzu_Kürz'!$B$4:$B$203,$A577,'C2_Hinzu_Kürz'!$C$4:$C$203,CONCATENATE($B577," ",$C577),'C2_Hinzu_Kürz'!$E$4:$E$203,"Kürzung")</f>
        <v>0</v>
      </c>
      <c r="R577" s="396"/>
      <c r="S577" s="398"/>
      <c r="T577" s="397"/>
      <c r="U577" s="363">
        <f t="shared" si="468"/>
        <v>0</v>
      </c>
      <c r="V577" s="389"/>
      <c r="W577" s="388"/>
      <c r="X577" s="371"/>
      <c r="Y577" s="366"/>
      <c r="Z577" s="366"/>
    </row>
    <row r="578" spans="1:26" ht="30" outlineLevel="1">
      <c r="A578" s="346">
        <f>A494</f>
        <v>2011</v>
      </c>
      <c r="B578" s="41" t="s">
        <v>183</v>
      </c>
      <c r="C578" s="15" t="s">
        <v>184</v>
      </c>
      <c r="D578" s="366"/>
      <c r="E578" s="366"/>
      <c r="F578" s="366"/>
      <c r="G578" s="366"/>
      <c r="H578" s="366"/>
      <c r="I578" s="366"/>
      <c r="J578" s="359">
        <f t="shared" si="466"/>
        <v>0</v>
      </c>
      <c r="K578" s="359">
        <f t="shared" si="467"/>
        <v>0</v>
      </c>
      <c r="L578" s="366"/>
      <c r="M578" s="366"/>
      <c r="N578" s="366"/>
      <c r="O578" s="369"/>
      <c r="P578" s="370">
        <f>SUMIFS('C2_Hinzu_Kürz'!$D$4:$D$203,'C2_Hinzu_Kürz'!$B$4:$B$203,$A578,'C2_Hinzu_Kürz'!$C$4:$C$203,CONCATENATE($B578," ",C578),'C2_Hinzu_Kürz'!$E$4:$E$203,"Hinzurechnung")</f>
        <v>0</v>
      </c>
      <c r="Q578" s="370">
        <f>SUMIFS('C2_Hinzu_Kürz'!$D$4:$D$203,'C2_Hinzu_Kürz'!$B$4:$B$203,$A578,'C2_Hinzu_Kürz'!$C$4:$C$203,CONCATENATE($B578," ",$C578),'C2_Hinzu_Kürz'!$E$4:$E$203,"Kürzung")</f>
        <v>0</v>
      </c>
      <c r="R578" s="389"/>
      <c r="S578" s="386"/>
      <c r="T578" s="388"/>
      <c r="U578" s="363">
        <f t="shared" si="468"/>
        <v>0</v>
      </c>
      <c r="V578" s="389"/>
      <c r="W578" s="388"/>
      <c r="X578" s="371"/>
      <c r="Y578" s="366"/>
      <c r="Z578" s="366"/>
    </row>
    <row r="579" spans="1:26" outlineLevel="1">
      <c r="A579" s="346">
        <f>A494</f>
        <v>2011</v>
      </c>
      <c r="B579" s="47" t="s">
        <v>185</v>
      </c>
      <c r="C579" s="19" t="s">
        <v>186</v>
      </c>
      <c r="D579" s="366"/>
      <c r="E579" s="366"/>
      <c r="F579" s="366"/>
      <c r="G579" s="366"/>
      <c r="H579" s="366"/>
      <c r="I579" s="366"/>
      <c r="J579" s="359">
        <f t="shared" si="466"/>
        <v>0</v>
      </c>
      <c r="K579" s="359">
        <f t="shared" si="467"/>
        <v>0</v>
      </c>
      <c r="L579" s="366"/>
      <c r="M579" s="366"/>
      <c r="N579" s="366"/>
      <c r="O579" s="369"/>
      <c r="P579" s="370">
        <f>SUMIFS('C2_Hinzu_Kürz'!$D$4:$D$203,'C2_Hinzu_Kürz'!$B$4:$B$203,$A579,'C2_Hinzu_Kürz'!$C$4:$C$203,CONCATENATE($B579," ",C579),'C2_Hinzu_Kürz'!$E$4:$E$203,"Hinzurechnung")</f>
        <v>0</v>
      </c>
      <c r="Q579" s="370">
        <f>SUMIFS('C2_Hinzu_Kürz'!$D$4:$D$203,'C2_Hinzu_Kürz'!$B$4:$B$203,$A579,'C2_Hinzu_Kürz'!$C$4:$C$203,CONCATENATE($B579," ",$C579),'C2_Hinzu_Kürz'!$E$4:$E$203,"Kürzung")</f>
        <v>0</v>
      </c>
      <c r="R579" s="389"/>
      <c r="S579" s="386"/>
      <c r="T579" s="388"/>
      <c r="U579" s="363">
        <f t="shared" si="468"/>
        <v>0</v>
      </c>
      <c r="V579" s="389"/>
      <c r="W579" s="388"/>
      <c r="X579" s="371"/>
      <c r="Y579" s="366"/>
      <c r="Z579" s="366"/>
    </row>
    <row r="580" spans="1:26" outlineLevel="1">
      <c r="A580" s="346">
        <f>A494</f>
        <v>2011</v>
      </c>
      <c r="B580" s="41" t="s">
        <v>187</v>
      </c>
      <c r="C580" s="15" t="s">
        <v>188</v>
      </c>
      <c r="D580" s="362">
        <f t="shared" ref="D580:Q580" si="469">D581+D584+D591</f>
        <v>0</v>
      </c>
      <c r="E580" s="362">
        <f t="shared" si="469"/>
        <v>0</v>
      </c>
      <c r="F580" s="362">
        <f t="shared" si="469"/>
        <v>0</v>
      </c>
      <c r="G580" s="362">
        <f t="shared" si="469"/>
        <v>0</v>
      </c>
      <c r="H580" s="362">
        <f t="shared" si="469"/>
        <v>0</v>
      </c>
      <c r="I580" s="362">
        <f t="shared" si="469"/>
        <v>0</v>
      </c>
      <c r="J580" s="362">
        <f t="shared" si="469"/>
        <v>0</v>
      </c>
      <c r="K580" s="362">
        <f t="shared" si="469"/>
        <v>0</v>
      </c>
      <c r="L580" s="362">
        <f t="shared" si="469"/>
        <v>0</v>
      </c>
      <c r="M580" s="362">
        <f t="shared" si="469"/>
        <v>0</v>
      </c>
      <c r="N580" s="362">
        <f t="shared" si="469"/>
        <v>0</v>
      </c>
      <c r="O580" s="362">
        <f t="shared" si="469"/>
        <v>0</v>
      </c>
      <c r="P580" s="362">
        <f t="shared" si="469"/>
        <v>0</v>
      </c>
      <c r="Q580" s="362">
        <f t="shared" si="469"/>
        <v>0</v>
      </c>
      <c r="R580" s="389"/>
      <c r="S580" s="386"/>
      <c r="T580" s="388"/>
      <c r="U580" s="362">
        <f>U581+U584+U591</f>
        <v>0</v>
      </c>
      <c r="V580" s="389"/>
      <c r="W580" s="388"/>
      <c r="X580" s="362">
        <f>X581+X584+X591</f>
        <v>0</v>
      </c>
      <c r="Y580" s="362">
        <f>Y581+Y584+Y591</f>
        <v>0</v>
      </c>
      <c r="Z580" s="362">
        <f>Z581+Z584+Z591</f>
        <v>0</v>
      </c>
    </row>
    <row r="581" spans="1:26" outlineLevel="1">
      <c r="A581" s="346">
        <f>A494</f>
        <v>2011</v>
      </c>
      <c r="B581" s="41" t="s">
        <v>189</v>
      </c>
      <c r="C581" s="15" t="s">
        <v>190</v>
      </c>
      <c r="D581" s="359">
        <f>D582+D583</f>
        <v>0</v>
      </c>
      <c r="E581" s="359">
        <f>E582+E583</f>
        <v>0</v>
      </c>
      <c r="F581" s="359">
        <f t="shared" ref="F581:K581" si="470">F582+F583</f>
        <v>0</v>
      </c>
      <c r="G581" s="359">
        <f t="shared" si="470"/>
        <v>0</v>
      </c>
      <c r="H581" s="359">
        <f t="shared" si="470"/>
        <v>0</v>
      </c>
      <c r="I581" s="359">
        <f t="shared" si="470"/>
        <v>0</v>
      </c>
      <c r="J581" s="359">
        <f t="shared" si="470"/>
        <v>0</v>
      </c>
      <c r="K581" s="359">
        <f t="shared" si="470"/>
        <v>0</v>
      </c>
      <c r="L581" s="359">
        <f>L582+L583</f>
        <v>0</v>
      </c>
      <c r="M581" s="359">
        <f>M582+M583</f>
        <v>0</v>
      </c>
      <c r="N581" s="359">
        <f>N582+N583</f>
        <v>0</v>
      </c>
      <c r="O581" s="360">
        <f t="shared" ref="O581:Q581" si="471">O582+O583</f>
        <v>0</v>
      </c>
      <c r="P581" s="359">
        <f t="shared" si="471"/>
        <v>0</v>
      </c>
      <c r="Q581" s="360">
        <f t="shared" si="471"/>
        <v>0</v>
      </c>
      <c r="R581" s="389"/>
      <c r="S581" s="386"/>
      <c r="T581" s="388"/>
      <c r="U581" s="363">
        <f t="shared" ref="U581" si="472">U582+U583</f>
        <v>0</v>
      </c>
      <c r="V581" s="389"/>
      <c r="W581" s="388"/>
      <c r="X581" s="359">
        <f t="shared" ref="X581:Z581" si="473">X582+X583</f>
        <v>0</v>
      </c>
      <c r="Y581" s="359">
        <f t="shared" si="473"/>
        <v>0</v>
      </c>
      <c r="Z581" s="359">
        <f t="shared" si="473"/>
        <v>0</v>
      </c>
    </row>
    <row r="582" spans="1:26" outlineLevel="1">
      <c r="A582" s="346">
        <f>A494</f>
        <v>2011</v>
      </c>
      <c r="B582" s="47" t="s">
        <v>191</v>
      </c>
      <c r="C582" s="19" t="s">
        <v>1054</v>
      </c>
      <c r="D582" s="366"/>
      <c r="E582" s="366"/>
      <c r="F582" s="366"/>
      <c r="G582" s="366"/>
      <c r="H582" s="366"/>
      <c r="I582" s="366"/>
      <c r="J582" s="359">
        <f t="shared" ref="J582:J583" si="474">L582+N582</f>
        <v>0</v>
      </c>
      <c r="K582" s="359">
        <f t="shared" ref="K582:K583" si="475">M582+O582</f>
        <v>0</v>
      </c>
      <c r="L582" s="366"/>
      <c r="M582" s="366"/>
      <c r="N582" s="366"/>
      <c r="O582" s="369"/>
      <c r="P582" s="370">
        <f>SUMIFS('C2_Hinzu_Kürz'!$D$4:$D$203,'C2_Hinzu_Kürz'!$B$4:$B$203,$A582,'C2_Hinzu_Kürz'!$C$4:$C$203,CONCATENATE($B582," ",C582),'C2_Hinzu_Kürz'!$E$4:$E$203,"Hinzurechnung")</f>
        <v>0</v>
      </c>
      <c r="Q582" s="370">
        <f>SUMIFS('C2_Hinzu_Kürz'!$D$4:$D$203,'C2_Hinzu_Kürz'!$B$4:$B$203,$A582,'C2_Hinzu_Kürz'!$C$4:$C$203,CONCATENATE($B582," ",$C582),'C2_Hinzu_Kürz'!$E$4:$E$203,"Kürzung")</f>
        <v>0</v>
      </c>
      <c r="R582" s="389"/>
      <c r="S582" s="386"/>
      <c r="T582" s="388"/>
      <c r="U582" s="363">
        <f>N582+P582-Q582-R582-S582-T582</f>
        <v>0</v>
      </c>
      <c r="V582" s="389"/>
      <c r="W582" s="388"/>
      <c r="X582" s="366"/>
      <c r="Y582" s="366"/>
      <c r="Z582" s="366"/>
    </row>
    <row r="583" spans="1:26" outlineLevel="1">
      <c r="A583" s="346">
        <f>A494</f>
        <v>2011</v>
      </c>
      <c r="B583" s="47" t="s">
        <v>192</v>
      </c>
      <c r="C583" s="19" t="s">
        <v>945</v>
      </c>
      <c r="D583" s="366"/>
      <c r="E583" s="366"/>
      <c r="F583" s="366"/>
      <c r="G583" s="366"/>
      <c r="H583" s="366"/>
      <c r="I583" s="366"/>
      <c r="J583" s="359">
        <f t="shared" si="474"/>
        <v>0</v>
      </c>
      <c r="K583" s="359">
        <f t="shared" si="475"/>
        <v>0</v>
      </c>
      <c r="L583" s="366"/>
      <c r="M583" s="366"/>
      <c r="N583" s="366"/>
      <c r="O583" s="369"/>
      <c r="P583" s="370">
        <f>SUMIFS('C2_Hinzu_Kürz'!$D$4:$D$203,'C2_Hinzu_Kürz'!$B$4:$B$203,$A583,'C2_Hinzu_Kürz'!$C$4:$C$203,CONCATENATE($B583," ",C583),'C2_Hinzu_Kürz'!$E$4:$E$203,"Hinzurechnung")</f>
        <v>0</v>
      </c>
      <c r="Q583" s="370">
        <f>SUMIFS('C2_Hinzu_Kürz'!$D$4:$D$203,'C2_Hinzu_Kürz'!$B$4:$B$203,$A583,'C2_Hinzu_Kürz'!$C$4:$C$203,CONCATENATE($B583," ",$C583),'C2_Hinzu_Kürz'!$E$4:$E$203,"Kürzung")</f>
        <v>0</v>
      </c>
      <c r="R583" s="389"/>
      <c r="S583" s="386"/>
      <c r="T583" s="388"/>
      <c r="U583" s="363">
        <f>N583+P583-Q583-R583-S583-T583</f>
        <v>0</v>
      </c>
      <c r="V583" s="389"/>
      <c r="W583" s="388"/>
      <c r="X583" s="366"/>
      <c r="Y583" s="366"/>
      <c r="Z583" s="366"/>
    </row>
    <row r="584" spans="1:26" ht="30" outlineLevel="1">
      <c r="A584" s="346">
        <f>A494</f>
        <v>2011</v>
      </c>
      <c r="B584" s="41" t="s">
        <v>193</v>
      </c>
      <c r="C584" s="15" t="s">
        <v>194</v>
      </c>
      <c r="D584" s="362">
        <f t="shared" ref="D584:Q584" si="476">SUM(D585:D590)</f>
        <v>0</v>
      </c>
      <c r="E584" s="362">
        <f t="shared" si="476"/>
        <v>0</v>
      </c>
      <c r="F584" s="362">
        <f t="shared" si="476"/>
        <v>0</v>
      </c>
      <c r="G584" s="362">
        <f t="shared" si="476"/>
        <v>0</v>
      </c>
      <c r="H584" s="362">
        <f t="shared" si="476"/>
        <v>0</v>
      </c>
      <c r="I584" s="362">
        <f t="shared" si="476"/>
        <v>0</v>
      </c>
      <c r="J584" s="362">
        <f t="shared" si="476"/>
        <v>0</v>
      </c>
      <c r="K584" s="362">
        <f t="shared" si="476"/>
        <v>0</v>
      </c>
      <c r="L584" s="362">
        <f t="shared" si="476"/>
        <v>0</v>
      </c>
      <c r="M584" s="362">
        <f t="shared" si="476"/>
        <v>0</v>
      </c>
      <c r="N584" s="362">
        <f t="shared" si="476"/>
        <v>0</v>
      </c>
      <c r="O584" s="362">
        <f t="shared" si="476"/>
        <v>0</v>
      </c>
      <c r="P584" s="362">
        <f t="shared" si="476"/>
        <v>0</v>
      </c>
      <c r="Q584" s="362">
        <f t="shared" si="476"/>
        <v>0</v>
      </c>
      <c r="R584" s="389"/>
      <c r="S584" s="386"/>
      <c r="T584" s="388"/>
      <c r="U584" s="362">
        <f>SUM(U585:U590)</f>
        <v>0</v>
      </c>
      <c r="V584" s="389"/>
      <c r="W584" s="388"/>
      <c r="X584" s="362">
        <f>SUM(X585:X590)</f>
        <v>0</v>
      </c>
      <c r="Y584" s="362">
        <f>SUM(Y585:Y590)</f>
        <v>0</v>
      </c>
      <c r="Z584" s="362">
        <f>SUM(Z585:Z590)</f>
        <v>0</v>
      </c>
    </row>
    <row r="585" spans="1:26" outlineLevel="1">
      <c r="A585" s="346">
        <f>A494</f>
        <v>2011</v>
      </c>
      <c r="B585" s="47" t="s">
        <v>195</v>
      </c>
      <c r="C585" s="19" t="s">
        <v>196</v>
      </c>
      <c r="D585" s="366"/>
      <c r="E585" s="366"/>
      <c r="F585" s="366"/>
      <c r="G585" s="366"/>
      <c r="H585" s="366"/>
      <c r="I585" s="366"/>
      <c r="J585" s="359">
        <f t="shared" ref="J585:J591" si="477">L585+N585</f>
        <v>0</v>
      </c>
      <c r="K585" s="359">
        <f t="shared" ref="K585:K591" si="478">M585+O585</f>
        <v>0</v>
      </c>
      <c r="L585" s="366"/>
      <c r="M585" s="366"/>
      <c r="N585" s="366"/>
      <c r="O585" s="369"/>
      <c r="P585" s="370">
        <f>SUMIFS('C2_Hinzu_Kürz'!$D$4:$D$203,'C2_Hinzu_Kürz'!$B$4:$B$203,$A585,'C2_Hinzu_Kürz'!$C$4:$C$203,CONCATENATE($B585," ",C585),'C2_Hinzu_Kürz'!$E$4:$E$203,"Hinzurechnung")</f>
        <v>0</v>
      </c>
      <c r="Q585" s="370">
        <f>SUMIFS('C2_Hinzu_Kürz'!$D$4:$D$203,'C2_Hinzu_Kürz'!$B$4:$B$203,$A585,'C2_Hinzu_Kürz'!$C$4:$C$203,CONCATENATE($B585," ",$C585),'C2_Hinzu_Kürz'!$E$4:$E$203,"Kürzung")</f>
        <v>0</v>
      </c>
      <c r="R585" s="389"/>
      <c r="S585" s="386"/>
      <c r="T585" s="388"/>
      <c r="U585" s="363">
        <f t="shared" ref="U585:U591" si="479">N585+P585-Q585-R585-S585-T585</f>
        <v>0</v>
      </c>
      <c r="V585" s="389"/>
      <c r="W585" s="388"/>
      <c r="X585" s="366"/>
      <c r="Y585" s="366"/>
      <c r="Z585" s="366"/>
    </row>
    <row r="586" spans="1:26" ht="30" outlineLevel="1">
      <c r="A586" s="346">
        <f>A494</f>
        <v>2011</v>
      </c>
      <c r="B586" s="47" t="s">
        <v>197</v>
      </c>
      <c r="C586" s="19" t="s">
        <v>198</v>
      </c>
      <c r="D586" s="366"/>
      <c r="E586" s="366"/>
      <c r="F586" s="366"/>
      <c r="G586" s="366"/>
      <c r="H586" s="366"/>
      <c r="I586" s="366"/>
      <c r="J586" s="359">
        <f t="shared" si="477"/>
        <v>0</v>
      </c>
      <c r="K586" s="359">
        <f t="shared" si="478"/>
        <v>0</v>
      </c>
      <c r="L586" s="366"/>
      <c r="M586" s="366"/>
      <c r="N586" s="366"/>
      <c r="O586" s="369"/>
      <c r="P586" s="370">
        <f>SUMIFS('C2_Hinzu_Kürz'!$D$4:$D$203,'C2_Hinzu_Kürz'!$B$4:$B$203,$A586,'C2_Hinzu_Kürz'!$C$4:$C$203,CONCATENATE($B586," ",C586),'C2_Hinzu_Kürz'!$E$4:$E$203,"Hinzurechnung")</f>
        <v>0</v>
      </c>
      <c r="Q586" s="370">
        <f>SUMIFS('C2_Hinzu_Kürz'!$D$4:$D$203,'C2_Hinzu_Kürz'!$B$4:$B$203,$A586,'C2_Hinzu_Kürz'!$C$4:$C$203,CONCATENATE($B586," ",$C586),'C2_Hinzu_Kürz'!$E$4:$E$203,"Kürzung")</f>
        <v>0</v>
      </c>
      <c r="R586" s="389"/>
      <c r="S586" s="386"/>
      <c r="T586" s="388"/>
      <c r="U586" s="363">
        <f t="shared" si="479"/>
        <v>0</v>
      </c>
      <c r="V586" s="389"/>
      <c r="W586" s="388"/>
      <c r="X586" s="366"/>
      <c r="Y586" s="366"/>
      <c r="Z586" s="366"/>
    </row>
    <row r="587" spans="1:26" ht="30" outlineLevel="1">
      <c r="A587" s="346">
        <f>A494</f>
        <v>2011</v>
      </c>
      <c r="B587" s="47" t="s">
        <v>199</v>
      </c>
      <c r="C587" s="19" t="s">
        <v>946</v>
      </c>
      <c r="D587" s="366"/>
      <c r="E587" s="366"/>
      <c r="F587" s="366"/>
      <c r="G587" s="366"/>
      <c r="H587" s="366"/>
      <c r="I587" s="366"/>
      <c r="J587" s="359">
        <f t="shared" si="477"/>
        <v>0</v>
      </c>
      <c r="K587" s="359">
        <f t="shared" si="478"/>
        <v>0</v>
      </c>
      <c r="L587" s="366"/>
      <c r="M587" s="366"/>
      <c r="N587" s="366"/>
      <c r="O587" s="369"/>
      <c r="P587" s="370">
        <f>SUMIFS('C2_Hinzu_Kürz'!$D$4:$D$203,'C2_Hinzu_Kürz'!$B$4:$B$203,$A587,'C2_Hinzu_Kürz'!$C$4:$C$203,CONCATENATE($B587," ",C587),'C2_Hinzu_Kürz'!$E$4:$E$203,"Hinzurechnung")</f>
        <v>0</v>
      </c>
      <c r="Q587" s="370">
        <f>SUMIFS('C2_Hinzu_Kürz'!$D$4:$D$203,'C2_Hinzu_Kürz'!$B$4:$B$203,$A587,'C2_Hinzu_Kürz'!$C$4:$C$203,CONCATENATE($B587," ",$C587),'C2_Hinzu_Kürz'!$E$4:$E$203,"Kürzung")</f>
        <v>0</v>
      </c>
      <c r="R587" s="389"/>
      <c r="S587" s="386"/>
      <c r="T587" s="388"/>
      <c r="U587" s="363">
        <f t="shared" si="479"/>
        <v>0</v>
      </c>
      <c r="V587" s="389"/>
      <c r="W587" s="388"/>
      <c r="X587" s="366"/>
      <c r="Y587" s="366"/>
      <c r="Z587" s="366"/>
    </row>
    <row r="588" spans="1:26" outlineLevel="1">
      <c r="A588" s="346">
        <f>A494</f>
        <v>2011</v>
      </c>
      <c r="B588" s="47" t="s">
        <v>200</v>
      </c>
      <c r="C588" s="19" t="s">
        <v>201</v>
      </c>
      <c r="D588" s="366"/>
      <c r="E588" s="366"/>
      <c r="F588" s="366"/>
      <c r="G588" s="366"/>
      <c r="H588" s="366"/>
      <c r="I588" s="366"/>
      <c r="J588" s="359">
        <f t="shared" si="477"/>
        <v>0</v>
      </c>
      <c r="K588" s="359">
        <f t="shared" si="478"/>
        <v>0</v>
      </c>
      <c r="L588" s="366"/>
      <c r="M588" s="366"/>
      <c r="N588" s="366"/>
      <c r="O588" s="369"/>
      <c r="P588" s="370">
        <f>SUMIFS('C2_Hinzu_Kürz'!$D$4:$D$203,'C2_Hinzu_Kürz'!$B$4:$B$203,$A588,'C2_Hinzu_Kürz'!$C$4:$C$203,CONCATENATE($B588," ",C588),'C2_Hinzu_Kürz'!$E$4:$E$203,"Hinzurechnung")</f>
        <v>0</v>
      </c>
      <c r="Q588" s="370">
        <f>SUMIFS('C2_Hinzu_Kürz'!$D$4:$D$203,'C2_Hinzu_Kürz'!$B$4:$B$203,$A588,'C2_Hinzu_Kürz'!$C$4:$C$203,CONCATENATE($B588," ",$C588),'C2_Hinzu_Kürz'!$E$4:$E$203,"Kürzung")</f>
        <v>0</v>
      </c>
      <c r="R588" s="389"/>
      <c r="S588" s="386"/>
      <c r="T588" s="388"/>
      <c r="U588" s="363">
        <f t="shared" si="479"/>
        <v>0</v>
      </c>
      <c r="V588" s="389"/>
      <c r="W588" s="388"/>
      <c r="X588" s="366"/>
      <c r="Y588" s="366"/>
      <c r="Z588" s="366"/>
    </row>
    <row r="589" spans="1:26" outlineLevel="1">
      <c r="A589" s="346">
        <f>A494</f>
        <v>2011</v>
      </c>
      <c r="B589" s="47" t="s">
        <v>202</v>
      </c>
      <c r="C589" s="19" t="s">
        <v>203</v>
      </c>
      <c r="D589" s="366"/>
      <c r="E589" s="366"/>
      <c r="F589" s="366"/>
      <c r="G589" s="366"/>
      <c r="H589" s="366"/>
      <c r="I589" s="366"/>
      <c r="J589" s="359">
        <f t="shared" si="477"/>
        <v>0</v>
      </c>
      <c r="K589" s="359">
        <f t="shared" si="478"/>
        <v>0</v>
      </c>
      <c r="L589" s="366"/>
      <c r="M589" s="366"/>
      <c r="N589" s="366"/>
      <c r="O589" s="369"/>
      <c r="P589" s="370">
        <f>SUMIFS('C2_Hinzu_Kürz'!$D$4:$D$203,'C2_Hinzu_Kürz'!$B$4:$B$203,$A589,'C2_Hinzu_Kürz'!$C$4:$C$203,CONCATENATE($B589," ",C589),'C2_Hinzu_Kürz'!$E$4:$E$203,"Hinzurechnung")</f>
        <v>0</v>
      </c>
      <c r="Q589" s="370">
        <f>SUMIFS('C2_Hinzu_Kürz'!$D$4:$D$203,'C2_Hinzu_Kürz'!$B$4:$B$203,$A589,'C2_Hinzu_Kürz'!$C$4:$C$203,CONCATENATE($B589," ",$C589),'C2_Hinzu_Kürz'!$E$4:$E$203,"Kürzung")</f>
        <v>0</v>
      </c>
      <c r="R589" s="389"/>
      <c r="S589" s="386"/>
      <c r="T589" s="388"/>
      <c r="U589" s="363">
        <f t="shared" si="479"/>
        <v>0</v>
      </c>
      <c r="V589" s="389"/>
      <c r="W589" s="388"/>
      <c r="X589" s="366"/>
      <c r="Y589" s="366"/>
      <c r="Z589" s="366"/>
    </row>
    <row r="590" spans="1:26" outlineLevel="1">
      <c r="A590" s="346">
        <f>A494</f>
        <v>2011</v>
      </c>
      <c r="B590" s="47" t="s">
        <v>204</v>
      </c>
      <c r="C590" s="19" t="s">
        <v>205</v>
      </c>
      <c r="D590" s="366"/>
      <c r="E590" s="366"/>
      <c r="F590" s="366"/>
      <c r="G590" s="366"/>
      <c r="H590" s="366"/>
      <c r="I590" s="366"/>
      <c r="J590" s="359">
        <f t="shared" si="477"/>
        <v>0</v>
      </c>
      <c r="K590" s="359">
        <f t="shared" si="478"/>
        <v>0</v>
      </c>
      <c r="L590" s="366"/>
      <c r="M590" s="366"/>
      <c r="N590" s="372"/>
      <c r="O590" s="369"/>
      <c r="P590" s="370">
        <f>SUMIFS('C2_Hinzu_Kürz'!$D$4:$D$203,'C2_Hinzu_Kürz'!$B$4:$B$203,$A590,'C2_Hinzu_Kürz'!$C$4:$C$203,CONCATENATE($B590," ",C590),'C2_Hinzu_Kürz'!$E$4:$E$203,"Hinzurechnung")</f>
        <v>0</v>
      </c>
      <c r="Q590" s="370">
        <f>SUMIFS('C2_Hinzu_Kürz'!$D$4:$D$203,'C2_Hinzu_Kürz'!$B$4:$B$203,$A590,'C2_Hinzu_Kürz'!$C$4:$C$203,CONCATENATE($B590," ",$C590),'C2_Hinzu_Kürz'!$E$4:$E$203,"Kürzung")</f>
        <v>0</v>
      </c>
      <c r="R590" s="389"/>
      <c r="S590" s="386"/>
      <c r="T590" s="388"/>
      <c r="U590" s="363">
        <f t="shared" si="479"/>
        <v>0</v>
      </c>
      <c r="V590" s="389"/>
      <c r="W590" s="388"/>
      <c r="X590" s="366"/>
      <c r="Y590" s="366"/>
      <c r="Z590" s="366"/>
    </row>
    <row r="591" spans="1:26" outlineLevel="1">
      <c r="A591" s="346">
        <f>A494</f>
        <v>2011</v>
      </c>
      <c r="B591" s="41" t="s">
        <v>1066</v>
      </c>
      <c r="C591" s="15" t="s">
        <v>206</v>
      </c>
      <c r="D591" s="366"/>
      <c r="E591" s="369"/>
      <c r="F591" s="366"/>
      <c r="G591" s="366"/>
      <c r="H591" s="366"/>
      <c r="I591" s="366"/>
      <c r="J591" s="359">
        <f t="shared" si="477"/>
        <v>0</v>
      </c>
      <c r="K591" s="359">
        <f t="shared" si="478"/>
        <v>0</v>
      </c>
      <c r="L591" s="366"/>
      <c r="M591" s="369"/>
      <c r="N591" s="370">
        <f>SUMIF('C1_Sonstiges'!B$437:B$486,$A494,'C1_Sonstiges'!D$437:D$486)</f>
        <v>0</v>
      </c>
      <c r="O591" s="376"/>
      <c r="P591" s="370">
        <f>SUMIFS('C2_Hinzu_Kürz'!$D$4:$D$203,'C2_Hinzu_Kürz'!$B$4:$B$203,$A591,'C2_Hinzu_Kürz'!$C$4:$C$203,CONCATENATE($B591," ",#REF!),'C2_Hinzu_Kürz'!$E$4:$E$203,"Hinzurechnung")</f>
        <v>0</v>
      </c>
      <c r="Q591" s="370">
        <f>SUMIFS('C2_Hinzu_Kürz'!$D$4:$D$203,'C2_Hinzu_Kürz'!$B$4:$B$203,$A591,'C2_Hinzu_Kürz'!$C$4:$C$203,CONCATENATE($B591," ",#REF!),'C2_Hinzu_Kürz'!$E$4:$E$203,"Kürzung")</f>
        <v>0</v>
      </c>
      <c r="R591" s="389"/>
      <c r="S591" s="386"/>
      <c r="T591" s="388"/>
      <c r="U591" s="363">
        <f t="shared" si="479"/>
        <v>0</v>
      </c>
      <c r="V591" s="389"/>
      <c r="W591" s="388"/>
      <c r="X591" s="366"/>
      <c r="Y591" s="366"/>
      <c r="Z591" s="366"/>
    </row>
    <row r="592" spans="1:26" outlineLevel="1">
      <c r="A592" s="346">
        <f>A494</f>
        <v>2011</v>
      </c>
      <c r="B592" s="41" t="s">
        <v>207</v>
      </c>
      <c r="C592" s="15" t="s">
        <v>208</v>
      </c>
      <c r="D592" s="359">
        <f>D593+D594</f>
        <v>0</v>
      </c>
      <c r="E592" s="359">
        <f>E593+E594</f>
        <v>0</v>
      </c>
      <c r="F592" s="359">
        <f t="shared" ref="F592:K592" si="480">F593+F594</f>
        <v>0</v>
      </c>
      <c r="G592" s="359">
        <f t="shared" si="480"/>
        <v>0</v>
      </c>
      <c r="H592" s="359">
        <f t="shared" si="480"/>
        <v>0</v>
      </c>
      <c r="I592" s="359">
        <f t="shared" si="480"/>
        <v>0</v>
      </c>
      <c r="J592" s="359">
        <f t="shared" si="480"/>
        <v>0</v>
      </c>
      <c r="K592" s="359">
        <f t="shared" si="480"/>
        <v>0</v>
      </c>
      <c r="L592" s="359">
        <f>L593+L594</f>
        <v>0</v>
      </c>
      <c r="M592" s="359">
        <f>M593+M594</f>
        <v>0</v>
      </c>
      <c r="N592" s="374">
        <f t="shared" ref="N592:Z592" si="481">N593+N594</f>
        <v>0</v>
      </c>
      <c r="O592" s="360">
        <f t="shared" si="481"/>
        <v>0</v>
      </c>
      <c r="P592" s="360">
        <f t="shared" si="481"/>
        <v>0</v>
      </c>
      <c r="Q592" s="360">
        <f t="shared" si="481"/>
        <v>0</v>
      </c>
      <c r="R592" s="389"/>
      <c r="S592" s="386"/>
      <c r="T592" s="388"/>
      <c r="U592" s="363">
        <f t="shared" si="481"/>
        <v>0</v>
      </c>
      <c r="V592" s="389"/>
      <c r="W592" s="388"/>
      <c r="X592" s="362">
        <f t="shared" si="481"/>
        <v>0</v>
      </c>
      <c r="Y592" s="359">
        <f t="shared" si="481"/>
        <v>0</v>
      </c>
      <c r="Z592" s="359">
        <f t="shared" si="481"/>
        <v>0</v>
      </c>
    </row>
    <row r="593" spans="1:26" outlineLevel="1">
      <c r="A593" s="346">
        <f>A494</f>
        <v>2011</v>
      </c>
      <c r="B593" s="47" t="s">
        <v>209</v>
      </c>
      <c r="C593" s="19" t="s">
        <v>210</v>
      </c>
      <c r="D593" s="366"/>
      <c r="E593" s="366"/>
      <c r="F593" s="366"/>
      <c r="G593" s="366"/>
      <c r="H593" s="366"/>
      <c r="I593" s="366"/>
      <c r="J593" s="359">
        <f t="shared" ref="J593:J594" si="482">L593+N593</f>
        <v>0</v>
      </c>
      <c r="K593" s="359">
        <f t="shared" ref="K593:K594" si="483">M593+O593</f>
        <v>0</v>
      </c>
      <c r="L593" s="366"/>
      <c r="M593" s="366"/>
      <c r="N593" s="366"/>
      <c r="O593" s="369"/>
      <c r="P593" s="370">
        <f>SUMIFS('C2_Hinzu_Kürz'!$D$4:$D$203,'C2_Hinzu_Kürz'!$B$4:$B$203,$A593,'C2_Hinzu_Kürz'!$C$4:$C$203,CONCATENATE($B593," ",C593),'C2_Hinzu_Kürz'!$E$4:$E$203,"Hinzurechnung")</f>
        <v>0</v>
      </c>
      <c r="Q593" s="399">
        <f>SUMIFS('C2_Hinzu_Kürz'!$D$4:$D$203,'C2_Hinzu_Kürz'!$B$4:$B$203,$A593,'C2_Hinzu_Kürz'!$C$4:$C$203,CONCATENATE($B593," ",$C593),'C2_Hinzu_Kürz'!$E$4:$E$203,"Kürzung")</f>
        <v>0</v>
      </c>
      <c r="R593" s="396"/>
      <c r="S593" s="398"/>
      <c r="T593" s="397"/>
      <c r="U593" s="363">
        <f>N593+P593-Q593-R593-S593-T593</f>
        <v>0</v>
      </c>
      <c r="V593" s="389"/>
      <c r="W593" s="388"/>
      <c r="X593" s="371"/>
      <c r="Y593" s="366"/>
      <c r="Z593" s="366"/>
    </row>
    <row r="594" spans="1:26" outlineLevel="1">
      <c r="A594" s="346">
        <f>A494</f>
        <v>2011</v>
      </c>
      <c r="B594" s="47" t="s">
        <v>211</v>
      </c>
      <c r="C594" s="19" t="s">
        <v>160</v>
      </c>
      <c r="D594" s="366"/>
      <c r="E594" s="366"/>
      <c r="F594" s="366"/>
      <c r="G594" s="366"/>
      <c r="H594" s="366"/>
      <c r="I594" s="366"/>
      <c r="J594" s="359">
        <f t="shared" si="482"/>
        <v>0</v>
      </c>
      <c r="K594" s="359">
        <f t="shared" si="483"/>
        <v>0</v>
      </c>
      <c r="L594" s="366"/>
      <c r="M594" s="366"/>
      <c r="N594" s="366"/>
      <c r="O594" s="369"/>
      <c r="P594" s="370">
        <f>SUMIFS('C2_Hinzu_Kürz'!$D$4:$D$203,'C2_Hinzu_Kürz'!$B$4:$B$203,$A594,'C2_Hinzu_Kürz'!$C$4:$C$203,CONCATENATE($B594," ",C594),'C2_Hinzu_Kürz'!$E$4:$E$203,"Hinzurechnung")</f>
        <v>0</v>
      </c>
      <c r="Q594" s="399">
        <f>SUMIFS('C2_Hinzu_Kürz'!$D$4:$D$203,'C2_Hinzu_Kürz'!$B$4:$B$203,$A594,'C2_Hinzu_Kürz'!$C$4:$C$203,CONCATENATE($B594," ",$C594),'C2_Hinzu_Kürz'!$E$4:$E$203,"Kürzung")</f>
        <v>0</v>
      </c>
      <c r="R594" s="389"/>
      <c r="S594" s="386"/>
      <c r="T594" s="388"/>
      <c r="U594" s="363">
        <f>N594+P594-Q594-R594-S594-T594</f>
        <v>0</v>
      </c>
      <c r="V594" s="389"/>
      <c r="W594" s="388"/>
      <c r="X594" s="371"/>
      <c r="Y594" s="366"/>
      <c r="Z594" s="366"/>
    </row>
    <row r="595" spans="1:26" outlineLevel="1">
      <c r="A595" s="346">
        <f>A494</f>
        <v>2011</v>
      </c>
      <c r="B595" s="41" t="s">
        <v>467</v>
      </c>
      <c r="C595" s="15" t="s">
        <v>212</v>
      </c>
      <c r="D595" s="359">
        <f>D597+D598+D599+D600</f>
        <v>0</v>
      </c>
      <c r="E595" s="359">
        <f>E597+E598+E599+E600</f>
        <v>0</v>
      </c>
      <c r="F595" s="359">
        <f t="shared" ref="F595:K595" si="484">F597+F598+F599+F600</f>
        <v>0</v>
      </c>
      <c r="G595" s="359">
        <f t="shared" si="484"/>
        <v>0</v>
      </c>
      <c r="H595" s="359">
        <f t="shared" si="484"/>
        <v>0</v>
      </c>
      <c r="I595" s="359">
        <f t="shared" si="484"/>
        <v>0</v>
      </c>
      <c r="J595" s="359">
        <f t="shared" si="484"/>
        <v>0</v>
      </c>
      <c r="K595" s="359">
        <f t="shared" si="484"/>
        <v>0</v>
      </c>
      <c r="L595" s="359">
        <f>L597+L598+L599+L600</f>
        <v>0</v>
      </c>
      <c r="M595" s="359">
        <f>M597+M598+M599+M600</f>
        <v>0</v>
      </c>
      <c r="N595" s="359">
        <f t="shared" ref="N595:Z595" si="485">N597+N598+N599+N600</f>
        <v>0</v>
      </c>
      <c r="O595" s="360">
        <f t="shared" si="485"/>
        <v>0</v>
      </c>
      <c r="P595" s="360">
        <f t="shared" si="485"/>
        <v>0</v>
      </c>
      <c r="Q595" s="360">
        <f t="shared" si="485"/>
        <v>0</v>
      </c>
      <c r="R595" s="389"/>
      <c r="S595" s="386"/>
      <c r="T595" s="388"/>
      <c r="U595" s="363">
        <f t="shared" si="485"/>
        <v>0</v>
      </c>
      <c r="V595" s="389"/>
      <c r="W595" s="388"/>
      <c r="X595" s="362">
        <f t="shared" si="485"/>
        <v>0</v>
      </c>
      <c r="Y595" s="359">
        <f t="shared" si="485"/>
        <v>0</v>
      </c>
      <c r="Z595" s="359">
        <f t="shared" si="485"/>
        <v>0</v>
      </c>
    </row>
    <row r="596" spans="1:26" ht="30" outlineLevel="1">
      <c r="A596" s="346">
        <f>A494</f>
        <v>2011</v>
      </c>
      <c r="B596" s="47" t="s">
        <v>213</v>
      </c>
      <c r="C596" s="19" t="s">
        <v>214</v>
      </c>
      <c r="D596" s="366"/>
      <c r="E596" s="366"/>
      <c r="F596" s="366"/>
      <c r="G596" s="366"/>
      <c r="H596" s="366"/>
      <c r="I596" s="366"/>
      <c r="J596" s="359">
        <f t="shared" ref="J596:J600" si="486">L596+N596</f>
        <v>0</v>
      </c>
      <c r="K596" s="359">
        <f t="shared" ref="K596:K600" si="487">M596+O596</f>
        <v>0</v>
      </c>
      <c r="L596" s="366"/>
      <c r="M596" s="366"/>
      <c r="N596" s="366"/>
      <c r="O596" s="369"/>
      <c r="P596" s="370">
        <f>SUMIFS('C2_Hinzu_Kürz'!$D$4:$D$203,'C2_Hinzu_Kürz'!$B$4:$B$203,$A596,'C2_Hinzu_Kürz'!$C$4:$C$203,CONCATENATE($B596," ",C596),'C2_Hinzu_Kürz'!$E$4:$E$203,"Hinzurechnung")</f>
        <v>0</v>
      </c>
      <c r="Q596" s="399">
        <f>SUMIFS('C2_Hinzu_Kürz'!$D$4:$D$203,'C2_Hinzu_Kürz'!$B$4:$B$203,$A596,'C2_Hinzu_Kürz'!$C$4:$C$203,CONCATENATE($B596," ",$C596),'C2_Hinzu_Kürz'!$E$4:$E$203,"Kürzung")</f>
        <v>0</v>
      </c>
      <c r="R596" s="389"/>
      <c r="S596" s="386"/>
      <c r="T596" s="388"/>
      <c r="U596" s="363">
        <f t="shared" ref="U596:U600" si="488">N596+P596-Q596-R596-S596-T596</f>
        <v>0</v>
      </c>
      <c r="V596" s="396"/>
      <c r="W596" s="397"/>
      <c r="X596" s="371"/>
      <c r="Y596" s="366"/>
      <c r="Z596" s="366"/>
    </row>
    <row r="597" spans="1:26" outlineLevel="1">
      <c r="A597" s="346">
        <f>A494</f>
        <v>2011</v>
      </c>
      <c r="B597" s="47" t="s">
        <v>215</v>
      </c>
      <c r="C597" s="19" t="s">
        <v>947</v>
      </c>
      <c r="D597" s="366"/>
      <c r="E597" s="366"/>
      <c r="F597" s="366"/>
      <c r="G597" s="366"/>
      <c r="H597" s="366"/>
      <c r="I597" s="366"/>
      <c r="J597" s="359">
        <f t="shared" si="486"/>
        <v>0</v>
      </c>
      <c r="K597" s="359">
        <f t="shared" si="487"/>
        <v>0</v>
      </c>
      <c r="L597" s="366"/>
      <c r="M597" s="366"/>
      <c r="N597" s="366"/>
      <c r="O597" s="369"/>
      <c r="P597" s="370">
        <f>SUMIFS('C2_Hinzu_Kürz'!$D$4:$D$203,'C2_Hinzu_Kürz'!$B$4:$B$203,$A597,'C2_Hinzu_Kürz'!$C$4:$C$203,CONCATENATE($B597," ",C597),'C2_Hinzu_Kürz'!$E$4:$E$203,"Hinzurechnung")</f>
        <v>0</v>
      </c>
      <c r="Q597" s="399">
        <f>SUMIFS('C2_Hinzu_Kürz'!$D$4:$D$203,'C2_Hinzu_Kürz'!$B$4:$B$203,$A597,'C2_Hinzu_Kürz'!$C$4:$C$203,CONCATENATE($B597," ",$C597),'C2_Hinzu_Kürz'!$E$4:$E$203,"Kürzung")</f>
        <v>0</v>
      </c>
      <c r="R597" s="396"/>
      <c r="S597" s="398"/>
      <c r="T597" s="397"/>
      <c r="U597" s="363">
        <f t="shared" si="488"/>
        <v>0</v>
      </c>
      <c r="V597" s="389"/>
      <c r="W597" s="388"/>
      <c r="X597" s="371"/>
      <c r="Y597" s="366"/>
      <c r="Z597" s="366"/>
    </row>
    <row r="598" spans="1:26" outlineLevel="1">
      <c r="A598" s="346">
        <f>A494</f>
        <v>2011</v>
      </c>
      <c r="B598" s="47" t="s">
        <v>217</v>
      </c>
      <c r="C598" s="19" t="s">
        <v>948</v>
      </c>
      <c r="D598" s="366"/>
      <c r="E598" s="366"/>
      <c r="F598" s="366"/>
      <c r="G598" s="366"/>
      <c r="H598" s="366"/>
      <c r="I598" s="366"/>
      <c r="J598" s="359">
        <f t="shared" si="486"/>
        <v>0</v>
      </c>
      <c r="K598" s="359">
        <f t="shared" si="487"/>
        <v>0</v>
      </c>
      <c r="L598" s="366"/>
      <c r="M598" s="366"/>
      <c r="N598" s="366"/>
      <c r="O598" s="369"/>
      <c r="P598" s="370">
        <f>SUMIFS('C2_Hinzu_Kürz'!$D$4:$D$203,'C2_Hinzu_Kürz'!$B$4:$B$203,$A598,'C2_Hinzu_Kürz'!$C$4:$C$203,CONCATENATE($B598," ",C598),'C2_Hinzu_Kürz'!$E$4:$E$203,"Hinzurechnung")</f>
        <v>0</v>
      </c>
      <c r="Q598" s="399">
        <f>SUMIFS('C2_Hinzu_Kürz'!$D$4:$D$203,'C2_Hinzu_Kürz'!$B$4:$B$203,$A598,'C2_Hinzu_Kürz'!$C$4:$C$203,CONCATENATE($B598," ",$C598),'C2_Hinzu_Kürz'!$E$4:$E$203,"Kürzung")</f>
        <v>0</v>
      </c>
      <c r="R598" s="389"/>
      <c r="S598" s="386"/>
      <c r="T598" s="388"/>
      <c r="U598" s="363">
        <f t="shared" si="488"/>
        <v>0</v>
      </c>
      <c r="V598" s="389"/>
      <c r="W598" s="388"/>
      <c r="X598" s="371"/>
      <c r="Y598" s="366"/>
      <c r="Z598" s="366"/>
    </row>
    <row r="599" spans="1:26" outlineLevel="1">
      <c r="A599" s="346">
        <f>A494</f>
        <v>2011</v>
      </c>
      <c r="B599" s="47" t="s">
        <v>218</v>
      </c>
      <c r="C599" s="19" t="s">
        <v>949</v>
      </c>
      <c r="D599" s="366"/>
      <c r="E599" s="366"/>
      <c r="F599" s="366"/>
      <c r="G599" s="366"/>
      <c r="H599" s="366"/>
      <c r="I599" s="366"/>
      <c r="J599" s="359">
        <f t="shared" si="486"/>
        <v>0</v>
      </c>
      <c r="K599" s="359">
        <f t="shared" si="487"/>
        <v>0</v>
      </c>
      <c r="L599" s="366"/>
      <c r="M599" s="366"/>
      <c r="N599" s="372"/>
      <c r="O599" s="369"/>
      <c r="P599" s="370">
        <f>SUMIFS('C2_Hinzu_Kürz'!$D$4:$D$203,'C2_Hinzu_Kürz'!$B$4:$B$203,$A599,'C2_Hinzu_Kürz'!$C$4:$C$203,CONCATENATE($B599," ",C599),'C2_Hinzu_Kürz'!$E$4:$E$203,"Hinzurechnung")</f>
        <v>0</v>
      </c>
      <c r="Q599" s="399">
        <f>SUMIFS('C2_Hinzu_Kürz'!$D$4:$D$203,'C2_Hinzu_Kürz'!$B$4:$B$203,$A599,'C2_Hinzu_Kürz'!$C$4:$C$203,CONCATENATE($B599," ",$C599),'C2_Hinzu_Kürz'!$E$4:$E$203,"Kürzung")</f>
        <v>0</v>
      </c>
      <c r="R599" s="389"/>
      <c r="S599" s="386"/>
      <c r="T599" s="388"/>
      <c r="U599" s="363">
        <f t="shared" si="488"/>
        <v>0</v>
      </c>
      <c r="V599" s="389"/>
      <c r="W599" s="388"/>
      <c r="X599" s="371"/>
      <c r="Y599" s="366"/>
      <c r="Z599" s="366"/>
    </row>
    <row r="600" spans="1:26" outlineLevel="1">
      <c r="A600" s="346">
        <f>A494</f>
        <v>2011</v>
      </c>
      <c r="B600" s="47" t="s">
        <v>219</v>
      </c>
      <c r="C600" s="19" t="s">
        <v>130</v>
      </c>
      <c r="D600" s="366"/>
      <c r="E600" s="369"/>
      <c r="F600" s="366"/>
      <c r="G600" s="366"/>
      <c r="H600" s="366"/>
      <c r="I600" s="366"/>
      <c r="J600" s="359">
        <f t="shared" si="486"/>
        <v>0</v>
      </c>
      <c r="K600" s="359">
        <f t="shared" si="487"/>
        <v>0</v>
      </c>
      <c r="L600" s="366"/>
      <c r="M600" s="369"/>
      <c r="N600" s="370">
        <f>SUMIF('C1_Sonstiges'!B$491:B$540,$A494,'C1_Sonstiges'!D$491:D$540)</f>
        <v>0</v>
      </c>
      <c r="O600" s="373"/>
      <c r="P600" s="370">
        <f>SUMIFS('C2_Hinzu_Kürz'!$D$4:$D$203,'C2_Hinzu_Kürz'!$B$4:$B$203,$A600,'C2_Hinzu_Kürz'!$C$4:$C$203,CONCATENATE($B600," ",C600),'C2_Hinzu_Kürz'!$E$4:$E$203,"Hinzurechnung")</f>
        <v>0</v>
      </c>
      <c r="Q600" s="399">
        <f>SUMIFS('C2_Hinzu_Kürz'!$D$4:$D$203,'C2_Hinzu_Kürz'!$B$4:$B$203,$A600,'C2_Hinzu_Kürz'!$C$4:$C$203,CONCATENATE($B600," ",$C600),'C2_Hinzu_Kürz'!$E$4:$E$203,"Kürzung")</f>
        <v>0</v>
      </c>
      <c r="R600" s="389"/>
      <c r="S600" s="386"/>
      <c r="T600" s="388"/>
      <c r="U600" s="363">
        <f t="shared" si="488"/>
        <v>0</v>
      </c>
      <c r="V600" s="396"/>
      <c r="W600" s="397"/>
      <c r="X600" s="371"/>
      <c r="Y600" s="366"/>
      <c r="Z600" s="366"/>
    </row>
    <row r="601" spans="1:26" outlineLevel="1">
      <c r="A601" s="346">
        <f>A494</f>
        <v>2011</v>
      </c>
      <c r="B601" s="41" t="s">
        <v>220</v>
      </c>
      <c r="C601" s="15" t="s">
        <v>221</v>
      </c>
      <c r="D601" s="359">
        <f t="shared" ref="D601:Q601" si="489">D494+D524+D525+D526-D531-D546-D551-D557+D576+D578+D580-D592-D595</f>
        <v>0</v>
      </c>
      <c r="E601" s="359">
        <f t="shared" si="489"/>
        <v>0</v>
      </c>
      <c r="F601" s="359">
        <f t="shared" si="489"/>
        <v>0</v>
      </c>
      <c r="G601" s="359">
        <f t="shared" si="489"/>
        <v>0</v>
      </c>
      <c r="H601" s="359">
        <f t="shared" si="489"/>
        <v>0</v>
      </c>
      <c r="I601" s="359">
        <f t="shared" si="489"/>
        <v>0</v>
      </c>
      <c r="J601" s="359">
        <f t="shared" si="489"/>
        <v>0</v>
      </c>
      <c r="K601" s="359">
        <f t="shared" si="489"/>
        <v>0</v>
      </c>
      <c r="L601" s="359">
        <f t="shared" si="489"/>
        <v>0</v>
      </c>
      <c r="M601" s="359">
        <f t="shared" si="489"/>
        <v>0</v>
      </c>
      <c r="N601" s="374">
        <f t="shared" si="489"/>
        <v>0</v>
      </c>
      <c r="O601" s="360">
        <f t="shared" si="489"/>
        <v>0</v>
      </c>
      <c r="P601" s="360">
        <f t="shared" si="489"/>
        <v>0</v>
      </c>
      <c r="Q601" s="360">
        <f t="shared" si="489"/>
        <v>0</v>
      </c>
      <c r="R601" s="396"/>
      <c r="S601" s="398"/>
      <c r="T601" s="397"/>
      <c r="U601" s="363">
        <f>U494+U524+U525+U526-U531-U546-U551-U557+U576+U578+U580-U592-U595</f>
        <v>0</v>
      </c>
      <c r="V601" s="389"/>
      <c r="W601" s="388"/>
      <c r="X601" s="362">
        <f>X494+X524+X525+X526-X531-X546-X551-X557+X576+X578+X580-X592-X595</f>
        <v>0</v>
      </c>
      <c r="Y601" s="359">
        <f>Y494+Y524+Y525+Y526-Y531-Y546-Y551-Y557+Y576+Y578+Y580-Y592-Y595</f>
        <v>0</v>
      </c>
      <c r="Z601" s="359">
        <f>Z494+Z524+Z525+Z526-Z531-Z546-Z551-Z557+Z576+Z578+Z580-Z592-Z595</f>
        <v>0</v>
      </c>
    </row>
    <row r="602" spans="1:26" outlineLevel="1">
      <c r="A602" s="346">
        <f>A494</f>
        <v>2011</v>
      </c>
      <c r="B602" s="41" t="s">
        <v>222</v>
      </c>
      <c r="C602" s="15" t="s">
        <v>223</v>
      </c>
      <c r="D602" s="366"/>
      <c r="E602" s="366"/>
      <c r="F602" s="366"/>
      <c r="G602" s="366"/>
      <c r="H602" s="366"/>
      <c r="I602" s="366"/>
      <c r="J602" s="359">
        <f t="shared" ref="J602:J603" si="490">L602+N602</f>
        <v>0</v>
      </c>
      <c r="K602" s="359">
        <f t="shared" ref="K602:K603" si="491">M602+O602</f>
        <v>0</v>
      </c>
      <c r="L602" s="366"/>
      <c r="M602" s="366"/>
      <c r="N602" s="366"/>
      <c r="O602" s="369"/>
      <c r="P602" s="370">
        <f>SUMIFS('C2_Hinzu_Kürz'!$D$4:$D$203,'C2_Hinzu_Kürz'!$B$4:$B$203,$A602,'C2_Hinzu_Kürz'!$C$4:$C$203,CONCATENATE($B602," ",C602),'C2_Hinzu_Kürz'!$E$4:$E$203,"Hinzurechnung")</f>
        <v>0</v>
      </c>
      <c r="Q602" s="399">
        <f>SUMIFS('C2_Hinzu_Kürz'!$D$4:$D$203,'C2_Hinzu_Kürz'!$B$4:$B$203,$A602,'C2_Hinzu_Kürz'!$C$4:$C$203,CONCATENATE($B602," ",$C602),'C2_Hinzu_Kürz'!$E$4:$E$203,"Kürzung")</f>
        <v>0</v>
      </c>
      <c r="R602" s="389"/>
      <c r="S602" s="386"/>
      <c r="T602" s="388"/>
      <c r="U602" s="363">
        <f>N602+P602-Q602-R602-S602-T602</f>
        <v>0</v>
      </c>
      <c r="V602" s="389"/>
      <c r="W602" s="388"/>
      <c r="X602" s="371"/>
      <c r="Y602" s="366"/>
      <c r="Z602" s="366"/>
    </row>
    <row r="603" spans="1:26" outlineLevel="1">
      <c r="A603" s="346">
        <f>A494</f>
        <v>2011</v>
      </c>
      <c r="B603" s="41" t="s">
        <v>224</v>
      </c>
      <c r="C603" s="15" t="s">
        <v>225</v>
      </c>
      <c r="D603" s="366"/>
      <c r="E603" s="366"/>
      <c r="F603" s="366"/>
      <c r="G603" s="366"/>
      <c r="H603" s="366"/>
      <c r="I603" s="366"/>
      <c r="J603" s="359">
        <f t="shared" si="490"/>
        <v>0</v>
      </c>
      <c r="K603" s="359">
        <f t="shared" si="491"/>
        <v>0</v>
      </c>
      <c r="L603" s="366"/>
      <c r="M603" s="366"/>
      <c r="N603" s="366"/>
      <c r="O603" s="369"/>
      <c r="P603" s="370">
        <f>SUMIFS('C2_Hinzu_Kürz'!$D$4:$D$203,'C2_Hinzu_Kürz'!$B$4:$B$203,$A603,'C2_Hinzu_Kürz'!$C$4:$C$203,CONCATENATE($B603," ",C603),'C2_Hinzu_Kürz'!$E$4:$E$203,"Hinzurechnung")</f>
        <v>0</v>
      </c>
      <c r="Q603" s="399">
        <f>SUMIFS('C2_Hinzu_Kürz'!$D$4:$D$203,'C2_Hinzu_Kürz'!$B$4:$B$203,$A603,'C2_Hinzu_Kürz'!$C$4:$C$203,CONCATENATE($B603," ",$C603),'C2_Hinzu_Kürz'!$E$4:$E$203,"Kürzung")</f>
        <v>0</v>
      </c>
      <c r="R603" s="389"/>
      <c r="S603" s="386"/>
      <c r="T603" s="388"/>
      <c r="U603" s="363">
        <f>N603+P603-Q603-R603-S603-T603</f>
        <v>0</v>
      </c>
      <c r="V603" s="389"/>
      <c r="W603" s="388"/>
      <c r="X603" s="371"/>
      <c r="Y603" s="366"/>
      <c r="Z603" s="366"/>
    </row>
    <row r="604" spans="1:26" outlineLevel="1">
      <c r="A604" s="346">
        <f>A494</f>
        <v>2011</v>
      </c>
      <c r="B604" s="41" t="s">
        <v>226</v>
      </c>
      <c r="C604" s="15" t="s">
        <v>227</v>
      </c>
      <c r="D604" s="359">
        <f>D602-D603</f>
        <v>0</v>
      </c>
      <c r="E604" s="359">
        <f>E602-E603</f>
        <v>0</v>
      </c>
      <c r="F604" s="359">
        <f t="shared" ref="F604:K604" si="492">F602-F603</f>
        <v>0</v>
      </c>
      <c r="G604" s="359">
        <f t="shared" si="492"/>
        <v>0</v>
      </c>
      <c r="H604" s="359">
        <f t="shared" si="492"/>
        <v>0</v>
      </c>
      <c r="I604" s="359">
        <f t="shared" si="492"/>
        <v>0</v>
      </c>
      <c r="J604" s="359">
        <f t="shared" si="492"/>
        <v>0</v>
      </c>
      <c r="K604" s="359">
        <f t="shared" si="492"/>
        <v>0</v>
      </c>
      <c r="L604" s="359">
        <f>L602-L603</f>
        <v>0</v>
      </c>
      <c r="M604" s="359">
        <f t="shared" ref="M604:Z604" si="493">M602-M603</f>
        <v>0</v>
      </c>
      <c r="N604" s="359">
        <f t="shared" si="493"/>
        <v>0</v>
      </c>
      <c r="O604" s="360">
        <f t="shared" si="493"/>
        <v>0</v>
      </c>
      <c r="P604" s="360">
        <f t="shared" si="493"/>
        <v>0</v>
      </c>
      <c r="Q604" s="360">
        <f t="shared" si="493"/>
        <v>0</v>
      </c>
      <c r="R604" s="389"/>
      <c r="S604" s="386"/>
      <c r="T604" s="388"/>
      <c r="U604" s="363">
        <f t="shared" si="493"/>
        <v>0</v>
      </c>
      <c r="V604" s="396"/>
      <c r="W604" s="397"/>
      <c r="X604" s="362">
        <f t="shared" si="493"/>
        <v>0</v>
      </c>
      <c r="Y604" s="359">
        <f t="shared" si="493"/>
        <v>0</v>
      </c>
      <c r="Z604" s="359">
        <f t="shared" si="493"/>
        <v>0</v>
      </c>
    </row>
    <row r="605" spans="1:26" outlineLevel="1">
      <c r="A605" s="346">
        <f>A494</f>
        <v>2011</v>
      </c>
      <c r="B605" s="41" t="s">
        <v>228</v>
      </c>
      <c r="C605" s="15" t="s">
        <v>229</v>
      </c>
      <c r="D605" s="366"/>
      <c r="E605" s="366"/>
      <c r="F605" s="366"/>
      <c r="G605" s="366"/>
      <c r="H605" s="366"/>
      <c r="I605" s="366"/>
      <c r="J605" s="359">
        <f t="shared" ref="J605" si="494">L605+N605</f>
        <v>0</v>
      </c>
      <c r="K605" s="359">
        <f t="shared" ref="K605" si="495">M605+O605</f>
        <v>0</v>
      </c>
      <c r="L605" s="366"/>
      <c r="M605" s="366"/>
      <c r="N605" s="366"/>
      <c r="O605" s="369"/>
      <c r="P605" s="370">
        <f>SUMIFS('C2_Hinzu_Kürz'!$D$4:$D$203,'C2_Hinzu_Kürz'!$B$4:$B$203,$A605,'C2_Hinzu_Kürz'!$C$4:$C$203,CONCATENATE($B605," ",C605),'C2_Hinzu_Kürz'!$E$4:$E$203,"Hinzurechnung")</f>
        <v>0</v>
      </c>
      <c r="Q605" s="399">
        <f>SUMIFS('C2_Hinzu_Kürz'!$D$4:$D$203,'C2_Hinzu_Kürz'!$B$4:$B$203,$A605,'C2_Hinzu_Kürz'!$C$4:$C$203,CONCATENATE($B605," ",$C605),'C2_Hinzu_Kürz'!$E$4:$E$203,"Kürzung")</f>
        <v>0</v>
      </c>
      <c r="R605" s="396"/>
      <c r="S605" s="398"/>
      <c r="T605" s="397"/>
      <c r="U605" s="363">
        <f>N605+P605-Q605-R605-S605-T605</f>
        <v>0</v>
      </c>
      <c r="V605" s="389"/>
      <c r="W605" s="388"/>
      <c r="X605" s="371"/>
      <c r="Y605" s="366"/>
      <c r="Z605" s="366"/>
    </row>
    <row r="606" spans="1:26" outlineLevel="1">
      <c r="A606" s="346">
        <f>A494</f>
        <v>2011</v>
      </c>
      <c r="B606" s="41" t="s">
        <v>230</v>
      </c>
      <c r="C606" s="15" t="s">
        <v>231</v>
      </c>
      <c r="D606" s="359">
        <f>SUM(D607:D609)</f>
        <v>0</v>
      </c>
      <c r="E606" s="359">
        <f>SUM(E607:E609)</f>
        <v>0</v>
      </c>
      <c r="F606" s="359">
        <f t="shared" ref="F606:Z606" si="496">SUM(F607:F609)</f>
        <v>0</v>
      </c>
      <c r="G606" s="359">
        <f t="shared" si="496"/>
        <v>0</v>
      </c>
      <c r="H606" s="359">
        <f t="shared" si="496"/>
        <v>0</v>
      </c>
      <c r="I606" s="359">
        <f t="shared" si="496"/>
        <v>0</v>
      </c>
      <c r="J606" s="359">
        <f t="shared" si="496"/>
        <v>0</v>
      </c>
      <c r="K606" s="359">
        <f t="shared" si="496"/>
        <v>0</v>
      </c>
      <c r="L606" s="359">
        <f t="shared" si="496"/>
        <v>0</v>
      </c>
      <c r="M606" s="359">
        <f t="shared" si="496"/>
        <v>0</v>
      </c>
      <c r="N606" s="359">
        <f t="shared" si="496"/>
        <v>0</v>
      </c>
      <c r="O606" s="360">
        <f t="shared" si="496"/>
        <v>0</v>
      </c>
      <c r="P606" s="360">
        <f t="shared" si="496"/>
        <v>0</v>
      </c>
      <c r="Q606" s="360">
        <f t="shared" si="496"/>
        <v>0</v>
      </c>
      <c r="R606" s="389"/>
      <c r="S606" s="386"/>
      <c r="T606" s="388"/>
      <c r="U606" s="363">
        <f t="shared" si="496"/>
        <v>0</v>
      </c>
      <c r="V606" s="389"/>
      <c r="W606" s="388"/>
      <c r="X606" s="362">
        <f t="shared" si="496"/>
        <v>0</v>
      </c>
      <c r="Y606" s="359">
        <f t="shared" si="496"/>
        <v>0</v>
      </c>
      <c r="Z606" s="359">
        <f t="shared" si="496"/>
        <v>0</v>
      </c>
    </row>
    <row r="607" spans="1:26" outlineLevel="1">
      <c r="A607" s="346">
        <f>A494</f>
        <v>2011</v>
      </c>
      <c r="B607" s="47" t="s">
        <v>232</v>
      </c>
      <c r="C607" s="19" t="s">
        <v>950</v>
      </c>
      <c r="D607" s="366"/>
      <c r="E607" s="366"/>
      <c r="F607" s="366"/>
      <c r="G607" s="366"/>
      <c r="H607" s="366"/>
      <c r="I607" s="366"/>
      <c r="J607" s="359">
        <f t="shared" ref="J607:J609" si="497">L607+N607</f>
        <v>0</v>
      </c>
      <c r="K607" s="359">
        <f t="shared" ref="K607:K609" si="498">M607+O607</f>
        <v>0</v>
      </c>
      <c r="L607" s="366"/>
      <c r="M607" s="366"/>
      <c r="N607" s="366"/>
      <c r="O607" s="369"/>
      <c r="P607" s="370">
        <f>SUMIFS('C2_Hinzu_Kürz'!$D$4:$D$203,'C2_Hinzu_Kürz'!$B$4:$B$203,$A607,'C2_Hinzu_Kürz'!$C$4:$C$203,CONCATENATE($B607," ",C607),'C2_Hinzu_Kürz'!$E$4:$E$203,"Hinzurechnung")</f>
        <v>0</v>
      </c>
      <c r="Q607" s="399">
        <f>SUMIFS('C2_Hinzu_Kürz'!$D$4:$D$203,'C2_Hinzu_Kürz'!$B$4:$B$203,$A607,'C2_Hinzu_Kürz'!$C$4:$C$203,CONCATENATE($B607," ",$C607),'C2_Hinzu_Kürz'!$E$4:$E$203,"Kürzung")</f>
        <v>0</v>
      </c>
      <c r="R607" s="389"/>
      <c r="S607" s="386"/>
      <c r="T607" s="388"/>
      <c r="U607" s="363">
        <f>N607+P607-Q607-R607-S607-T607</f>
        <v>0</v>
      </c>
      <c r="V607" s="389"/>
      <c r="W607" s="388"/>
      <c r="X607" s="371"/>
      <c r="Y607" s="366"/>
      <c r="Z607" s="366"/>
    </row>
    <row r="608" spans="1:26" outlineLevel="1">
      <c r="A608" s="346">
        <f>A494</f>
        <v>2011</v>
      </c>
      <c r="B608" s="47" t="s">
        <v>233</v>
      </c>
      <c r="C608" s="19" t="s">
        <v>951</v>
      </c>
      <c r="D608" s="366"/>
      <c r="E608" s="366"/>
      <c r="F608" s="366"/>
      <c r="G608" s="366"/>
      <c r="H608" s="366"/>
      <c r="I608" s="366"/>
      <c r="J608" s="359">
        <f t="shared" si="497"/>
        <v>0</v>
      </c>
      <c r="K608" s="359">
        <f t="shared" si="498"/>
        <v>0</v>
      </c>
      <c r="L608" s="366"/>
      <c r="M608" s="366"/>
      <c r="N608" s="372"/>
      <c r="O608" s="369"/>
      <c r="P608" s="370">
        <f>SUMIFS('C2_Hinzu_Kürz'!$D$4:$D$203,'C2_Hinzu_Kürz'!$B$4:$B$203,$A608,'C2_Hinzu_Kürz'!$C$4:$C$203,CONCATENATE($B608," ",C608),'C2_Hinzu_Kürz'!$E$4:$E$203,"Hinzurechnung")</f>
        <v>0</v>
      </c>
      <c r="Q608" s="399">
        <f>SUMIFS('C2_Hinzu_Kürz'!$D$4:$D$203,'C2_Hinzu_Kürz'!$B$4:$B$203,$A608,'C2_Hinzu_Kürz'!$C$4:$C$203,CONCATENATE($B608," ",$C608),'C2_Hinzu_Kürz'!$E$4:$E$203,"Kürzung")</f>
        <v>0</v>
      </c>
      <c r="R608" s="389"/>
      <c r="S608" s="386"/>
      <c r="T608" s="388"/>
      <c r="U608" s="363">
        <f>N608+P608-Q608-R608-S608-T608</f>
        <v>0</v>
      </c>
      <c r="V608" s="389"/>
      <c r="W608" s="388"/>
      <c r="X608" s="371"/>
      <c r="Y608" s="366"/>
      <c r="Z608" s="366"/>
    </row>
    <row r="609" spans="1:26" outlineLevel="1">
      <c r="A609" s="346">
        <f>A494</f>
        <v>2011</v>
      </c>
      <c r="B609" s="47" t="s">
        <v>234</v>
      </c>
      <c r="C609" s="19" t="s">
        <v>130</v>
      </c>
      <c r="D609" s="366"/>
      <c r="E609" s="369"/>
      <c r="F609" s="366"/>
      <c r="G609" s="366"/>
      <c r="H609" s="366"/>
      <c r="I609" s="366"/>
      <c r="J609" s="359">
        <f t="shared" si="497"/>
        <v>0</v>
      </c>
      <c r="K609" s="359">
        <f t="shared" si="498"/>
        <v>0</v>
      </c>
      <c r="L609" s="366"/>
      <c r="M609" s="369"/>
      <c r="N609" s="370">
        <f>SUMIF('C1_Sonstiges'!B$545:B$594,$A494,'C1_Sonstiges'!D$545:D$594)</f>
        <v>0</v>
      </c>
      <c r="O609" s="373"/>
      <c r="P609" s="370">
        <f>SUMIFS('C2_Hinzu_Kürz'!$D$4:$D$203,'C2_Hinzu_Kürz'!$B$4:$B$203,$A609,'C2_Hinzu_Kürz'!$C$4:$C$203,CONCATENATE($B609," ",C609),'C2_Hinzu_Kürz'!$E$4:$E$203,"Hinzurechnung")</f>
        <v>0</v>
      </c>
      <c r="Q609" s="399">
        <f>SUMIFS('C2_Hinzu_Kürz'!$D$4:$D$203,'C2_Hinzu_Kürz'!$B$4:$B$203,$A609,'C2_Hinzu_Kürz'!$C$4:$C$203,CONCATENATE($B609," ",$C609),'C2_Hinzu_Kürz'!$E$4:$E$203,"Kürzung")</f>
        <v>0</v>
      </c>
      <c r="R609" s="396"/>
      <c r="S609" s="398"/>
      <c r="T609" s="397"/>
      <c r="U609" s="363">
        <f>N609+P609-Q609-R609-S609-T609</f>
        <v>0</v>
      </c>
      <c r="V609" s="389"/>
      <c r="W609" s="388"/>
      <c r="X609" s="371"/>
      <c r="Y609" s="366"/>
      <c r="Z609" s="366"/>
    </row>
    <row r="610" spans="1:26" outlineLevel="1">
      <c r="A610" s="346">
        <f>A494</f>
        <v>2011</v>
      </c>
      <c r="B610" s="41" t="s">
        <v>235</v>
      </c>
      <c r="C610" s="15" t="s">
        <v>236</v>
      </c>
      <c r="D610" s="377">
        <f>D601+D604-D605-D606</f>
        <v>0</v>
      </c>
      <c r="E610" s="377">
        <f>E601+E604-E605-E606</f>
        <v>0</v>
      </c>
      <c r="F610" s="377">
        <f t="shared" ref="F610:K610" si="499">F601+F604-F605-F606</f>
        <v>0</v>
      </c>
      <c r="G610" s="377">
        <f t="shared" si="499"/>
        <v>0</v>
      </c>
      <c r="H610" s="377">
        <f t="shared" si="499"/>
        <v>0</v>
      </c>
      <c r="I610" s="377">
        <f t="shared" si="499"/>
        <v>0</v>
      </c>
      <c r="J610" s="377">
        <f t="shared" si="499"/>
        <v>0</v>
      </c>
      <c r="K610" s="377">
        <f t="shared" si="499"/>
        <v>0</v>
      </c>
      <c r="L610" s="377">
        <f>L601+L604-L605-L606</f>
        <v>0</v>
      </c>
      <c r="M610" s="377">
        <f>M601+M604-M605-M606</f>
        <v>0</v>
      </c>
      <c r="N610" s="378">
        <f>N601+N604-N605-N606</f>
        <v>0</v>
      </c>
      <c r="O610" s="379">
        <f t="shared" ref="O610:Z610" si="500">O601+O604-O605-O606</f>
        <v>0</v>
      </c>
      <c r="P610" s="379">
        <f t="shared" si="500"/>
        <v>0</v>
      </c>
      <c r="Q610" s="379">
        <f t="shared" si="500"/>
        <v>0</v>
      </c>
      <c r="R610" s="389"/>
      <c r="S610" s="386"/>
      <c r="T610" s="388"/>
      <c r="U610" s="363">
        <f t="shared" si="500"/>
        <v>0</v>
      </c>
      <c r="V610" s="396"/>
      <c r="W610" s="397"/>
      <c r="X610" s="362">
        <f t="shared" si="500"/>
        <v>0</v>
      </c>
      <c r="Y610" s="359">
        <f t="shared" si="500"/>
        <v>0</v>
      </c>
      <c r="Z610" s="359">
        <f t="shared" si="500"/>
        <v>0</v>
      </c>
    </row>
    <row r="611" spans="1:26" outlineLevel="1">
      <c r="A611" s="346">
        <f>A494</f>
        <v>2011</v>
      </c>
      <c r="B611" s="41" t="s">
        <v>237</v>
      </c>
      <c r="C611" s="15" t="s">
        <v>238</v>
      </c>
      <c r="D611" s="381"/>
      <c r="E611" s="381"/>
      <c r="F611" s="381"/>
      <c r="G611" s="381"/>
      <c r="H611" s="381"/>
      <c r="I611" s="381"/>
      <c r="J611" s="381"/>
      <c r="K611" s="381"/>
      <c r="L611" s="381"/>
      <c r="M611" s="381"/>
      <c r="N611" s="382"/>
      <c r="O611" s="381"/>
      <c r="P611" s="381"/>
      <c r="Q611" s="381"/>
      <c r="R611" s="386"/>
      <c r="S611" s="386"/>
      <c r="T611" s="388"/>
      <c r="U611" s="400"/>
      <c r="V611" s="389"/>
      <c r="W611" s="386"/>
      <c r="X611" s="381"/>
      <c r="Y611" s="381"/>
      <c r="Z611" s="383"/>
    </row>
    <row r="612" spans="1:26" outlineLevel="1">
      <c r="A612" s="346">
        <f>A494</f>
        <v>2011</v>
      </c>
      <c r="B612" s="41" t="s">
        <v>239</v>
      </c>
      <c r="C612" s="15" t="s">
        <v>240</v>
      </c>
      <c r="D612" s="386"/>
      <c r="E612" s="386"/>
      <c r="F612" s="386"/>
      <c r="G612" s="386"/>
      <c r="H612" s="386"/>
      <c r="I612" s="386"/>
      <c r="J612" s="386"/>
      <c r="K612" s="386"/>
      <c r="L612" s="386"/>
      <c r="M612" s="386"/>
      <c r="N612" s="387"/>
      <c r="O612" s="386"/>
      <c r="P612" s="386"/>
      <c r="Q612" s="386"/>
      <c r="R612" s="386"/>
      <c r="S612" s="386"/>
      <c r="T612" s="388"/>
      <c r="U612" s="400"/>
      <c r="V612" s="389"/>
      <c r="W612" s="386"/>
      <c r="X612" s="386"/>
      <c r="Y612" s="386"/>
      <c r="Z612" s="388"/>
    </row>
    <row r="613" spans="1:26" outlineLevel="1">
      <c r="A613" s="346">
        <f>A494</f>
        <v>2011</v>
      </c>
      <c r="B613" s="41" t="s">
        <v>241</v>
      </c>
      <c r="C613" s="15" t="s">
        <v>242</v>
      </c>
      <c r="D613" s="386"/>
      <c r="E613" s="386"/>
      <c r="F613" s="386"/>
      <c r="G613" s="386"/>
      <c r="H613" s="386"/>
      <c r="I613" s="386"/>
      <c r="J613" s="386"/>
      <c r="K613" s="386"/>
      <c r="L613" s="386"/>
      <c r="M613" s="386"/>
      <c r="N613" s="387"/>
      <c r="O613" s="386"/>
      <c r="P613" s="386"/>
      <c r="Q613" s="386"/>
      <c r="R613" s="386"/>
      <c r="S613" s="386"/>
      <c r="T613" s="388"/>
      <c r="U613" s="400"/>
      <c r="V613" s="389"/>
      <c r="W613" s="386"/>
      <c r="X613" s="386"/>
      <c r="Y613" s="386"/>
      <c r="Z613" s="388"/>
    </row>
    <row r="614" spans="1:26" outlineLevel="1">
      <c r="A614" s="346">
        <f>A494</f>
        <v>2011</v>
      </c>
      <c r="B614" s="41">
        <v>24</v>
      </c>
      <c r="C614" s="15" t="s">
        <v>868</v>
      </c>
      <c r="D614" s="390"/>
      <c r="E614" s="390"/>
      <c r="F614" s="390"/>
      <c r="G614" s="390"/>
      <c r="H614" s="390"/>
      <c r="I614" s="390"/>
      <c r="J614" s="390"/>
      <c r="K614" s="390"/>
      <c r="L614" s="390"/>
      <c r="M614" s="390"/>
      <c r="N614" s="390"/>
      <c r="O614" s="390"/>
      <c r="P614" s="390"/>
      <c r="Q614" s="390"/>
      <c r="R614" s="390"/>
      <c r="S614" s="390"/>
      <c r="T614" s="391"/>
      <c r="U614" s="400"/>
      <c r="V614" s="393"/>
      <c r="W614" s="390"/>
      <c r="X614" s="390"/>
      <c r="Y614" s="390"/>
      <c r="Z614" s="391"/>
    </row>
  </sheetData>
  <sheetProtection formatCells="0" formatColumns="0" formatRows="0" insertHyperlinks="0"/>
  <mergeCells count="8">
    <mergeCell ref="D3:E3"/>
    <mergeCell ref="R3:T3"/>
    <mergeCell ref="X3:Z3"/>
    <mergeCell ref="V3:W3"/>
    <mergeCell ref="U3:U4"/>
    <mergeCell ref="F3:K3"/>
    <mergeCell ref="L3:O3"/>
    <mergeCell ref="P3:Q3"/>
  </mergeCells>
  <pageMargins left="0.23622047244094491" right="0.31496062992125984" top="0.66" bottom="0.82677165354330717" header="0.31496062992125984" footer="0.31496062992125984"/>
  <pageSetup paperSize="9" scale="35" fitToHeight="0" orientation="landscape" r:id="rId1"/>
  <headerFooter>
    <oddFooter>&amp;L&amp;D&amp;C&amp;F / &amp;A&amp;R&amp;P / &amp;N</oddFooter>
  </headerFooter>
  <rowBreaks count="4" manualBreakCount="4">
    <brk id="126" max="16383" man="1"/>
    <brk id="248" max="16383" man="1"/>
    <brk id="370" max="16383" man="1"/>
    <brk id="492" max="16383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Tabelle9">
    <tabColor theme="5" tint="0.39997558519241921"/>
    <outlinePr summaryBelow="0"/>
  </sheetPr>
  <dimension ref="A1:M698"/>
  <sheetViews>
    <sheetView topLeftCell="A454" zoomScaleNormal="100" workbookViewId="0">
      <selection activeCell="H545" sqref="H545"/>
    </sheetView>
  </sheetViews>
  <sheetFormatPr baseColWidth="10" defaultRowHeight="15" outlineLevelRow="1"/>
  <cols>
    <col min="1" max="1" width="4.7109375" style="207" customWidth="1"/>
    <col min="2" max="2" width="15.28515625" style="207" customWidth="1"/>
    <col min="3" max="3" width="46.5703125" style="207" customWidth="1"/>
    <col min="4" max="4" width="14.28515625" style="208" customWidth="1"/>
    <col min="5" max="5" width="18.140625" style="207" customWidth="1"/>
    <col min="6" max="6" width="14.7109375" style="207" customWidth="1"/>
    <col min="7" max="7" width="13.7109375" style="207" customWidth="1"/>
    <col min="8" max="8" width="31.5703125" style="207" customWidth="1"/>
    <col min="9" max="9" width="17.28515625" style="207" customWidth="1"/>
    <col min="10" max="10" width="22.28515625" style="207" customWidth="1"/>
    <col min="11" max="11" width="15.140625" style="207" customWidth="1"/>
    <col min="12" max="12" width="12.7109375" style="207" customWidth="1"/>
    <col min="13" max="13" width="44.28515625" style="207" customWidth="1"/>
    <col min="14" max="14" width="14.28515625" style="207" customWidth="1"/>
    <col min="15" max="15" width="18.140625" style="207" customWidth="1"/>
    <col min="16" max="16" width="6.42578125" style="207" customWidth="1"/>
    <col min="17" max="17" width="12.7109375" style="207" customWidth="1"/>
    <col min="18" max="18" width="44.28515625" style="207" customWidth="1"/>
    <col min="19" max="19" width="14.28515625" style="207" customWidth="1"/>
    <col min="20" max="20" width="18.140625" style="207" customWidth="1"/>
    <col min="21" max="21" width="6.42578125" style="207" customWidth="1"/>
    <col min="22" max="22" width="12.7109375" style="207" customWidth="1"/>
    <col min="23" max="23" width="44.28515625" style="207" customWidth="1"/>
    <col min="24" max="24" width="14.28515625" style="207" customWidth="1"/>
    <col min="25" max="25" width="18.140625" style="207" customWidth="1"/>
    <col min="26" max="26" width="6.42578125" style="207" customWidth="1"/>
    <col min="27" max="27" width="12.7109375" style="207" customWidth="1"/>
    <col min="28" max="28" width="44.28515625" style="207" customWidth="1"/>
    <col min="29" max="29" width="14.28515625" style="207" customWidth="1"/>
    <col min="30" max="30" width="18.140625" style="207" customWidth="1"/>
    <col min="31" max="31" width="6.42578125" style="207" customWidth="1"/>
    <col min="32" max="32" width="12.7109375" style="207" customWidth="1"/>
    <col min="33" max="33" width="44.28515625" style="207" customWidth="1"/>
    <col min="34" max="34" width="14.28515625" style="207" customWidth="1"/>
    <col min="35" max="35" width="18.140625" style="207" customWidth="1"/>
    <col min="36" max="36" width="6.42578125" style="207" customWidth="1"/>
    <col min="37" max="37" width="12.7109375" style="207" customWidth="1"/>
    <col min="38" max="38" width="44.28515625" style="207" customWidth="1"/>
    <col min="39" max="39" width="14.28515625" style="207" customWidth="1"/>
    <col min="40" max="40" width="18.140625" style="207" customWidth="1"/>
    <col min="41" max="41" width="6.42578125" style="207" customWidth="1"/>
    <col min="42" max="42" width="12.7109375" style="207" customWidth="1"/>
    <col min="43" max="43" width="44.28515625" style="207" customWidth="1"/>
    <col min="44" max="44" width="14.28515625" style="207" customWidth="1"/>
    <col min="45" max="45" width="18.140625" style="207" customWidth="1"/>
    <col min="46" max="46" width="6.42578125" style="207" customWidth="1"/>
    <col min="47" max="47" width="12.7109375" style="207" customWidth="1"/>
    <col min="48" max="48" width="44.28515625" style="207" customWidth="1"/>
    <col min="49" max="49" width="14.28515625" style="207" customWidth="1"/>
    <col min="50" max="50" width="18.140625" style="207" customWidth="1"/>
    <col min="51" max="51" width="6.42578125" style="207" customWidth="1"/>
    <col min="52" max="52" width="12.7109375" style="207" customWidth="1"/>
    <col min="53" max="53" width="44.28515625" style="207" customWidth="1"/>
    <col min="54" max="54" width="14.28515625" style="207" customWidth="1"/>
    <col min="55" max="55" width="18.140625" style="207" customWidth="1"/>
    <col min="56" max="16384" width="11.42578125" style="207"/>
  </cols>
  <sheetData>
    <row r="1" spans="1:13" ht="18.75">
      <c r="A1" s="157" t="s">
        <v>857</v>
      </c>
      <c r="H1" s="462" t="str">
        <f>CONCATENATE("Firma:  ",A_Stammdaten!$B$5)</f>
        <v>Firma:  Bitte eintragen !!!</v>
      </c>
      <c r="M1" s="79"/>
    </row>
    <row r="2" spans="1:13" s="209" customFormat="1" ht="18.75" customHeight="1">
      <c r="A2" s="166" t="s">
        <v>1044</v>
      </c>
      <c r="B2" s="166"/>
      <c r="C2" s="166"/>
      <c r="D2" s="183"/>
      <c r="E2" s="166"/>
    </row>
    <row r="3" spans="1:13" s="210" customFormat="1" ht="18.75" outlineLevel="1">
      <c r="A3" s="142" t="s">
        <v>983</v>
      </c>
      <c r="B3" s="142" t="s">
        <v>984</v>
      </c>
      <c r="C3" s="141" t="s">
        <v>985</v>
      </c>
      <c r="D3" s="184" t="s">
        <v>986</v>
      </c>
      <c r="E3" s="141" t="s">
        <v>987</v>
      </c>
      <c r="G3" s="416" t="s">
        <v>75</v>
      </c>
      <c r="H3" s="417"/>
    </row>
    <row r="4" spans="1:13" s="211" customFormat="1" ht="75" outlineLevel="1">
      <c r="A4" s="28" t="s">
        <v>243</v>
      </c>
      <c r="B4" s="6" t="s">
        <v>244</v>
      </c>
      <c r="C4" s="6" t="s">
        <v>245</v>
      </c>
      <c r="D4" s="185" t="s">
        <v>246</v>
      </c>
      <c r="E4" s="34" t="s">
        <v>565</v>
      </c>
      <c r="G4" s="412" t="s">
        <v>244</v>
      </c>
      <c r="H4" s="415" t="s">
        <v>495</v>
      </c>
    </row>
    <row r="5" spans="1:13" s="211" customFormat="1" outlineLevel="1">
      <c r="A5" s="29" t="s">
        <v>21</v>
      </c>
      <c r="B5" s="270"/>
      <c r="C5" s="246"/>
      <c r="D5" s="186"/>
      <c r="E5" s="186"/>
      <c r="G5" s="413">
        <v>2015</v>
      </c>
      <c r="H5" s="414">
        <f>SUMIF(B5:B54,G5,D5:D54)</f>
        <v>0</v>
      </c>
    </row>
    <row r="6" spans="1:13" s="211" customFormat="1" outlineLevel="1">
      <c r="A6" s="30" t="s">
        <v>23</v>
      </c>
      <c r="B6" s="270"/>
      <c r="C6" s="246"/>
      <c r="D6" s="186"/>
      <c r="E6" s="186"/>
      <c r="G6" s="413">
        <v>2014</v>
      </c>
      <c r="H6" s="414">
        <f>SUMIF(B5:B54,G6,D5:D54)</f>
        <v>0</v>
      </c>
    </row>
    <row r="7" spans="1:13" s="211" customFormat="1" outlineLevel="1">
      <c r="A7" s="30" t="s">
        <v>25</v>
      </c>
      <c r="B7" s="270"/>
      <c r="C7" s="246"/>
      <c r="D7" s="186"/>
      <c r="E7" s="186"/>
      <c r="G7" s="413">
        <v>2013</v>
      </c>
      <c r="H7" s="414">
        <f>SUMIF(B5:B54,G7,D5:D54)</f>
        <v>0</v>
      </c>
    </row>
    <row r="8" spans="1:13" s="211" customFormat="1" outlineLevel="1">
      <c r="A8" s="30" t="s">
        <v>32</v>
      </c>
      <c r="B8" s="270"/>
      <c r="C8" s="246"/>
      <c r="D8" s="186"/>
      <c r="E8" s="186"/>
      <c r="G8" s="413">
        <v>2012</v>
      </c>
      <c r="H8" s="414">
        <f>SUMIF(B5:B54,G8,D5:D54)</f>
        <v>0</v>
      </c>
    </row>
    <row r="9" spans="1:13" s="211" customFormat="1" outlineLevel="1">
      <c r="A9" s="30" t="s">
        <v>40</v>
      </c>
      <c r="B9" s="270"/>
      <c r="C9" s="246"/>
      <c r="D9" s="186"/>
      <c r="E9" s="186"/>
      <c r="G9" s="413">
        <v>2011</v>
      </c>
      <c r="H9" s="414">
        <f>SUMIF(B5:B54,G9,D5:D54)</f>
        <v>0</v>
      </c>
    </row>
    <row r="10" spans="1:13" s="211" customFormat="1" outlineLevel="1">
      <c r="A10" s="30" t="s">
        <v>42</v>
      </c>
      <c r="B10" s="270"/>
      <c r="C10" s="246"/>
      <c r="D10" s="186"/>
      <c r="E10" s="186"/>
    </row>
    <row r="11" spans="1:13" s="211" customFormat="1" outlineLevel="1">
      <c r="A11" s="30" t="s">
        <v>152</v>
      </c>
      <c r="B11" s="270"/>
      <c r="C11" s="246"/>
      <c r="D11" s="186"/>
      <c r="E11" s="186"/>
    </row>
    <row r="12" spans="1:13" s="211" customFormat="1" outlineLevel="1">
      <c r="A12" s="30" t="s">
        <v>161</v>
      </c>
      <c r="B12" s="270"/>
      <c r="C12" s="246"/>
      <c r="D12" s="186"/>
      <c r="E12" s="186"/>
    </row>
    <row r="13" spans="1:13" s="211" customFormat="1" outlineLevel="1">
      <c r="A13" s="30" t="s">
        <v>247</v>
      </c>
      <c r="B13" s="270"/>
      <c r="C13" s="246"/>
      <c r="D13" s="186"/>
      <c r="E13" s="186"/>
    </row>
    <row r="14" spans="1:13" s="211" customFormat="1" outlineLevel="1">
      <c r="A14" s="30" t="s">
        <v>248</v>
      </c>
      <c r="B14" s="270"/>
      <c r="C14" s="246"/>
      <c r="D14" s="186"/>
      <c r="E14" s="186"/>
    </row>
    <row r="15" spans="1:13" s="211" customFormat="1" outlineLevel="1">
      <c r="A15" s="30" t="s">
        <v>249</v>
      </c>
      <c r="B15" s="270"/>
      <c r="C15" s="246"/>
      <c r="D15" s="186"/>
      <c r="E15" s="186"/>
    </row>
    <row r="16" spans="1:13" s="211" customFormat="1" outlineLevel="1">
      <c r="A16" s="30" t="s">
        <v>250</v>
      </c>
      <c r="B16" s="270"/>
      <c r="C16" s="246"/>
      <c r="D16" s="186"/>
      <c r="E16" s="186"/>
    </row>
    <row r="17" spans="1:5" s="211" customFormat="1" outlineLevel="1">
      <c r="A17" s="30" t="s">
        <v>251</v>
      </c>
      <c r="B17" s="270"/>
      <c r="C17" s="246"/>
      <c r="D17" s="186"/>
      <c r="E17" s="186"/>
    </row>
    <row r="18" spans="1:5" s="211" customFormat="1" outlineLevel="1">
      <c r="A18" s="30" t="s">
        <v>252</v>
      </c>
      <c r="B18" s="270"/>
      <c r="C18" s="246"/>
      <c r="D18" s="186"/>
      <c r="E18" s="186"/>
    </row>
    <row r="19" spans="1:5" s="211" customFormat="1" outlineLevel="1">
      <c r="A19" s="30" t="s">
        <v>253</v>
      </c>
      <c r="B19" s="270"/>
      <c r="C19" s="246"/>
      <c r="D19" s="186"/>
      <c r="E19" s="186"/>
    </row>
    <row r="20" spans="1:5" s="211" customFormat="1" outlineLevel="1">
      <c r="A20" s="30" t="s">
        <v>254</v>
      </c>
      <c r="B20" s="270"/>
      <c r="C20" s="246"/>
      <c r="D20" s="186"/>
      <c r="E20" s="186"/>
    </row>
    <row r="21" spans="1:5" s="211" customFormat="1" outlineLevel="1">
      <c r="A21" s="30" t="s">
        <v>255</v>
      </c>
      <c r="B21" s="270"/>
      <c r="C21" s="246"/>
      <c r="D21" s="186"/>
      <c r="E21" s="186"/>
    </row>
    <row r="22" spans="1:5" s="211" customFormat="1" outlineLevel="1">
      <c r="A22" s="30" t="s">
        <v>256</v>
      </c>
      <c r="B22" s="270"/>
      <c r="C22" s="246"/>
      <c r="D22" s="186"/>
      <c r="E22" s="186"/>
    </row>
    <row r="23" spans="1:5" s="211" customFormat="1" outlineLevel="1">
      <c r="A23" s="30" t="s">
        <v>257</v>
      </c>
      <c r="B23" s="270"/>
      <c r="C23" s="246"/>
      <c r="D23" s="186"/>
      <c r="E23" s="186"/>
    </row>
    <row r="24" spans="1:5" s="211" customFormat="1" outlineLevel="1">
      <c r="A24" s="30" t="s">
        <v>258</v>
      </c>
      <c r="B24" s="270"/>
      <c r="C24" s="246"/>
      <c r="D24" s="186"/>
      <c r="E24" s="186"/>
    </row>
    <row r="25" spans="1:5" s="211" customFormat="1" outlineLevel="1">
      <c r="A25" s="30" t="s">
        <v>259</v>
      </c>
      <c r="B25" s="270"/>
      <c r="C25" s="246"/>
      <c r="D25" s="186"/>
      <c r="E25" s="186"/>
    </row>
    <row r="26" spans="1:5" s="211" customFormat="1" outlineLevel="1">
      <c r="A26" s="30" t="s">
        <v>260</v>
      </c>
      <c r="B26" s="270"/>
      <c r="C26" s="246"/>
      <c r="D26" s="186"/>
      <c r="E26" s="186"/>
    </row>
    <row r="27" spans="1:5" s="211" customFormat="1" outlineLevel="1">
      <c r="A27" s="30" t="s">
        <v>261</v>
      </c>
      <c r="B27" s="270"/>
      <c r="C27" s="246"/>
      <c r="D27" s="186"/>
      <c r="E27" s="186"/>
    </row>
    <row r="28" spans="1:5" s="211" customFormat="1" outlineLevel="1">
      <c r="A28" s="30" t="s">
        <v>262</v>
      </c>
      <c r="B28" s="270"/>
      <c r="C28" s="246"/>
      <c r="D28" s="186"/>
      <c r="E28" s="186"/>
    </row>
    <row r="29" spans="1:5" s="211" customFormat="1" outlineLevel="1">
      <c r="A29" s="30" t="s">
        <v>263</v>
      </c>
      <c r="B29" s="270"/>
      <c r="C29" s="246"/>
      <c r="D29" s="186"/>
      <c r="E29" s="186"/>
    </row>
    <row r="30" spans="1:5" s="211" customFormat="1" outlineLevel="1">
      <c r="A30" s="30" t="s">
        <v>264</v>
      </c>
      <c r="B30" s="270"/>
      <c r="C30" s="246"/>
      <c r="D30" s="186"/>
      <c r="E30" s="186"/>
    </row>
    <row r="31" spans="1:5" s="211" customFormat="1" outlineLevel="1">
      <c r="A31" s="30" t="s">
        <v>265</v>
      </c>
      <c r="B31" s="270"/>
      <c r="C31" s="246"/>
      <c r="D31" s="186"/>
      <c r="E31" s="186"/>
    </row>
    <row r="32" spans="1:5" s="211" customFormat="1" outlineLevel="1">
      <c r="A32" s="30" t="s">
        <v>266</v>
      </c>
      <c r="B32" s="270"/>
      <c r="C32" s="246"/>
      <c r="D32" s="186"/>
      <c r="E32" s="186"/>
    </row>
    <row r="33" spans="1:5" s="211" customFormat="1" outlineLevel="1">
      <c r="A33" s="30" t="s">
        <v>267</v>
      </c>
      <c r="B33" s="270"/>
      <c r="C33" s="246"/>
      <c r="D33" s="186"/>
      <c r="E33" s="186"/>
    </row>
    <row r="34" spans="1:5" s="211" customFormat="1" outlineLevel="1">
      <c r="A34" s="30" t="s">
        <v>268</v>
      </c>
      <c r="B34" s="270"/>
      <c r="C34" s="246"/>
      <c r="D34" s="186"/>
      <c r="E34" s="186"/>
    </row>
    <row r="35" spans="1:5" s="211" customFormat="1" outlineLevel="1">
      <c r="A35" s="30" t="s">
        <v>269</v>
      </c>
      <c r="B35" s="270"/>
      <c r="C35" s="246"/>
      <c r="D35" s="186"/>
      <c r="E35" s="186"/>
    </row>
    <row r="36" spans="1:5" s="211" customFormat="1" outlineLevel="1">
      <c r="A36" s="30" t="s">
        <v>270</v>
      </c>
      <c r="B36" s="270"/>
      <c r="C36" s="246"/>
      <c r="D36" s="186"/>
      <c r="E36" s="186"/>
    </row>
    <row r="37" spans="1:5" s="211" customFormat="1" outlineLevel="1">
      <c r="A37" s="30" t="s">
        <v>271</v>
      </c>
      <c r="B37" s="270"/>
      <c r="C37" s="246"/>
      <c r="D37" s="186"/>
      <c r="E37" s="186"/>
    </row>
    <row r="38" spans="1:5" s="211" customFormat="1" outlineLevel="1">
      <c r="A38" s="30" t="s">
        <v>272</v>
      </c>
      <c r="B38" s="270"/>
      <c r="C38" s="246"/>
      <c r="D38" s="186"/>
      <c r="E38" s="186"/>
    </row>
    <row r="39" spans="1:5" s="211" customFormat="1" outlineLevel="1">
      <c r="A39" s="30" t="s">
        <v>273</v>
      </c>
      <c r="B39" s="270"/>
      <c r="C39" s="246"/>
      <c r="D39" s="186"/>
      <c r="E39" s="186"/>
    </row>
    <row r="40" spans="1:5" s="211" customFormat="1" outlineLevel="1">
      <c r="A40" s="30" t="s">
        <v>274</v>
      </c>
      <c r="B40" s="270"/>
      <c r="C40" s="246"/>
      <c r="D40" s="186"/>
      <c r="E40" s="186"/>
    </row>
    <row r="41" spans="1:5" s="211" customFormat="1" outlineLevel="1">
      <c r="A41" s="30" t="s">
        <v>275</v>
      </c>
      <c r="B41" s="270"/>
      <c r="C41" s="246"/>
      <c r="D41" s="186"/>
      <c r="E41" s="186"/>
    </row>
    <row r="42" spans="1:5" s="211" customFormat="1" outlineLevel="1">
      <c r="A42" s="30" t="s">
        <v>276</v>
      </c>
      <c r="B42" s="270"/>
      <c r="C42" s="246"/>
      <c r="D42" s="186"/>
      <c r="E42" s="186"/>
    </row>
    <row r="43" spans="1:5" s="211" customFormat="1" outlineLevel="1">
      <c r="A43" s="30" t="s">
        <v>277</v>
      </c>
      <c r="B43" s="270"/>
      <c r="C43" s="246"/>
      <c r="D43" s="186"/>
      <c r="E43" s="186"/>
    </row>
    <row r="44" spans="1:5" s="211" customFormat="1" outlineLevel="1">
      <c r="A44" s="30" t="s">
        <v>278</v>
      </c>
      <c r="B44" s="270"/>
      <c r="C44" s="246"/>
      <c r="D44" s="186"/>
      <c r="E44" s="186"/>
    </row>
    <row r="45" spans="1:5" s="211" customFormat="1" outlineLevel="1">
      <c r="A45" s="30" t="s">
        <v>279</v>
      </c>
      <c r="B45" s="270"/>
      <c r="C45" s="246"/>
      <c r="D45" s="186"/>
      <c r="E45" s="186"/>
    </row>
    <row r="46" spans="1:5" s="211" customFormat="1" outlineLevel="1">
      <c r="A46" s="30" t="s">
        <v>280</v>
      </c>
      <c r="B46" s="270"/>
      <c r="C46" s="246"/>
      <c r="D46" s="186"/>
      <c r="E46" s="186"/>
    </row>
    <row r="47" spans="1:5" s="211" customFormat="1" outlineLevel="1">
      <c r="A47" s="30" t="s">
        <v>281</v>
      </c>
      <c r="B47" s="270"/>
      <c r="C47" s="246"/>
      <c r="D47" s="186"/>
      <c r="E47" s="186"/>
    </row>
    <row r="48" spans="1:5" s="211" customFormat="1" outlineLevel="1">
      <c r="A48" s="30" t="s">
        <v>282</v>
      </c>
      <c r="B48" s="270"/>
      <c r="C48" s="246"/>
      <c r="D48" s="186"/>
      <c r="E48" s="186"/>
    </row>
    <row r="49" spans="1:8" s="211" customFormat="1" outlineLevel="1">
      <c r="A49" s="30" t="s">
        <v>283</v>
      </c>
      <c r="B49" s="270"/>
      <c r="C49" s="246"/>
      <c r="D49" s="186"/>
      <c r="E49" s="186"/>
    </row>
    <row r="50" spans="1:8" s="211" customFormat="1" outlineLevel="1">
      <c r="A50" s="30" t="s">
        <v>284</v>
      </c>
      <c r="B50" s="270"/>
      <c r="C50" s="246"/>
      <c r="D50" s="186"/>
      <c r="E50" s="186"/>
    </row>
    <row r="51" spans="1:8" s="211" customFormat="1" outlineLevel="1">
      <c r="A51" s="30" t="s">
        <v>285</v>
      </c>
      <c r="B51" s="270"/>
      <c r="C51" s="246"/>
      <c r="D51" s="186"/>
      <c r="E51" s="186"/>
    </row>
    <row r="52" spans="1:8" s="211" customFormat="1" outlineLevel="1">
      <c r="A52" s="30" t="s">
        <v>286</v>
      </c>
      <c r="B52" s="270"/>
      <c r="C52" s="246"/>
      <c r="D52" s="186"/>
      <c r="E52" s="186"/>
    </row>
    <row r="53" spans="1:8" s="211" customFormat="1" outlineLevel="1">
      <c r="A53" s="30" t="s">
        <v>287</v>
      </c>
      <c r="B53" s="270"/>
      <c r="C53" s="246"/>
      <c r="D53" s="186"/>
      <c r="E53" s="186"/>
    </row>
    <row r="54" spans="1:8" s="211" customFormat="1" outlineLevel="1">
      <c r="A54" s="30" t="s">
        <v>288</v>
      </c>
      <c r="B54" s="270"/>
      <c r="C54" s="246"/>
      <c r="D54" s="186"/>
      <c r="E54" s="186"/>
    </row>
    <row r="55" spans="1:8" s="175" customFormat="1">
      <c r="B55" s="225"/>
      <c r="D55" s="182"/>
    </row>
    <row r="56" spans="1:8" s="212" customFormat="1" ht="18.75" customHeight="1">
      <c r="A56" s="166" t="s">
        <v>1045</v>
      </c>
      <c r="B56" s="271"/>
      <c r="C56" s="166"/>
      <c r="D56" s="183"/>
      <c r="E56" s="166"/>
    </row>
    <row r="57" spans="1:8" outlineLevel="1">
      <c r="A57" s="142" t="s">
        <v>983</v>
      </c>
      <c r="B57" s="272" t="s">
        <v>984</v>
      </c>
      <c r="C57" s="141" t="s">
        <v>985</v>
      </c>
      <c r="D57" s="184" t="s">
        <v>986</v>
      </c>
      <c r="E57" s="141" t="s">
        <v>987</v>
      </c>
      <c r="G57" s="416" t="s">
        <v>77</v>
      </c>
      <c r="H57" s="417"/>
    </row>
    <row r="58" spans="1:8" ht="75" outlineLevel="1">
      <c r="A58" s="28" t="s">
        <v>243</v>
      </c>
      <c r="B58" s="273" t="s">
        <v>244</v>
      </c>
      <c r="C58" s="6" t="s">
        <v>245</v>
      </c>
      <c r="D58" s="185" t="s">
        <v>246</v>
      </c>
      <c r="E58" s="34" t="s">
        <v>565</v>
      </c>
      <c r="G58" s="412" t="s">
        <v>244</v>
      </c>
      <c r="H58" s="415" t="s">
        <v>495</v>
      </c>
    </row>
    <row r="59" spans="1:8" outlineLevel="1">
      <c r="A59" s="29" t="s">
        <v>21</v>
      </c>
      <c r="B59" s="270"/>
      <c r="C59" s="246"/>
      <c r="D59" s="186"/>
      <c r="E59" s="186"/>
      <c r="G59" s="413">
        <v>2015</v>
      </c>
      <c r="H59" s="414">
        <f>SUMIF(B59:B108,G59,D59:D108)</f>
        <v>0</v>
      </c>
    </row>
    <row r="60" spans="1:8" outlineLevel="1">
      <c r="A60" s="30" t="s">
        <v>23</v>
      </c>
      <c r="B60" s="270"/>
      <c r="C60" s="246"/>
      <c r="D60" s="186"/>
      <c r="E60" s="186"/>
      <c r="G60" s="413">
        <v>2014</v>
      </c>
      <c r="H60" s="414">
        <f>SUMIF(B59:B108,G60,D59:D108)</f>
        <v>0</v>
      </c>
    </row>
    <row r="61" spans="1:8" outlineLevel="1">
      <c r="A61" s="30" t="s">
        <v>25</v>
      </c>
      <c r="B61" s="270"/>
      <c r="C61" s="246"/>
      <c r="D61" s="186"/>
      <c r="E61" s="186"/>
      <c r="G61" s="413">
        <v>2013</v>
      </c>
      <c r="H61" s="414">
        <f>SUMIF(B59:B108,G61,D59:D108)</f>
        <v>0</v>
      </c>
    </row>
    <row r="62" spans="1:8" outlineLevel="1">
      <c r="A62" s="30" t="s">
        <v>32</v>
      </c>
      <c r="B62" s="270"/>
      <c r="C62" s="246"/>
      <c r="D62" s="186"/>
      <c r="E62" s="186"/>
      <c r="G62" s="413">
        <v>2012</v>
      </c>
      <c r="H62" s="414">
        <f>SUMIF(B59:B108,G62,D59:D108)</f>
        <v>0</v>
      </c>
    </row>
    <row r="63" spans="1:8" outlineLevel="1">
      <c r="A63" s="30" t="s">
        <v>40</v>
      </c>
      <c r="B63" s="270"/>
      <c r="C63" s="246"/>
      <c r="D63" s="186"/>
      <c r="E63" s="186"/>
      <c r="G63" s="413">
        <v>2011</v>
      </c>
      <c r="H63" s="414">
        <f>SUMIF(B59:B108,G63,D59:D108)</f>
        <v>0</v>
      </c>
    </row>
    <row r="64" spans="1:8" outlineLevel="1">
      <c r="A64" s="30" t="s">
        <v>42</v>
      </c>
      <c r="B64" s="270"/>
      <c r="C64" s="246"/>
      <c r="D64" s="186"/>
      <c r="E64" s="186"/>
    </row>
    <row r="65" spans="1:5" outlineLevel="1">
      <c r="A65" s="30" t="s">
        <v>152</v>
      </c>
      <c r="B65" s="270"/>
      <c r="C65" s="246"/>
      <c r="D65" s="186"/>
      <c r="E65" s="186"/>
    </row>
    <row r="66" spans="1:5" outlineLevel="1">
      <c r="A66" s="30" t="s">
        <v>161</v>
      </c>
      <c r="B66" s="270"/>
      <c r="C66" s="246"/>
      <c r="D66" s="186"/>
      <c r="E66" s="186"/>
    </row>
    <row r="67" spans="1:5" outlineLevel="1">
      <c r="A67" s="30" t="s">
        <v>247</v>
      </c>
      <c r="B67" s="270"/>
      <c r="C67" s="246"/>
      <c r="D67" s="186"/>
      <c r="E67" s="186"/>
    </row>
    <row r="68" spans="1:5" outlineLevel="1">
      <c r="A68" s="30" t="s">
        <v>248</v>
      </c>
      <c r="B68" s="270"/>
      <c r="C68" s="246"/>
      <c r="D68" s="186"/>
      <c r="E68" s="186"/>
    </row>
    <row r="69" spans="1:5" outlineLevel="1">
      <c r="A69" s="30" t="s">
        <v>249</v>
      </c>
      <c r="B69" s="270"/>
      <c r="C69" s="246"/>
      <c r="D69" s="186"/>
      <c r="E69" s="186"/>
    </row>
    <row r="70" spans="1:5" outlineLevel="1">
      <c r="A70" s="30" t="s">
        <v>250</v>
      </c>
      <c r="B70" s="270"/>
      <c r="C70" s="246"/>
      <c r="D70" s="186"/>
      <c r="E70" s="186"/>
    </row>
    <row r="71" spans="1:5" outlineLevel="1">
      <c r="A71" s="30" t="s">
        <v>251</v>
      </c>
      <c r="B71" s="270"/>
      <c r="C71" s="246"/>
      <c r="D71" s="186"/>
      <c r="E71" s="186"/>
    </row>
    <row r="72" spans="1:5" outlineLevel="1">
      <c r="A72" s="30" t="s">
        <v>252</v>
      </c>
      <c r="B72" s="270"/>
      <c r="C72" s="246"/>
      <c r="D72" s="186"/>
      <c r="E72" s="186"/>
    </row>
    <row r="73" spans="1:5" outlineLevel="1">
      <c r="A73" s="30" t="s">
        <v>253</v>
      </c>
      <c r="B73" s="270"/>
      <c r="C73" s="246"/>
      <c r="D73" s="186"/>
      <c r="E73" s="186"/>
    </row>
    <row r="74" spans="1:5" outlineLevel="1">
      <c r="A74" s="30" t="s">
        <v>254</v>
      </c>
      <c r="B74" s="270"/>
      <c r="C74" s="246"/>
      <c r="D74" s="186"/>
      <c r="E74" s="186"/>
    </row>
    <row r="75" spans="1:5" outlineLevel="1">
      <c r="A75" s="30" t="s">
        <v>255</v>
      </c>
      <c r="B75" s="270"/>
      <c r="C75" s="246"/>
      <c r="D75" s="186"/>
      <c r="E75" s="186"/>
    </row>
    <row r="76" spans="1:5" outlineLevel="1">
      <c r="A76" s="30" t="s">
        <v>256</v>
      </c>
      <c r="B76" s="270"/>
      <c r="C76" s="246"/>
      <c r="D76" s="186"/>
      <c r="E76" s="186"/>
    </row>
    <row r="77" spans="1:5" outlineLevel="1">
      <c r="A77" s="30" t="s">
        <v>257</v>
      </c>
      <c r="B77" s="270"/>
      <c r="C77" s="246"/>
      <c r="D77" s="186"/>
      <c r="E77" s="186"/>
    </row>
    <row r="78" spans="1:5" outlineLevel="1">
      <c r="A78" s="30" t="s">
        <v>258</v>
      </c>
      <c r="B78" s="270"/>
      <c r="C78" s="246"/>
      <c r="D78" s="186"/>
      <c r="E78" s="186"/>
    </row>
    <row r="79" spans="1:5" outlineLevel="1">
      <c r="A79" s="30" t="s">
        <v>259</v>
      </c>
      <c r="B79" s="270"/>
      <c r="C79" s="246"/>
      <c r="D79" s="186"/>
      <c r="E79" s="186"/>
    </row>
    <row r="80" spans="1:5" outlineLevel="1">
      <c r="A80" s="30" t="s">
        <v>260</v>
      </c>
      <c r="B80" s="270"/>
      <c r="C80" s="246"/>
      <c r="D80" s="186"/>
      <c r="E80" s="186"/>
    </row>
    <row r="81" spans="1:5" outlineLevel="1">
      <c r="A81" s="30" t="s">
        <v>261</v>
      </c>
      <c r="B81" s="270"/>
      <c r="C81" s="246"/>
      <c r="D81" s="186"/>
      <c r="E81" s="186"/>
    </row>
    <row r="82" spans="1:5" outlineLevel="1">
      <c r="A82" s="30" t="s">
        <v>262</v>
      </c>
      <c r="B82" s="270"/>
      <c r="C82" s="246"/>
      <c r="D82" s="186"/>
      <c r="E82" s="186"/>
    </row>
    <row r="83" spans="1:5" outlineLevel="1">
      <c r="A83" s="30" t="s">
        <v>263</v>
      </c>
      <c r="B83" s="270"/>
      <c r="C83" s="246"/>
      <c r="D83" s="186"/>
      <c r="E83" s="186"/>
    </row>
    <row r="84" spans="1:5" outlineLevel="1">
      <c r="A84" s="30" t="s">
        <v>264</v>
      </c>
      <c r="B84" s="270"/>
      <c r="C84" s="246"/>
      <c r="D84" s="186"/>
      <c r="E84" s="186"/>
    </row>
    <row r="85" spans="1:5" outlineLevel="1">
      <c r="A85" s="30" t="s">
        <v>265</v>
      </c>
      <c r="B85" s="270"/>
      <c r="C85" s="246"/>
      <c r="D85" s="186"/>
      <c r="E85" s="186"/>
    </row>
    <row r="86" spans="1:5" outlineLevel="1">
      <c r="A86" s="30" t="s">
        <v>266</v>
      </c>
      <c r="B86" s="270"/>
      <c r="C86" s="246"/>
      <c r="D86" s="186"/>
      <c r="E86" s="186"/>
    </row>
    <row r="87" spans="1:5" outlineLevel="1">
      <c r="A87" s="30" t="s">
        <v>267</v>
      </c>
      <c r="B87" s="270"/>
      <c r="C87" s="246"/>
      <c r="D87" s="186"/>
      <c r="E87" s="186"/>
    </row>
    <row r="88" spans="1:5" outlineLevel="1">
      <c r="A88" s="30" t="s">
        <v>268</v>
      </c>
      <c r="B88" s="270"/>
      <c r="C88" s="246"/>
      <c r="D88" s="186"/>
      <c r="E88" s="186"/>
    </row>
    <row r="89" spans="1:5" outlineLevel="1">
      <c r="A89" s="30" t="s">
        <v>269</v>
      </c>
      <c r="B89" s="270"/>
      <c r="C89" s="246"/>
      <c r="D89" s="186"/>
      <c r="E89" s="186"/>
    </row>
    <row r="90" spans="1:5" outlineLevel="1">
      <c r="A90" s="30" t="s">
        <v>270</v>
      </c>
      <c r="B90" s="270"/>
      <c r="C90" s="246"/>
      <c r="D90" s="186"/>
      <c r="E90" s="186"/>
    </row>
    <row r="91" spans="1:5" outlineLevel="1">
      <c r="A91" s="30" t="s">
        <v>271</v>
      </c>
      <c r="B91" s="270"/>
      <c r="C91" s="246"/>
      <c r="D91" s="186"/>
      <c r="E91" s="186"/>
    </row>
    <row r="92" spans="1:5" outlineLevel="1">
      <c r="A92" s="30" t="s">
        <v>272</v>
      </c>
      <c r="B92" s="270"/>
      <c r="C92" s="246"/>
      <c r="D92" s="186"/>
      <c r="E92" s="186"/>
    </row>
    <row r="93" spans="1:5" outlineLevel="1">
      <c r="A93" s="30" t="s">
        <v>273</v>
      </c>
      <c r="B93" s="270"/>
      <c r="C93" s="246"/>
      <c r="D93" s="186"/>
      <c r="E93" s="186"/>
    </row>
    <row r="94" spans="1:5" outlineLevel="1">
      <c r="A94" s="30" t="s">
        <v>274</v>
      </c>
      <c r="B94" s="270"/>
      <c r="C94" s="246"/>
      <c r="D94" s="186"/>
      <c r="E94" s="186"/>
    </row>
    <row r="95" spans="1:5" outlineLevel="1">
      <c r="A95" s="30" t="s">
        <v>275</v>
      </c>
      <c r="B95" s="270"/>
      <c r="C95" s="246"/>
      <c r="D95" s="186"/>
      <c r="E95" s="186"/>
    </row>
    <row r="96" spans="1:5" outlineLevel="1">
      <c r="A96" s="30" t="s">
        <v>276</v>
      </c>
      <c r="B96" s="270"/>
      <c r="C96" s="246"/>
      <c r="D96" s="186"/>
      <c r="E96" s="186"/>
    </row>
    <row r="97" spans="1:8" outlineLevel="1">
      <c r="A97" s="30" t="s">
        <v>277</v>
      </c>
      <c r="B97" s="270"/>
      <c r="C97" s="246"/>
      <c r="D97" s="186"/>
      <c r="E97" s="186"/>
    </row>
    <row r="98" spans="1:8" outlineLevel="1">
      <c r="A98" s="30" t="s">
        <v>278</v>
      </c>
      <c r="B98" s="270"/>
      <c r="C98" s="246"/>
      <c r="D98" s="186"/>
      <c r="E98" s="186"/>
    </row>
    <row r="99" spans="1:8" outlineLevel="1">
      <c r="A99" s="30" t="s">
        <v>279</v>
      </c>
      <c r="B99" s="270"/>
      <c r="C99" s="246"/>
      <c r="D99" s="186"/>
      <c r="E99" s="186"/>
    </row>
    <row r="100" spans="1:8" outlineLevel="1">
      <c r="A100" s="30" t="s">
        <v>280</v>
      </c>
      <c r="B100" s="270"/>
      <c r="C100" s="246"/>
      <c r="D100" s="186"/>
      <c r="E100" s="186"/>
    </row>
    <row r="101" spans="1:8" outlineLevel="1">
      <c r="A101" s="30" t="s">
        <v>281</v>
      </c>
      <c r="B101" s="270"/>
      <c r="C101" s="246"/>
      <c r="D101" s="186"/>
      <c r="E101" s="186"/>
    </row>
    <row r="102" spans="1:8" outlineLevel="1">
      <c r="A102" s="30" t="s">
        <v>282</v>
      </c>
      <c r="B102" s="270"/>
      <c r="C102" s="246"/>
      <c r="D102" s="186"/>
      <c r="E102" s="186"/>
    </row>
    <row r="103" spans="1:8" outlineLevel="1">
      <c r="A103" s="30" t="s">
        <v>283</v>
      </c>
      <c r="B103" s="270"/>
      <c r="C103" s="246"/>
      <c r="D103" s="186"/>
      <c r="E103" s="186"/>
    </row>
    <row r="104" spans="1:8" outlineLevel="1">
      <c r="A104" s="30" t="s">
        <v>284</v>
      </c>
      <c r="B104" s="270"/>
      <c r="C104" s="246"/>
      <c r="D104" s="186"/>
      <c r="E104" s="186"/>
    </row>
    <row r="105" spans="1:8" outlineLevel="1">
      <c r="A105" s="30" t="s">
        <v>285</v>
      </c>
      <c r="B105" s="270"/>
      <c r="C105" s="246"/>
      <c r="D105" s="186"/>
      <c r="E105" s="186"/>
    </row>
    <row r="106" spans="1:8" outlineLevel="1">
      <c r="A106" s="30" t="s">
        <v>286</v>
      </c>
      <c r="B106" s="270"/>
      <c r="C106" s="246"/>
      <c r="D106" s="186"/>
      <c r="E106" s="186"/>
    </row>
    <row r="107" spans="1:8" outlineLevel="1">
      <c r="A107" s="30" t="s">
        <v>287</v>
      </c>
      <c r="B107" s="270"/>
      <c r="C107" s="246"/>
      <c r="D107" s="186"/>
      <c r="E107" s="186"/>
    </row>
    <row r="108" spans="1:8" outlineLevel="1">
      <c r="A108" s="30" t="s">
        <v>288</v>
      </c>
      <c r="B108" s="270"/>
      <c r="C108" s="246"/>
      <c r="D108" s="186"/>
      <c r="E108" s="186"/>
    </row>
    <row r="109" spans="1:8" s="175" customFormat="1">
      <c r="B109" s="225"/>
      <c r="D109" s="182"/>
    </row>
    <row r="110" spans="1:8" s="212" customFormat="1" ht="18.75" customHeight="1">
      <c r="A110" s="166" t="s">
        <v>1047</v>
      </c>
      <c r="B110" s="271"/>
      <c r="C110" s="166"/>
      <c r="D110" s="183"/>
      <c r="E110" s="166"/>
    </row>
    <row r="111" spans="1:8" outlineLevel="1">
      <c r="A111" s="142" t="s">
        <v>983</v>
      </c>
      <c r="B111" s="272" t="s">
        <v>984</v>
      </c>
      <c r="C111" s="141" t="s">
        <v>985</v>
      </c>
      <c r="D111" s="184" t="s">
        <v>986</v>
      </c>
      <c r="E111" s="141" t="s">
        <v>987</v>
      </c>
      <c r="G111" s="416" t="s">
        <v>97</v>
      </c>
      <c r="H111" s="417"/>
    </row>
    <row r="112" spans="1:8" ht="75" outlineLevel="1">
      <c r="A112" s="28" t="s">
        <v>243</v>
      </c>
      <c r="B112" s="273" t="s">
        <v>244</v>
      </c>
      <c r="C112" s="6" t="s">
        <v>245</v>
      </c>
      <c r="D112" s="185" t="s">
        <v>246</v>
      </c>
      <c r="E112" s="34" t="s">
        <v>565</v>
      </c>
      <c r="G112" s="412" t="s">
        <v>244</v>
      </c>
      <c r="H112" s="415" t="s">
        <v>495</v>
      </c>
    </row>
    <row r="113" spans="1:8" outlineLevel="1">
      <c r="A113" s="29" t="s">
        <v>21</v>
      </c>
      <c r="B113" s="270"/>
      <c r="C113" s="246"/>
      <c r="D113" s="186"/>
      <c r="E113" s="186"/>
      <c r="G113" s="413">
        <v>2015</v>
      </c>
      <c r="H113" s="414">
        <f>SUMIF(B113:B162,G113,D113:D162)</f>
        <v>0</v>
      </c>
    </row>
    <row r="114" spans="1:8" outlineLevel="1">
      <c r="A114" s="30" t="s">
        <v>23</v>
      </c>
      <c r="B114" s="270"/>
      <c r="C114" s="246"/>
      <c r="D114" s="186"/>
      <c r="E114" s="186"/>
      <c r="G114" s="413">
        <v>2014</v>
      </c>
      <c r="H114" s="414">
        <f>SUMIF(B113:B162,G114,D113:D162)</f>
        <v>0</v>
      </c>
    </row>
    <row r="115" spans="1:8" outlineLevel="1">
      <c r="A115" s="30" t="s">
        <v>25</v>
      </c>
      <c r="B115" s="270"/>
      <c r="C115" s="246"/>
      <c r="D115" s="186"/>
      <c r="E115" s="186"/>
      <c r="G115" s="413">
        <v>2013</v>
      </c>
      <c r="H115" s="414">
        <f>SUMIF(B113:B162,G115,D113:D162)</f>
        <v>0</v>
      </c>
    </row>
    <row r="116" spans="1:8" outlineLevel="1">
      <c r="A116" s="30" t="s">
        <v>32</v>
      </c>
      <c r="B116" s="270"/>
      <c r="C116" s="246"/>
      <c r="D116" s="186"/>
      <c r="E116" s="186"/>
      <c r="G116" s="413">
        <v>2012</v>
      </c>
      <c r="H116" s="414">
        <f>SUMIF(B113:B162,G116,D113:D162)</f>
        <v>0</v>
      </c>
    </row>
    <row r="117" spans="1:8" outlineLevel="1">
      <c r="A117" s="30" t="s">
        <v>40</v>
      </c>
      <c r="B117" s="270"/>
      <c r="C117" s="246"/>
      <c r="D117" s="186"/>
      <c r="E117" s="186"/>
      <c r="G117" s="413">
        <v>2011</v>
      </c>
      <c r="H117" s="414">
        <f>SUMIF(B113:B162,G117,D113:D162)</f>
        <v>0</v>
      </c>
    </row>
    <row r="118" spans="1:8" outlineLevel="1">
      <c r="A118" s="30" t="s">
        <v>42</v>
      </c>
      <c r="B118" s="270"/>
      <c r="C118" s="246"/>
      <c r="D118" s="186"/>
      <c r="E118" s="186"/>
    </row>
    <row r="119" spans="1:8" outlineLevel="1">
      <c r="A119" s="30" t="s">
        <v>152</v>
      </c>
      <c r="B119" s="270"/>
      <c r="C119" s="246"/>
      <c r="D119" s="186"/>
      <c r="E119" s="186"/>
    </row>
    <row r="120" spans="1:8" outlineLevel="1">
      <c r="A120" s="30" t="s">
        <v>161</v>
      </c>
      <c r="B120" s="270"/>
      <c r="C120" s="246"/>
      <c r="D120" s="186"/>
      <c r="E120" s="186"/>
    </row>
    <row r="121" spans="1:8" outlineLevel="1">
      <c r="A121" s="30" t="s">
        <v>247</v>
      </c>
      <c r="B121" s="270"/>
      <c r="C121" s="246"/>
      <c r="D121" s="186"/>
      <c r="E121" s="186"/>
    </row>
    <row r="122" spans="1:8" outlineLevel="1">
      <c r="A122" s="30" t="s">
        <v>248</v>
      </c>
      <c r="B122" s="270"/>
      <c r="C122" s="246"/>
      <c r="D122" s="186"/>
      <c r="E122" s="186"/>
    </row>
    <row r="123" spans="1:8" outlineLevel="1">
      <c r="A123" s="30" t="s">
        <v>249</v>
      </c>
      <c r="B123" s="270"/>
      <c r="C123" s="246"/>
      <c r="D123" s="186"/>
      <c r="E123" s="186"/>
    </row>
    <row r="124" spans="1:8" outlineLevel="1">
      <c r="A124" s="30" t="s">
        <v>250</v>
      </c>
      <c r="B124" s="270"/>
      <c r="C124" s="246"/>
      <c r="D124" s="186"/>
      <c r="E124" s="186"/>
    </row>
    <row r="125" spans="1:8" outlineLevel="1">
      <c r="A125" s="30" t="s">
        <v>251</v>
      </c>
      <c r="B125" s="270"/>
      <c r="C125" s="246"/>
      <c r="D125" s="186"/>
      <c r="E125" s="186"/>
    </row>
    <row r="126" spans="1:8" outlineLevel="1">
      <c r="A126" s="30" t="s">
        <v>252</v>
      </c>
      <c r="B126" s="270"/>
      <c r="C126" s="246"/>
      <c r="D126" s="186"/>
      <c r="E126" s="186"/>
    </row>
    <row r="127" spans="1:8" outlineLevel="1">
      <c r="A127" s="30" t="s">
        <v>253</v>
      </c>
      <c r="B127" s="270"/>
      <c r="C127" s="246"/>
      <c r="D127" s="186"/>
      <c r="E127" s="186"/>
    </row>
    <row r="128" spans="1:8" outlineLevel="1">
      <c r="A128" s="30" t="s">
        <v>254</v>
      </c>
      <c r="B128" s="270"/>
      <c r="C128" s="246"/>
      <c r="D128" s="186"/>
      <c r="E128" s="186"/>
    </row>
    <row r="129" spans="1:5" outlineLevel="1">
      <c r="A129" s="30" t="s">
        <v>255</v>
      </c>
      <c r="B129" s="270"/>
      <c r="C129" s="246"/>
      <c r="D129" s="186"/>
      <c r="E129" s="186"/>
    </row>
    <row r="130" spans="1:5" outlineLevel="1">
      <c r="A130" s="30" t="s">
        <v>256</v>
      </c>
      <c r="B130" s="270"/>
      <c r="C130" s="246"/>
      <c r="D130" s="186"/>
      <c r="E130" s="186"/>
    </row>
    <row r="131" spans="1:5" outlineLevel="1">
      <c r="A131" s="30" t="s">
        <v>257</v>
      </c>
      <c r="B131" s="270"/>
      <c r="C131" s="246"/>
      <c r="D131" s="186"/>
      <c r="E131" s="186"/>
    </row>
    <row r="132" spans="1:5" outlineLevel="1">
      <c r="A132" s="30" t="s">
        <v>258</v>
      </c>
      <c r="B132" s="270"/>
      <c r="C132" s="246"/>
      <c r="D132" s="186"/>
      <c r="E132" s="186"/>
    </row>
    <row r="133" spans="1:5" outlineLevel="1">
      <c r="A133" s="30" t="s">
        <v>259</v>
      </c>
      <c r="B133" s="270"/>
      <c r="C133" s="246"/>
      <c r="D133" s="186"/>
      <c r="E133" s="186"/>
    </row>
    <row r="134" spans="1:5" outlineLevel="1">
      <c r="A134" s="30" t="s">
        <v>260</v>
      </c>
      <c r="B134" s="270"/>
      <c r="C134" s="246"/>
      <c r="D134" s="186"/>
      <c r="E134" s="186"/>
    </row>
    <row r="135" spans="1:5" outlineLevel="1">
      <c r="A135" s="30" t="s">
        <v>261</v>
      </c>
      <c r="B135" s="270"/>
      <c r="C135" s="246"/>
      <c r="D135" s="186"/>
      <c r="E135" s="186"/>
    </row>
    <row r="136" spans="1:5" outlineLevel="1">
      <c r="A136" s="30" t="s">
        <v>262</v>
      </c>
      <c r="B136" s="270"/>
      <c r="C136" s="246"/>
      <c r="D136" s="186"/>
      <c r="E136" s="186"/>
    </row>
    <row r="137" spans="1:5" outlineLevel="1">
      <c r="A137" s="30" t="s">
        <v>263</v>
      </c>
      <c r="B137" s="270"/>
      <c r="C137" s="246"/>
      <c r="D137" s="186"/>
      <c r="E137" s="186"/>
    </row>
    <row r="138" spans="1:5" outlineLevel="1">
      <c r="A138" s="30" t="s">
        <v>264</v>
      </c>
      <c r="B138" s="270"/>
      <c r="C138" s="246"/>
      <c r="D138" s="186"/>
      <c r="E138" s="186"/>
    </row>
    <row r="139" spans="1:5" outlineLevel="1">
      <c r="A139" s="30" t="s">
        <v>265</v>
      </c>
      <c r="B139" s="270"/>
      <c r="C139" s="246"/>
      <c r="D139" s="186"/>
      <c r="E139" s="186"/>
    </row>
    <row r="140" spans="1:5" outlineLevel="1">
      <c r="A140" s="30" t="s">
        <v>266</v>
      </c>
      <c r="B140" s="270"/>
      <c r="C140" s="246"/>
      <c r="D140" s="186"/>
      <c r="E140" s="186"/>
    </row>
    <row r="141" spans="1:5" outlineLevel="1">
      <c r="A141" s="30" t="s">
        <v>267</v>
      </c>
      <c r="B141" s="270"/>
      <c r="C141" s="246"/>
      <c r="D141" s="186"/>
      <c r="E141" s="186"/>
    </row>
    <row r="142" spans="1:5" outlineLevel="1">
      <c r="A142" s="30" t="s">
        <v>268</v>
      </c>
      <c r="B142" s="270"/>
      <c r="C142" s="246"/>
      <c r="D142" s="186"/>
      <c r="E142" s="186"/>
    </row>
    <row r="143" spans="1:5" outlineLevel="1">
      <c r="A143" s="30" t="s">
        <v>269</v>
      </c>
      <c r="B143" s="270"/>
      <c r="C143" s="246"/>
      <c r="D143" s="186"/>
      <c r="E143" s="186"/>
    </row>
    <row r="144" spans="1:5" outlineLevel="1">
      <c r="A144" s="30" t="s">
        <v>270</v>
      </c>
      <c r="B144" s="270"/>
      <c r="C144" s="246"/>
      <c r="D144" s="186"/>
      <c r="E144" s="186"/>
    </row>
    <row r="145" spans="1:5" outlineLevel="1">
      <c r="A145" s="30" t="s">
        <v>271</v>
      </c>
      <c r="B145" s="270"/>
      <c r="C145" s="246"/>
      <c r="D145" s="186"/>
      <c r="E145" s="186"/>
    </row>
    <row r="146" spans="1:5" outlineLevel="1">
      <c r="A146" s="30" t="s">
        <v>272</v>
      </c>
      <c r="B146" s="270"/>
      <c r="C146" s="246"/>
      <c r="D146" s="186"/>
      <c r="E146" s="186"/>
    </row>
    <row r="147" spans="1:5" outlineLevel="1">
      <c r="A147" s="30" t="s">
        <v>273</v>
      </c>
      <c r="B147" s="270"/>
      <c r="C147" s="246"/>
      <c r="D147" s="186"/>
      <c r="E147" s="186"/>
    </row>
    <row r="148" spans="1:5" outlineLevel="1">
      <c r="A148" s="30" t="s">
        <v>274</v>
      </c>
      <c r="B148" s="270"/>
      <c r="C148" s="246"/>
      <c r="D148" s="186"/>
      <c r="E148" s="186"/>
    </row>
    <row r="149" spans="1:5" outlineLevel="1">
      <c r="A149" s="30" t="s">
        <v>275</v>
      </c>
      <c r="B149" s="270"/>
      <c r="C149" s="246"/>
      <c r="D149" s="186"/>
      <c r="E149" s="186"/>
    </row>
    <row r="150" spans="1:5" outlineLevel="1">
      <c r="A150" s="30" t="s">
        <v>276</v>
      </c>
      <c r="B150" s="270"/>
      <c r="C150" s="246"/>
      <c r="D150" s="186"/>
      <c r="E150" s="186"/>
    </row>
    <row r="151" spans="1:5" outlineLevel="1">
      <c r="A151" s="30" t="s">
        <v>277</v>
      </c>
      <c r="B151" s="270"/>
      <c r="C151" s="246"/>
      <c r="D151" s="186"/>
      <c r="E151" s="186"/>
    </row>
    <row r="152" spans="1:5" outlineLevel="1">
      <c r="A152" s="30" t="s">
        <v>278</v>
      </c>
      <c r="B152" s="270"/>
      <c r="C152" s="246"/>
      <c r="D152" s="186"/>
      <c r="E152" s="186"/>
    </row>
    <row r="153" spans="1:5" outlineLevel="1">
      <c r="A153" s="30" t="s">
        <v>279</v>
      </c>
      <c r="B153" s="270"/>
      <c r="C153" s="246"/>
      <c r="D153" s="186"/>
      <c r="E153" s="186"/>
    </row>
    <row r="154" spans="1:5" outlineLevel="1">
      <c r="A154" s="30" t="s">
        <v>280</v>
      </c>
      <c r="B154" s="270"/>
      <c r="C154" s="246"/>
      <c r="D154" s="186"/>
      <c r="E154" s="186"/>
    </row>
    <row r="155" spans="1:5" outlineLevel="1">
      <c r="A155" s="30" t="s">
        <v>281</v>
      </c>
      <c r="B155" s="270"/>
      <c r="C155" s="246"/>
      <c r="D155" s="186"/>
      <c r="E155" s="186"/>
    </row>
    <row r="156" spans="1:5" outlineLevel="1">
      <c r="A156" s="30" t="s">
        <v>282</v>
      </c>
      <c r="B156" s="270"/>
      <c r="C156" s="246"/>
      <c r="D156" s="186"/>
      <c r="E156" s="186"/>
    </row>
    <row r="157" spans="1:5" outlineLevel="1">
      <c r="A157" s="30" t="s">
        <v>283</v>
      </c>
      <c r="B157" s="270"/>
      <c r="C157" s="246"/>
      <c r="D157" s="186"/>
      <c r="E157" s="186"/>
    </row>
    <row r="158" spans="1:5" outlineLevel="1">
      <c r="A158" s="30" t="s">
        <v>284</v>
      </c>
      <c r="B158" s="270"/>
      <c r="C158" s="246"/>
      <c r="D158" s="186"/>
      <c r="E158" s="186"/>
    </row>
    <row r="159" spans="1:5" outlineLevel="1">
      <c r="A159" s="30" t="s">
        <v>285</v>
      </c>
      <c r="B159" s="270"/>
      <c r="C159" s="246"/>
      <c r="D159" s="186"/>
      <c r="E159" s="186"/>
    </row>
    <row r="160" spans="1:5" outlineLevel="1">
      <c r="A160" s="30" t="s">
        <v>286</v>
      </c>
      <c r="B160" s="270"/>
      <c r="C160" s="246"/>
      <c r="D160" s="186"/>
      <c r="E160" s="186"/>
    </row>
    <row r="161" spans="1:8" outlineLevel="1">
      <c r="A161" s="30" t="s">
        <v>287</v>
      </c>
      <c r="B161" s="270"/>
      <c r="C161" s="246"/>
      <c r="D161" s="186"/>
      <c r="E161" s="186"/>
    </row>
    <row r="162" spans="1:8" outlineLevel="1">
      <c r="A162" s="30" t="s">
        <v>288</v>
      </c>
      <c r="B162" s="270"/>
      <c r="C162" s="246"/>
      <c r="D162" s="186"/>
      <c r="E162" s="186"/>
    </row>
    <row r="163" spans="1:8">
      <c r="B163" s="274"/>
    </row>
    <row r="164" spans="1:8" s="212" customFormat="1" ht="18.75" customHeight="1">
      <c r="A164" s="166" t="s">
        <v>1046</v>
      </c>
      <c r="B164" s="271"/>
      <c r="C164" s="166"/>
      <c r="D164" s="183"/>
      <c r="E164" s="166"/>
    </row>
    <row r="165" spans="1:8" outlineLevel="1">
      <c r="A165" s="142" t="s">
        <v>983</v>
      </c>
      <c r="B165" s="272" t="s">
        <v>984</v>
      </c>
      <c r="C165" s="141" t="s">
        <v>985</v>
      </c>
      <c r="D165" s="184" t="s">
        <v>986</v>
      </c>
      <c r="E165" s="141" t="s">
        <v>987</v>
      </c>
      <c r="G165" s="416" t="s">
        <v>116</v>
      </c>
      <c r="H165" s="417"/>
    </row>
    <row r="166" spans="1:8" ht="75" outlineLevel="1">
      <c r="A166" s="28" t="s">
        <v>243</v>
      </c>
      <c r="B166" s="273" t="s">
        <v>244</v>
      </c>
      <c r="C166" s="6" t="s">
        <v>245</v>
      </c>
      <c r="D166" s="185" t="s">
        <v>246</v>
      </c>
      <c r="E166" s="34" t="s">
        <v>565</v>
      </c>
      <c r="G166" s="412" t="s">
        <v>244</v>
      </c>
      <c r="H166" s="415" t="s">
        <v>495</v>
      </c>
    </row>
    <row r="167" spans="1:8" outlineLevel="1">
      <c r="A167" s="29" t="s">
        <v>21</v>
      </c>
      <c r="B167" s="270"/>
      <c r="C167" s="248"/>
      <c r="D167" s="186"/>
      <c r="E167" s="247"/>
      <c r="G167" s="413">
        <v>2015</v>
      </c>
      <c r="H167" s="414">
        <f>SUMIF(B167:B216,G167,D167:D216)</f>
        <v>0</v>
      </c>
    </row>
    <row r="168" spans="1:8" outlineLevel="1">
      <c r="A168" s="30" t="s">
        <v>23</v>
      </c>
      <c r="B168" s="270"/>
      <c r="C168" s="246"/>
      <c r="D168" s="186"/>
      <c r="E168" s="186"/>
      <c r="G168" s="413">
        <v>2014</v>
      </c>
      <c r="H168" s="414">
        <f>SUMIF(B167:B216,G168,D167:D216)</f>
        <v>0</v>
      </c>
    </row>
    <row r="169" spans="1:8" outlineLevel="1">
      <c r="A169" s="30" t="s">
        <v>25</v>
      </c>
      <c r="B169" s="270"/>
      <c r="C169" s="246"/>
      <c r="D169" s="186"/>
      <c r="E169" s="186"/>
      <c r="G169" s="413">
        <v>2013</v>
      </c>
      <c r="H169" s="414">
        <f>SUMIF(B167:B216,G169,D167:D216)</f>
        <v>0</v>
      </c>
    </row>
    <row r="170" spans="1:8" outlineLevel="1">
      <c r="A170" s="30" t="s">
        <v>32</v>
      </c>
      <c r="B170" s="270"/>
      <c r="C170" s="246"/>
      <c r="D170" s="186"/>
      <c r="E170" s="186"/>
      <c r="G170" s="413">
        <v>2012</v>
      </c>
      <c r="H170" s="414">
        <f>SUMIF(B167:B216,G170,D167:D216)</f>
        <v>0</v>
      </c>
    </row>
    <row r="171" spans="1:8" outlineLevel="1">
      <c r="A171" s="30" t="s">
        <v>40</v>
      </c>
      <c r="B171" s="270"/>
      <c r="C171" s="246"/>
      <c r="D171" s="186"/>
      <c r="E171" s="186"/>
      <c r="G171" s="413">
        <v>2011</v>
      </c>
      <c r="H171" s="414">
        <f>SUMIF(B167:B216,G171,D167:D216)</f>
        <v>0</v>
      </c>
    </row>
    <row r="172" spans="1:8" outlineLevel="1">
      <c r="A172" s="30" t="s">
        <v>42</v>
      </c>
      <c r="B172" s="270"/>
      <c r="C172" s="246"/>
      <c r="D172" s="186"/>
      <c r="E172" s="186"/>
    </row>
    <row r="173" spans="1:8" outlineLevel="1">
      <c r="A173" s="30" t="s">
        <v>152</v>
      </c>
      <c r="B173" s="270"/>
      <c r="C173" s="246"/>
      <c r="D173" s="186"/>
      <c r="E173" s="186"/>
    </row>
    <row r="174" spans="1:8" outlineLevel="1">
      <c r="A174" s="30" t="s">
        <v>161</v>
      </c>
      <c r="B174" s="270"/>
      <c r="C174" s="246"/>
      <c r="D174" s="186"/>
      <c r="E174" s="186"/>
    </row>
    <row r="175" spans="1:8" outlineLevel="1">
      <c r="A175" s="30" t="s">
        <v>247</v>
      </c>
      <c r="B175" s="270"/>
      <c r="C175" s="246"/>
      <c r="D175" s="186"/>
      <c r="E175" s="186"/>
    </row>
    <row r="176" spans="1:8" outlineLevel="1">
      <c r="A176" s="30" t="s">
        <v>248</v>
      </c>
      <c r="B176" s="270"/>
      <c r="C176" s="246"/>
      <c r="D176" s="186"/>
      <c r="E176" s="186"/>
    </row>
    <row r="177" spans="1:5" outlineLevel="1">
      <c r="A177" s="30" t="s">
        <v>249</v>
      </c>
      <c r="B177" s="270"/>
      <c r="C177" s="246"/>
      <c r="D177" s="186"/>
      <c r="E177" s="186"/>
    </row>
    <row r="178" spans="1:5" outlineLevel="1">
      <c r="A178" s="30" t="s">
        <v>250</v>
      </c>
      <c r="B178" s="270"/>
      <c r="C178" s="246"/>
      <c r="D178" s="186"/>
      <c r="E178" s="186"/>
    </row>
    <row r="179" spans="1:5" outlineLevel="1">
      <c r="A179" s="30" t="s">
        <v>251</v>
      </c>
      <c r="B179" s="270"/>
      <c r="C179" s="246"/>
      <c r="D179" s="186"/>
      <c r="E179" s="186"/>
    </row>
    <row r="180" spans="1:5" outlineLevel="1">
      <c r="A180" s="30" t="s">
        <v>252</v>
      </c>
      <c r="B180" s="270"/>
      <c r="C180" s="246"/>
      <c r="D180" s="186"/>
      <c r="E180" s="186"/>
    </row>
    <row r="181" spans="1:5" outlineLevel="1">
      <c r="A181" s="30" t="s">
        <v>253</v>
      </c>
      <c r="B181" s="270"/>
      <c r="C181" s="246"/>
      <c r="D181" s="186"/>
      <c r="E181" s="186"/>
    </row>
    <row r="182" spans="1:5" outlineLevel="1">
      <c r="A182" s="30" t="s">
        <v>254</v>
      </c>
      <c r="B182" s="270"/>
      <c r="C182" s="246"/>
      <c r="D182" s="186"/>
      <c r="E182" s="186"/>
    </row>
    <row r="183" spans="1:5" outlineLevel="1">
      <c r="A183" s="30" t="s">
        <v>255</v>
      </c>
      <c r="B183" s="270"/>
      <c r="C183" s="246"/>
      <c r="D183" s="186"/>
      <c r="E183" s="186"/>
    </row>
    <row r="184" spans="1:5" outlineLevel="1">
      <c r="A184" s="30" t="s">
        <v>256</v>
      </c>
      <c r="B184" s="270"/>
      <c r="C184" s="246"/>
      <c r="D184" s="186"/>
      <c r="E184" s="186"/>
    </row>
    <row r="185" spans="1:5" outlineLevel="1">
      <c r="A185" s="30" t="s">
        <v>257</v>
      </c>
      <c r="B185" s="270"/>
      <c r="C185" s="246"/>
      <c r="D185" s="186"/>
      <c r="E185" s="186"/>
    </row>
    <row r="186" spans="1:5" outlineLevel="1">
      <c r="A186" s="30" t="s">
        <v>258</v>
      </c>
      <c r="B186" s="270"/>
      <c r="C186" s="246"/>
      <c r="D186" s="186"/>
      <c r="E186" s="186"/>
    </row>
    <row r="187" spans="1:5" outlineLevel="1">
      <c r="A187" s="30" t="s">
        <v>259</v>
      </c>
      <c r="B187" s="270"/>
      <c r="C187" s="246"/>
      <c r="D187" s="186"/>
      <c r="E187" s="186"/>
    </row>
    <row r="188" spans="1:5" outlineLevel="1">
      <c r="A188" s="30" t="s">
        <v>260</v>
      </c>
      <c r="B188" s="270"/>
      <c r="C188" s="246"/>
      <c r="D188" s="186"/>
      <c r="E188" s="186"/>
    </row>
    <row r="189" spans="1:5" outlineLevel="1">
      <c r="A189" s="30" t="s">
        <v>261</v>
      </c>
      <c r="B189" s="270"/>
      <c r="C189" s="246"/>
      <c r="D189" s="186"/>
      <c r="E189" s="186"/>
    </row>
    <row r="190" spans="1:5" outlineLevel="1">
      <c r="A190" s="30" t="s">
        <v>262</v>
      </c>
      <c r="B190" s="270"/>
      <c r="C190" s="246"/>
      <c r="D190" s="186"/>
      <c r="E190" s="186"/>
    </row>
    <row r="191" spans="1:5" outlineLevel="1">
      <c r="A191" s="30" t="s">
        <v>263</v>
      </c>
      <c r="B191" s="270"/>
      <c r="C191" s="246"/>
      <c r="D191" s="186"/>
      <c r="E191" s="186"/>
    </row>
    <row r="192" spans="1:5" outlineLevel="1">
      <c r="A192" s="30" t="s">
        <v>264</v>
      </c>
      <c r="B192" s="270"/>
      <c r="C192" s="246"/>
      <c r="D192" s="186"/>
      <c r="E192" s="186"/>
    </row>
    <row r="193" spans="1:5" outlineLevel="1">
      <c r="A193" s="30" t="s">
        <v>265</v>
      </c>
      <c r="B193" s="270"/>
      <c r="C193" s="246"/>
      <c r="D193" s="186"/>
      <c r="E193" s="186"/>
    </row>
    <row r="194" spans="1:5" outlineLevel="1">
      <c r="A194" s="30" t="s">
        <v>266</v>
      </c>
      <c r="B194" s="270"/>
      <c r="C194" s="246"/>
      <c r="D194" s="186"/>
      <c r="E194" s="186"/>
    </row>
    <row r="195" spans="1:5" outlineLevel="1">
      <c r="A195" s="30" t="s">
        <v>267</v>
      </c>
      <c r="B195" s="270"/>
      <c r="C195" s="246"/>
      <c r="D195" s="186"/>
      <c r="E195" s="186"/>
    </row>
    <row r="196" spans="1:5" outlineLevel="1">
      <c r="A196" s="30" t="s">
        <v>268</v>
      </c>
      <c r="B196" s="270"/>
      <c r="C196" s="246"/>
      <c r="D196" s="186"/>
      <c r="E196" s="186"/>
    </row>
    <row r="197" spans="1:5" outlineLevel="1">
      <c r="A197" s="30" t="s">
        <v>269</v>
      </c>
      <c r="B197" s="270"/>
      <c r="C197" s="246"/>
      <c r="D197" s="186"/>
      <c r="E197" s="186"/>
    </row>
    <row r="198" spans="1:5" outlineLevel="1">
      <c r="A198" s="30" t="s">
        <v>270</v>
      </c>
      <c r="B198" s="270"/>
      <c r="C198" s="246"/>
      <c r="D198" s="186"/>
      <c r="E198" s="186"/>
    </row>
    <row r="199" spans="1:5" outlineLevel="1">
      <c r="A199" s="30" t="s">
        <v>271</v>
      </c>
      <c r="B199" s="270"/>
      <c r="C199" s="246"/>
      <c r="D199" s="186"/>
      <c r="E199" s="186"/>
    </row>
    <row r="200" spans="1:5" outlineLevel="1">
      <c r="A200" s="30" t="s">
        <v>272</v>
      </c>
      <c r="B200" s="270"/>
      <c r="C200" s="246"/>
      <c r="D200" s="186"/>
      <c r="E200" s="186"/>
    </row>
    <row r="201" spans="1:5" outlineLevel="1">
      <c r="A201" s="30" t="s">
        <v>273</v>
      </c>
      <c r="B201" s="270"/>
      <c r="C201" s="246"/>
      <c r="D201" s="186"/>
      <c r="E201" s="186"/>
    </row>
    <row r="202" spans="1:5" outlineLevel="1">
      <c r="A202" s="30" t="s">
        <v>274</v>
      </c>
      <c r="B202" s="270"/>
      <c r="C202" s="246"/>
      <c r="D202" s="186"/>
      <c r="E202" s="186"/>
    </row>
    <row r="203" spans="1:5" outlineLevel="1">
      <c r="A203" s="30" t="s">
        <v>275</v>
      </c>
      <c r="B203" s="270"/>
      <c r="C203" s="246"/>
      <c r="D203" s="186"/>
      <c r="E203" s="186"/>
    </row>
    <row r="204" spans="1:5" outlineLevel="1">
      <c r="A204" s="30" t="s">
        <v>276</v>
      </c>
      <c r="B204" s="270"/>
      <c r="C204" s="246"/>
      <c r="D204" s="186"/>
      <c r="E204" s="186"/>
    </row>
    <row r="205" spans="1:5" outlineLevel="1">
      <c r="A205" s="30" t="s">
        <v>277</v>
      </c>
      <c r="B205" s="270"/>
      <c r="C205" s="246"/>
      <c r="D205" s="186"/>
      <c r="E205" s="186"/>
    </row>
    <row r="206" spans="1:5" outlineLevel="1">
      <c r="A206" s="30" t="s">
        <v>278</v>
      </c>
      <c r="B206" s="270"/>
      <c r="C206" s="246"/>
      <c r="D206" s="186"/>
      <c r="E206" s="186"/>
    </row>
    <row r="207" spans="1:5" outlineLevel="1">
      <c r="A207" s="30" t="s">
        <v>279</v>
      </c>
      <c r="B207" s="270"/>
      <c r="C207" s="246"/>
      <c r="D207" s="186"/>
      <c r="E207" s="186"/>
    </row>
    <row r="208" spans="1:5" outlineLevel="1">
      <c r="A208" s="30" t="s">
        <v>280</v>
      </c>
      <c r="B208" s="270"/>
      <c r="C208" s="246"/>
      <c r="D208" s="186"/>
      <c r="E208" s="186"/>
    </row>
    <row r="209" spans="1:8" outlineLevel="1">
      <c r="A209" s="30" t="s">
        <v>281</v>
      </c>
      <c r="B209" s="270"/>
      <c r="C209" s="246"/>
      <c r="D209" s="186"/>
      <c r="E209" s="186"/>
    </row>
    <row r="210" spans="1:8" outlineLevel="1">
      <c r="A210" s="30" t="s">
        <v>282</v>
      </c>
      <c r="B210" s="270"/>
      <c r="C210" s="246"/>
      <c r="D210" s="186"/>
      <c r="E210" s="186"/>
    </row>
    <row r="211" spans="1:8" outlineLevel="1">
      <c r="A211" s="30" t="s">
        <v>283</v>
      </c>
      <c r="B211" s="270"/>
      <c r="C211" s="246"/>
      <c r="D211" s="186"/>
      <c r="E211" s="186"/>
    </row>
    <row r="212" spans="1:8" outlineLevel="1">
      <c r="A212" s="30" t="s">
        <v>284</v>
      </c>
      <c r="B212" s="270"/>
      <c r="C212" s="246"/>
      <c r="D212" s="186"/>
      <c r="E212" s="186"/>
    </row>
    <row r="213" spans="1:8" outlineLevel="1">
      <c r="A213" s="30" t="s">
        <v>285</v>
      </c>
      <c r="B213" s="270"/>
      <c r="C213" s="246"/>
      <c r="D213" s="186"/>
      <c r="E213" s="186"/>
    </row>
    <row r="214" spans="1:8" outlineLevel="1">
      <c r="A214" s="30" t="s">
        <v>286</v>
      </c>
      <c r="B214" s="270"/>
      <c r="C214" s="246"/>
      <c r="D214" s="186"/>
      <c r="E214" s="186"/>
    </row>
    <row r="215" spans="1:8" outlineLevel="1">
      <c r="A215" s="30" t="s">
        <v>287</v>
      </c>
      <c r="B215" s="270"/>
      <c r="C215" s="246"/>
      <c r="D215" s="186"/>
      <c r="E215" s="186"/>
    </row>
    <row r="216" spans="1:8" outlineLevel="1">
      <c r="A216" s="30" t="s">
        <v>288</v>
      </c>
      <c r="B216" s="270"/>
      <c r="C216" s="246"/>
      <c r="D216" s="186"/>
      <c r="E216" s="186"/>
    </row>
    <row r="217" spans="1:8">
      <c r="B217" s="274"/>
    </row>
    <row r="218" spans="1:8" s="212" customFormat="1" ht="18.75" customHeight="1">
      <c r="A218" s="166" t="s">
        <v>1048</v>
      </c>
      <c r="B218" s="271"/>
      <c r="C218" s="166"/>
      <c r="D218" s="183"/>
      <c r="E218" s="166"/>
    </row>
    <row r="219" spans="1:8" outlineLevel="1">
      <c r="A219" s="142" t="s">
        <v>983</v>
      </c>
      <c r="B219" s="272" t="s">
        <v>984</v>
      </c>
      <c r="C219" s="141" t="s">
        <v>985</v>
      </c>
      <c r="D219" s="184" t="s">
        <v>986</v>
      </c>
      <c r="E219" s="141" t="s">
        <v>987</v>
      </c>
      <c r="G219" s="416" t="s">
        <v>129</v>
      </c>
      <c r="H219" s="417"/>
    </row>
    <row r="220" spans="1:8" ht="75" outlineLevel="1">
      <c r="A220" s="28" t="s">
        <v>243</v>
      </c>
      <c r="B220" s="273" t="s">
        <v>244</v>
      </c>
      <c r="C220" s="6" t="s">
        <v>245</v>
      </c>
      <c r="D220" s="185" t="s">
        <v>246</v>
      </c>
      <c r="E220" s="34" t="s">
        <v>565</v>
      </c>
      <c r="G220" s="412" t="s">
        <v>244</v>
      </c>
      <c r="H220" s="415" t="s">
        <v>495</v>
      </c>
    </row>
    <row r="221" spans="1:8" outlineLevel="1">
      <c r="A221" s="29" t="s">
        <v>21</v>
      </c>
      <c r="B221" s="270"/>
      <c r="C221" s="246"/>
      <c r="D221" s="186"/>
      <c r="E221" s="186"/>
      <c r="G221" s="413">
        <v>2015</v>
      </c>
      <c r="H221" s="414">
        <f>SUMIF(B221:B270,G221,D221:D270)</f>
        <v>0</v>
      </c>
    </row>
    <row r="222" spans="1:8" outlineLevel="1">
      <c r="A222" s="30" t="s">
        <v>23</v>
      </c>
      <c r="B222" s="270"/>
      <c r="C222" s="246"/>
      <c r="D222" s="186"/>
      <c r="E222" s="186"/>
      <c r="G222" s="413">
        <v>2014</v>
      </c>
      <c r="H222" s="414">
        <f>SUMIF(B221:B270,G222,D221:D270)</f>
        <v>0</v>
      </c>
    </row>
    <row r="223" spans="1:8" outlineLevel="1">
      <c r="A223" s="30" t="s">
        <v>25</v>
      </c>
      <c r="B223" s="270"/>
      <c r="C223" s="246"/>
      <c r="D223" s="186"/>
      <c r="E223" s="186"/>
      <c r="G223" s="413">
        <v>2013</v>
      </c>
      <c r="H223" s="414">
        <f>SUMIF(B221:B270,G223,D221:D270)</f>
        <v>0</v>
      </c>
    </row>
    <row r="224" spans="1:8" outlineLevel="1">
      <c r="A224" s="30" t="s">
        <v>32</v>
      </c>
      <c r="B224" s="270"/>
      <c r="C224" s="246"/>
      <c r="D224" s="186"/>
      <c r="E224" s="186"/>
      <c r="G224" s="413">
        <v>2012</v>
      </c>
      <c r="H224" s="414">
        <f>SUMIF(B221:B270,G224,D221:D270)</f>
        <v>0</v>
      </c>
    </row>
    <row r="225" spans="1:8" outlineLevel="1">
      <c r="A225" s="30" t="s">
        <v>40</v>
      </c>
      <c r="B225" s="270"/>
      <c r="C225" s="246"/>
      <c r="D225" s="186"/>
      <c r="E225" s="186"/>
      <c r="G225" s="413">
        <v>2011</v>
      </c>
      <c r="H225" s="414">
        <f>SUMIF(B221:B270,G225,D221:D270)</f>
        <v>0</v>
      </c>
    </row>
    <row r="226" spans="1:8" outlineLevel="1">
      <c r="A226" s="30" t="s">
        <v>42</v>
      </c>
      <c r="B226" s="270"/>
      <c r="C226" s="246"/>
      <c r="D226" s="186"/>
      <c r="E226" s="186"/>
    </row>
    <row r="227" spans="1:8" outlineLevel="1">
      <c r="A227" s="30" t="s">
        <v>152</v>
      </c>
      <c r="B227" s="270"/>
      <c r="C227" s="246"/>
      <c r="D227" s="186"/>
      <c r="E227" s="186"/>
    </row>
    <row r="228" spans="1:8" outlineLevel="1">
      <c r="A228" s="30" t="s">
        <v>161</v>
      </c>
      <c r="B228" s="270"/>
      <c r="C228" s="246"/>
      <c r="D228" s="186"/>
      <c r="E228" s="186"/>
    </row>
    <row r="229" spans="1:8" outlineLevel="1">
      <c r="A229" s="30" t="s">
        <v>247</v>
      </c>
      <c r="B229" s="270"/>
      <c r="C229" s="246"/>
      <c r="D229" s="186"/>
      <c r="E229" s="186"/>
    </row>
    <row r="230" spans="1:8" outlineLevel="1">
      <c r="A230" s="30" t="s">
        <v>248</v>
      </c>
      <c r="B230" s="270"/>
      <c r="C230" s="246"/>
      <c r="D230" s="186"/>
      <c r="E230" s="186"/>
    </row>
    <row r="231" spans="1:8" outlineLevel="1">
      <c r="A231" s="30" t="s">
        <v>249</v>
      </c>
      <c r="B231" s="270"/>
      <c r="C231" s="246"/>
      <c r="D231" s="186"/>
      <c r="E231" s="186"/>
    </row>
    <row r="232" spans="1:8" outlineLevel="1">
      <c r="A232" s="30" t="s">
        <v>250</v>
      </c>
      <c r="B232" s="270"/>
      <c r="C232" s="246"/>
      <c r="D232" s="186"/>
      <c r="E232" s="186"/>
    </row>
    <row r="233" spans="1:8" outlineLevel="1">
      <c r="A233" s="30" t="s">
        <v>251</v>
      </c>
      <c r="B233" s="270"/>
      <c r="C233" s="246"/>
      <c r="D233" s="186"/>
      <c r="E233" s="186"/>
    </row>
    <row r="234" spans="1:8" outlineLevel="1">
      <c r="A234" s="30" t="s">
        <v>252</v>
      </c>
      <c r="B234" s="270"/>
      <c r="C234" s="246"/>
      <c r="D234" s="186"/>
      <c r="E234" s="186"/>
    </row>
    <row r="235" spans="1:8" outlineLevel="1">
      <c r="A235" s="30" t="s">
        <v>253</v>
      </c>
      <c r="B235" s="270"/>
      <c r="C235" s="246"/>
      <c r="D235" s="186"/>
      <c r="E235" s="186"/>
    </row>
    <row r="236" spans="1:8" outlineLevel="1">
      <c r="A236" s="30" t="s">
        <v>254</v>
      </c>
      <c r="B236" s="270"/>
      <c r="C236" s="246"/>
      <c r="D236" s="186"/>
      <c r="E236" s="186"/>
    </row>
    <row r="237" spans="1:8" outlineLevel="1">
      <c r="A237" s="30" t="s">
        <v>255</v>
      </c>
      <c r="B237" s="270"/>
      <c r="C237" s="246"/>
      <c r="D237" s="186"/>
      <c r="E237" s="186"/>
    </row>
    <row r="238" spans="1:8" outlineLevel="1">
      <c r="A238" s="30" t="s">
        <v>256</v>
      </c>
      <c r="B238" s="270"/>
      <c r="C238" s="246"/>
      <c r="D238" s="186"/>
      <c r="E238" s="186"/>
    </row>
    <row r="239" spans="1:8" outlineLevel="1">
      <c r="A239" s="30" t="s">
        <v>257</v>
      </c>
      <c r="B239" s="270"/>
      <c r="C239" s="246"/>
      <c r="D239" s="186"/>
      <c r="E239" s="186"/>
    </row>
    <row r="240" spans="1:8" outlineLevel="1">
      <c r="A240" s="30" t="s">
        <v>258</v>
      </c>
      <c r="B240" s="270"/>
      <c r="C240" s="246"/>
      <c r="D240" s="186"/>
      <c r="E240" s="186"/>
    </row>
    <row r="241" spans="1:5" outlineLevel="1">
      <c r="A241" s="30" t="s">
        <v>259</v>
      </c>
      <c r="B241" s="270"/>
      <c r="C241" s="246"/>
      <c r="D241" s="186"/>
      <c r="E241" s="186"/>
    </row>
    <row r="242" spans="1:5" outlineLevel="1">
      <c r="A242" s="30" t="s">
        <v>260</v>
      </c>
      <c r="B242" s="270"/>
      <c r="C242" s="246"/>
      <c r="D242" s="186"/>
      <c r="E242" s="186"/>
    </row>
    <row r="243" spans="1:5" outlineLevel="1">
      <c r="A243" s="30" t="s">
        <v>261</v>
      </c>
      <c r="B243" s="270"/>
      <c r="C243" s="246"/>
      <c r="D243" s="186"/>
      <c r="E243" s="186"/>
    </row>
    <row r="244" spans="1:5" outlineLevel="1">
      <c r="A244" s="30" t="s">
        <v>262</v>
      </c>
      <c r="B244" s="270"/>
      <c r="C244" s="246"/>
      <c r="D244" s="186"/>
      <c r="E244" s="186"/>
    </row>
    <row r="245" spans="1:5" outlineLevel="1">
      <c r="A245" s="30" t="s">
        <v>263</v>
      </c>
      <c r="B245" s="270"/>
      <c r="C245" s="246"/>
      <c r="D245" s="186"/>
      <c r="E245" s="186"/>
    </row>
    <row r="246" spans="1:5" outlineLevel="1">
      <c r="A246" s="30" t="s">
        <v>264</v>
      </c>
      <c r="B246" s="270"/>
      <c r="C246" s="246"/>
      <c r="D246" s="186"/>
      <c r="E246" s="186"/>
    </row>
    <row r="247" spans="1:5" outlineLevel="1">
      <c r="A247" s="30" t="s">
        <v>265</v>
      </c>
      <c r="B247" s="270"/>
      <c r="C247" s="246"/>
      <c r="D247" s="186"/>
      <c r="E247" s="186"/>
    </row>
    <row r="248" spans="1:5" outlineLevel="1">
      <c r="A248" s="30" t="s">
        <v>266</v>
      </c>
      <c r="B248" s="270"/>
      <c r="C248" s="246"/>
      <c r="D248" s="186"/>
      <c r="E248" s="186"/>
    </row>
    <row r="249" spans="1:5" outlineLevel="1">
      <c r="A249" s="30" t="s">
        <v>267</v>
      </c>
      <c r="B249" s="270"/>
      <c r="C249" s="246"/>
      <c r="D249" s="186"/>
      <c r="E249" s="186"/>
    </row>
    <row r="250" spans="1:5" outlineLevel="1">
      <c r="A250" s="30" t="s">
        <v>268</v>
      </c>
      <c r="B250" s="270"/>
      <c r="C250" s="246"/>
      <c r="D250" s="186"/>
      <c r="E250" s="186"/>
    </row>
    <row r="251" spans="1:5" outlineLevel="1">
      <c r="A251" s="30" t="s">
        <v>269</v>
      </c>
      <c r="B251" s="270"/>
      <c r="C251" s="246"/>
      <c r="D251" s="186"/>
      <c r="E251" s="186"/>
    </row>
    <row r="252" spans="1:5" outlineLevel="1">
      <c r="A252" s="30" t="s">
        <v>270</v>
      </c>
      <c r="B252" s="270"/>
      <c r="C252" s="246"/>
      <c r="D252" s="186"/>
      <c r="E252" s="186"/>
    </row>
    <row r="253" spans="1:5" outlineLevel="1">
      <c r="A253" s="30" t="s">
        <v>271</v>
      </c>
      <c r="B253" s="270"/>
      <c r="C253" s="246"/>
      <c r="D253" s="186"/>
      <c r="E253" s="186"/>
    </row>
    <row r="254" spans="1:5" outlineLevel="1">
      <c r="A254" s="30" t="s">
        <v>272</v>
      </c>
      <c r="B254" s="270"/>
      <c r="C254" s="246"/>
      <c r="D254" s="186"/>
      <c r="E254" s="186"/>
    </row>
    <row r="255" spans="1:5" outlineLevel="1">
      <c r="A255" s="30" t="s">
        <v>273</v>
      </c>
      <c r="B255" s="270"/>
      <c r="C255" s="246"/>
      <c r="D255" s="186"/>
      <c r="E255" s="186"/>
    </row>
    <row r="256" spans="1:5" outlineLevel="1">
      <c r="A256" s="30" t="s">
        <v>274</v>
      </c>
      <c r="B256" s="270"/>
      <c r="C256" s="246"/>
      <c r="D256" s="186"/>
      <c r="E256" s="186"/>
    </row>
    <row r="257" spans="1:5" outlineLevel="1">
      <c r="A257" s="30" t="s">
        <v>275</v>
      </c>
      <c r="B257" s="270"/>
      <c r="C257" s="246"/>
      <c r="D257" s="186"/>
      <c r="E257" s="186"/>
    </row>
    <row r="258" spans="1:5" outlineLevel="1">
      <c r="A258" s="30" t="s">
        <v>276</v>
      </c>
      <c r="B258" s="270"/>
      <c r="C258" s="246"/>
      <c r="D258" s="186"/>
      <c r="E258" s="186"/>
    </row>
    <row r="259" spans="1:5" outlineLevel="1">
      <c r="A259" s="30" t="s">
        <v>277</v>
      </c>
      <c r="B259" s="270"/>
      <c r="C259" s="246"/>
      <c r="D259" s="186"/>
      <c r="E259" s="186"/>
    </row>
    <row r="260" spans="1:5" outlineLevel="1">
      <c r="A260" s="30" t="s">
        <v>278</v>
      </c>
      <c r="B260" s="270"/>
      <c r="C260" s="246"/>
      <c r="D260" s="186"/>
      <c r="E260" s="186"/>
    </row>
    <row r="261" spans="1:5" outlineLevel="1">
      <c r="A261" s="30" t="s">
        <v>279</v>
      </c>
      <c r="B261" s="270"/>
      <c r="C261" s="246"/>
      <c r="D261" s="186"/>
      <c r="E261" s="186"/>
    </row>
    <row r="262" spans="1:5" outlineLevel="1">
      <c r="A262" s="30" t="s">
        <v>280</v>
      </c>
      <c r="B262" s="270"/>
      <c r="C262" s="246"/>
      <c r="D262" s="186"/>
      <c r="E262" s="186"/>
    </row>
    <row r="263" spans="1:5" outlineLevel="1">
      <c r="A263" s="30" t="s">
        <v>281</v>
      </c>
      <c r="B263" s="270"/>
      <c r="C263" s="246"/>
      <c r="D263" s="186"/>
      <c r="E263" s="186"/>
    </row>
    <row r="264" spans="1:5" outlineLevel="1">
      <c r="A264" s="30" t="s">
        <v>282</v>
      </c>
      <c r="B264" s="270"/>
      <c r="C264" s="246"/>
      <c r="D264" s="186"/>
      <c r="E264" s="186"/>
    </row>
    <row r="265" spans="1:5" outlineLevel="1">
      <c r="A265" s="30" t="s">
        <v>283</v>
      </c>
      <c r="B265" s="270"/>
      <c r="C265" s="246"/>
      <c r="D265" s="186"/>
      <c r="E265" s="186"/>
    </row>
    <row r="266" spans="1:5" outlineLevel="1">
      <c r="A266" s="30" t="s">
        <v>284</v>
      </c>
      <c r="B266" s="270"/>
      <c r="C266" s="246"/>
      <c r="D266" s="186"/>
      <c r="E266" s="186"/>
    </row>
    <row r="267" spans="1:5" outlineLevel="1">
      <c r="A267" s="30" t="s">
        <v>285</v>
      </c>
      <c r="B267" s="270"/>
      <c r="C267" s="246"/>
      <c r="D267" s="186"/>
      <c r="E267" s="186"/>
    </row>
    <row r="268" spans="1:5" outlineLevel="1">
      <c r="A268" s="30" t="s">
        <v>286</v>
      </c>
      <c r="B268" s="270"/>
      <c r="C268" s="246"/>
      <c r="D268" s="186"/>
      <c r="E268" s="186"/>
    </row>
    <row r="269" spans="1:5" outlineLevel="1">
      <c r="A269" s="30" t="s">
        <v>287</v>
      </c>
      <c r="B269" s="270"/>
      <c r="C269" s="246"/>
      <c r="D269" s="186"/>
      <c r="E269" s="186"/>
    </row>
    <row r="270" spans="1:5" outlineLevel="1">
      <c r="A270" s="30" t="s">
        <v>288</v>
      </c>
      <c r="B270" s="270"/>
      <c r="C270" s="246"/>
      <c r="D270" s="186"/>
      <c r="E270" s="186"/>
    </row>
    <row r="271" spans="1:5">
      <c r="B271" s="274"/>
    </row>
    <row r="272" spans="1:5" s="212" customFormat="1" ht="18.75" customHeight="1">
      <c r="A272" s="166" t="s">
        <v>1049</v>
      </c>
      <c r="B272" s="271"/>
      <c r="C272" s="166"/>
      <c r="D272" s="183"/>
      <c r="E272" s="166"/>
    </row>
    <row r="273" spans="1:8" outlineLevel="1">
      <c r="A273" s="142" t="s">
        <v>983</v>
      </c>
      <c r="B273" s="272" t="s">
        <v>984</v>
      </c>
      <c r="C273" s="141" t="s">
        <v>985</v>
      </c>
      <c r="D273" s="184" t="s">
        <v>986</v>
      </c>
      <c r="E273" s="141" t="s">
        <v>987</v>
      </c>
      <c r="G273" s="416" t="s">
        <v>144</v>
      </c>
      <c r="H273" s="417"/>
    </row>
    <row r="274" spans="1:8" ht="75" outlineLevel="1">
      <c r="A274" s="28" t="s">
        <v>243</v>
      </c>
      <c r="B274" s="273" t="s">
        <v>244</v>
      </c>
      <c r="C274" s="6" t="s">
        <v>245</v>
      </c>
      <c r="D274" s="185" t="s">
        <v>246</v>
      </c>
      <c r="E274" s="34" t="s">
        <v>565</v>
      </c>
      <c r="G274" s="412" t="s">
        <v>244</v>
      </c>
      <c r="H274" s="415" t="s">
        <v>495</v>
      </c>
    </row>
    <row r="275" spans="1:8" outlineLevel="1">
      <c r="A275" s="29" t="s">
        <v>21</v>
      </c>
      <c r="B275" s="270"/>
      <c r="C275" s="246"/>
      <c r="D275" s="186"/>
      <c r="E275" s="186"/>
      <c r="G275" s="413">
        <v>2015</v>
      </c>
      <c r="H275" s="414">
        <f>SUMIF(B275:B324,G275,D275:D324)</f>
        <v>0</v>
      </c>
    </row>
    <row r="276" spans="1:8" outlineLevel="1">
      <c r="A276" s="30" t="s">
        <v>23</v>
      </c>
      <c r="B276" s="270"/>
      <c r="C276" s="246"/>
      <c r="D276" s="186"/>
      <c r="E276" s="186"/>
      <c r="G276" s="413">
        <v>2014</v>
      </c>
      <c r="H276" s="414">
        <f>SUMIF(B275:B324,G276,D275:D324)</f>
        <v>0</v>
      </c>
    </row>
    <row r="277" spans="1:8" outlineLevel="1">
      <c r="A277" s="30" t="s">
        <v>25</v>
      </c>
      <c r="B277" s="270"/>
      <c r="C277" s="246"/>
      <c r="D277" s="186"/>
      <c r="E277" s="186"/>
      <c r="G277" s="413">
        <v>2013</v>
      </c>
      <c r="H277" s="414">
        <f>SUMIF(B275:B324,G277,D275:D324)</f>
        <v>0</v>
      </c>
    </row>
    <row r="278" spans="1:8" outlineLevel="1">
      <c r="A278" s="30" t="s">
        <v>32</v>
      </c>
      <c r="B278" s="270"/>
      <c r="C278" s="246"/>
      <c r="D278" s="186"/>
      <c r="E278" s="186"/>
      <c r="G278" s="413">
        <v>2012</v>
      </c>
      <c r="H278" s="414">
        <f>SUMIF(B275:B324,G278,D275:D324)</f>
        <v>0</v>
      </c>
    </row>
    <row r="279" spans="1:8" outlineLevel="1">
      <c r="A279" s="30" t="s">
        <v>40</v>
      </c>
      <c r="B279" s="270"/>
      <c r="C279" s="246"/>
      <c r="D279" s="186"/>
      <c r="E279" s="186"/>
      <c r="G279" s="413">
        <v>2011</v>
      </c>
      <c r="H279" s="414">
        <f>SUMIF(B275:B324,G279,D275:D324)</f>
        <v>0</v>
      </c>
    </row>
    <row r="280" spans="1:8" outlineLevel="1">
      <c r="A280" s="30" t="s">
        <v>42</v>
      </c>
      <c r="B280" s="270"/>
      <c r="C280" s="246"/>
      <c r="D280" s="186"/>
      <c r="E280" s="186"/>
    </row>
    <row r="281" spans="1:8" outlineLevel="1">
      <c r="A281" s="30" t="s">
        <v>152</v>
      </c>
      <c r="B281" s="270"/>
      <c r="C281" s="246"/>
      <c r="D281" s="186"/>
      <c r="E281" s="186"/>
    </row>
    <row r="282" spans="1:8" outlineLevel="1">
      <c r="A282" s="30" t="s">
        <v>161</v>
      </c>
      <c r="B282" s="270"/>
      <c r="C282" s="246"/>
      <c r="D282" s="186"/>
      <c r="E282" s="186"/>
    </row>
    <row r="283" spans="1:8" outlineLevel="1">
      <c r="A283" s="30" t="s">
        <v>247</v>
      </c>
      <c r="B283" s="270"/>
      <c r="C283" s="246"/>
      <c r="D283" s="186"/>
      <c r="E283" s="186"/>
    </row>
    <row r="284" spans="1:8" outlineLevel="1">
      <c r="A284" s="30" t="s">
        <v>248</v>
      </c>
      <c r="B284" s="270"/>
      <c r="C284" s="246"/>
      <c r="D284" s="186"/>
      <c r="E284" s="186"/>
    </row>
    <row r="285" spans="1:8" outlineLevel="1">
      <c r="A285" s="30" t="s">
        <v>249</v>
      </c>
      <c r="B285" s="270"/>
      <c r="C285" s="246"/>
      <c r="D285" s="186"/>
      <c r="E285" s="186"/>
    </row>
    <row r="286" spans="1:8" outlineLevel="1">
      <c r="A286" s="30" t="s">
        <v>250</v>
      </c>
      <c r="B286" s="270"/>
      <c r="C286" s="246"/>
      <c r="D286" s="186"/>
      <c r="E286" s="186"/>
    </row>
    <row r="287" spans="1:8" outlineLevel="1">
      <c r="A287" s="30" t="s">
        <v>251</v>
      </c>
      <c r="B287" s="270"/>
      <c r="C287" s="246"/>
      <c r="D287" s="186"/>
      <c r="E287" s="186"/>
    </row>
    <row r="288" spans="1:8" outlineLevel="1">
      <c r="A288" s="30" t="s">
        <v>252</v>
      </c>
      <c r="B288" s="270"/>
      <c r="C288" s="246"/>
      <c r="D288" s="186"/>
      <c r="E288" s="186"/>
    </row>
    <row r="289" spans="1:5" outlineLevel="1">
      <c r="A289" s="30" t="s">
        <v>253</v>
      </c>
      <c r="B289" s="270"/>
      <c r="C289" s="246"/>
      <c r="D289" s="186"/>
      <c r="E289" s="186"/>
    </row>
    <row r="290" spans="1:5" outlineLevel="1">
      <c r="A290" s="30" t="s">
        <v>254</v>
      </c>
      <c r="B290" s="270"/>
      <c r="C290" s="246"/>
      <c r="D290" s="186"/>
      <c r="E290" s="186"/>
    </row>
    <row r="291" spans="1:5" outlineLevel="1">
      <c r="A291" s="30" t="s">
        <v>255</v>
      </c>
      <c r="B291" s="270"/>
      <c r="C291" s="246"/>
      <c r="D291" s="186"/>
      <c r="E291" s="186"/>
    </row>
    <row r="292" spans="1:5" outlineLevel="1">
      <c r="A292" s="30" t="s">
        <v>256</v>
      </c>
      <c r="B292" s="270"/>
      <c r="C292" s="246"/>
      <c r="D292" s="186"/>
      <c r="E292" s="186"/>
    </row>
    <row r="293" spans="1:5" outlineLevel="1">
      <c r="A293" s="30" t="s">
        <v>257</v>
      </c>
      <c r="B293" s="270"/>
      <c r="C293" s="246"/>
      <c r="D293" s="186"/>
      <c r="E293" s="186"/>
    </row>
    <row r="294" spans="1:5" outlineLevel="1">
      <c r="A294" s="30" t="s">
        <v>258</v>
      </c>
      <c r="B294" s="270"/>
      <c r="C294" s="246"/>
      <c r="D294" s="186"/>
      <c r="E294" s="186"/>
    </row>
    <row r="295" spans="1:5" outlineLevel="1">
      <c r="A295" s="30" t="s">
        <v>259</v>
      </c>
      <c r="B295" s="270"/>
      <c r="C295" s="246"/>
      <c r="D295" s="186"/>
      <c r="E295" s="186"/>
    </row>
    <row r="296" spans="1:5" outlineLevel="1">
      <c r="A296" s="30" t="s">
        <v>260</v>
      </c>
      <c r="B296" s="270"/>
      <c r="C296" s="246"/>
      <c r="D296" s="186"/>
      <c r="E296" s="186"/>
    </row>
    <row r="297" spans="1:5" outlineLevel="1">
      <c r="A297" s="30" t="s">
        <v>261</v>
      </c>
      <c r="B297" s="270"/>
      <c r="C297" s="246"/>
      <c r="D297" s="186"/>
      <c r="E297" s="186"/>
    </row>
    <row r="298" spans="1:5" outlineLevel="1">
      <c r="A298" s="30" t="s">
        <v>262</v>
      </c>
      <c r="B298" s="270"/>
      <c r="C298" s="246"/>
      <c r="D298" s="186"/>
      <c r="E298" s="186"/>
    </row>
    <row r="299" spans="1:5" outlineLevel="1">
      <c r="A299" s="30" t="s">
        <v>263</v>
      </c>
      <c r="B299" s="270"/>
      <c r="C299" s="246"/>
      <c r="D299" s="186"/>
      <c r="E299" s="186"/>
    </row>
    <row r="300" spans="1:5" outlineLevel="1">
      <c r="A300" s="30" t="s">
        <v>264</v>
      </c>
      <c r="B300" s="270"/>
      <c r="C300" s="246"/>
      <c r="D300" s="186"/>
      <c r="E300" s="186"/>
    </row>
    <row r="301" spans="1:5" outlineLevel="1">
      <c r="A301" s="30" t="s">
        <v>265</v>
      </c>
      <c r="B301" s="270"/>
      <c r="C301" s="246"/>
      <c r="D301" s="186"/>
      <c r="E301" s="186"/>
    </row>
    <row r="302" spans="1:5" outlineLevel="1">
      <c r="A302" s="30" t="s">
        <v>266</v>
      </c>
      <c r="B302" s="270"/>
      <c r="C302" s="246"/>
      <c r="D302" s="186"/>
      <c r="E302" s="186"/>
    </row>
    <row r="303" spans="1:5" outlineLevel="1">
      <c r="A303" s="30" t="s">
        <v>267</v>
      </c>
      <c r="B303" s="270"/>
      <c r="C303" s="246"/>
      <c r="D303" s="186"/>
      <c r="E303" s="186"/>
    </row>
    <row r="304" spans="1:5" outlineLevel="1">
      <c r="A304" s="30" t="s">
        <v>268</v>
      </c>
      <c r="B304" s="270"/>
      <c r="C304" s="246"/>
      <c r="D304" s="186"/>
      <c r="E304" s="186"/>
    </row>
    <row r="305" spans="1:5" outlineLevel="1">
      <c r="A305" s="30" t="s">
        <v>269</v>
      </c>
      <c r="B305" s="270"/>
      <c r="C305" s="246"/>
      <c r="D305" s="186"/>
      <c r="E305" s="186"/>
    </row>
    <row r="306" spans="1:5" outlineLevel="1">
      <c r="A306" s="30" t="s">
        <v>270</v>
      </c>
      <c r="B306" s="270"/>
      <c r="C306" s="246"/>
      <c r="D306" s="186"/>
      <c r="E306" s="186"/>
    </row>
    <row r="307" spans="1:5" outlineLevel="1">
      <c r="A307" s="30" t="s">
        <v>271</v>
      </c>
      <c r="B307" s="270"/>
      <c r="C307" s="246"/>
      <c r="D307" s="186"/>
      <c r="E307" s="186"/>
    </row>
    <row r="308" spans="1:5" outlineLevel="1">
      <c r="A308" s="30" t="s">
        <v>272</v>
      </c>
      <c r="B308" s="270"/>
      <c r="C308" s="246"/>
      <c r="D308" s="186"/>
      <c r="E308" s="186"/>
    </row>
    <row r="309" spans="1:5" outlineLevel="1">
      <c r="A309" s="30" t="s">
        <v>273</v>
      </c>
      <c r="B309" s="270"/>
      <c r="C309" s="246"/>
      <c r="D309" s="186"/>
      <c r="E309" s="186"/>
    </row>
    <row r="310" spans="1:5" outlineLevel="1">
      <c r="A310" s="30" t="s">
        <v>274</v>
      </c>
      <c r="B310" s="270"/>
      <c r="C310" s="246"/>
      <c r="D310" s="186"/>
      <c r="E310" s="186"/>
    </row>
    <row r="311" spans="1:5" outlineLevel="1">
      <c r="A311" s="30" t="s">
        <v>275</v>
      </c>
      <c r="B311" s="270"/>
      <c r="C311" s="246"/>
      <c r="D311" s="186"/>
      <c r="E311" s="186"/>
    </row>
    <row r="312" spans="1:5" outlineLevel="1">
      <c r="A312" s="30" t="s">
        <v>276</v>
      </c>
      <c r="B312" s="270"/>
      <c r="C312" s="246"/>
      <c r="D312" s="186"/>
      <c r="E312" s="186"/>
    </row>
    <row r="313" spans="1:5" outlineLevel="1">
      <c r="A313" s="30" t="s">
        <v>277</v>
      </c>
      <c r="B313" s="270"/>
      <c r="C313" s="246"/>
      <c r="D313" s="186"/>
      <c r="E313" s="186"/>
    </row>
    <row r="314" spans="1:5" outlineLevel="1">
      <c r="A314" s="30" t="s">
        <v>278</v>
      </c>
      <c r="B314" s="270"/>
      <c r="C314" s="246"/>
      <c r="D314" s="186"/>
      <c r="E314" s="186"/>
    </row>
    <row r="315" spans="1:5" outlineLevel="1">
      <c r="A315" s="30" t="s">
        <v>279</v>
      </c>
      <c r="B315" s="270"/>
      <c r="C315" s="246"/>
      <c r="D315" s="186"/>
      <c r="E315" s="186"/>
    </row>
    <row r="316" spans="1:5" outlineLevel="1">
      <c r="A316" s="30" t="s">
        <v>280</v>
      </c>
      <c r="B316" s="270"/>
      <c r="C316" s="246"/>
      <c r="D316" s="186"/>
      <c r="E316" s="186"/>
    </row>
    <row r="317" spans="1:5" outlineLevel="1">
      <c r="A317" s="30" t="s">
        <v>281</v>
      </c>
      <c r="B317" s="270"/>
      <c r="C317" s="246"/>
      <c r="D317" s="186"/>
      <c r="E317" s="186"/>
    </row>
    <row r="318" spans="1:5" outlineLevel="1">
      <c r="A318" s="30" t="s">
        <v>282</v>
      </c>
      <c r="B318" s="270"/>
      <c r="C318" s="246"/>
      <c r="D318" s="186"/>
      <c r="E318" s="186"/>
    </row>
    <row r="319" spans="1:5" outlineLevel="1">
      <c r="A319" s="30" t="s">
        <v>283</v>
      </c>
      <c r="B319" s="270"/>
      <c r="C319" s="246"/>
      <c r="D319" s="186"/>
      <c r="E319" s="186"/>
    </row>
    <row r="320" spans="1:5" outlineLevel="1">
      <c r="A320" s="30" t="s">
        <v>284</v>
      </c>
      <c r="B320" s="270"/>
      <c r="C320" s="246"/>
      <c r="D320" s="186"/>
      <c r="E320" s="186"/>
    </row>
    <row r="321" spans="1:8" outlineLevel="1">
      <c r="A321" s="30" t="s">
        <v>285</v>
      </c>
      <c r="B321" s="270"/>
      <c r="C321" s="246"/>
      <c r="D321" s="186"/>
      <c r="E321" s="186"/>
    </row>
    <row r="322" spans="1:8" outlineLevel="1">
      <c r="A322" s="30" t="s">
        <v>286</v>
      </c>
      <c r="B322" s="270"/>
      <c r="C322" s="246"/>
      <c r="D322" s="186"/>
      <c r="E322" s="186"/>
    </row>
    <row r="323" spans="1:8" outlineLevel="1">
      <c r="A323" s="30" t="s">
        <v>287</v>
      </c>
      <c r="B323" s="270"/>
      <c r="C323" s="246"/>
      <c r="D323" s="186"/>
      <c r="E323" s="186"/>
    </row>
    <row r="324" spans="1:8" outlineLevel="1">
      <c r="A324" s="30" t="s">
        <v>288</v>
      </c>
      <c r="B324" s="270"/>
      <c r="C324" s="246"/>
      <c r="D324" s="186"/>
      <c r="E324" s="186"/>
    </row>
    <row r="325" spans="1:8">
      <c r="B325" s="274"/>
    </row>
    <row r="326" spans="1:8" s="212" customFormat="1" ht="18.75" customHeight="1">
      <c r="A326" s="166" t="s">
        <v>1050</v>
      </c>
      <c r="B326" s="271"/>
      <c r="C326" s="166"/>
      <c r="D326" s="183"/>
      <c r="E326" s="166"/>
    </row>
    <row r="327" spans="1:8" outlineLevel="1">
      <c r="A327" s="142" t="s">
        <v>983</v>
      </c>
      <c r="B327" s="272" t="s">
        <v>984</v>
      </c>
      <c r="C327" s="141" t="s">
        <v>985</v>
      </c>
      <c r="D327" s="184" t="s">
        <v>986</v>
      </c>
      <c r="E327" s="141" t="s">
        <v>987</v>
      </c>
      <c r="G327" s="416" t="s">
        <v>156</v>
      </c>
      <c r="H327" s="417"/>
    </row>
    <row r="328" spans="1:8" ht="75" outlineLevel="1">
      <c r="A328" s="28" t="s">
        <v>243</v>
      </c>
      <c r="B328" s="273" t="s">
        <v>244</v>
      </c>
      <c r="C328" s="6" t="s">
        <v>245</v>
      </c>
      <c r="D328" s="185" t="s">
        <v>246</v>
      </c>
      <c r="E328" s="34" t="s">
        <v>565</v>
      </c>
      <c r="G328" s="412" t="s">
        <v>244</v>
      </c>
      <c r="H328" s="415" t="s">
        <v>495</v>
      </c>
    </row>
    <row r="329" spans="1:8" outlineLevel="1">
      <c r="A329" s="29" t="s">
        <v>21</v>
      </c>
      <c r="B329" s="270"/>
      <c r="C329" s="246"/>
      <c r="D329" s="186"/>
      <c r="E329" s="186"/>
      <c r="G329" s="413">
        <v>2015</v>
      </c>
      <c r="H329" s="414">
        <f>SUMIF(B329:B378,G329,D329:D378)</f>
        <v>0</v>
      </c>
    </row>
    <row r="330" spans="1:8" outlineLevel="1">
      <c r="A330" s="30" t="s">
        <v>23</v>
      </c>
      <c r="B330" s="270"/>
      <c r="C330" s="246"/>
      <c r="D330" s="186"/>
      <c r="E330" s="186"/>
      <c r="G330" s="413">
        <v>2014</v>
      </c>
      <c r="H330" s="414">
        <f>SUMIF(B329:B378,G330,D329:D378)</f>
        <v>0</v>
      </c>
    </row>
    <row r="331" spans="1:8" outlineLevel="1">
      <c r="A331" s="30" t="s">
        <v>25</v>
      </c>
      <c r="B331" s="270"/>
      <c r="C331" s="246"/>
      <c r="D331" s="186"/>
      <c r="E331" s="186"/>
      <c r="G331" s="413">
        <v>2013</v>
      </c>
      <c r="H331" s="414">
        <f>SUMIF(B329:B378,G331,D329:D378)</f>
        <v>0</v>
      </c>
    </row>
    <row r="332" spans="1:8" outlineLevel="1">
      <c r="A332" s="30" t="s">
        <v>32</v>
      </c>
      <c r="B332" s="270"/>
      <c r="C332" s="246"/>
      <c r="D332" s="186"/>
      <c r="E332" s="186"/>
      <c r="G332" s="413">
        <v>2012</v>
      </c>
      <c r="H332" s="414">
        <f>SUMIF(B329:B378,G332,D329:D378)</f>
        <v>0</v>
      </c>
    </row>
    <row r="333" spans="1:8" outlineLevel="1">
      <c r="A333" s="30" t="s">
        <v>40</v>
      </c>
      <c r="B333" s="270"/>
      <c r="C333" s="246"/>
      <c r="D333" s="186"/>
      <c r="E333" s="186"/>
      <c r="G333" s="413">
        <v>2011</v>
      </c>
      <c r="H333" s="414">
        <f>SUMIF(B329:B378,G333,D329:D378)</f>
        <v>0</v>
      </c>
    </row>
    <row r="334" spans="1:8" outlineLevel="1">
      <c r="A334" s="30" t="s">
        <v>42</v>
      </c>
      <c r="B334" s="270"/>
      <c r="C334" s="246"/>
      <c r="D334" s="186"/>
      <c r="E334" s="186"/>
    </row>
    <row r="335" spans="1:8" outlineLevel="1">
      <c r="A335" s="30" t="s">
        <v>152</v>
      </c>
      <c r="B335" s="270"/>
      <c r="C335" s="246"/>
      <c r="D335" s="186"/>
      <c r="E335" s="186"/>
    </row>
    <row r="336" spans="1:8" outlineLevel="1">
      <c r="A336" s="30" t="s">
        <v>161</v>
      </c>
      <c r="B336" s="270"/>
      <c r="C336" s="246"/>
      <c r="D336" s="186"/>
      <c r="E336" s="186"/>
    </row>
    <row r="337" spans="1:5" outlineLevel="1">
      <c r="A337" s="30" t="s">
        <v>247</v>
      </c>
      <c r="B337" s="270"/>
      <c r="C337" s="246"/>
      <c r="D337" s="186"/>
      <c r="E337" s="186"/>
    </row>
    <row r="338" spans="1:5" outlineLevel="1">
      <c r="A338" s="30" t="s">
        <v>248</v>
      </c>
      <c r="B338" s="270"/>
      <c r="C338" s="246"/>
      <c r="D338" s="186"/>
      <c r="E338" s="186"/>
    </row>
    <row r="339" spans="1:5" outlineLevel="1">
      <c r="A339" s="30" t="s">
        <v>249</v>
      </c>
      <c r="B339" s="270"/>
      <c r="C339" s="246"/>
      <c r="D339" s="186"/>
      <c r="E339" s="186"/>
    </row>
    <row r="340" spans="1:5" outlineLevel="1">
      <c r="A340" s="30" t="s">
        <v>250</v>
      </c>
      <c r="B340" s="270"/>
      <c r="C340" s="246"/>
      <c r="D340" s="186"/>
      <c r="E340" s="186"/>
    </row>
    <row r="341" spans="1:5" outlineLevel="1">
      <c r="A341" s="30" t="s">
        <v>251</v>
      </c>
      <c r="B341" s="270"/>
      <c r="C341" s="246"/>
      <c r="D341" s="186"/>
      <c r="E341" s="186"/>
    </row>
    <row r="342" spans="1:5" outlineLevel="1">
      <c r="A342" s="30" t="s">
        <v>252</v>
      </c>
      <c r="B342" s="270"/>
      <c r="C342" s="246"/>
      <c r="D342" s="186"/>
      <c r="E342" s="186"/>
    </row>
    <row r="343" spans="1:5" outlineLevel="1">
      <c r="A343" s="30" t="s">
        <v>253</v>
      </c>
      <c r="B343" s="270"/>
      <c r="C343" s="246"/>
      <c r="D343" s="186"/>
      <c r="E343" s="186"/>
    </row>
    <row r="344" spans="1:5" outlineLevel="1">
      <c r="A344" s="30" t="s">
        <v>254</v>
      </c>
      <c r="B344" s="270"/>
      <c r="C344" s="246"/>
      <c r="D344" s="186"/>
      <c r="E344" s="186"/>
    </row>
    <row r="345" spans="1:5" outlineLevel="1">
      <c r="A345" s="30" t="s">
        <v>255</v>
      </c>
      <c r="B345" s="270"/>
      <c r="C345" s="246"/>
      <c r="D345" s="186"/>
      <c r="E345" s="186"/>
    </row>
    <row r="346" spans="1:5" outlineLevel="1">
      <c r="A346" s="30" t="s">
        <v>256</v>
      </c>
      <c r="B346" s="270"/>
      <c r="C346" s="246"/>
      <c r="D346" s="186"/>
      <c r="E346" s="186"/>
    </row>
    <row r="347" spans="1:5" outlineLevel="1">
      <c r="A347" s="30" t="s">
        <v>257</v>
      </c>
      <c r="B347" s="270"/>
      <c r="C347" s="246"/>
      <c r="D347" s="186"/>
      <c r="E347" s="186"/>
    </row>
    <row r="348" spans="1:5" outlineLevel="1">
      <c r="A348" s="30" t="s">
        <v>258</v>
      </c>
      <c r="B348" s="270"/>
      <c r="C348" s="246"/>
      <c r="D348" s="186"/>
      <c r="E348" s="186"/>
    </row>
    <row r="349" spans="1:5" outlineLevel="1">
      <c r="A349" s="30" t="s">
        <v>259</v>
      </c>
      <c r="B349" s="270"/>
      <c r="C349" s="246"/>
      <c r="D349" s="186"/>
      <c r="E349" s="186"/>
    </row>
    <row r="350" spans="1:5" outlineLevel="1">
      <c r="A350" s="30" t="s">
        <v>260</v>
      </c>
      <c r="B350" s="270"/>
      <c r="C350" s="246"/>
      <c r="D350" s="186"/>
      <c r="E350" s="186"/>
    </row>
    <row r="351" spans="1:5" outlineLevel="1">
      <c r="A351" s="30" t="s">
        <v>261</v>
      </c>
      <c r="B351" s="270"/>
      <c r="C351" s="246"/>
      <c r="D351" s="186"/>
      <c r="E351" s="186"/>
    </row>
    <row r="352" spans="1:5" outlineLevel="1">
      <c r="A352" s="30" t="s">
        <v>262</v>
      </c>
      <c r="B352" s="270"/>
      <c r="C352" s="246"/>
      <c r="D352" s="186"/>
      <c r="E352" s="186"/>
    </row>
    <row r="353" spans="1:5" outlineLevel="1">
      <c r="A353" s="30" t="s">
        <v>263</v>
      </c>
      <c r="B353" s="270"/>
      <c r="C353" s="246"/>
      <c r="D353" s="186"/>
      <c r="E353" s="186"/>
    </row>
    <row r="354" spans="1:5" outlineLevel="1">
      <c r="A354" s="30" t="s">
        <v>264</v>
      </c>
      <c r="B354" s="270"/>
      <c r="C354" s="246"/>
      <c r="D354" s="186"/>
      <c r="E354" s="186"/>
    </row>
    <row r="355" spans="1:5" outlineLevel="1">
      <c r="A355" s="30" t="s">
        <v>265</v>
      </c>
      <c r="B355" s="270"/>
      <c r="C355" s="246"/>
      <c r="D355" s="186"/>
      <c r="E355" s="186"/>
    </row>
    <row r="356" spans="1:5" outlineLevel="1">
      <c r="A356" s="30" t="s">
        <v>266</v>
      </c>
      <c r="B356" s="270"/>
      <c r="C356" s="246"/>
      <c r="D356" s="186"/>
      <c r="E356" s="186"/>
    </row>
    <row r="357" spans="1:5" outlineLevel="1">
      <c r="A357" s="30" t="s">
        <v>267</v>
      </c>
      <c r="B357" s="270"/>
      <c r="C357" s="246"/>
      <c r="D357" s="186"/>
      <c r="E357" s="186"/>
    </row>
    <row r="358" spans="1:5" outlineLevel="1">
      <c r="A358" s="30" t="s">
        <v>268</v>
      </c>
      <c r="B358" s="270"/>
      <c r="C358" s="246"/>
      <c r="D358" s="186"/>
      <c r="E358" s="186"/>
    </row>
    <row r="359" spans="1:5" outlineLevel="1">
      <c r="A359" s="30" t="s">
        <v>269</v>
      </c>
      <c r="B359" s="270"/>
      <c r="C359" s="246"/>
      <c r="D359" s="186"/>
      <c r="E359" s="186"/>
    </row>
    <row r="360" spans="1:5" outlineLevel="1">
      <c r="A360" s="30" t="s">
        <v>270</v>
      </c>
      <c r="B360" s="270"/>
      <c r="C360" s="246"/>
      <c r="D360" s="186"/>
      <c r="E360" s="186"/>
    </row>
    <row r="361" spans="1:5" outlineLevel="1">
      <c r="A361" s="30" t="s">
        <v>271</v>
      </c>
      <c r="B361" s="270"/>
      <c r="C361" s="246"/>
      <c r="D361" s="186"/>
      <c r="E361" s="186"/>
    </row>
    <row r="362" spans="1:5" outlineLevel="1">
      <c r="A362" s="30" t="s">
        <v>272</v>
      </c>
      <c r="B362" s="270"/>
      <c r="C362" s="246"/>
      <c r="D362" s="186"/>
      <c r="E362" s="186"/>
    </row>
    <row r="363" spans="1:5" outlineLevel="1">
      <c r="A363" s="30" t="s">
        <v>273</v>
      </c>
      <c r="B363" s="270"/>
      <c r="C363" s="246"/>
      <c r="D363" s="186"/>
      <c r="E363" s="186"/>
    </row>
    <row r="364" spans="1:5" outlineLevel="1">
      <c r="A364" s="30" t="s">
        <v>274</v>
      </c>
      <c r="B364" s="270"/>
      <c r="C364" s="246"/>
      <c r="D364" s="186"/>
      <c r="E364" s="186"/>
    </row>
    <row r="365" spans="1:5" outlineLevel="1">
      <c r="A365" s="30" t="s">
        <v>275</v>
      </c>
      <c r="B365" s="270"/>
      <c r="C365" s="246"/>
      <c r="D365" s="186"/>
      <c r="E365" s="186"/>
    </row>
    <row r="366" spans="1:5" outlineLevel="1">
      <c r="A366" s="30" t="s">
        <v>276</v>
      </c>
      <c r="B366" s="270"/>
      <c r="C366" s="246"/>
      <c r="D366" s="186"/>
      <c r="E366" s="186"/>
    </row>
    <row r="367" spans="1:5" outlineLevel="1">
      <c r="A367" s="30" t="s">
        <v>277</v>
      </c>
      <c r="B367" s="270"/>
      <c r="C367" s="246"/>
      <c r="D367" s="186"/>
      <c r="E367" s="186"/>
    </row>
    <row r="368" spans="1:5" outlineLevel="1">
      <c r="A368" s="30" t="s">
        <v>278</v>
      </c>
      <c r="B368" s="270"/>
      <c r="C368" s="246"/>
      <c r="D368" s="186"/>
      <c r="E368" s="186"/>
    </row>
    <row r="369" spans="1:8" outlineLevel="1">
      <c r="A369" s="30" t="s">
        <v>279</v>
      </c>
      <c r="B369" s="270"/>
      <c r="C369" s="246"/>
      <c r="D369" s="186"/>
      <c r="E369" s="186"/>
    </row>
    <row r="370" spans="1:8" outlineLevel="1">
      <c r="A370" s="30" t="s">
        <v>280</v>
      </c>
      <c r="B370" s="270"/>
      <c r="C370" s="246"/>
      <c r="D370" s="186"/>
      <c r="E370" s="186"/>
    </row>
    <row r="371" spans="1:8" outlineLevel="1">
      <c r="A371" s="30" t="s">
        <v>281</v>
      </c>
      <c r="B371" s="270"/>
      <c r="C371" s="246"/>
      <c r="D371" s="186"/>
      <c r="E371" s="186"/>
    </row>
    <row r="372" spans="1:8" outlineLevel="1">
      <c r="A372" s="30" t="s">
        <v>282</v>
      </c>
      <c r="B372" s="270"/>
      <c r="C372" s="246"/>
      <c r="D372" s="186"/>
      <c r="E372" s="186"/>
    </row>
    <row r="373" spans="1:8" outlineLevel="1">
      <c r="A373" s="30" t="s">
        <v>283</v>
      </c>
      <c r="B373" s="270"/>
      <c r="C373" s="246"/>
      <c r="D373" s="186"/>
      <c r="E373" s="186"/>
    </row>
    <row r="374" spans="1:8" outlineLevel="1">
      <c r="A374" s="30" t="s">
        <v>284</v>
      </c>
      <c r="B374" s="270"/>
      <c r="C374" s="246"/>
      <c r="D374" s="186"/>
      <c r="E374" s="186"/>
    </row>
    <row r="375" spans="1:8" outlineLevel="1">
      <c r="A375" s="30" t="s">
        <v>285</v>
      </c>
      <c r="B375" s="270"/>
      <c r="C375" s="246"/>
      <c r="D375" s="186"/>
      <c r="E375" s="186"/>
    </row>
    <row r="376" spans="1:8" outlineLevel="1">
      <c r="A376" s="30" t="s">
        <v>286</v>
      </c>
      <c r="B376" s="270"/>
      <c r="C376" s="246"/>
      <c r="D376" s="186"/>
      <c r="E376" s="186"/>
    </row>
    <row r="377" spans="1:8" outlineLevel="1">
      <c r="A377" s="30" t="s">
        <v>287</v>
      </c>
      <c r="B377" s="270"/>
      <c r="C377" s="246"/>
      <c r="D377" s="186"/>
      <c r="E377" s="186"/>
    </row>
    <row r="378" spans="1:8" outlineLevel="1">
      <c r="A378" s="30" t="s">
        <v>288</v>
      </c>
      <c r="B378" s="270"/>
      <c r="C378" s="246"/>
      <c r="D378" s="186"/>
      <c r="E378" s="186"/>
    </row>
    <row r="379" spans="1:8">
      <c r="B379" s="274"/>
    </row>
    <row r="380" spans="1:8" s="212" customFormat="1" ht="18.75" customHeight="1">
      <c r="A380" s="166" t="s">
        <v>1051</v>
      </c>
      <c r="B380" s="271"/>
      <c r="C380" s="166"/>
      <c r="D380" s="183"/>
      <c r="E380" s="166"/>
    </row>
    <row r="381" spans="1:8" outlineLevel="1">
      <c r="A381" s="142" t="s">
        <v>983</v>
      </c>
      <c r="B381" s="272" t="s">
        <v>984</v>
      </c>
      <c r="C381" s="141" t="s">
        <v>985</v>
      </c>
      <c r="D381" s="184" t="s">
        <v>986</v>
      </c>
      <c r="E381" s="141" t="s">
        <v>987</v>
      </c>
      <c r="G381" s="416" t="s">
        <v>488</v>
      </c>
      <c r="H381" s="417"/>
    </row>
    <row r="382" spans="1:8" ht="75" outlineLevel="1">
      <c r="A382" s="28" t="s">
        <v>243</v>
      </c>
      <c r="B382" s="273" t="s">
        <v>244</v>
      </c>
      <c r="C382" s="6" t="s">
        <v>245</v>
      </c>
      <c r="D382" s="185" t="s">
        <v>246</v>
      </c>
      <c r="E382" s="34" t="s">
        <v>565</v>
      </c>
      <c r="G382" s="412" t="s">
        <v>244</v>
      </c>
      <c r="H382" s="415" t="s">
        <v>495</v>
      </c>
    </row>
    <row r="383" spans="1:8" outlineLevel="1">
      <c r="A383" s="29" t="s">
        <v>21</v>
      </c>
      <c r="B383" s="270"/>
      <c r="C383" s="248"/>
      <c r="D383" s="186"/>
      <c r="E383" s="247"/>
      <c r="G383" s="413">
        <v>2015</v>
      </c>
      <c r="H383" s="414">
        <f>SUMIF(B383:B432,G383,D383:D432)</f>
        <v>0</v>
      </c>
    </row>
    <row r="384" spans="1:8" outlineLevel="1">
      <c r="A384" s="30" t="s">
        <v>23</v>
      </c>
      <c r="B384" s="270"/>
      <c r="C384" s="246"/>
      <c r="D384" s="186"/>
      <c r="E384" s="186"/>
      <c r="G384" s="413">
        <v>2014</v>
      </c>
      <c r="H384" s="414">
        <f>SUMIF(B383:B432,G384,D383:D432)</f>
        <v>0</v>
      </c>
    </row>
    <row r="385" spans="1:8" outlineLevel="1">
      <c r="A385" s="30" t="s">
        <v>25</v>
      </c>
      <c r="B385" s="270"/>
      <c r="C385" s="246"/>
      <c r="D385" s="186"/>
      <c r="E385" s="186"/>
      <c r="G385" s="413">
        <v>2013</v>
      </c>
      <c r="H385" s="414">
        <f>SUMIF(B383:B432,G385,D383:D432)</f>
        <v>0</v>
      </c>
    </row>
    <row r="386" spans="1:8" outlineLevel="1">
      <c r="A386" s="30" t="s">
        <v>32</v>
      </c>
      <c r="B386" s="270"/>
      <c r="C386" s="246"/>
      <c r="D386" s="186"/>
      <c r="E386" s="186"/>
      <c r="G386" s="413">
        <v>2012</v>
      </c>
      <c r="H386" s="414">
        <f>SUMIF(B383:B432,G386,D383:D432)</f>
        <v>0</v>
      </c>
    </row>
    <row r="387" spans="1:8" outlineLevel="1">
      <c r="A387" s="30" t="s">
        <v>40</v>
      </c>
      <c r="B387" s="270"/>
      <c r="C387" s="246"/>
      <c r="D387" s="186"/>
      <c r="E387" s="186"/>
      <c r="G387" s="413">
        <v>2011</v>
      </c>
      <c r="H387" s="414">
        <f>SUMIF(B383:B432,G387,D383:D432)</f>
        <v>0</v>
      </c>
    </row>
    <row r="388" spans="1:8" outlineLevel="1">
      <c r="A388" s="30" t="s">
        <v>42</v>
      </c>
      <c r="B388" s="270"/>
      <c r="C388" s="246"/>
      <c r="D388" s="186"/>
      <c r="E388" s="186"/>
    </row>
    <row r="389" spans="1:8" outlineLevel="1">
      <c r="A389" s="30" t="s">
        <v>152</v>
      </c>
      <c r="B389" s="270"/>
      <c r="C389" s="246"/>
      <c r="D389" s="186"/>
      <c r="E389" s="186"/>
    </row>
    <row r="390" spans="1:8" outlineLevel="1">
      <c r="A390" s="30" t="s">
        <v>161</v>
      </c>
      <c r="B390" s="270"/>
      <c r="C390" s="246"/>
      <c r="D390" s="186"/>
      <c r="E390" s="186"/>
    </row>
    <row r="391" spans="1:8" outlineLevel="1">
      <c r="A391" s="30" t="s">
        <v>247</v>
      </c>
      <c r="B391" s="270"/>
      <c r="C391" s="246"/>
      <c r="D391" s="186"/>
      <c r="E391" s="186"/>
    </row>
    <row r="392" spans="1:8" outlineLevel="1">
      <c r="A392" s="30" t="s">
        <v>248</v>
      </c>
      <c r="B392" s="270"/>
      <c r="C392" s="246"/>
      <c r="D392" s="186"/>
      <c r="E392" s="186"/>
    </row>
    <row r="393" spans="1:8" outlineLevel="1">
      <c r="A393" s="30" t="s">
        <v>249</v>
      </c>
      <c r="B393" s="270"/>
      <c r="C393" s="246"/>
      <c r="D393" s="186"/>
      <c r="E393" s="186"/>
    </row>
    <row r="394" spans="1:8" outlineLevel="1">
      <c r="A394" s="30" t="s">
        <v>250</v>
      </c>
      <c r="B394" s="270"/>
      <c r="C394" s="246"/>
      <c r="D394" s="186"/>
      <c r="E394" s="186"/>
    </row>
    <row r="395" spans="1:8" outlineLevel="1">
      <c r="A395" s="30" t="s">
        <v>251</v>
      </c>
      <c r="B395" s="270"/>
      <c r="C395" s="246"/>
      <c r="D395" s="186"/>
      <c r="E395" s="186"/>
    </row>
    <row r="396" spans="1:8" outlineLevel="1">
      <c r="A396" s="30" t="s">
        <v>252</v>
      </c>
      <c r="B396" s="270"/>
      <c r="C396" s="246"/>
      <c r="D396" s="186"/>
      <c r="E396" s="186"/>
    </row>
    <row r="397" spans="1:8" outlineLevel="1">
      <c r="A397" s="30" t="s">
        <v>253</v>
      </c>
      <c r="B397" s="270"/>
      <c r="C397" s="246"/>
      <c r="D397" s="186"/>
      <c r="E397" s="186"/>
    </row>
    <row r="398" spans="1:8" outlineLevel="1">
      <c r="A398" s="30" t="s">
        <v>254</v>
      </c>
      <c r="B398" s="270"/>
      <c r="C398" s="246"/>
      <c r="D398" s="186"/>
      <c r="E398" s="186"/>
    </row>
    <row r="399" spans="1:8" outlineLevel="1">
      <c r="A399" s="30" t="s">
        <v>255</v>
      </c>
      <c r="B399" s="270"/>
      <c r="C399" s="246"/>
      <c r="D399" s="186"/>
      <c r="E399" s="186"/>
    </row>
    <row r="400" spans="1:8" outlineLevel="1">
      <c r="A400" s="30" t="s">
        <v>256</v>
      </c>
      <c r="B400" s="270"/>
      <c r="C400" s="246"/>
      <c r="D400" s="186"/>
      <c r="E400" s="186"/>
    </row>
    <row r="401" spans="1:5" outlineLevel="1">
      <c r="A401" s="30" t="s">
        <v>257</v>
      </c>
      <c r="B401" s="270"/>
      <c r="C401" s="246"/>
      <c r="D401" s="186"/>
      <c r="E401" s="186"/>
    </row>
    <row r="402" spans="1:5" outlineLevel="1">
      <c r="A402" s="30" t="s">
        <v>258</v>
      </c>
      <c r="B402" s="270"/>
      <c r="C402" s="246"/>
      <c r="D402" s="186"/>
      <c r="E402" s="186"/>
    </row>
    <row r="403" spans="1:5" outlineLevel="1">
      <c r="A403" s="30" t="s">
        <v>259</v>
      </c>
      <c r="B403" s="270"/>
      <c r="C403" s="246"/>
      <c r="D403" s="186"/>
      <c r="E403" s="186"/>
    </row>
    <row r="404" spans="1:5" outlineLevel="1">
      <c r="A404" s="30" t="s">
        <v>260</v>
      </c>
      <c r="B404" s="270"/>
      <c r="C404" s="246"/>
      <c r="D404" s="186"/>
      <c r="E404" s="186"/>
    </row>
    <row r="405" spans="1:5" outlineLevel="1">
      <c r="A405" s="30" t="s">
        <v>261</v>
      </c>
      <c r="B405" s="270"/>
      <c r="C405" s="246"/>
      <c r="D405" s="186"/>
      <c r="E405" s="186"/>
    </row>
    <row r="406" spans="1:5" outlineLevel="1">
      <c r="A406" s="30" t="s">
        <v>262</v>
      </c>
      <c r="B406" s="270"/>
      <c r="C406" s="246"/>
      <c r="D406" s="186"/>
      <c r="E406" s="186"/>
    </row>
    <row r="407" spans="1:5" outlineLevel="1">
      <c r="A407" s="30" t="s">
        <v>263</v>
      </c>
      <c r="B407" s="270"/>
      <c r="C407" s="246"/>
      <c r="D407" s="186"/>
      <c r="E407" s="186"/>
    </row>
    <row r="408" spans="1:5" outlineLevel="1">
      <c r="A408" s="30" t="s">
        <v>264</v>
      </c>
      <c r="B408" s="270"/>
      <c r="C408" s="246"/>
      <c r="D408" s="186"/>
      <c r="E408" s="186"/>
    </row>
    <row r="409" spans="1:5" outlineLevel="1">
      <c r="A409" s="30" t="s">
        <v>265</v>
      </c>
      <c r="B409" s="270"/>
      <c r="C409" s="246"/>
      <c r="D409" s="186"/>
      <c r="E409" s="186"/>
    </row>
    <row r="410" spans="1:5" outlineLevel="1">
      <c r="A410" s="30" t="s">
        <v>266</v>
      </c>
      <c r="B410" s="270"/>
      <c r="C410" s="246"/>
      <c r="D410" s="186"/>
      <c r="E410" s="186"/>
    </row>
    <row r="411" spans="1:5" outlineLevel="1">
      <c r="A411" s="30" t="s">
        <v>267</v>
      </c>
      <c r="B411" s="270"/>
      <c r="C411" s="246"/>
      <c r="D411" s="186"/>
      <c r="E411" s="186"/>
    </row>
    <row r="412" spans="1:5" outlineLevel="1">
      <c r="A412" s="30" t="s">
        <v>268</v>
      </c>
      <c r="B412" s="270"/>
      <c r="C412" s="246"/>
      <c r="D412" s="186"/>
      <c r="E412" s="186"/>
    </row>
    <row r="413" spans="1:5" outlineLevel="1">
      <c r="A413" s="30" t="s">
        <v>269</v>
      </c>
      <c r="B413" s="270"/>
      <c r="C413" s="246"/>
      <c r="D413" s="186"/>
      <c r="E413" s="186"/>
    </row>
    <row r="414" spans="1:5" outlineLevel="1">
      <c r="A414" s="30" t="s">
        <v>270</v>
      </c>
      <c r="B414" s="270"/>
      <c r="C414" s="246"/>
      <c r="D414" s="186"/>
      <c r="E414" s="186"/>
    </row>
    <row r="415" spans="1:5" outlineLevel="1">
      <c r="A415" s="30" t="s">
        <v>271</v>
      </c>
      <c r="B415" s="270"/>
      <c r="C415" s="246"/>
      <c r="D415" s="186"/>
      <c r="E415" s="186"/>
    </row>
    <row r="416" spans="1:5" outlineLevel="1">
      <c r="A416" s="30" t="s">
        <v>272</v>
      </c>
      <c r="B416" s="270"/>
      <c r="C416" s="246"/>
      <c r="D416" s="186"/>
      <c r="E416" s="186"/>
    </row>
    <row r="417" spans="1:5" outlineLevel="1">
      <c r="A417" s="30" t="s">
        <v>273</v>
      </c>
      <c r="B417" s="270"/>
      <c r="C417" s="246"/>
      <c r="D417" s="186"/>
      <c r="E417" s="186"/>
    </row>
    <row r="418" spans="1:5" outlineLevel="1">
      <c r="A418" s="30" t="s">
        <v>274</v>
      </c>
      <c r="B418" s="270"/>
      <c r="C418" s="246"/>
      <c r="D418" s="186"/>
      <c r="E418" s="186"/>
    </row>
    <row r="419" spans="1:5" outlineLevel="1">
      <c r="A419" s="30" t="s">
        <v>275</v>
      </c>
      <c r="B419" s="270"/>
      <c r="C419" s="246"/>
      <c r="D419" s="186"/>
      <c r="E419" s="186"/>
    </row>
    <row r="420" spans="1:5" outlineLevel="1">
      <c r="A420" s="30" t="s">
        <v>276</v>
      </c>
      <c r="B420" s="270"/>
      <c r="C420" s="246"/>
      <c r="D420" s="186"/>
      <c r="E420" s="186"/>
    </row>
    <row r="421" spans="1:5" outlineLevel="1">
      <c r="A421" s="30" t="s">
        <v>277</v>
      </c>
      <c r="B421" s="270"/>
      <c r="C421" s="246"/>
      <c r="D421" s="186"/>
      <c r="E421" s="186"/>
    </row>
    <row r="422" spans="1:5" outlineLevel="1">
      <c r="A422" s="30" t="s">
        <v>278</v>
      </c>
      <c r="B422" s="270"/>
      <c r="C422" s="246"/>
      <c r="D422" s="186"/>
      <c r="E422" s="186"/>
    </row>
    <row r="423" spans="1:5" outlineLevel="1">
      <c r="A423" s="30" t="s">
        <v>279</v>
      </c>
      <c r="B423" s="270"/>
      <c r="C423" s="246"/>
      <c r="D423" s="186"/>
      <c r="E423" s="186"/>
    </row>
    <row r="424" spans="1:5" outlineLevel="1">
      <c r="A424" s="30" t="s">
        <v>280</v>
      </c>
      <c r="B424" s="270"/>
      <c r="C424" s="246"/>
      <c r="D424" s="186"/>
      <c r="E424" s="186"/>
    </row>
    <row r="425" spans="1:5" outlineLevel="1">
      <c r="A425" s="30" t="s">
        <v>281</v>
      </c>
      <c r="B425" s="270"/>
      <c r="C425" s="246"/>
      <c r="D425" s="186"/>
      <c r="E425" s="186"/>
    </row>
    <row r="426" spans="1:5" outlineLevel="1">
      <c r="A426" s="30" t="s">
        <v>282</v>
      </c>
      <c r="B426" s="270"/>
      <c r="C426" s="246"/>
      <c r="D426" s="186"/>
      <c r="E426" s="186"/>
    </row>
    <row r="427" spans="1:5" outlineLevel="1">
      <c r="A427" s="30" t="s">
        <v>283</v>
      </c>
      <c r="B427" s="270"/>
      <c r="C427" s="246"/>
      <c r="D427" s="186"/>
      <c r="E427" s="186"/>
    </row>
    <row r="428" spans="1:5" outlineLevel="1">
      <c r="A428" s="30" t="s">
        <v>284</v>
      </c>
      <c r="B428" s="270"/>
      <c r="C428" s="246"/>
      <c r="D428" s="186"/>
      <c r="E428" s="186"/>
    </row>
    <row r="429" spans="1:5" outlineLevel="1">
      <c r="A429" s="30" t="s">
        <v>285</v>
      </c>
      <c r="B429" s="270"/>
      <c r="C429" s="246"/>
      <c r="D429" s="186"/>
      <c r="E429" s="186"/>
    </row>
    <row r="430" spans="1:5" outlineLevel="1">
      <c r="A430" s="30" t="s">
        <v>286</v>
      </c>
      <c r="B430" s="270"/>
      <c r="C430" s="246"/>
      <c r="D430" s="186"/>
      <c r="E430" s="186"/>
    </row>
    <row r="431" spans="1:5" outlineLevel="1">
      <c r="A431" s="30" t="s">
        <v>287</v>
      </c>
      <c r="B431" s="270"/>
      <c r="C431" s="246"/>
      <c r="D431" s="186"/>
      <c r="E431" s="186"/>
    </row>
    <row r="432" spans="1:5" outlineLevel="1">
      <c r="A432" s="30" t="s">
        <v>288</v>
      </c>
      <c r="B432" s="270"/>
      <c r="C432" s="246"/>
      <c r="D432" s="186"/>
      <c r="E432" s="186"/>
    </row>
    <row r="433" spans="1:8">
      <c r="B433" s="274"/>
    </row>
    <row r="434" spans="1:8" s="212" customFormat="1" ht="21.75" customHeight="1">
      <c r="A434" s="166" t="s">
        <v>1067</v>
      </c>
      <c r="B434" s="271"/>
      <c r="C434" s="166"/>
      <c r="D434" s="183"/>
      <c r="E434" s="166"/>
    </row>
    <row r="435" spans="1:8" outlineLevel="1">
      <c r="A435" s="142" t="s">
        <v>983</v>
      </c>
      <c r="B435" s="272" t="s">
        <v>984</v>
      </c>
      <c r="C435" s="141" t="s">
        <v>985</v>
      </c>
      <c r="D435" s="184" t="s">
        <v>986</v>
      </c>
      <c r="E435" s="141" t="s">
        <v>987</v>
      </c>
      <c r="G435" s="416" t="s">
        <v>1066</v>
      </c>
      <c r="H435" s="417"/>
    </row>
    <row r="436" spans="1:8" ht="75" outlineLevel="1">
      <c r="A436" s="28" t="s">
        <v>243</v>
      </c>
      <c r="B436" s="273" t="s">
        <v>244</v>
      </c>
      <c r="C436" s="6" t="s">
        <v>245</v>
      </c>
      <c r="D436" s="185" t="s">
        <v>246</v>
      </c>
      <c r="E436" s="34" t="s">
        <v>565</v>
      </c>
      <c r="G436" s="412" t="s">
        <v>244</v>
      </c>
      <c r="H436" s="415" t="s">
        <v>495</v>
      </c>
    </row>
    <row r="437" spans="1:8" outlineLevel="1">
      <c r="A437" s="29" t="s">
        <v>21</v>
      </c>
      <c r="B437" s="270"/>
      <c r="C437" s="246"/>
      <c r="D437" s="186"/>
      <c r="E437" s="186"/>
      <c r="G437" s="413">
        <v>2015</v>
      </c>
      <c r="H437" s="414">
        <f>SUMIF(B437:B486,G437,D437:D486)</f>
        <v>0</v>
      </c>
    </row>
    <row r="438" spans="1:8" outlineLevel="1">
      <c r="A438" s="30" t="s">
        <v>23</v>
      </c>
      <c r="B438" s="270"/>
      <c r="C438" s="246"/>
      <c r="D438" s="186"/>
      <c r="E438" s="186"/>
      <c r="G438" s="413">
        <v>2014</v>
      </c>
      <c r="H438" s="414">
        <f>SUMIF(B437:B486,G438,D437:D486)</f>
        <v>0</v>
      </c>
    </row>
    <row r="439" spans="1:8" outlineLevel="1">
      <c r="A439" s="30" t="s">
        <v>25</v>
      </c>
      <c r="B439" s="270"/>
      <c r="C439" s="246"/>
      <c r="D439" s="186"/>
      <c r="E439" s="186"/>
      <c r="G439" s="413">
        <v>2013</v>
      </c>
      <c r="H439" s="414">
        <f>SUMIF(B437:B486,G439,D437:D486)</f>
        <v>0</v>
      </c>
    </row>
    <row r="440" spans="1:8" outlineLevel="1">
      <c r="A440" s="30" t="s">
        <v>32</v>
      </c>
      <c r="B440" s="270"/>
      <c r="C440" s="246"/>
      <c r="D440" s="186"/>
      <c r="E440" s="186"/>
      <c r="G440" s="413">
        <v>2012</v>
      </c>
      <c r="H440" s="414">
        <f>SUMIF(B437:B486,G440,D437:D486)</f>
        <v>0</v>
      </c>
    </row>
    <row r="441" spans="1:8" outlineLevel="1">
      <c r="A441" s="30" t="s">
        <v>40</v>
      </c>
      <c r="B441" s="270"/>
      <c r="C441" s="246"/>
      <c r="D441" s="186"/>
      <c r="E441" s="186"/>
      <c r="G441" s="413">
        <v>2011</v>
      </c>
      <c r="H441" s="414">
        <f>SUMIF(B437:B486,G441,D437:D486)</f>
        <v>0</v>
      </c>
    </row>
    <row r="442" spans="1:8" outlineLevel="1">
      <c r="A442" s="30" t="s">
        <v>42</v>
      </c>
      <c r="B442" s="270"/>
      <c r="C442" s="246"/>
      <c r="D442" s="186"/>
      <c r="E442" s="186"/>
    </row>
    <row r="443" spans="1:8" outlineLevel="1">
      <c r="A443" s="30" t="s">
        <v>152</v>
      </c>
      <c r="B443" s="270"/>
      <c r="C443" s="246"/>
      <c r="D443" s="186"/>
      <c r="E443" s="186"/>
    </row>
    <row r="444" spans="1:8" outlineLevel="1">
      <c r="A444" s="30" t="s">
        <v>161</v>
      </c>
      <c r="B444" s="270"/>
      <c r="C444" s="246"/>
      <c r="D444" s="186"/>
      <c r="E444" s="186"/>
    </row>
    <row r="445" spans="1:8" outlineLevel="1">
      <c r="A445" s="30" t="s">
        <v>247</v>
      </c>
      <c r="B445" s="270"/>
      <c r="C445" s="246"/>
      <c r="D445" s="186"/>
      <c r="E445" s="186"/>
    </row>
    <row r="446" spans="1:8" outlineLevel="1">
      <c r="A446" s="30" t="s">
        <v>248</v>
      </c>
      <c r="B446" s="270"/>
      <c r="C446" s="246"/>
      <c r="D446" s="186"/>
      <c r="E446" s="186"/>
    </row>
    <row r="447" spans="1:8" outlineLevel="1">
      <c r="A447" s="30" t="s">
        <v>249</v>
      </c>
      <c r="B447" s="270"/>
      <c r="C447" s="246"/>
      <c r="D447" s="186"/>
      <c r="E447" s="186"/>
    </row>
    <row r="448" spans="1:8" outlineLevel="1">
      <c r="A448" s="30" t="s">
        <v>250</v>
      </c>
      <c r="B448" s="270"/>
      <c r="C448" s="246"/>
      <c r="D448" s="186"/>
      <c r="E448" s="186"/>
    </row>
    <row r="449" spans="1:5" outlineLevel="1">
      <c r="A449" s="30" t="s">
        <v>251</v>
      </c>
      <c r="B449" s="270"/>
      <c r="C449" s="246"/>
      <c r="D449" s="186"/>
      <c r="E449" s="186"/>
    </row>
    <row r="450" spans="1:5" outlineLevel="1">
      <c r="A450" s="30" t="s">
        <v>252</v>
      </c>
      <c r="B450" s="270"/>
      <c r="C450" s="246"/>
      <c r="D450" s="186"/>
      <c r="E450" s="186"/>
    </row>
    <row r="451" spans="1:5" outlineLevel="1">
      <c r="A451" s="30" t="s">
        <v>253</v>
      </c>
      <c r="B451" s="270"/>
      <c r="C451" s="246"/>
      <c r="D451" s="186"/>
      <c r="E451" s="186"/>
    </row>
    <row r="452" spans="1:5" outlineLevel="1">
      <c r="A452" s="30" t="s">
        <v>254</v>
      </c>
      <c r="B452" s="270"/>
      <c r="C452" s="246"/>
      <c r="D452" s="186"/>
      <c r="E452" s="186"/>
    </row>
    <row r="453" spans="1:5" outlineLevel="1">
      <c r="A453" s="30" t="s">
        <v>255</v>
      </c>
      <c r="B453" s="270"/>
      <c r="C453" s="246"/>
      <c r="D453" s="186"/>
      <c r="E453" s="186"/>
    </row>
    <row r="454" spans="1:5" outlineLevel="1">
      <c r="A454" s="30" t="s">
        <v>256</v>
      </c>
      <c r="B454" s="270"/>
      <c r="C454" s="246"/>
      <c r="D454" s="186"/>
      <c r="E454" s="186"/>
    </row>
    <row r="455" spans="1:5" outlineLevel="1">
      <c r="A455" s="30" t="s">
        <v>257</v>
      </c>
      <c r="B455" s="270"/>
      <c r="C455" s="246"/>
      <c r="D455" s="186"/>
      <c r="E455" s="186"/>
    </row>
    <row r="456" spans="1:5" outlineLevel="1">
      <c r="A456" s="30" t="s">
        <v>258</v>
      </c>
      <c r="B456" s="270"/>
      <c r="C456" s="246"/>
      <c r="D456" s="186"/>
      <c r="E456" s="186"/>
    </row>
    <row r="457" spans="1:5" outlineLevel="1">
      <c r="A457" s="30" t="s">
        <v>259</v>
      </c>
      <c r="B457" s="270"/>
      <c r="C457" s="246"/>
      <c r="D457" s="186"/>
      <c r="E457" s="186"/>
    </row>
    <row r="458" spans="1:5" outlineLevel="1">
      <c r="A458" s="30" t="s">
        <v>260</v>
      </c>
      <c r="B458" s="270"/>
      <c r="C458" s="246"/>
      <c r="D458" s="186"/>
      <c r="E458" s="186"/>
    </row>
    <row r="459" spans="1:5" outlineLevel="1">
      <c r="A459" s="30" t="s">
        <v>261</v>
      </c>
      <c r="B459" s="270"/>
      <c r="C459" s="246"/>
      <c r="D459" s="186"/>
      <c r="E459" s="186"/>
    </row>
    <row r="460" spans="1:5" outlineLevel="1">
      <c r="A460" s="30" t="s">
        <v>262</v>
      </c>
      <c r="B460" s="270"/>
      <c r="C460" s="246"/>
      <c r="D460" s="186"/>
      <c r="E460" s="186"/>
    </row>
    <row r="461" spans="1:5" outlineLevel="1">
      <c r="A461" s="30" t="s">
        <v>263</v>
      </c>
      <c r="B461" s="270"/>
      <c r="C461" s="246"/>
      <c r="D461" s="186"/>
      <c r="E461" s="186"/>
    </row>
    <row r="462" spans="1:5" outlineLevel="1">
      <c r="A462" s="30" t="s">
        <v>264</v>
      </c>
      <c r="B462" s="270"/>
      <c r="C462" s="246"/>
      <c r="D462" s="186"/>
      <c r="E462" s="186"/>
    </row>
    <row r="463" spans="1:5" outlineLevel="1">
      <c r="A463" s="30" t="s">
        <v>265</v>
      </c>
      <c r="B463" s="270"/>
      <c r="C463" s="246"/>
      <c r="D463" s="186"/>
      <c r="E463" s="186"/>
    </row>
    <row r="464" spans="1:5" outlineLevel="1">
      <c r="A464" s="30" t="s">
        <v>266</v>
      </c>
      <c r="B464" s="270"/>
      <c r="C464" s="246"/>
      <c r="D464" s="186"/>
      <c r="E464" s="186"/>
    </row>
    <row r="465" spans="1:5" outlineLevel="1">
      <c r="A465" s="30" t="s">
        <v>267</v>
      </c>
      <c r="B465" s="270"/>
      <c r="C465" s="246"/>
      <c r="D465" s="186"/>
      <c r="E465" s="186"/>
    </row>
    <row r="466" spans="1:5" outlineLevel="1">
      <c r="A466" s="30" t="s">
        <v>268</v>
      </c>
      <c r="B466" s="270"/>
      <c r="C466" s="246"/>
      <c r="D466" s="186"/>
      <c r="E466" s="186"/>
    </row>
    <row r="467" spans="1:5" outlineLevel="1">
      <c r="A467" s="30" t="s">
        <v>269</v>
      </c>
      <c r="B467" s="270"/>
      <c r="C467" s="246"/>
      <c r="D467" s="186"/>
      <c r="E467" s="186"/>
    </row>
    <row r="468" spans="1:5" outlineLevel="1">
      <c r="A468" s="30" t="s">
        <v>270</v>
      </c>
      <c r="B468" s="270"/>
      <c r="C468" s="246"/>
      <c r="D468" s="186"/>
      <c r="E468" s="186"/>
    </row>
    <row r="469" spans="1:5" outlineLevel="1">
      <c r="A469" s="30" t="s">
        <v>271</v>
      </c>
      <c r="B469" s="270"/>
      <c r="C469" s="246"/>
      <c r="D469" s="186"/>
      <c r="E469" s="186"/>
    </row>
    <row r="470" spans="1:5" outlineLevel="1">
      <c r="A470" s="30" t="s">
        <v>272</v>
      </c>
      <c r="B470" s="270"/>
      <c r="C470" s="246"/>
      <c r="D470" s="186"/>
      <c r="E470" s="186"/>
    </row>
    <row r="471" spans="1:5" outlineLevel="1">
      <c r="A471" s="30" t="s">
        <v>273</v>
      </c>
      <c r="B471" s="270"/>
      <c r="C471" s="246"/>
      <c r="D471" s="186"/>
      <c r="E471" s="186"/>
    </row>
    <row r="472" spans="1:5" outlineLevel="1">
      <c r="A472" s="30" t="s">
        <v>274</v>
      </c>
      <c r="B472" s="270"/>
      <c r="C472" s="246"/>
      <c r="D472" s="186"/>
      <c r="E472" s="186"/>
    </row>
    <row r="473" spans="1:5" outlineLevel="1">
      <c r="A473" s="30" t="s">
        <v>275</v>
      </c>
      <c r="B473" s="270"/>
      <c r="C473" s="246"/>
      <c r="D473" s="186"/>
      <c r="E473" s="186"/>
    </row>
    <row r="474" spans="1:5" outlineLevel="1">
      <c r="A474" s="30" t="s">
        <v>276</v>
      </c>
      <c r="B474" s="270"/>
      <c r="C474" s="246"/>
      <c r="D474" s="186"/>
      <c r="E474" s="186"/>
    </row>
    <row r="475" spans="1:5" outlineLevel="1">
      <c r="A475" s="30" t="s">
        <v>277</v>
      </c>
      <c r="B475" s="270"/>
      <c r="C475" s="246"/>
      <c r="D475" s="186"/>
      <c r="E475" s="186"/>
    </row>
    <row r="476" spans="1:5" outlineLevel="1">
      <c r="A476" s="30" t="s">
        <v>278</v>
      </c>
      <c r="B476" s="270"/>
      <c r="C476" s="246"/>
      <c r="D476" s="186"/>
      <c r="E476" s="186"/>
    </row>
    <row r="477" spans="1:5" outlineLevel="1">
      <c r="A477" s="30" t="s">
        <v>279</v>
      </c>
      <c r="B477" s="270"/>
      <c r="C477" s="246"/>
      <c r="D477" s="186"/>
      <c r="E477" s="186"/>
    </row>
    <row r="478" spans="1:5" outlineLevel="1">
      <c r="A478" s="30" t="s">
        <v>280</v>
      </c>
      <c r="B478" s="270"/>
      <c r="C478" s="246"/>
      <c r="D478" s="186"/>
      <c r="E478" s="186"/>
    </row>
    <row r="479" spans="1:5" outlineLevel="1">
      <c r="A479" s="30" t="s">
        <v>281</v>
      </c>
      <c r="B479" s="270"/>
      <c r="C479" s="246"/>
      <c r="D479" s="186"/>
      <c r="E479" s="186"/>
    </row>
    <row r="480" spans="1:5" outlineLevel="1">
      <c r="A480" s="30" t="s">
        <v>282</v>
      </c>
      <c r="B480" s="270"/>
      <c r="C480" s="246"/>
      <c r="D480" s="186"/>
      <c r="E480" s="186"/>
    </row>
    <row r="481" spans="1:8" outlineLevel="1">
      <c r="A481" s="30" t="s">
        <v>283</v>
      </c>
      <c r="B481" s="270"/>
      <c r="C481" s="246"/>
      <c r="D481" s="186"/>
      <c r="E481" s="186"/>
    </row>
    <row r="482" spans="1:8" outlineLevel="1">
      <c r="A482" s="30" t="s">
        <v>284</v>
      </c>
      <c r="B482" s="270"/>
      <c r="C482" s="246"/>
      <c r="D482" s="186"/>
      <c r="E482" s="186"/>
    </row>
    <row r="483" spans="1:8" outlineLevel="1">
      <c r="A483" s="30" t="s">
        <v>285</v>
      </c>
      <c r="B483" s="270"/>
      <c r="C483" s="246"/>
      <c r="D483" s="186"/>
      <c r="E483" s="186"/>
    </row>
    <row r="484" spans="1:8" outlineLevel="1">
      <c r="A484" s="30" t="s">
        <v>286</v>
      </c>
      <c r="B484" s="270"/>
      <c r="C484" s="246"/>
      <c r="D484" s="186"/>
      <c r="E484" s="186"/>
    </row>
    <row r="485" spans="1:8" outlineLevel="1">
      <c r="A485" s="30" t="s">
        <v>287</v>
      </c>
      <c r="B485" s="270"/>
      <c r="C485" s="246"/>
      <c r="D485" s="186"/>
      <c r="E485" s="186"/>
    </row>
    <row r="486" spans="1:8" outlineLevel="1">
      <c r="A486" s="30" t="s">
        <v>288</v>
      </c>
      <c r="B486" s="270"/>
      <c r="C486" s="246"/>
      <c r="D486" s="186"/>
      <c r="E486" s="186"/>
    </row>
    <row r="487" spans="1:8">
      <c r="B487" s="274"/>
    </row>
    <row r="488" spans="1:8" s="212" customFormat="1" ht="18.75" customHeight="1">
      <c r="A488" s="166" t="s">
        <v>1052</v>
      </c>
      <c r="B488" s="271"/>
      <c r="C488" s="166"/>
      <c r="D488" s="183"/>
      <c r="E488" s="166"/>
    </row>
    <row r="489" spans="1:8" outlineLevel="1">
      <c r="A489" s="142" t="s">
        <v>983</v>
      </c>
      <c r="B489" s="272" t="s">
        <v>984</v>
      </c>
      <c r="C489" s="141" t="s">
        <v>985</v>
      </c>
      <c r="D489" s="184" t="s">
        <v>986</v>
      </c>
      <c r="E489" s="141" t="s">
        <v>987</v>
      </c>
      <c r="G489" s="416" t="s">
        <v>1245</v>
      </c>
      <c r="H489" s="417"/>
    </row>
    <row r="490" spans="1:8" ht="75" outlineLevel="1">
      <c r="A490" s="28" t="s">
        <v>243</v>
      </c>
      <c r="B490" s="273" t="s">
        <v>244</v>
      </c>
      <c r="C490" s="6" t="s">
        <v>245</v>
      </c>
      <c r="D490" s="185" t="s">
        <v>246</v>
      </c>
      <c r="E490" s="34" t="s">
        <v>565</v>
      </c>
      <c r="G490" s="412" t="s">
        <v>244</v>
      </c>
      <c r="H490" s="415" t="s">
        <v>495</v>
      </c>
    </row>
    <row r="491" spans="1:8" outlineLevel="1">
      <c r="A491" s="29" t="s">
        <v>21</v>
      </c>
      <c r="B491" s="270"/>
      <c r="C491" s="248"/>
      <c r="D491" s="186"/>
      <c r="E491" s="247"/>
      <c r="G491" s="413">
        <v>2015</v>
      </c>
      <c r="H491" s="414">
        <f>SUMIF(B491:B540,G491,D491:D540)</f>
        <v>0</v>
      </c>
    </row>
    <row r="492" spans="1:8" outlineLevel="1">
      <c r="A492" s="30" t="s">
        <v>23</v>
      </c>
      <c r="B492" s="270"/>
      <c r="C492" s="246"/>
      <c r="D492" s="186"/>
      <c r="E492" s="186"/>
      <c r="G492" s="413">
        <v>2014</v>
      </c>
      <c r="H492" s="414">
        <f>SUMIF(B491:B540,G492,D491:D540)</f>
        <v>0</v>
      </c>
    </row>
    <row r="493" spans="1:8" outlineLevel="1">
      <c r="A493" s="30" t="s">
        <v>25</v>
      </c>
      <c r="B493" s="270"/>
      <c r="C493" s="246"/>
      <c r="D493" s="186"/>
      <c r="E493" s="186"/>
      <c r="G493" s="413">
        <v>2013</v>
      </c>
      <c r="H493" s="414">
        <f>SUMIF(B491:B540,G493,D491:D540)</f>
        <v>0</v>
      </c>
    </row>
    <row r="494" spans="1:8" outlineLevel="1">
      <c r="A494" s="30" t="s">
        <v>32</v>
      </c>
      <c r="B494" s="270"/>
      <c r="C494" s="246"/>
      <c r="D494" s="186"/>
      <c r="E494" s="186"/>
      <c r="G494" s="413">
        <v>2012</v>
      </c>
      <c r="H494" s="414">
        <f>SUMIF(B491:B540,G494,D491:D540)</f>
        <v>0</v>
      </c>
    </row>
    <row r="495" spans="1:8" outlineLevel="1">
      <c r="A495" s="30" t="s">
        <v>40</v>
      </c>
      <c r="B495" s="270"/>
      <c r="C495" s="246"/>
      <c r="D495" s="186"/>
      <c r="E495" s="186"/>
      <c r="G495" s="413">
        <v>2011</v>
      </c>
      <c r="H495" s="414">
        <f>SUMIF(B491:B540,G495,D491:D540)</f>
        <v>0</v>
      </c>
    </row>
    <row r="496" spans="1:8" outlineLevel="1">
      <c r="A496" s="30" t="s">
        <v>42</v>
      </c>
      <c r="B496" s="270"/>
      <c r="C496" s="246"/>
      <c r="D496" s="186"/>
      <c r="E496" s="186"/>
    </row>
    <row r="497" spans="1:5" outlineLevel="1">
      <c r="A497" s="30" t="s">
        <v>152</v>
      </c>
      <c r="B497" s="270"/>
      <c r="C497" s="246"/>
      <c r="D497" s="186"/>
      <c r="E497" s="186"/>
    </row>
    <row r="498" spans="1:5" outlineLevel="1">
      <c r="A498" s="30" t="s">
        <v>161</v>
      </c>
      <c r="B498" s="270"/>
      <c r="C498" s="246"/>
      <c r="D498" s="186"/>
      <c r="E498" s="186"/>
    </row>
    <row r="499" spans="1:5" outlineLevel="1">
      <c r="A499" s="30" t="s">
        <v>247</v>
      </c>
      <c r="B499" s="270"/>
      <c r="C499" s="246"/>
      <c r="D499" s="186"/>
      <c r="E499" s="186"/>
    </row>
    <row r="500" spans="1:5" outlineLevel="1">
      <c r="A500" s="30" t="s">
        <v>248</v>
      </c>
      <c r="B500" s="270"/>
      <c r="C500" s="246"/>
      <c r="D500" s="186"/>
      <c r="E500" s="186"/>
    </row>
    <row r="501" spans="1:5" outlineLevel="1">
      <c r="A501" s="30" t="s">
        <v>249</v>
      </c>
      <c r="B501" s="270"/>
      <c r="C501" s="246"/>
      <c r="D501" s="186"/>
      <c r="E501" s="186"/>
    </row>
    <row r="502" spans="1:5" outlineLevel="1">
      <c r="A502" s="30" t="s">
        <v>250</v>
      </c>
      <c r="B502" s="270"/>
      <c r="C502" s="246"/>
      <c r="D502" s="186"/>
      <c r="E502" s="186"/>
    </row>
    <row r="503" spans="1:5" outlineLevel="1">
      <c r="A503" s="30" t="s">
        <v>251</v>
      </c>
      <c r="B503" s="270"/>
      <c r="C503" s="246"/>
      <c r="D503" s="186"/>
      <c r="E503" s="186"/>
    </row>
    <row r="504" spans="1:5" outlineLevel="1">
      <c r="A504" s="30" t="s">
        <v>252</v>
      </c>
      <c r="B504" s="270"/>
      <c r="C504" s="246"/>
      <c r="D504" s="186"/>
      <c r="E504" s="186"/>
    </row>
    <row r="505" spans="1:5" outlineLevel="1">
      <c r="A505" s="30" t="s">
        <v>253</v>
      </c>
      <c r="B505" s="270"/>
      <c r="C505" s="246"/>
      <c r="D505" s="186"/>
      <c r="E505" s="186"/>
    </row>
    <row r="506" spans="1:5" outlineLevel="1">
      <c r="A506" s="30" t="s">
        <v>254</v>
      </c>
      <c r="B506" s="270"/>
      <c r="C506" s="246"/>
      <c r="D506" s="186"/>
      <c r="E506" s="186"/>
    </row>
    <row r="507" spans="1:5" outlineLevel="1">
      <c r="A507" s="30" t="s">
        <v>255</v>
      </c>
      <c r="B507" s="270"/>
      <c r="C507" s="246"/>
      <c r="D507" s="186"/>
      <c r="E507" s="186"/>
    </row>
    <row r="508" spans="1:5" outlineLevel="1">
      <c r="A508" s="30" t="s">
        <v>256</v>
      </c>
      <c r="B508" s="270"/>
      <c r="C508" s="246"/>
      <c r="D508" s="186"/>
      <c r="E508" s="186"/>
    </row>
    <row r="509" spans="1:5" outlineLevel="1">
      <c r="A509" s="30" t="s">
        <v>257</v>
      </c>
      <c r="B509" s="270"/>
      <c r="C509" s="246"/>
      <c r="D509" s="186"/>
      <c r="E509" s="186"/>
    </row>
    <row r="510" spans="1:5" outlineLevel="1">
      <c r="A510" s="30" t="s">
        <v>258</v>
      </c>
      <c r="B510" s="270"/>
      <c r="C510" s="246"/>
      <c r="D510" s="186"/>
      <c r="E510" s="186"/>
    </row>
    <row r="511" spans="1:5" outlineLevel="1">
      <c r="A511" s="30" t="s">
        <v>259</v>
      </c>
      <c r="B511" s="270"/>
      <c r="C511" s="246"/>
      <c r="D511" s="186"/>
      <c r="E511" s="186"/>
    </row>
    <row r="512" spans="1:5" outlineLevel="1">
      <c r="A512" s="30" t="s">
        <v>260</v>
      </c>
      <c r="B512" s="270"/>
      <c r="C512" s="246"/>
      <c r="D512" s="186"/>
      <c r="E512" s="186"/>
    </row>
    <row r="513" spans="1:5" outlineLevel="1">
      <c r="A513" s="30" t="s">
        <v>261</v>
      </c>
      <c r="B513" s="270"/>
      <c r="C513" s="246"/>
      <c r="D513" s="186"/>
      <c r="E513" s="186"/>
    </row>
    <row r="514" spans="1:5" outlineLevel="1">
      <c r="A514" s="30" t="s">
        <v>262</v>
      </c>
      <c r="B514" s="270"/>
      <c r="C514" s="246"/>
      <c r="D514" s="186"/>
      <c r="E514" s="186"/>
    </row>
    <row r="515" spans="1:5" outlineLevel="1">
      <c r="A515" s="30" t="s">
        <v>263</v>
      </c>
      <c r="B515" s="270"/>
      <c r="C515" s="246"/>
      <c r="D515" s="186"/>
      <c r="E515" s="186"/>
    </row>
    <row r="516" spans="1:5" outlineLevel="1">
      <c r="A516" s="30" t="s">
        <v>264</v>
      </c>
      <c r="B516" s="270"/>
      <c r="C516" s="246"/>
      <c r="D516" s="186"/>
      <c r="E516" s="186"/>
    </row>
    <row r="517" spans="1:5" outlineLevel="1">
      <c r="A517" s="30" t="s">
        <v>265</v>
      </c>
      <c r="B517" s="270"/>
      <c r="C517" s="246"/>
      <c r="D517" s="186"/>
      <c r="E517" s="186"/>
    </row>
    <row r="518" spans="1:5" outlineLevel="1">
      <c r="A518" s="30" t="s">
        <v>266</v>
      </c>
      <c r="B518" s="270"/>
      <c r="C518" s="246"/>
      <c r="D518" s="186"/>
      <c r="E518" s="186"/>
    </row>
    <row r="519" spans="1:5" outlineLevel="1">
      <c r="A519" s="30" t="s">
        <v>267</v>
      </c>
      <c r="B519" s="270"/>
      <c r="C519" s="246"/>
      <c r="D519" s="186"/>
      <c r="E519" s="186"/>
    </row>
    <row r="520" spans="1:5" outlineLevel="1">
      <c r="A520" s="30" t="s">
        <v>268</v>
      </c>
      <c r="B520" s="270"/>
      <c r="C520" s="246"/>
      <c r="D520" s="186"/>
      <c r="E520" s="186"/>
    </row>
    <row r="521" spans="1:5" outlineLevel="1">
      <c r="A521" s="30" t="s">
        <v>269</v>
      </c>
      <c r="B521" s="270"/>
      <c r="C521" s="246"/>
      <c r="D521" s="186"/>
      <c r="E521" s="186"/>
    </row>
    <row r="522" spans="1:5" outlineLevel="1">
      <c r="A522" s="30" t="s">
        <v>270</v>
      </c>
      <c r="B522" s="270"/>
      <c r="C522" s="246"/>
      <c r="D522" s="186"/>
      <c r="E522" s="186"/>
    </row>
    <row r="523" spans="1:5" outlineLevel="1">
      <c r="A523" s="30" t="s">
        <v>271</v>
      </c>
      <c r="B523" s="270"/>
      <c r="C523" s="246"/>
      <c r="D523" s="186"/>
      <c r="E523" s="186"/>
    </row>
    <row r="524" spans="1:5" outlineLevel="1">
      <c r="A524" s="30" t="s">
        <v>272</v>
      </c>
      <c r="B524" s="270"/>
      <c r="C524" s="246"/>
      <c r="D524" s="186"/>
      <c r="E524" s="186"/>
    </row>
    <row r="525" spans="1:5" outlineLevel="1">
      <c r="A525" s="30" t="s">
        <v>273</v>
      </c>
      <c r="B525" s="270"/>
      <c r="C525" s="246"/>
      <c r="D525" s="186"/>
      <c r="E525" s="186"/>
    </row>
    <row r="526" spans="1:5" outlineLevel="1">
      <c r="A526" s="30" t="s">
        <v>274</v>
      </c>
      <c r="B526" s="270"/>
      <c r="C526" s="246"/>
      <c r="D526" s="186"/>
      <c r="E526" s="186"/>
    </row>
    <row r="527" spans="1:5" outlineLevel="1">
      <c r="A527" s="30" t="s">
        <v>275</v>
      </c>
      <c r="B527" s="270"/>
      <c r="C527" s="246"/>
      <c r="D527" s="186"/>
      <c r="E527" s="186"/>
    </row>
    <row r="528" spans="1:5" outlineLevel="1">
      <c r="A528" s="30" t="s">
        <v>276</v>
      </c>
      <c r="B528" s="270"/>
      <c r="C528" s="246"/>
      <c r="D528" s="186"/>
      <c r="E528" s="186"/>
    </row>
    <row r="529" spans="1:8" outlineLevel="1">
      <c r="A529" s="30" t="s">
        <v>277</v>
      </c>
      <c r="B529" s="270"/>
      <c r="C529" s="246"/>
      <c r="D529" s="186"/>
      <c r="E529" s="186"/>
    </row>
    <row r="530" spans="1:8" outlineLevel="1">
      <c r="A530" s="30" t="s">
        <v>278</v>
      </c>
      <c r="B530" s="270"/>
      <c r="C530" s="246"/>
      <c r="D530" s="186"/>
      <c r="E530" s="186"/>
    </row>
    <row r="531" spans="1:8" outlineLevel="1">
      <c r="A531" s="30" t="s">
        <v>279</v>
      </c>
      <c r="B531" s="270"/>
      <c r="C531" s="246"/>
      <c r="D531" s="186"/>
      <c r="E531" s="186"/>
    </row>
    <row r="532" spans="1:8" outlineLevel="1">
      <c r="A532" s="30" t="s">
        <v>280</v>
      </c>
      <c r="B532" s="270"/>
      <c r="C532" s="246"/>
      <c r="D532" s="186"/>
      <c r="E532" s="186"/>
    </row>
    <row r="533" spans="1:8" outlineLevel="1">
      <c r="A533" s="30" t="s">
        <v>281</v>
      </c>
      <c r="B533" s="270"/>
      <c r="C533" s="246"/>
      <c r="D533" s="186"/>
      <c r="E533" s="186"/>
    </row>
    <row r="534" spans="1:8" outlineLevel="1">
      <c r="A534" s="30" t="s">
        <v>282</v>
      </c>
      <c r="B534" s="270"/>
      <c r="C534" s="246"/>
      <c r="D534" s="186"/>
      <c r="E534" s="186"/>
    </row>
    <row r="535" spans="1:8" outlineLevel="1">
      <c r="A535" s="30" t="s">
        <v>283</v>
      </c>
      <c r="B535" s="270"/>
      <c r="C535" s="246"/>
      <c r="D535" s="186"/>
      <c r="E535" s="186"/>
    </row>
    <row r="536" spans="1:8" outlineLevel="1">
      <c r="A536" s="30" t="s">
        <v>284</v>
      </c>
      <c r="B536" s="270"/>
      <c r="C536" s="246"/>
      <c r="D536" s="186"/>
      <c r="E536" s="186"/>
    </row>
    <row r="537" spans="1:8" outlineLevel="1">
      <c r="A537" s="30" t="s">
        <v>285</v>
      </c>
      <c r="B537" s="270"/>
      <c r="C537" s="246"/>
      <c r="D537" s="186"/>
      <c r="E537" s="186"/>
    </row>
    <row r="538" spans="1:8" outlineLevel="1">
      <c r="A538" s="30" t="s">
        <v>286</v>
      </c>
      <c r="B538" s="270"/>
      <c r="C538" s="246"/>
      <c r="D538" s="186"/>
      <c r="E538" s="186"/>
    </row>
    <row r="539" spans="1:8" outlineLevel="1">
      <c r="A539" s="30" t="s">
        <v>287</v>
      </c>
      <c r="B539" s="270"/>
      <c r="C539" s="246"/>
      <c r="D539" s="186"/>
      <c r="E539" s="186"/>
    </row>
    <row r="540" spans="1:8" outlineLevel="1">
      <c r="A540" s="30" t="s">
        <v>288</v>
      </c>
      <c r="B540" s="270"/>
      <c r="C540" s="246"/>
      <c r="D540" s="186"/>
      <c r="E540" s="186"/>
    </row>
    <row r="541" spans="1:8">
      <c r="B541" s="274"/>
    </row>
    <row r="542" spans="1:8" s="212" customFormat="1" ht="18.75" customHeight="1">
      <c r="A542" s="166" t="s">
        <v>1053</v>
      </c>
      <c r="B542" s="271"/>
      <c r="C542" s="166"/>
      <c r="D542" s="183"/>
      <c r="E542" s="166"/>
    </row>
    <row r="543" spans="1:8" outlineLevel="1">
      <c r="A543" s="142" t="s">
        <v>983</v>
      </c>
      <c r="B543" s="272" t="s">
        <v>984</v>
      </c>
      <c r="C543" s="141" t="s">
        <v>985</v>
      </c>
      <c r="D543" s="184" t="s">
        <v>986</v>
      </c>
      <c r="E543" s="141" t="s">
        <v>987</v>
      </c>
      <c r="G543" s="416" t="s">
        <v>234</v>
      </c>
      <c r="H543" s="417"/>
    </row>
    <row r="544" spans="1:8" ht="75" outlineLevel="1">
      <c r="A544" s="28" t="s">
        <v>243</v>
      </c>
      <c r="B544" s="273" t="s">
        <v>244</v>
      </c>
      <c r="C544" s="6" t="s">
        <v>245</v>
      </c>
      <c r="D544" s="185" t="s">
        <v>246</v>
      </c>
      <c r="E544" s="34" t="s">
        <v>565</v>
      </c>
      <c r="G544" s="412" t="s">
        <v>244</v>
      </c>
      <c r="H544" s="415" t="s">
        <v>495</v>
      </c>
    </row>
    <row r="545" spans="1:8" outlineLevel="1">
      <c r="A545" s="29" t="s">
        <v>21</v>
      </c>
      <c r="B545" s="270"/>
      <c r="C545" s="246"/>
      <c r="D545" s="186"/>
      <c r="E545" s="186"/>
      <c r="G545" s="413">
        <v>2015</v>
      </c>
      <c r="H545" s="414">
        <f>SUMIF(B545:B594,G545,D545:D594)</f>
        <v>0</v>
      </c>
    </row>
    <row r="546" spans="1:8" outlineLevel="1">
      <c r="A546" s="30" t="s">
        <v>23</v>
      </c>
      <c r="B546" s="270"/>
      <c r="C546" s="246"/>
      <c r="D546" s="186"/>
      <c r="E546" s="186"/>
      <c r="G546" s="413">
        <v>2014</v>
      </c>
      <c r="H546" s="414">
        <f>SUMIF(B545:B594,G546,D545:D594)</f>
        <v>0</v>
      </c>
    </row>
    <row r="547" spans="1:8" outlineLevel="1">
      <c r="A547" s="30" t="s">
        <v>25</v>
      </c>
      <c r="B547" s="270"/>
      <c r="C547" s="246"/>
      <c r="D547" s="186"/>
      <c r="E547" s="186"/>
      <c r="G547" s="413">
        <v>2013</v>
      </c>
      <c r="H547" s="414">
        <f>SUMIF(B545:B594,G547,D545:D594)</f>
        <v>0</v>
      </c>
    </row>
    <row r="548" spans="1:8" outlineLevel="1">
      <c r="A548" s="30" t="s">
        <v>32</v>
      </c>
      <c r="B548" s="270"/>
      <c r="C548" s="246"/>
      <c r="D548" s="186"/>
      <c r="E548" s="186"/>
      <c r="G548" s="413">
        <v>2012</v>
      </c>
      <c r="H548" s="414">
        <f>SUMIF(B545:B594,G548,D545:D594)</f>
        <v>0</v>
      </c>
    </row>
    <row r="549" spans="1:8" outlineLevel="1">
      <c r="A549" s="30" t="s">
        <v>40</v>
      </c>
      <c r="B549" s="270"/>
      <c r="C549" s="246"/>
      <c r="D549" s="186"/>
      <c r="E549" s="186"/>
      <c r="G549" s="413">
        <v>2011</v>
      </c>
      <c r="H549" s="414">
        <f>SUMIF(B545:B594,G549,D545:D594)</f>
        <v>0</v>
      </c>
    </row>
    <row r="550" spans="1:8" outlineLevel="1">
      <c r="A550" s="30" t="s">
        <v>42</v>
      </c>
      <c r="B550" s="270"/>
      <c r="C550" s="246"/>
      <c r="D550" s="186"/>
      <c r="E550" s="186"/>
    </row>
    <row r="551" spans="1:8" outlineLevel="1">
      <c r="A551" s="30" t="s">
        <v>152</v>
      </c>
      <c r="B551" s="270"/>
      <c r="C551" s="246"/>
      <c r="D551" s="186"/>
      <c r="E551" s="186"/>
    </row>
    <row r="552" spans="1:8" outlineLevel="1">
      <c r="A552" s="30" t="s">
        <v>161</v>
      </c>
      <c r="B552" s="270"/>
      <c r="C552" s="246"/>
      <c r="D552" s="186"/>
      <c r="E552" s="186"/>
    </row>
    <row r="553" spans="1:8" outlineLevel="1">
      <c r="A553" s="30" t="s">
        <v>247</v>
      </c>
      <c r="B553" s="270"/>
      <c r="C553" s="246"/>
      <c r="D553" s="186"/>
      <c r="E553" s="186"/>
    </row>
    <row r="554" spans="1:8" outlineLevel="1">
      <c r="A554" s="30" t="s">
        <v>248</v>
      </c>
      <c r="B554" s="270"/>
      <c r="C554" s="246"/>
      <c r="D554" s="186"/>
      <c r="E554" s="186"/>
    </row>
    <row r="555" spans="1:8" outlineLevel="1">
      <c r="A555" s="30" t="s">
        <v>249</v>
      </c>
      <c r="B555" s="270"/>
      <c r="C555" s="246"/>
      <c r="D555" s="186"/>
      <c r="E555" s="186"/>
    </row>
    <row r="556" spans="1:8" outlineLevel="1">
      <c r="A556" s="30" t="s">
        <v>250</v>
      </c>
      <c r="B556" s="270"/>
      <c r="C556" s="246"/>
      <c r="D556" s="186"/>
      <c r="E556" s="186"/>
    </row>
    <row r="557" spans="1:8" outlineLevel="1">
      <c r="A557" s="30" t="s">
        <v>251</v>
      </c>
      <c r="B557" s="270"/>
      <c r="C557" s="246"/>
      <c r="D557" s="186"/>
      <c r="E557" s="186"/>
    </row>
    <row r="558" spans="1:8" outlineLevel="1">
      <c r="A558" s="30" t="s">
        <v>252</v>
      </c>
      <c r="B558" s="270"/>
      <c r="C558" s="246"/>
      <c r="D558" s="186"/>
      <c r="E558" s="186"/>
    </row>
    <row r="559" spans="1:8" outlineLevel="1">
      <c r="A559" s="30" t="s">
        <v>253</v>
      </c>
      <c r="B559" s="270"/>
      <c r="C559" s="246"/>
      <c r="D559" s="186"/>
      <c r="E559" s="186"/>
    </row>
    <row r="560" spans="1:8" outlineLevel="1">
      <c r="A560" s="30" t="s">
        <v>254</v>
      </c>
      <c r="B560" s="270"/>
      <c r="C560" s="246"/>
      <c r="D560" s="186"/>
      <c r="E560" s="186"/>
    </row>
    <row r="561" spans="1:5" outlineLevel="1">
      <c r="A561" s="30" t="s">
        <v>255</v>
      </c>
      <c r="B561" s="270"/>
      <c r="C561" s="246"/>
      <c r="D561" s="186"/>
      <c r="E561" s="186"/>
    </row>
    <row r="562" spans="1:5" outlineLevel="1">
      <c r="A562" s="30" t="s">
        <v>256</v>
      </c>
      <c r="B562" s="270"/>
      <c r="C562" s="246"/>
      <c r="D562" s="186"/>
      <c r="E562" s="186"/>
    </row>
    <row r="563" spans="1:5" outlineLevel="1">
      <c r="A563" s="30" t="s">
        <v>257</v>
      </c>
      <c r="B563" s="270"/>
      <c r="C563" s="246"/>
      <c r="D563" s="186"/>
      <c r="E563" s="186"/>
    </row>
    <row r="564" spans="1:5" outlineLevel="1">
      <c r="A564" s="30" t="s">
        <v>258</v>
      </c>
      <c r="B564" s="270"/>
      <c r="C564" s="246"/>
      <c r="D564" s="186"/>
      <c r="E564" s="186"/>
    </row>
    <row r="565" spans="1:5" outlineLevel="1">
      <c r="A565" s="30" t="s">
        <v>259</v>
      </c>
      <c r="B565" s="270"/>
      <c r="C565" s="246"/>
      <c r="D565" s="186"/>
      <c r="E565" s="186"/>
    </row>
    <row r="566" spans="1:5" outlineLevel="1">
      <c r="A566" s="30" t="s">
        <v>260</v>
      </c>
      <c r="B566" s="270"/>
      <c r="C566" s="246"/>
      <c r="D566" s="186"/>
      <c r="E566" s="186"/>
    </row>
    <row r="567" spans="1:5" outlineLevel="1">
      <c r="A567" s="30" t="s">
        <v>261</v>
      </c>
      <c r="B567" s="270"/>
      <c r="C567" s="246"/>
      <c r="D567" s="186"/>
      <c r="E567" s="186"/>
    </row>
    <row r="568" spans="1:5" outlineLevel="1">
      <c r="A568" s="30" t="s">
        <v>262</v>
      </c>
      <c r="B568" s="270"/>
      <c r="C568" s="246"/>
      <c r="D568" s="186"/>
      <c r="E568" s="186"/>
    </row>
    <row r="569" spans="1:5" outlineLevel="1">
      <c r="A569" s="30" t="s">
        <v>263</v>
      </c>
      <c r="B569" s="270"/>
      <c r="C569" s="246"/>
      <c r="D569" s="186"/>
      <c r="E569" s="186"/>
    </row>
    <row r="570" spans="1:5" outlineLevel="1">
      <c r="A570" s="30" t="s">
        <v>264</v>
      </c>
      <c r="B570" s="270"/>
      <c r="C570" s="246"/>
      <c r="D570" s="186"/>
      <c r="E570" s="186"/>
    </row>
    <row r="571" spans="1:5" outlineLevel="1">
      <c r="A571" s="30" t="s">
        <v>265</v>
      </c>
      <c r="B571" s="270"/>
      <c r="C571" s="246"/>
      <c r="D571" s="186"/>
      <c r="E571" s="186"/>
    </row>
    <row r="572" spans="1:5" outlineLevel="1">
      <c r="A572" s="30" t="s">
        <v>266</v>
      </c>
      <c r="B572" s="270"/>
      <c r="C572" s="246"/>
      <c r="D572" s="186"/>
      <c r="E572" s="186"/>
    </row>
    <row r="573" spans="1:5" outlineLevel="1">
      <c r="A573" s="30" t="s">
        <v>267</v>
      </c>
      <c r="B573" s="270"/>
      <c r="C573" s="246"/>
      <c r="D573" s="186"/>
      <c r="E573" s="186"/>
    </row>
    <row r="574" spans="1:5" outlineLevel="1">
      <c r="A574" s="30" t="s">
        <v>268</v>
      </c>
      <c r="B574" s="270"/>
      <c r="C574" s="246"/>
      <c r="D574" s="186"/>
      <c r="E574" s="186"/>
    </row>
    <row r="575" spans="1:5" outlineLevel="1">
      <c r="A575" s="30" t="s">
        <v>269</v>
      </c>
      <c r="B575" s="270"/>
      <c r="C575" s="246"/>
      <c r="D575" s="186"/>
      <c r="E575" s="186"/>
    </row>
    <row r="576" spans="1:5" outlineLevel="1">
      <c r="A576" s="30" t="s">
        <v>270</v>
      </c>
      <c r="B576" s="270"/>
      <c r="C576" s="246"/>
      <c r="D576" s="186"/>
      <c r="E576" s="186"/>
    </row>
    <row r="577" spans="1:5" outlineLevel="1">
      <c r="A577" s="30" t="s">
        <v>271</v>
      </c>
      <c r="B577" s="270"/>
      <c r="C577" s="246"/>
      <c r="D577" s="186"/>
      <c r="E577" s="186"/>
    </row>
    <row r="578" spans="1:5" outlineLevel="1">
      <c r="A578" s="30" t="s">
        <v>272</v>
      </c>
      <c r="B578" s="270"/>
      <c r="C578" s="246"/>
      <c r="D578" s="186"/>
      <c r="E578" s="186"/>
    </row>
    <row r="579" spans="1:5" outlineLevel="1">
      <c r="A579" s="30" t="s">
        <v>273</v>
      </c>
      <c r="B579" s="270"/>
      <c r="C579" s="246"/>
      <c r="D579" s="186"/>
      <c r="E579" s="186"/>
    </row>
    <row r="580" spans="1:5" outlineLevel="1">
      <c r="A580" s="30" t="s">
        <v>274</v>
      </c>
      <c r="B580" s="270"/>
      <c r="C580" s="246"/>
      <c r="D580" s="186"/>
      <c r="E580" s="186"/>
    </row>
    <row r="581" spans="1:5" outlineLevel="1">
      <c r="A581" s="30" t="s">
        <v>275</v>
      </c>
      <c r="B581" s="270"/>
      <c r="C581" s="246"/>
      <c r="D581" s="186"/>
      <c r="E581" s="186"/>
    </row>
    <row r="582" spans="1:5" outlineLevel="1">
      <c r="A582" s="30" t="s">
        <v>276</v>
      </c>
      <c r="B582" s="270"/>
      <c r="C582" s="246"/>
      <c r="D582" s="186"/>
      <c r="E582" s="186"/>
    </row>
    <row r="583" spans="1:5" outlineLevel="1">
      <c r="A583" s="30" t="s">
        <v>277</v>
      </c>
      <c r="B583" s="270"/>
      <c r="C583" s="246"/>
      <c r="D583" s="186"/>
      <c r="E583" s="186"/>
    </row>
    <row r="584" spans="1:5" outlineLevel="1">
      <c r="A584" s="30" t="s">
        <v>278</v>
      </c>
      <c r="B584" s="270"/>
      <c r="C584" s="246"/>
      <c r="D584" s="186"/>
      <c r="E584" s="186"/>
    </row>
    <row r="585" spans="1:5" outlineLevel="1">
      <c r="A585" s="30" t="s">
        <v>279</v>
      </c>
      <c r="B585" s="270"/>
      <c r="C585" s="246"/>
      <c r="D585" s="186"/>
      <c r="E585" s="186"/>
    </row>
    <row r="586" spans="1:5" outlineLevel="1">
      <c r="A586" s="30" t="s">
        <v>280</v>
      </c>
      <c r="B586" s="270"/>
      <c r="C586" s="246"/>
      <c r="D586" s="186"/>
      <c r="E586" s="186"/>
    </row>
    <row r="587" spans="1:5" outlineLevel="1">
      <c r="A587" s="30" t="s">
        <v>281</v>
      </c>
      <c r="B587" s="270"/>
      <c r="C587" s="246"/>
      <c r="D587" s="186"/>
      <c r="E587" s="186"/>
    </row>
    <row r="588" spans="1:5" outlineLevel="1">
      <c r="A588" s="30" t="s">
        <v>282</v>
      </c>
      <c r="B588" s="270"/>
      <c r="C588" s="246"/>
      <c r="D588" s="186"/>
      <c r="E588" s="186"/>
    </row>
    <row r="589" spans="1:5" outlineLevel="1">
      <c r="A589" s="30" t="s">
        <v>283</v>
      </c>
      <c r="B589" s="270"/>
      <c r="C589" s="246"/>
      <c r="D589" s="186"/>
      <c r="E589" s="186"/>
    </row>
    <row r="590" spans="1:5" outlineLevel="1">
      <c r="A590" s="30" t="s">
        <v>284</v>
      </c>
      <c r="B590" s="270"/>
      <c r="C590" s="246"/>
      <c r="D590" s="186"/>
      <c r="E590" s="186"/>
    </row>
    <row r="591" spans="1:5" outlineLevel="1">
      <c r="A591" s="30" t="s">
        <v>285</v>
      </c>
      <c r="B591" s="270"/>
      <c r="C591" s="246"/>
      <c r="D591" s="186"/>
      <c r="E591" s="186"/>
    </row>
    <row r="592" spans="1:5" outlineLevel="1">
      <c r="A592" s="30" t="s">
        <v>286</v>
      </c>
      <c r="B592" s="270"/>
      <c r="C592" s="246"/>
      <c r="D592" s="186"/>
      <c r="E592" s="186"/>
    </row>
    <row r="593" spans="1:11" outlineLevel="1">
      <c r="A593" s="30" t="s">
        <v>287</v>
      </c>
      <c r="B593" s="270"/>
      <c r="C593" s="246"/>
      <c r="D593" s="186"/>
      <c r="E593" s="186"/>
    </row>
    <row r="594" spans="1:11" outlineLevel="1">
      <c r="A594" s="30" t="s">
        <v>288</v>
      </c>
      <c r="B594" s="270"/>
      <c r="C594" s="246"/>
      <c r="D594" s="186"/>
      <c r="E594" s="186"/>
    </row>
    <row r="596" spans="1:11" ht="18.75">
      <c r="A596" s="166" t="s">
        <v>1291</v>
      </c>
      <c r="B596" s="271"/>
      <c r="C596" s="166"/>
      <c r="D596" s="183"/>
      <c r="E596" s="166"/>
    </row>
    <row r="597" spans="1:11" ht="62.25" customHeight="1">
      <c r="A597" s="142" t="s">
        <v>983</v>
      </c>
      <c r="B597" s="272" t="s">
        <v>984</v>
      </c>
      <c r="C597" s="141" t="s">
        <v>985</v>
      </c>
      <c r="D597" s="184" t="s">
        <v>986</v>
      </c>
      <c r="E597" s="141" t="s">
        <v>987</v>
      </c>
      <c r="F597" s="141" t="s">
        <v>988</v>
      </c>
      <c r="G597" s="141" t="s">
        <v>989</v>
      </c>
      <c r="H597" s="141" t="s">
        <v>990</v>
      </c>
      <c r="J597" s="544" t="s">
        <v>1291</v>
      </c>
      <c r="K597" s="545"/>
    </row>
    <row r="598" spans="1:11" ht="75">
      <c r="A598" s="28" t="s">
        <v>243</v>
      </c>
      <c r="B598" s="273" t="s">
        <v>244</v>
      </c>
      <c r="C598" s="294" t="s">
        <v>1286</v>
      </c>
      <c r="D598" s="273" t="s">
        <v>1287</v>
      </c>
      <c r="E598" s="294" t="s">
        <v>1288</v>
      </c>
      <c r="F598" s="185" t="s">
        <v>1289</v>
      </c>
      <c r="G598" s="34" t="s">
        <v>1292</v>
      </c>
      <c r="H598" s="34" t="s">
        <v>563</v>
      </c>
      <c r="J598" s="412" t="s">
        <v>244</v>
      </c>
      <c r="K598" s="415" t="s">
        <v>495</v>
      </c>
    </row>
    <row r="599" spans="1:11">
      <c r="A599" s="29" t="s">
        <v>21</v>
      </c>
      <c r="B599" s="270"/>
      <c r="C599" s="186"/>
      <c r="D599" s="186"/>
      <c r="E599" s="186" t="s">
        <v>1290</v>
      </c>
      <c r="F599" s="186"/>
      <c r="G599" s="186"/>
      <c r="H599" s="186"/>
      <c r="J599" s="413">
        <v>2015</v>
      </c>
      <c r="K599" s="414">
        <f>SUMIF(B599:B698,J599,F599:F698)</f>
        <v>0</v>
      </c>
    </row>
    <row r="600" spans="1:11">
      <c r="A600" s="30" t="s">
        <v>23</v>
      </c>
      <c r="B600" s="270"/>
      <c r="C600" s="186"/>
      <c r="D600" s="186"/>
      <c r="E600" s="186" t="s">
        <v>1290</v>
      </c>
      <c r="F600" s="186"/>
      <c r="G600" s="186"/>
      <c r="H600" s="186"/>
      <c r="J600" s="413">
        <v>2014</v>
      </c>
      <c r="K600" s="414">
        <f ca="1">SUMIF(B599:B698,J600,F599:F648)</f>
        <v>0</v>
      </c>
    </row>
    <row r="601" spans="1:11">
      <c r="A601" s="30" t="s">
        <v>25</v>
      </c>
      <c r="B601" s="270"/>
      <c r="C601" s="186"/>
      <c r="D601" s="186"/>
      <c r="E601" s="186" t="s">
        <v>1290</v>
      </c>
      <c r="F601" s="186"/>
      <c r="G601" s="186"/>
      <c r="H601" s="186"/>
      <c r="J601" s="413">
        <v>2013</v>
      </c>
      <c r="K601" s="414">
        <f>SUMIF(B599:B698,J601,F599:F698)</f>
        <v>0</v>
      </c>
    </row>
    <row r="602" spans="1:11">
      <c r="A602" s="30" t="s">
        <v>32</v>
      </c>
      <c r="B602" s="270"/>
      <c r="C602" s="186"/>
      <c r="D602" s="186"/>
      <c r="E602" s="186" t="s">
        <v>1290</v>
      </c>
      <c r="F602" s="186"/>
      <c r="G602" s="186"/>
      <c r="H602" s="186"/>
      <c r="J602" s="413">
        <v>2012</v>
      </c>
      <c r="K602" s="414">
        <f>SUMIF(B599:B698,J602,F599:F698)</f>
        <v>0</v>
      </c>
    </row>
    <row r="603" spans="1:11">
      <c r="A603" s="30" t="s">
        <v>40</v>
      </c>
      <c r="B603" s="270"/>
      <c r="C603" s="186"/>
      <c r="D603" s="186"/>
      <c r="E603" s="186" t="s">
        <v>1290</v>
      </c>
      <c r="F603" s="186"/>
      <c r="G603" s="186"/>
      <c r="H603" s="186"/>
      <c r="J603" s="413">
        <v>2011</v>
      </c>
      <c r="K603" s="414">
        <f>SUMIF(B599:B698,J603,F599:F6938)</f>
        <v>0</v>
      </c>
    </row>
    <row r="604" spans="1:11">
      <c r="A604" s="30" t="s">
        <v>42</v>
      </c>
      <c r="B604" s="270"/>
      <c r="C604" s="186"/>
      <c r="D604" s="186"/>
      <c r="E604" s="186" t="s">
        <v>1290</v>
      </c>
      <c r="F604" s="186"/>
      <c r="G604" s="186"/>
      <c r="H604" s="186"/>
    </row>
    <row r="605" spans="1:11">
      <c r="A605" s="30" t="s">
        <v>152</v>
      </c>
      <c r="B605" s="270"/>
      <c r="C605" s="186"/>
      <c r="D605" s="186"/>
      <c r="E605" s="186" t="s">
        <v>1290</v>
      </c>
      <c r="F605" s="186"/>
      <c r="G605" s="186"/>
      <c r="H605" s="186"/>
    </row>
    <row r="606" spans="1:11">
      <c r="A606" s="30" t="s">
        <v>161</v>
      </c>
      <c r="B606" s="270"/>
      <c r="C606" s="186"/>
      <c r="D606" s="186"/>
      <c r="E606" s="186" t="s">
        <v>1290</v>
      </c>
      <c r="F606" s="186"/>
      <c r="G606" s="186"/>
      <c r="H606" s="186"/>
    </row>
    <row r="607" spans="1:11">
      <c r="A607" s="30" t="s">
        <v>247</v>
      </c>
      <c r="B607" s="270"/>
      <c r="C607" s="186"/>
      <c r="D607" s="186"/>
      <c r="E607" s="186" t="s">
        <v>1290</v>
      </c>
      <c r="F607" s="186"/>
      <c r="G607" s="186"/>
      <c r="H607" s="186"/>
    </row>
    <row r="608" spans="1:11">
      <c r="A608" s="30" t="s">
        <v>248</v>
      </c>
      <c r="B608" s="270"/>
      <c r="C608" s="186"/>
      <c r="D608" s="186"/>
      <c r="E608" s="186" t="s">
        <v>1290</v>
      </c>
      <c r="F608" s="186"/>
      <c r="G608" s="186"/>
      <c r="H608" s="186"/>
    </row>
    <row r="609" spans="1:8">
      <c r="A609" s="30" t="s">
        <v>249</v>
      </c>
      <c r="B609" s="270"/>
      <c r="C609" s="186"/>
      <c r="D609" s="186"/>
      <c r="E609" s="186" t="s">
        <v>1290</v>
      </c>
      <c r="F609" s="186"/>
      <c r="G609" s="186"/>
      <c r="H609" s="186"/>
    </row>
    <row r="610" spans="1:8">
      <c r="A610" s="30" t="s">
        <v>250</v>
      </c>
      <c r="B610" s="270"/>
      <c r="C610" s="186"/>
      <c r="D610" s="186"/>
      <c r="E610" s="186" t="s">
        <v>1290</v>
      </c>
      <c r="F610" s="186"/>
      <c r="G610" s="186"/>
      <c r="H610" s="186"/>
    </row>
    <row r="611" spans="1:8">
      <c r="A611" s="30" t="s">
        <v>251</v>
      </c>
      <c r="B611" s="270"/>
      <c r="C611" s="186"/>
      <c r="D611" s="186"/>
      <c r="E611" s="186" t="s">
        <v>1290</v>
      </c>
      <c r="F611" s="186"/>
      <c r="G611" s="186"/>
      <c r="H611" s="186"/>
    </row>
    <row r="612" spans="1:8">
      <c r="A612" s="30" t="s">
        <v>252</v>
      </c>
      <c r="B612" s="270"/>
      <c r="C612" s="186"/>
      <c r="D612" s="186"/>
      <c r="E612" s="186" t="s">
        <v>1290</v>
      </c>
      <c r="F612" s="186"/>
      <c r="G612" s="186"/>
      <c r="H612" s="186"/>
    </row>
    <row r="613" spans="1:8">
      <c r="A613" s="30" t="s">
        <v>253</v>
      </c>
      <c r="B613" s="270"/>
      <c r="C613" s="186"/>
      <c r="D613" s="186"/>
      <c r="E613" s="186" t="s">
        <v>1290</v>
      </c>
      <c r="F613" s="186"/>
      <c r="G613" s="186"/>
      <c r="H613" s="186"/>
    </row>
    <row r="614" spans="1:8">
      <c r="A614" s="30" t="s">
        <v>254</v>
      </c>
      <c r="B614" s="270"/>
      <c r="C614" s="186"/>
      <c r="D614" s="186"/>
      <c r="E614" s="186" t="s">
        <v>1290</v>
      </c>
      <c r="F614" s="186"/>
      <c r="G614" s="186"/>
      <c r="H614" s="186"/>
    </row>
    <row r="615" spans="1:8">
      <c r="A615" s="30" t="s">
        <v>255</v>
      </c>
      <c r="B615" s="270"/>
      <c r="C615" s="186"/>
      <c r="D615" s="186"/>
      <c r="E615" s="186" t="s">
        <v>1290</v>
      </c>
      <c r="F615" s="186"/>
      <c r="G615" s="186"/>
      <c r="H615" s="186"/>
    </row>
    <row r="616" spans="1:8">
      <c r="A616" s="30" t="s">
        <v>256</v>
      </c>
      <c r="B616" s="270"/>
      <c r="C616" s="186"/>
      <c r="D616" s="186"/>
      <c r="E616" s="186" t="s">
        <v>1290</v>
      </c>
      <c r="F616" s="186"/>
      <c r="G616" s="186"/>
      <c r="H616" s="186"/>
    </row>
    <row r="617" spans="1:8">
      <c r="A617" s="30" t="s">
        <v>257</v>
      </c>
      <c r="B617" s="270"/>
      <c r="C617" s="186"/>
      <c r="D617" s="186"/>
      <c r="E617" s="186" t="s">
        <v>1290</v>
      </c>
      <c r="F617" s="186"/>
      <c r="G617" s="186"/>
      <c r="H617" s="186"/>
    </row>
    <row r="618" spans="1:8">
      <c r="A618" s="30" t="s">
        <v>258</v>
      </c>
      <c r="B618" s="270"/>
      <c r="C618" s="186"/>
      <c r="D618" s="186"/>
      <c r="E618" s="186" t="s">
        <v>1290</v>
      </c>
      <c r="F618" s="186"/>
      <c r="G618" s="186"/>
      <c r="H618" s="186"/>
    </row>
    <row r="619" spans="1:8">
      <c r="A619" s="30" t="s">
        <v>259</v>
      </c>
      <c r="B619" s="270"/>
      <c r="C619" s="186"/>
      <c r="D619" s="186"/>
      <c r="E619" s="186" t="s">
        <v>1290</v>
      </c>
      <c r="F619" s="186"/>
      <c r="G619" s="186"/>
      <c r="H619" s="186"/>
    </row>
    <row r="620" spans="1:8">
      <c r="A620" s="30" t="s">
        <v>260</v>
      </c>
      <c r="B620" s="270"/>
      <c r="C620" s="186"/>
      <c r="D620" s="186"/>
      <c r="E620" s="186" t="s">
        <v>1290</v>
      </c>
      <c r="F620" s="186"/>
      <c r="G620" s="186"/>
      <c r="H620" s="186"/>
    </row>
    <row r="621" spans="1:8">
      <c r="A621" s="30" t="s">
        <v>261</v>
      </c>
      <c r="B621" s="270"/>
      <c r="C621" s="186"/>
      <c r="D621" s="186"/>
      <c r="E621" s="186" t="s">
        <v>1290</v>
      </c>
      <c r="F621" s="186"/>
      <c r="G621" s="186"/>
      <c r="H621" s="186"/>
    </row>
    <row r="622" spans="1:8">
      <c r="A622" s="30" t="s">
        <v>262</v>
      </c>
      <c r="B622" s="270"/>
      <c r="C622" s="186"/>
      <c r="D622" s="186"/>
      <c r="E622" s="186" t="s">
        <v>1290</v>
      </c>
      <c r="F622" s="186"/>
      <c r="G622" s="186"/>
      <c r="H622" s="186"/>
    </row>
    <row r="623" spans="1:8">
      <c r="A623" s="30" t="s">
        <v>263</v>
      </c>
      <c r="B623" s="270"/>
      <c r="C623" s="186"/>
      <c r="D623" s="186"/>
      <c r="E623" s="186" t="s">
        <v>1290</v>
      </c>
      <c r="F623" s="186"/>
      <c r="G623" s="186"/>
      <c r="H623" s="186"/>
    </row>
    <row r="624" spans="1:8">
      <c r="A624" s="30" t="s">
        <v>264</v>
      </c>
      <c r="B624" s="270"/>
      <c r="C624" s="186"/>
      <c r="D624" s="186"/>
      <c r="E624" s="186" t="s">
        <v>1290</v>
      </c>
      <c r="F624" s="186"/>
      <c r="G624" s="186"/>
      <c r="H624" s="186"/>
    </row>
    <row r="625" spans="1:8">
      <c r="A625" s="30" t="s">
        <v>265</v>
      </c>
      <c r="B625" s="270"/>
      <c r="C625" s="186"/>
      <c r="D625" s="186"/>
      <c r="E625" s="186" t="s">
        <v>1290</v>
      </c>
      <c r="F625" s="186"/>
      <c r="G625" s="186"/>
      <c r="H625" s="186"/>
    </row>
    <row r="626" spans="1:8">
      <c r="A626" s="30" t="s">
        <v>266</v>
      </c>
      <c r="B626" s="270"/>
      <c r="C626" s="186"/>
      <c r="D626" s="186"/>
      <c r="E626" s="186" t="s">
        <v>1290</v>
      </c>
      <c r="F626" s="186"/>
      <c r="G626" s="186"/>
      <c r="H626" s="186"/>
    </row>
    <row r="627" spans="1:8">
      <c r="A627" s="30" t="s">
        <v>267</v>
      </c>
      <c r="B627" s="270"/>
      <c r="C627" s="186"/>
      <c r="D627" s="186"/>
      <c r="E627" s="186" t="s">
        <v>1290</v>
      </c>
      <c r="F627" s="186"/>
      <c r="G627" s="186"/>
      <c r="H627" s="186"/>
    </row>
    <row r="628" spans="1:8">
      <c r="A628" s="30" t="s">
        <v>268</v>
      </c>
      <c r="B628" s="270"/>
      <c r="C628" s="186"/>
      <c r="D628" s="186"/>
      <c r="E628" s="186" t="s">
        <v>1290</v>
      </c>
      <c r="F628" s="186"/>
      <c r="G628" s="186"/>
      <c r="H628" s="186"/>
    </row>
    <row r="629" spans="1:8">
      <c r="A629" s="30" t="s">
        <v>269</v>
      </c>
      <c r="B629" s="270"/>
      <c r="C629" s="186"/>
      <c r="D629" s="186"/>
      <c r="E629" s="186" t="s">
        <v>1290</v>
      </c>
      <c r="F629" s="186"/>
      <c r="G629" s="186"/>
      <c r="H629" s="186"/>
    </row>
    <row r="630" spans="1:8">
      <c r="A630" s="30" t="s">
        <v>270</v>
      </c>
      <c r="B630" s="270"/>
      <c r="C630" s="186"/>
      <c r="D630" s="186"/>
      <c r="E630" s="186" t="s">
        <v>1290</v>
      </c>
      <c r="F630" s="186"/>
      <c r="G630" s="186"/>
      <c r="H630" s="186"/>
    </row>
    <row r="631" spans="1:8">
      <c r="A631" s="30" t="s">
        <v>271</v>
      </c>
      <c r="B631" s="270"/>
      <c r="C631" s="186"/>
      <c r="D631" s="186"/>
      <c r="E631" s="186" t="s">
        <v>1290</v>
      </c>
      <c r="F631" s="186"/>
      <c r="G631" s="186"/>
      <c r="H631" s="186"/>
    </row>
    <row r="632" spans="1:8">
      <c r="A632" s="30" t="s">
        <v>272</v>
      </c>
      <c r="B632" s="270"/>
      <c r="C632" s="186"/>
      <c r="D632" s="186"/>
      <c r="E632" s="186" t="s">
        <v>1290</v>
      </c>
      <c r="F632" s="186"/>
      <c r="G632" s="186"/>
      <c r="H632" s="186"/>
    </row>
    <row r="633" spans="1:8">
      <c r="A633" s="30" t="s">
        <v>273</v>
      </c>
      <c r="B633" s="270"/>
      <c r="C633" s="186"/>
      <c r="D633" s="186"/>
      <c r="E633" s="186" t="s">
        <v>1290</v>
      </c>
      <c r="F633" s="186"/>
      <c r="G633" s="186"/>
      <c r="H633" s="186"/>
    </row>
    <row r="634" spans="1:8">
      <c r="A634" s="30" t="s">
        <v>274</v>
      </c>
      <c r="B634" s="270"/>
      <c r="C634" s="186"/>
      <c r="D634" s="186"/>
      <c r="E634" s="186" t="s">
        <v>1290</v>
      </c>
      <c r="F634" s="186"/>
      <c r="G634" s="186"/>
      <c r="H634" s="186"/>
    </row>
    <row r="635" spans="1:8">
      <c r="A635" s="30" t="s">
        <v>275</v>
      </c>
      <c r="B635" s="270"/>
      <c r="C635" s="186"/>
      <c r="D635" s="186"/>
      <c r="E635" s="186" t="s">
        <v>1290</v>
      </c>
      <c r="F635" s="186"/>
      <c r="G635" s="186"/>
      <c r="H635" s="186"/>
    </row>
    <row r="636" spans="1:8">
      <c r="A636" s="30" t="s">
        <v>276</v>
      </c>
      <c r="B636" s="270"/>
      <c r="C636" s="186"/>
      <c r="D636" s="186"/>
      <c r="E636" s="186" t="s">
        <v>1290</v>
      </c>
      <c r="F636" s="186"/>
      <c r="G636" s="186"/>
      <c r="H636" s="186"/>
    </row>
    <row r="637" spans="1:8">
      <c r="A637" s="30" t="s">
        <v>277</v>
      </c>
      <c r="B637" s="270"/>
      <c r="C637" s="186"/>
      <c r="D637" s="186"/>
      <c r="E637" s="186" t="s">
        <v>1290</v>
      </c>
      <c r="F637" s="186"/>
      <c r="G637" s="186"/>
      <c r="H637" s="186"/>
    </row>
    <row r="638" spans="1:8">
      <c r="A638" s="30" t="s">
        <v>278</v>
      </c>
      <c r="B638" s="270"/>
      <c r="C638" s="186"/>
      <c r="D638" s="186"/>
      <c r="E638" s="186" t="s">
        <v>1290</v>
      </c>
      <c r="F638" s="186"/>
      <c r="G638" s="186"/>
      <c r="H638" s="186"/>
    </row>
    <row r="639" spans="1:8">
      <c r="A639" s="30" t="s">
        <v>279</v>
      </c>
      <c r="B639" s="270"/>
      <c r="C639" s="186"/>
      <c r="D639" s="186"/>
      <c r="E639" s="186" t="s">
        <v>1290</v>
      </c>
      <c r="F639" s="186"/>
      <c r="G639" s="186"/>
      <c r="H639" s="186"/>
    </row>
    <row r="640" spans="1:8">
      <c r="A640" s="30" t="s">
        <v>280</v>
      </c>
      <c r="B640" s="270"/>
      <c r="C640" s="186"/>
      <c r="D640" s="186"/>
      <c r="E640" s="186" t="s">
        <v>1290</v>
      </c>
      <c r="F640" s="186"/>
      <c r="G640" s="186"/>
      <c r="H640" s="186"/>
    </row>
    <row r="641" spans="1:8">
      <c r="A641" s="30" t="s">
        <v>281</v>
      </c>
      <c r="B641" s="270"/>
      <c r="C641" s="186"/>
      <c r="D641" s="186"/>
      <c r="E641" s="186" t="s">
        <v>1290</v>
      </c>
      <c r="F641" s="186"/>
      <c r="G641" s="186"/>
      <c r="H641" s="186"/>
    </row>
    <row r="642" spans="1:8">
      <c r="A642" s="30" t="s">
        <v>282</v>
      </c>
      <c r="B642" s="270"/>
      <c r="C642" s="186"/>
      <c r="D642" s="186"/>
      <c r="E642" s="186" t="s">
        <v>1290</v>
      </c>
      <c r="F642" s="186"/>
      <c r="G642" s="186"/>
      <c r="H642" s="186"/>
    </row>
    <row r="643" spans="1:8">
      <c r="A643" s="30" t="s">
        <v>283</v>
      </c>
      <c r="B643" s="270"/>
      <c r="C643" s="186"/>
      <c r="D643" s="186"/>
      <c r="E643" s="186" t="s">
        <v>1290</v>
      </c>
      <c r="F643" s="186"/>
      <c r="G643" s="186"/>
      <c r="H643" s="186"/>
    </row>
    <row r="644" spans="1:8">
      <c r="A644" s="30" t="s">
        <v>284</v>
      </c>
      <c r="B644" s="270"/>
      <c r="C644" s="186"/>
      <c r="D644" s="186"/>
      <c r="E644" s="186" t="s">
        <v>1290</v>
      </c>
      <c r="F644" s="186"/>
      <c r="G644" s="186"/>
      <c r="H644" s="186"/>
    </row>
    <row r="645" spans="1:8">
      <c r="A645" s="30" t="s">
        <v>285</v>
      </c>
      <c r="B645" s="270"/>
      <c r="C645" s="186"/>
      <c r="D645" s="186"/>
      <c r="E645" s="186" t="s">
        <v>1290</v>
      </c>
      <c r="F645" s="186"/>
      <c r="G645" s="186"/>
      <c r="H645" s="186"/>
    </row>
    <row r="646" spans="1:8">
      <c r="A646" s="30" t="s">
        <v>286</v>
      </c>
      <c r="B646" s="270"/>
      <c r="C646" s="186"/>
      <c r="D646" s="186"/>
      <c r="E646" s="186" t="s">
        <v>1290</v>
      </c>
      <c r="F646" s="186"/>
      <c r="G646" s="186"/>
      <c r="H646" s="186"/>
    </row>
    <row r="647" spans="1:8">
      <c r="A647" s="30" t="s">
        <v>287</v>
      </c>
      <c r="B647" s="270"/>
      <c r="C647" s="186"/>
      <c r="D647" s="186"/>
      <c r="E647" s="186" t="s">
        <v>1290</v>
      </c>
      <c r="F647" s="186"/>
      <c r="G647" s="186"/>
      <c r="H647" s="186"/>
    </row>
    <row r="648" spans="1:8">
      <c r="A648" s="30" t="s">
        <v>288</v>
      </c>
      <c r="B648" s="270"/>
      <c r="C648" s="186"/>
      <c r="D648" s="186"/>
      <c r="E648" s="186" t="s">
        <v>1290</v>
      </c>
      <c r="F648" s="186"/>
      <c r="G648" s="186"/>
      <c r="H648" s="186"/>
    </row>
    <row r="649" spans="1:8">
      <c r="A649" s="30" t="s">
        <v>289</v>
      </c>
      <c r="B649" s="270"/>
      <c r="C649" s="186"/>
      <c r="D649" s="186"/>
      <c r="E649" s="186" t="s">
        <v>1290</v>
      </c>
      <c r="F649" s="186"/>
      <c r="G649" s="186"/>
      <c r="H649" s="186"/>
    </row>
    <row r="650" spans="1:8">
      <c r="A650" s="30" t="s">
        <v>290</v>
      </c>
      <c r="B650" s="270"/>
      <c r="C650" s="186"/>
      <c r="D650" s="186"/>
      <c r="E650" s="186" t="s">
        <v>1290</v>
      </c>
      <c r="F650" s="186"/>
      <c r="G650" s="186"/>
      <c r="H650" s="186"/>
    </row>
    <row r="651" spans="1:8">
      <c r="A651" s="30" t="s">
        <v>291</v>
      </c>
      <c r="B651" s="270"/>
      <c r="C651" s="186"/>
      <c r="D651" s="186"/>
      <c r="E651" s="186" t="s">
        <v>1290</v>
      </c>
      <c r="F651" s="186"/>
      <c r="G651" s="186"/>
      <c r="H651" s="186"/>
    </row>
    <row r="652" spans="1:8">
      <c r="A652" s="30" t="s">
        <v>292</v>
      </c>
      <c r="B652" s="270"/>
      <c r="C652" s="186"/>
      <c r="D652" s="186"/>
      <c r="E652" s="186" t="s">
        <v>1290</v>
      </c>
      <c r="F652" s="186"/>
      <c r="G652" s="186"/>
      <c r="H652" s="186"/>
    </row>
    <row r="653" spans="1:8">
      <c r="A653" s="30" t="s">
        <v>293</v>
      </c>
      <c r="B653" s="270"/>
      <c r="C653" s="186"/>
      <c r="D653" s="186"/>
      <c r="E653" s="186" t="s">
        <v>1290</v>
      </c>
      <c r="F653" s="186"/>
      <c r="G653" s="186"/>
      <c r="H653" s="186"/>
    </row>
    <row r="654" spans="1:8">
      <c r="A654" s="30" t="s">
        <v>294</v>
      </c>
      <c r="B654" s="270"/>
      <c r="C654" s="186"/>
      <c r="D654" s="186"/>
      <c r="E654" s="186" t="s">
        <v>1290</v>
      </c>
      <c r="F654" s="186"/>
      <c r="G654" s="186"/>
      <c r="H654" s="186"/>
    </row>
    <row r="655" spans="1:8">
      <c r="A655" s="30" t="s">
        <v>295</v>
      </c>
      <c r="B655" s="270"/>
      <c r="C655" s="186"/>
      <c r="D655" s="186"/>
      <c r="E655" s="186" t="s">
        <v>1290</v>
      </c>
      <c r="F655" s="186"/>
      <c r="G655" s="186"/>
      <c r="H655" s="186"/>
    </row>
    <row r="656" spans="1:8">
      <c r="A656" s="30" t="s">
        <v>296</v>
      </c>
      <c r="B656" s="270"/>
      <c r="C656" s="186"/>
      <c r="D656" s="186"/>
      <c r="E656" s="186" t="s">
        <v>1290</v>
      </c>
      <c r="F656" s="186"/>
      <c r="G656" s="186"/>
      <c r="H656" s="186"/>
    </row>
    <row r="657" spans="1:8">
      <c r="A657" s="30" t="s">
        <v>297</v>
      </c>
      <c r="B657" s="270"/>
      <c r="C657" s="186"/>
      <c r="D657" s="186"/>
      <c r="E657" s="186" t="s">
        <v>1290</v>
      </c>
      <c r="F657" s="186"/>
      <c r="G657" s="186"/>
      <c r="H657" s="186"/>
    </row>
    <row r="658" spans="1:8">
      <c r="A658" s="30" t="s">
        <v>298</v>
      </c>
      <c r="B658" s="270"/>
      <c r="C658" s="186"/>
      <c r="D658" s="186"/>
      <c r="E658" s="186" t="s">
        <v>1290</v>
      </c>
      <c r="F658" s="186"/>
      <c r="G658" s="186"/>
      <c r="H658" s="186"/>
    </row>
    <row r="659" spans="1:8">
      <c r="A659" s="30" t="s">
        <v>299</v>
      </c>
      <c r="B659" s="270"/>
      <c r="C659" s="186"/>
      <c r="D659" s="186"/>
      <c r="E659" s="186" t="s">
        <v>1290</v>
      </c>
      <c r="F659" s="186"/>
      <c r="G659" s="186"/>
      <c r="H659" s="186"/>
    </row>
    <row r="660" spans="1:8">
      <c r="A660" s="30" t="s">
        <v>300</v>
      </c>
      <c r="B660" s="270"/>
      <c r="C660" s="186"/>
      <c r="D660" s="186"/>
      <c r="E660" s="186" t="s">
        <v>1290</v>
      </c>
      <c r="F660" s="186"/>
      <c r="G660" s="186"/>
      <c r="H660" s="186"/>
    </row>
    <row r="661" spans="1:8">
      <c r="A661" s="30" t="s">
        <v>301</v>
      </c>
      <c r="B661" s="270"/>
      <c r="C661" s="186"/>
      <c r="D661" s="186"/>
      <c r="E661" s="186" t="s">
        <v>1290</v>
      </c>
      <c r="F661" s="186"/>
      <c r="G661" s="186"/>
      <c r="H661" s="186"/>
    </row>
    <row r="662" spans="1:8">
      <c r="A662" s="30" t="s">
        <v>302</v>
      </c>
      <c r="B662" s="270"/>
      <c r="C662" s="186"/>
      <c r="D662" s="186"/>
      <c r="E662" s="186" t="s">
        <v>1290</v>
      </c>
      <c r="F662" s="186"/>
      <c r="G662" s="186"/>
      <c r="H662" s="186"/>
    </row>
    <row r="663" spans="1:8">
      <c r="A663" s="30" t="s">
        <v>303</v>
      </c>
      <c r="B663" s="270"/>
      <c r="C663" s="186"/>
      <c r="D663" s="186"/>
      <c r="E663" s="186" t="s">
        <v>1290</v>
      </c>
      <c r="F663" s="186"/>
      <c r="G663" s="186"/>
      <c r="H663" s="186"/>
    </row>
    <row r="664" spans="1:8">
      <c r="A664" s="30" t="s">
        <v>304</v>
      </c>
      <c r="B664" s="270"/>
      <c r="C664" s="186"/>
      <c r="D664" s="186"/>
      <c r="E664" s="186" t="s">
        <v>1290</v>
      </c>
      <c r="F664" s="186"/>
      <c r="G664" s="186"/>
      <c r="H664" s="186"/>
    </row>
    <row r="665" spans="1:8">
      <c r="A665" s="30" t="s">
        <v>305</v>
      </c>
      <c r="B665" s="270"/>
      <c r="C665" s="186"/>
      <c r="D665" s="186"/>
      <c r="E665" s="186" t="s">
        <v>1290</v>
      </c>
      <c r="F665" s="186"/>
      <c r="G665" s="186"/>
      <c r="H665" s="186"/>
    </row>
    <row r="666" spans="1:8">
      <c r="A666" s="30" t="s">
        <v>306</v>
      </c>
      <c r="B666" s="270"/>
      <c r="C666" s="186"/>
      <c r="D666" s="186"/>
      <c r="E666" s="186" t="s">
        <v>1290</v>
      </c>
      <c r="F666" s="186"/>
      <c r="G666" s="186"/>
      <c r="H666" s="186"/>
    </row>
    <row r="667" spans="1:8">
      <c r="A667" s="30" t="s">
        <v>307</v>
      </c>
      <c r="B667" s="270"/>
      <c r="C667" s="186"/>
      <c r="D667" s="186"/>
      <c r="E667" s="186" t="s">
        <v>1290</v>
      </c>
      <c r="F667" s="186"/>
      <c r="G667" s="186"/>
      <c r="H667" s="186"/>
    </row>
    <row r="668" spans="1:8">
      <c r="A668" s="30" t="s">
        <v>308</v>
      </c>
      <c r="B668" s="270"/>
      <c r="C668" s="186"/>
      <c r="D668" s="186"/>
      <c r="E668" s="186" t="s">
        <v>1290</v>
      </c>
      <c r="F668" s="186"/>
      <c r="G668" s="186"/>
      <c r="H668" s="186"/>
    </row>
    <row r="669" spans="1:8">
      <c r="A669" s="30" t="s">
        <v>309</v>
      </c>
      <c r="B669" s="270"/>
      <c r="C669" s="186"/>
      <c r="D669" s="186"/>
      <c r="E669" s="186" t="s">
        <v>1290</v>
      </c>
      <c r="F669" s="186"/>
      <c r="G669" s="186"/>
      <c r="H669" s="186"/>
    </row>
    <row r="670" spans="1:8">
      <c r="A670" s="30" t="s">
        <v>310</v>
      </c>
      <c r="B670" s="270"/>
      <c r="C670" s="186"/>
      <c r="D670" s="186"/>
      <c r="E670" s="186" t="s">
        <v>1290</v>
      </c>
      <c r="F670" s="186"/>
      <c r="G670" s="186"/>
      <c r="H670" s="186"/>
    </row>
    <row r="671" spans="1:8">
      <c r="A671" s="30" t="s">
        <v>311</v>
      </c>
      <c r="B671" s="270"/>
      <c r="C671" s="186"/>
      <c r="D671" s="186"/>
      <c r="E671" s="186" t="s">
        <v>1290</v>
      </c>
      <c r="F671" s="186"/>
      <c r="G671" s="186"/>
      <c r="H671" s="186"/>
    </row>
    <row r="672" spans="1:8">
      <c r="A672" s="30" t="s">
        <v>312</v>
      </c>
      <c r="B672" s="270"/>
      <c r="C672" s="186"/>
      <c r="D672" s="186"/>
      <c r="E672" s="186" t="s">
        <v>1290</v>
      </c>
      <c r="F672" s="186"/>
      <c r="G672" s="186"/>
      <c r="H672" s="186"/>
    </row>
    <row r="673" spans="1:8">
      <c r="A673" s="30" t="s">
        <v>313</v>
      </c>
      <c r="B673" s="270"/>
      <c r="C673" s="186"/>
      <c r="D673" s="186"/>
      <c r="E673" s="186" t="s">
        <v>1290</v>
      </c>
      <c r="F673" s="186"/>
      <c r="G673" s="186"/>
      <c r="H673" s="186"/>
    </row>
    <row r="674" spans="1:8">
      <c r="A674" s="30" t="s">
        <v>314</v>
      </c>
      <c r="B674" s="270"/>
      <c r="C674" s="186"/>
      <c r="D674" s="186"/>
      <c r="E674" s="186" t="s">
        <v>1290</v>
      </c>
      <c r="F674" s="186"/>
      <c r="G674" s="186"/>
      <c r="H674" s="186"/>
    </row>
    <row r="675" spans="1:8">
      <c r="A675" s="30" t="s">
        <v>315</v>
      </c>
      <c r="B675" s="270"/>
      <c r="C675" s="186"/>
      <c r="D675" s="186"/>
      <c r="E675" s="186" t="s">
        <v>1290</v>
      </c>
      <c r="F675" s="186"/>
      <c r="G675" s="186"/>
      <c r="H675" s="186"/>
    </row>
    <row r="676" spans="1:8">
      <c r="A676" s="30" t="s">
        <v>316</v>
      </c>
      <c r="B676" s="270"/>
      <c r="C676" s="186"/>
      <c r="D676" s="186"/>
      <c r="E676" s="186" t="s">
        <v>1290</v>
      </c>
      <c r="F676" s="186"/>
      <c r="G676" s="186"/>
      <c r="H676" s="186"/>
    </row>
    <row r="677" spans="1:8">
      <c r="A677" s="30" t="s">
        <v>317</v>
      </c>
      <c r="B677" s="270"/>
      <c r="C677" s="186"/>
      <c r="D677" s="186"/>
      <c r="E677" s="186" t="s">
        <v>1290</v>
      </c>
      <c r="F677" s="186"/>
      <c r="G677" s="186"/>
      <c r="H677" s="186"/>
    </row>
    <row r="678" spans="1:8">
      <c r="A678" s="30" t="s">
        <v>318</v>
      </c>
      <c r="B678" s="270"/>
      <c r="C678" s="186"/>
      <c r="D678" s="186"/>
      <c r="E678" s="186" t="s">
        <v>1290</v>
      </c>
      <c r="F678" s="186"/>
      <c r="G678" s="186"/>
      <c r="H678" s="186"/>
    </row>
    <row r="679" spans="1:8">
      <c r="A679" s="30" t="s">
        <v>319</v>
      </c>
      <c r="B679" s="270"/>
      <c r="C679" s="186"/>
      <c r="D679" s="186"/>
      <c r="E679" s="186" t="s">
        <v>1290</v>
      </c>
      <c r="F679" s="186"/>
      <c r="G679" s="186"/>
      <c r="H679" s="186"/>
    </row>
    <row r="680" spans="1:8">
      <c r="A680" s="30" t="s">
        <v>320</v>
      </c>
      <c r="B680" s="270"/>
      <c r="C680" s="186"/>
      <c r="D680" s="186"/>
      <c r="E680" s="186" t="s">
        <v>1290</v>
      </c>
      <c r="F680" s="186"/>
      <c r="G680" s="186"/>
      <c r="H680" s="186"/>
    </row>
    <row r="681" spans="1:8">
      <c r="A681" s="30" t="s">
        <v>321</v>
      </c>
      <c r="B681" s="270"/>
      <c r="C681" s="186"/>
      <c r="D681" s="186"/>
      <c r="E681" s="186" t="s">
        <v>1290</v>
      </c>
      <c r="F681" s="186"/>
      <c r="G681" s="186"/>
      <c r="H681" s="186"/>
    </row>
    <row r="682" spans="1:8">
      <c r="A682" s="30" t="s">
        <v>322</v>
      </c>
      <c r="B682" s="270"/>
      <c r="C682" s="186"/>
      <c r="D682" s="186"/>
      <c r="E682" s="186" t="s">
        <v>1290</v>
      </c>
      <c r="F682" s="186"/>
      <c r="G682" s="186"/>
      <c r="H682" s="186"/>
    </row>
    <row r="683" spans="1:8">
      <c r="A683" s="30" t="s">
        <v>323</v>
      </c>
      <c r="B683" s="270"/>
      <c r="C683" s="186"/>
      <c r="D683" s="186"/>
      <c r="E683" s="186" t="s">
        <v>1290</v>
      </c>
      <c r="F683" s="186"/>
      <c r="G683" s="186"/>
      <c r="H683" s="186"/>
    </row>
    <row r="684" spans="1:8">
      <c r="A684" s="30" t="s">
        <v>324</v>
      </c>
      <c r="B684" s="270"/>
      <c r="C684" s="186"/>
      <c r="D684" s="186"/>
      <c r="E684" s="186" t="s">
        <v>1290</v>
      </c>
      <c r="F684" s="186"/>
      <c r="G684" s="186"/>
      <c r="H684" s="186"/>
    </row>
    <row r="685" spans="1:8">
      <c r="A685" s="30" t="s">
        <v>325</v>
      </c>
      <c r="B685" s="270"/>
      <c r="C685" s="186"/>
      <c r="D685" s="186"/>
      <c r="E685" s="186" t="s">
        <v>1290</v>
      </c>
      <c r="F685" s="186"/>
      <c r="G685" s="186"/>
      <c r="H685" s="186"/>
    </row>
    <row r="686" spans="1:8">
      <c r="A686" s="30" t="s">
        <v>326</v>
      </c>
      <c r="B686" s="270"/>
      <c r="C686" s="186"/>
      <c r="D686" s="186"/>
      <c r="E686" s="186" t="s">
        <v>1290</v>
      </c>
      <c r="F686" s="186"/>
      <c r="G686" s="186"/>
      <c r="H686" s="186"/>
    </row>
    <row r="687" spans="1:8">
      <c r="A687" s="30" t="s">
        <v>327</v>
      </c>
      <c r="B687" s="270"/>
      <c r="C687" s="186"/>
      <c r="D687" s="186"/>
      <c r="E687" s="186" t="s">
        <v>1290</v>
      </c>
      <c r="F687" s="186"/>
      <c r="G687" s="186"/>
      <c r="H687" s="186"/>
    </row>
    <row r="688" spans="1:8">
      <c r="A688" s="30" t="s">
        <v>328</v>
      </c>
      <c r="B688" s="270"/>
      <c r="C688" s="186"/>
      <c r="D688" s="186"/>
      <c r="E688" s="186" t="s">
        <v>1290</v>
      </c>
      <c r="F688" s="186"/>
      <c r="G688" s="186"/>
      <c r="H688" s="186"/>
    </row>
    <row r="689" spans="1:8">
      <c r="A689" s="30" t="s">
        <v>329</v>
      </c>
      <c r="B689" s="270"/>
      <c r="C689" s="186"/>
      <c r="D689" s="186"/>
      <c r="E689" s="186" t="s">
        <v>1290</v>
      </c>
      <c r="F689" s="186"/>
      <c r="G689" s="186"/>
      <c r="H689" s="186"/>
    </row>
    <row r="690" spans="1:8">
      <c r="A690" s="30" t="s">
        <v>330</v>
      </c>
      <c r="B690" s="270"/>
      <c r="C690" s="186"/>
      <c r="D690" s="186"/>
      <c r="E690" s="186" t="s">
        <v>1290</v>
      </c>
      <c r="F690" s="186"/>
      <c r="G690" s="186"/>
      <c r="H690" s="186"/>
    </row>
    <row r="691" spans="1:8">
      <c r="A691" s="30" t="s">
        <v>331</v>
      </c>
      <c r="B691" s="270"/>
      <c r="C691" s="186"/>
      <c r="D691" s="186"/>
      <c r="E691" s="186" t="s">
        <v>1290</v>
      </c>
      <c r="F691" s="186"/>
      <c r="G691" s="186"/>
      <c r="H691" s="186"/>
    </row>
    <row r="692" spans="1:8">
      <c r="A692" s="30" t="s">
        <v>332</v>
      </c>
      <c r="B692" s="270"/>
      <c r="C692" s="186"/>
      <c r="D692" s="186"/>
      <c r="E692" s="186" t="s">
        <v>1290</v>
      </c>
      <c r="F692" s="186"/>
      <c r="G692" s="186"/>
      <c r="H692" s="186"/>
    </row>
    <row r="693" spans="1:8">
      <c r="A693" s="30" t="s">
        <v>333</v>
      </c>
      <c r="B693" s="270"/>
      <c r="C693" s="186"/>
      <c r="D693" s="186"/>
      <c r="E693" s="186" t="s">
        <v>1290</v>
      </c>
      <c r="F693" s="186"/>
      <c r="G693" s="186"/>
      <c r="H693" s="186"/>
    </row>
    <row r="694" spans="1:8">
      <c r="A694" s="30" t="s">
        <v>334</v>
      </c>
      <c r="B694" s="270"/>
      <c r="C694" s="186"/>
      <c r="D694" s="186"/>
      <c r="E694" s="186" t="s">
        <v>1290</v>
      </c>
      <c r="F694" s="186"/>
      <c r="G694" s="186"/>
      <c r="H694" s="186"/>
    </row>
    <row r="695" spans="1:8">
      <c r="A695" s="30" t="s">
        <v>335</v>
      </c>
      <c r="B695" s="270"/>
      <c r="C695" s="186"/>
      <c r="D695" s="186"/>
      <c r="E695" s="186" t="s">
        <v>1290</v>
      </c>
      <c r="F695" s="186"/>
      <c r="G695" s="186"/>
      <c r="H695" s="186"/>
    </row>
    <row r="696" spans="1:8">
      <c r="A696" s="30" t="s">
        <v>336</v>
      </c>
      <c r="B696" s="270"/>
      <c r="C696" s="186"/>
      <c r="D696" s="186"/>
      <c r="E696" s="186" t="s">
        <v>1290</v>
      </c>
      <c r="F696" s="186"/>
      <c r="G696" s="186"/>
      <c r="H696" s="186"/>
    </row>
    <row r="697" spans="1:8">
      <c r="A697" s="30" t="s">
        <v>337</v>
      </c>
      <c r="B697" s="270"/>
      <c r="C697" s="186"/>
      <c r="D697" s="186"/>
      <c r="E697" s="186" t="s">
        <v>1290</v>
      </c>
      <c r="F697" s="186"/>
      <c r="G697" s="186"/>
      <c r="H697" s="186"/>
    </row>
    <row r="698" spans="1:8">
      <c r="A698" s="30" t="s">
        <v>338</v>
      </c>
      <c r="B698" s="270"/>
      <c r="C698" s="186"/>
      <c r="D698" s="186"/>
      <c r="E698" s="186" t="s">
        <v>1290</v>
      </c>
      <c r="F698" s="186"/>
      <c r="G698" s="186"/>
      <c r="H698" s="186"/>
    </row>
  </sheetData>
  <sheetProtection sheet="1" objects="1" scenarios="1" formatCells="0" formatColumns="0" formatRows="0" insertHyperlinks="0"/>
  <dataConsolidate/>
  <mergeCells count="1">
    <mergeCell ref="J597:K597"/>
  </mergeCells>
  <dataValidations count="2">
    <dataValidation type="list" allowBlank="1" showInputMessage="1" showErrorMessage="1" sqref="E599:E698">
      <formula1>"bitte wählen,Fremder Dritter,Assoziiertes Unternehmen, Verbundenes Unternehmen"</formula1>
    </dataValidation>
    <dataValidation type="list" allowBlank="1" showInputMessage="1" showErrorMessage="1" sqref="B5:B55 B545:B594 B491:B540 B437:B486 B383:B432 B329:B378 B275:B324 B221:B270 B167:B216 B113:B162 B59:B109 B599:B698">
      <formula1>"2011,2012,2013,2014,2015"</formula1>
    </dataValidation>
  </dataValidations>
  <pageMargins left="0.70866141732283472" right="0.54" top="0.78740157480314965" bottom="0.75" header="0.31496062992125984" footer="0.31496062992125984"/>
  <pageSetup paperSize="9" scale="40" fitToHeight="4" orientation="portrait" r:id="rId1"/>
  <headerFooter>
    <oddFooter>&amp;L&amp;D&amp;C&amp;F / &amp;A&amp;R&amp;P / &amp;N</oddFooter>
  </headerFooter>
  <rowBreaks count="5" manualBreakCount="5">
    <brk id="109" max="16383" man="1"/>
    <brk id="217" max="16383" man="1"/>
    <brk id="325" max="16383" man="1"/>
    <brk id="433" max="16383" man="1"/>
    <brk id="541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 codeName="Tabelle10">
    <tabColor theme="5" tint="0.39997558519241921"/>
    <pageSetUpPr fitToPage="1"/>
  </sheetPr>
  <dimension ref="A1:I203"/>
  <sheetViews>
    <sheetView zoomScaleNormal="100" zoomScaleSheetLayoutView="100" workbookViewId="0">
      <pane ySplit="3" topLeftCell="A10" activePane="bottomLeft" state="frozen"/>
      <selection pane="bottomLeft"/>
    </sheetView>
  </sheetViews>
  <sheetFormatPr baseColWidth="10" defaultRowHeight="12.75" customHeight="1"/>
  <cols>
    <col min="1" max="1" width="5.28515625" style="32" customWidth="1"/>
    <col min="2" max="2" width="13.140625" style="258" customWidth="1"/>
    <col min="3" max="3" width="54.140625" style="32" customWidth="1"/>
    <col min="4" max="4" width="18.42578125" style="32" customWidth="1"/>
    <col min="5" max="5" width="19.28515625" style="32" customWidth="1"/>
    <col min="6" max="6" width="30.5703125" style="32" customWidth="1"/>
    <col min="7" max="7" width="87.5703125" style="32" customWidth="1"/>
    <col min="8" max="8" width="39.140625" style="32" customWidth="1"/>
    <col min="9" max="9" width="3.28515625" style="32" customWidth="1"/>
    <col min="10" max="16384" width="11.42578125" style="32"/>
  </cols>
  <sheetData>
    <row r="1" spans="1:9" ht="18.75">
      <c r="A1" s="155" t="s">
        <v>858</v>
      </c>
      <c r="B1" s="8"/>
      <c r="C1" s="8"/>
      <c r="D1" s="8"/>
      <c r="E1" s="8"/>
      <c r="F1" s="8"/>
      <c r="G1" s="8"/>
      <c r="H1" s="462" t="str">
        <f>CONCATENATE("Firma:  ",A_Stammdaten!$B$5)</f>
        <v>Firma:  Bitte eintragen !!!</v>
      </c>
      <c r="I1" s="31"/>
    </row>
    <row r="2" spans="1:9" ht="12.75" customHeight="1">
      <c r="A2" s="142" t="s">
        <v>983</v>
      </c>
      <c r="B2" s="142" t="s">
        <v>984</v>
      </c>
      <c r="C2" s="141" t="s">
        <v>985</v>
      </c>
      <c r="D2" s="142" t="s">
        <v>986</v>
      </c>
      <c r="E2" s="141" t="s">
        <v>987</v>
      </c>
      <c r="F2" s="141" t="s">
        <v>988</v>
      </c>
      <c r="G2" s="141" t="s">
        <v>989</v>
      </c>
      <c r="H2" s="141" t="s">
        <v>990</v>
      </c>
      <c r="I2" s="31"/>
    </row>
    <row r="3" spans="1:9" s="31" customFormat="1" ht="63" customHeight="1">
      <c r="A3" s="191" t="s">
        <v>1043</v>
      </c>
      <c r="B3" s="190" t="s">
        <v>244</v>
      </c>
      <c r="C3" s="190" t="s">
        <v>339</v>
      </c>
      <c r="D3" s="191" t="s">
        <v>340</v>
      </c>
      <c r="E3" s="191" t="s">
        <v>564</v>
      </c>
      <c r="F3" s="191" t="s">
        <v>342</v>
      </c>
      <c r="G3" s="190" t="s">
        <v>343</v>
      </c>
      <c r="H3" s="191" t="s">
        <v>563</v>
      </c>
    </row>
    <row r="4" spans="1:9" s="31" customFormat="1" ht="15">
      <c r="A4" s="269" t="s">
        <v>21</v>
      </c>
      <c r="B4" s="266"/>
      <c r="C4" s="245"/>
      <c r="D4" s="245"/>
      <c r="E4" s="245"/>
      <c r="F4" s="245"/>
      <c r="G4" s="246"/>
      <c r="H4" s="245"/>
    </row>
    <row r="5" spans="1:9" s="31" customFormat="1" ht="15">
      <c r="A5" s="269" t="s">
        <v>23</v>
      </c>
      <c r="B5" s="266"/>
      <c r="C5" s="245"/>
      <c r="D5" s="245"/>
      <c r="E5" s="249"/>
      <c r="F5" s="245"/>
      <c r="G5" s="248"/>
      <c r="H5" s="245"/>
    </row>
    <row r="6" spans="1:9" s="31" customFormat="1" ht="15">
      <c r="A6" s="269" t="s">
        <v>25</v>
      </c>
      <c r="B6" s="266"/>
      <c r="C6" s="245"/>
      <c r="D6" s="245"/>
      <c r="E6" s="245"/>
      <c r="F6" s="245"/>
      <c r="G6" s="246"/>
      <c r="H6" s="245"/>
    </row>
    <row r="7" spans="1:9" s="31" customFormat="1" ht="15">
      <c r="A7" s="269" t="s">
        <v>32</v>
      </c>
      <c r="B7" s="266"/>
      <c r="C7" s="245"/>
      <c r="D7" s="245"/>
      <c r="E7" s="245"/>
      <c r="F7" s="249"/>
      <c r="G7" s="246"/>
      <c r="H7" s="245"/>
    </row>
    <row r="8" spans="1:9" s="31" customFormat="1" ht="15">
      <c r="A8" s="269" t="s">
        <v>40</v>
      </c>
      <c r="B8" s="266"/>
      <c r="C8" s="245"/>
      <c r="D8" s="245"/>
      <c r="E8" s="245"/>
      <c r="F8" s="245"/>
      <c r="G8" s="246"/>
      <c r="H8" s="245"/>
    </row>
    <row r="9" spans="1:9" s="31" customFormat="1" ht="15">
      <c r="A9" s="269" t="s">
        <v>42</v>
      </c>
      <c r="B9" s="266"/>
      <c r="C9" s="245"/>
      <c r="D9" s="245"/>
      <c r="E9" s="245"/>
      <c r="F9" s="245"/>
      <c r="G9" s="246"/>
      <c r="H9" s="245"/>
    </row>
    <row r="10" spans="1:9" s="31" customFormat="1" ht="15">
      <c r="A10" s="269" t="s">
        <v>152</v>
      </c>
      <c r="B10" s="266"/>
      <c r="C10" s="245"/>
      <c r="D10" s="245"/>
      <c r="E10" s="245"/>
      <c r="F10" s="245"/>
      <c r="G10" s="246"/>
      <c r="H10" s="186"/>
    </row>
    <row r="11" spans="1:9" s="31" customFormat="1" ht="15">
      <c r="A11" s="269" t="s">
        <v>161</v>
      </c>
      <c r="B11" s="266"/>
      <c r="C11" s="245"/>
      <c r="D11" s="245"/>
      <c r="E11" s="245"/>
      <c r="F11" s="245"/>
      <c r="G11" s="246"/>
      <c r="H11" s="186"/>
    </row>
    <row r="12" spans="1:9" s="31" customFormat="1" ht="15">
      <c r="A12" s="269" t="s">
        <v>247</v>
      </c>
      <c r="B12" s="266"/>
      <c r="C12" s="245"/>
      <c r="D12" s="245"/>
      <c r="E12" s="245"/>
      <c r="F12" s="245"/>
      <c r="G12" s="246"/>
      <c r="H12" s="186"/>
    </row>
    <row r="13" spans="1:9" s="31" customFormat="1" ht="15">
      <c r="A13" s="269" t="s">
        <v>248</v>
      </c>
      <c r="B13" s="266"/>
      <c r="C13" s="245"/>
      <c r="D13" s="245"/>
      <c r="E13" s="245"/>
      <c r="F13" s="245"/>
      <c r="G13" s="246"/>
      <c r="H13" s="186"/>
    </row>
    <row r="14" spans="1:9" s="31" customFormat="1" ht="15">
      <c r="A14" s="269" t="s">
        <v>249</v>
      </c>
      <c r="B14" s="266"/>
      <c r="C14" s="245"/>
      <c r="D14" s="245"/>
      <c r="E14" s="245"/>
      <c r="F14" s="245"/>
      <c r="G14" s="246"/>
      <c r="H14" s="186"/>
    </row>
    <row r="15" spans="1:9" s="31" customFormat="1" ht="15">
      <c r="A15" s="269" t="s">
        <v>250</v>
      </c>
      <c r="B15" s="266"/>
      <c r="C15" s="245"/>
      <c r="D15" s="245"/>
      <c r="E15" s="245"/>
      <c r="F15" s="245"/>
      <c r="G15" s="246"/>
      <c r="H15" s="186"/>
    </row>
    <row r="16" spans="1:9" s="31" customFormat="1" ht="15">
      <c r="A16" s="269" t="s">
        <v>251</v>
      </c>
      <c r="B16" s="266"/>
      <c r="C16" s="245"/>
      <c r="D16" s="245"/>
      <c r="E16" s="245"/>
      <c r="F16" s="245"/>
      <c r="G16" s="246"/>
      <c r="H16" s="186"/>
    </row>
    <row r="17" spans="1:9" s="31" customFormat="1" ht="15">
      <c r="A17" s="269" t="s">
        <v>252</v>
      </c>
      <c r="B17" s="266"/>
      <c r="C17" s="245"/>
      <c r="D17" s="245"/>
      <c r="E17" s="245"/>
      <c r="F17" s="245"/>
      <c r="G17" s="246"/>
      <c r="H17" s="186"/>
    </row>
    <row r="18" spans="1:9" s="31" customFormat="1" ht="15">
      <c r="A18" s="269" t="s">
        <v>253</v>
      </c>
      <c r="B18" s="266"/>
      <c r="C18" s="245"/>
      <c r="D18" s="245"/>
      <c r="E18" s="245"/>
      <c r="F18" s="245"/>
      <c r="G18" s="246"/>
      <c r="H18" s="186"/>
    </row>
    <row r="19" spans="1:9" s="31" customFormat="1" ht="15">
      <c r="A19" s="269" t="s">
        <v>254</v>
      </c>
      <c r="B19" s="266"/>
      <c r="C19" s="245"/>
      <c r="D19" s="245"/>
      <c r="E19" s="245"/>
      <c r="F19" s="245"/>
      <c r="G19" s="246"/>
      <c r="H19" s="186"/>
    </row>
    <row r="20" spans="1:9" s="31" customFormat="1" ht="15">
      <c r="A20" s="269" t="s">
        <v>255</v>
      </c>
      <c r="B20" s="266"/>
      <c r="C20" s="245"/>
      <c r="D20" s="245"/>
      <c r="E20" s="245"/>
      <c r="F20" s="245"/>
      <c r="G20" s="246"/>
      <c r="H20" s="186"/>
    </row>
    <row r="21" spans="1:9" s="31" customFormat="1" ht="15">
      <c r="A21" s="269" t="s">
        <v>256</v>
      </c>
      <c r="B21" s="266"/>
      <c r="C21" s="245"/>
      <c r="D21" s="245"/>
      <c r="E21" s="245"/>
      <c r="F21" s="245"/>
      <c r="G21" s="246"/>
      <c r="H21" s="186"/>
    </row>
    <row r="22" spans="1:9" ht="15">
      <c r="A22" s="269" t="s">
        <v>257</v>
      </c>
      <c r="B22" s="267"/>
      <c r="C22" s="245"/>
      <c r="D22" s="246"/>
      <c r="E22" s="246"/>
      <c r="F22" s="246"/>
      <c r="G22" s="246"/>
      <c r="H22" s="186"/>
      <c r="I22" s="33"/>
    </row>
    <row r="23" spans="1:9" ht="15">
      <c r="A23" s="269" t="s">
        <v>258</v>
      </c>
      <c r="B23" s="267"/>
      <c r="C23" s="245"/>
      <c r="D23" s="246"/>
      <c r="E23" s="246"/>
      <c r="F23" s="246"/>
      <c r="G23" s="246"/>
      <c r="H23" s="186"/>
      <c r="I23" s="33"/>
    </row>
    <row r="24" spans="1:9" ht="15">
      <c r="A24" s="269" t="s">
        <v>259</v>
      </c>
      <c r="B24" s="267"/>
      <c r="C24" s="245"/>
      <c r="D24" s="246"/>
      <c r="E24" s="246"/>
      <c r="F24" s="246"/>
      <c r="G24" s="246"/>
      <c r="H24" s="186"/>
      <c r="I24" s="33"/>
    </row>
    <row r="25" spans="1:9" ht="15">
      <c r="A25" s="269" t="s">
        <v>260</v>
      </c>
      <c r="B25" s="267"/>
      <c r="C25" s="245"/>
      <c r="D25" s="246"/>
      <c r="E25" s="246"/>
      <c r="F25" s="246"/>
      <c r="G25" s="246"/>
      <c r="H25" s="186"/>
      <c r="I25" s="33"/>
    </row>
    <row r="26" spans="1:9" ht="15">
      <c r="A26" s="269" t="s">
        <v>261</v>
      </c>
      <c r="B26" s="267"/>
      <c r="C26" s="245"/>
      <c r="D26" s="246"/>
      <c r="E26" s="246"/>
      <c r="F26" s="246"/>
      <c r="G26" s="246"/>
      <c r="H26" s="186"/>
      <c r="I26" s="33"/>
    </row>
    <row r="27" spans="1:9" ht="15">
      <c r="A27" s="269" t="s">
        <v>262</v>
      </c>
      <c r="B27" s="267"/>
      <c r="C27" s="245"/>
      <c r="D27" s="246"/>
      <c r="E27" s="246"/>
      <c r="F27" s="246"/>
      <c r="G27" s="246"/>
      <c r="H27" s="186"/>
      <c r="I27" s="33"/>
    </row>
    <row r="28" spans="1:9" ht="15">
      <c r="A28" s="269" t="s">
        <v>263</v>
      </c>
      <c r="B28" s="267"/>
      <c r="C28" s="245"/>
      <c r="D28" s="246"/>
      <c r="E28" s="246"/>
      <c r="F28" s="246"/>
      <c r="G28" s="246"/>
      <c r="H28" s="186"/>
      <c r="I28" s="33"/>
    </row>
    <row r="29" spans="1:9" ht="15">
      <c r="A29" s="269" t="s">
        <v>264</v>
      </c>
      <c r="B29" s="267"/>
      <c r="C29" s="245"/>
      <c r="D29" s="246"/>
      <c r="E29" s="246"/>
      <c r="F29" s="246"/>
      <c r="G29" s="246"/>
      <c r="H29" s="186"/>
      <c r="I29" s="33"/>
    </row>
    <row r="30" spans="1:9" ht="15">
      <c r="A30" s="269" t="s">
        <v>265</v>
      </c>
      <c r="B30" s="267"/>
      <c r="C30" s="245"/>
      <c r="D30" s="246"/>
      <c r="E30" s="246"/>
      <c r="F30" s="246"/>
      <c r="G30" s="246"/>
      <c r="H30" s="186"/>
      <c r="I30" s="33"/>
    </row>
    <row r="31" spans="1:9" ht="15">
      <c r="A31" s="269" t="s">
        <v>266</v>
      </c>
      <c r="B31" s="267"/>
      <c r="C31" s="245"/>
      <c r="D31" s="246"/>
      <c r="E31" s="246"/>
      <c r="F31" s="246"/>
      <c r="G31" s="246"/>
      <c r="H31" s="186"/>
      <c r="I31" s="33"/>
    </row>
    <row r="32" spans="1:9" ht="15">
      <c r="A32" s="269" t="s">
        <v>267</v>
      </c>
      <c r="B32" s="267"/>
      <c r="C32" s="245"/>
      <c r="D32" s="246"/>
      <c r="E32" s="246"/>
      <c r="F32" s="246"/>
      <c r="G32" s="246"/>
      <c r="H32" s="186"/>
      <c r="I32" s="33"/>
    </row>
    <row r="33" spans="1:9" ht="15">
      <c r="A33" s="269" t="s">
        <v>268</v>
      </c>
      <c r="B33" s="267"/>
      <c r="C33" s="245"/>
      <c r="D33" s="246"/>
      <c r="E33" s="246"/>
      <c r="F33" s="246"/>
      <c r="G33" s="246"/>
      <c r="H33" s="186"/>
      <c r="I33" s="33"/>
    </row>
    <row r="34" spans="1:9" ht="15">
      <c r="A34" s="269" t="s">
        <v>269</v>
      </c>
      <c r="B34" s="267"/>
      <c r="C34" s="245"/>
      <c r="D34" s="246"/>
      <c r="E34" s="246"/>
      <c r="F34" s="246"/>
      <c r="G34" s="246"/>
      <c r="H34" s="186"/>
      <c r="I34" s="33"/>
    </row>
    <row r="35" spans="1:9" ht="15">
      <c r="A35" s="269" t="s">
        <v>270</v>
      </c>
      <c r="B35" s="267"/>
      <c r="C35" s="245"/>
      <c r="D35" s="246"/>
      <c r="E35" s="246"/>
      <c r="F35" s="246"/>
      <c r="G35" s="246"/>
      <c r="H35" s="186"/>
      <c r="I35" s="33"/>
    </row>
    <row r="36" spans="1:9" ht="15">
      <c r="A36" s="269" t="s">
        <v>271</v>
      </c>
      <c r="B36" s="267"/>
      <c r="C36" s="245"/>
      <c r="D36" s="246"/>
      <c r="E36" s="246"/>
      <c r="F36" s="246"/>
      <c r="G36" s="246"/>
      <c r="H36" s="186"/>
      <c r="I36" s="33"/>
    </row>
    <row r="37" spans="1:9" ht="15">
      <c r="A37" s="269" t="s">
        <v>272</v>
      </c>
      <c r="B37" s="267"/>
      <c r="C37" s="245"/>
      <c r="D37" s="246"/>
      <c r="E37" s="246"/>
      <c r="F37" s="246"/>
      <c r="G37" s="246"/>
      <c r="H37" s="186"/>
      <c r="I37" s="33"/>
    </row>
    <row r="38" spans="1:9" ht="15">
      <c r="A38" s="269" t="s">
        <v>273</v>
      </c>
      <c r="B38" s="267"/>
      <c r="C38" s="245"/>
      <c r="D38" s="246"/>
      <c r="E38" s="246"/>
      <c r="F38" s="246"/>
      <c r="G38" s="246"/>
      <c r="H38" s="186"/>
    </row>
    <row r="39" spans="1:9" ht="15.75" customHeight="1">
      <c r="A39" s="269" t="s">
        <v>274</v>
      </c>
      <c r="B39" s="267"/>
      <c r="C39" s="245"/>
      <c r="D39" s="246"/>
      <c r="E39" s="246"/>
      <c r="F39" s="246"/>
      <c r="G39" s="246"/>
      <c r="H39" s="186"/>
    </row>
    <row r="40" spans="1:9" ht="15.75" customHeight="1">
      <c r="A40" s="269" t="s">
        <v>275</v>
      </c>
      <c r="B40" s="267"/>
      <c r="C40" s="245"/>
      <c r="D40" s="246"/>
      <c r="E40" s="246"/>
      <c r="F40" s="246"/>
      <c r="G40" s="246"/>
      <c r="H40" s="186"/>
    </row>
    <row r="41" spans="1:9" ht="15">
      <c r="A41" s="269" t="s">
        <v>276</v>
      </c>
      <c r="B41" s="267"/>
      <c r="C41" s="245"/>
      <c r="D41" s="246"/>
      <c r="E41" s="246"/>
      <c r="F41" s="246"/>
      <c r="G41" s="246"/>
      <c r="H41" s="186"/>
    </row>
    <row r="42" spans="1:9" ht="15">
      <c r="A42" s="269" t="s">
        <v>277</v>
      </c>
      <c r="B42" s="267"/>
      <c r="C42" s="245"/>
      <c r="D42" s="246"/>
      <c r="E42" s="246"/>
      <c r="F42" s="246"/>
      <c r="G42" s="246"/>
      <c r="H42" s="186"/>
    </row>
    <row r="43" spans="1:9" ht="15">
      <c r="A43" s="269" t="s">
        <v>278</v>
      </c>
      <c r="B43" s="267"/>
      <c r="C43" s="245"/>
      <c r="D43" s="246"/>
      <c r="E43" s="246"/>
      <c r="F43" s="246"/>
      <c r="G43" s="246"/>
      <c r="H43" s="186"/>
    </row>
    <row r="44" spans="1:9" ht="15">
      <c r="A44" s="269" t="s">
        <v>279</v>
      </c>
      <c r="B44" s="267"/>
      <c r="C44" s="245"/>
      <c r="D44" s="246"/>
      <c r="E44" s="246"/>
      <c r="F44" s="246"/>
      <c r="G44" s="246"/>
      <c r="H44" s="186"/>
    </row>
    <row r="45" spans="1:9" ht="15">
      <c r="A45" s="269" t="s">
        <v>280</v>
      </c>
      <c r="B45" s="267"/>
      <c r="C45" s="245"/>
      <c r="D45" s="246"/>
      <c r="E45" s="246"/>
      <c r="F45" s="246"/>
      <c r="G45" s="246"/>
      <c r="H45" s="186"/>
    </row>
    <row r="46" spans="1:9" ht="15">
      <c r="A46" s="269" t="s">
        <v>281</v>
      </c>
      <c r="B46" s="267"/>
      <c r="C46" s="245"/>
      <c r="D46" s="246"/>
      <c r="E46" s="246"/>
      <c r="F46" s="246"/>
      <c r="G46" s="246"/>
      <c r="H46" s="186"/>
    </row>
    <row r="47" spans="1:9" ht="15">
      <c r="A47" s="269" t="s">
        <v>282</v>
      </c>
      <c r="B47" s="267"/>
      <c r="C47" s="245"/>
      <c r="D47" s="246"/>
      <c r="E47" s="246"/>
      <c r="F47" s="246"/>
      <c r="G47" s="246"/>
      <c r="H47" s="186"/>
    </row>
    <row r="48" spans="1:9" ht="15">
      <c r="A48" s="269" t="s">
        <v>283</v>
      </c>
      <c r="B48" s="267"/>
      <c r="C48" s="245"/>
      <c r="D48" s="246"/>
      <c r="E48" s="246"/>
      <c r="F48" s="246"/>
      <c r="G48" s="246"/>
      <c r="H48" s="186"/>
    </row>
    <row r="49" spans="1:8" ht="15">
      <c r="A49" s="269" t="s">
        <v>284</v>
      </c>
      <c r="B49" s="267"/>
      <c r="C49" s="245"/>
      <c r="D49" s="246"/>
      <c r="E49" s="246"/>
      <c r="F49" s="246"/>
      <c r="G49" s="246"/>
      <c r="H49" s="186"/>
    </row>
    <row r="50" spans="1:8" ht="15">
      <c r="A50" s="269" t="s">
        <v>285</v>
      </c>
      <c r="B50" s="267"/>
      <c r="C50" s="245"/>
      <c r="D50" s="246"/>
      <c r="E50" s="246"/>
      <c r="F50" s="246"/>
      <c r="G50" s="246"/>
      <c r="H50" s="186"/>
    </row>
    <row r="51" spans="1:8" ht="15">
      <c r="A51" s="269" t="s">
        <v>286</v>
      </c>
      <c r="B51" s="267"/>
      <c r="C51" s="245"/>
      <c r="D51" s="246"/>
      <c r="E51" s="246"/>
      <c r="F51" s="246"/>
      <c r="G51" s="246"/>
      <c r="H51" s="186"/>
    </row>
    <row r="52" spans="1:8" ht="15.75" customHeight="1">
      <c r="A52" s="269" t="s">
        <v>287</v>
      </c>
      <c r="B52" s="267"/>
      <c r="C52" s="245"/>
      <c r="D52" s="246"/>
      <c r="E52" s="246"/>
      <c r="F52" s="246"/>
      <c r="G52" s="246"/>
      <c r="H52" s="186"/>
    </row>
    <row r="53" spans="1:8" ht="15">
      <c r="A53" s="269" t="s">
        <v>288</v>
      </c>
      <c r="B53" s="267"/>
      <c r="C53" s="245"/>
      <c r="D53" s="246"/>
      <c r="E53" s="246"/>
      <c r="F53" s="246"/>
      <c r="G53" s="246"/>
      <c r="H53" s="186"/>
    </row>
    <row r="54" spans="1:8" ht="15">
      <c r="A54" s="269" t="s">
        <v>289</v>
      </c>
      <c r="B54" s="267"/>
      <c r="C54" s="245"/>
      <c r="D54" s="246"/>
      <c r="E54" s="246"/>
      <c r="F54" s="246"/>
      <c r="G54" s="246"/>
      <c r="H54" s="186"/>
    </row>
    <row r="55" spans="1:8" ht="15">
      <c r="A55" s="269" t="s">
        <v>290</v>
      </c>
      <c r="B55" s="267"/>
      <c r="C55" s="245"/>
      <c r="D55" s="246"/>
      <c r="E55" s="246"/>
      <c r="F55" s="246"/>
      <c r="G55" s="246"/>
      <c r="H55" s="186"/>
    </row>
    <row r="56" spans="1:8" ht="15">
      <c r="A56" s="269" t="s">
        <v>291</v>
      </c>
      <c r="B56" s="267"/>
      <c r="C56" s="245"/>
      <c r="D56" s="246"/>
      <c r="E56" s="246"/>
      <c r="F56" s="246"/>
      <c r="G56" s="246"/>
      <c r="H56" s="186"/>
    </row>
    <row r="57" spans="1:8" ht="15">
      <c r="A57" s="269" t="s">
        <v>292</v>
      </c>
      <c r="B57" s="267"/>
      <c r="C57" s="245"/>
      <c r="D57" s="246"/>
      <c r="E57" s="246"/>
      <c r="F57" s="246"/>
      <c r="G57" s="246"/>
      <c r="H57" s="186"/>
    </row>
    <row r="58" spans="1:8" ht="15">
      <c r="A58" s="269" t="s">
        <v>293</v>
      </c>
      <c r="B58" s="267"/>
      <c r="C58" s="245"/>
      <c r="D58" s="246"/>
      <c r="E58" s="246"/>
      <c r="F58" s="246"/>
      <c r="G58" s="246"/>
      <c r="H58" s="186"/>
    </row>
    <row r="59" spans="1:8" ht="15">
      <c r="A59" s="269" t="s">
        <v>294</v>
      </c>
      <c r="B59" s="267"/>
      <c r="C59" s="245"/>
      <c r="D59" s="246"/>
      <c r="E59" s="246"/>
      <c r="F59" s="246"/>
      <c r="G59" s="246"/>
      <c r="H59" s="186"/>
    </row>
    <row r="60" spans="1:8" ht="15">
      <c r="A60" s="269" t="s">
        <v>295</v>
      </c>
      <c r="B60" s="267"/>
      <c r="C60" s="245"/>
      <c r="D60" s="246"/>
      <c r="E60" s="246"/>
      <c r="F60" s="246"/>
      <c r="G60" s="246"/>
      <c r="H60" s="186"/>
    </row>
    <row r="61" spans="1:8" ht="15">
      <c r="A61" s="269" t="s">
        <v>296</v>
      </c>
      <c r="B61" s="267"/>
      <c r="C61" s="245"/>
      <c r="D61" s="246"/>
      <c r="E61" s="246"/>
      <c r="F61" s="246"/>
      <c r="G61" s="246"/>
      <c r="H61" s="186"/>
    </row>
    <row r="62" spans="1:8" ht="15">
      <c r="A62" s="269" t="s">
        <v>297</v>
      </c>
      <c r="B62" s="267"/>
      <c r="C62" s="245"/>
      <c r="D62" s="246"/>
      <c r="E62" s="246"/>
      <c r="F62" s="246"/>
      <c r="G62" s="246"/>
      <c r="H62" s="186"/>
    </row>
    <row r="63" spans="1:8" ht="15.75" customHeight="1">
      <c r="A63" s="269" t="s">
        <v>298</v>
      </c>
      <c r="B63" s="267"/>
      <c r="C63" s="245"/>
      <c r="D63" s="246"/>
      <c r="E63" s="246"/>
      <c r="F63" s="246"/>
      <c r="G63" s="246"/>
      <c r="H63" s="186"/>
    </row>
    <row r="64" spans="1:8" ht="15.75" customHeight="1">
      <c r="A64" s="269" t="s">
        <v>299</v>
      </c>
      <c r="B64" s="267"/>
      <c r="C64" s="245"/>
      <c r="D64" s="246"/>
      <c r="E64" s="246"/>
      <c r="F64" s="246"/>
      <c r="G64" s="246"/>
      <c r="H64" s="186"/>
    </row>
    <row r="65" spans="1:8" ht="15">
      <c r="A65" s="269" t="s">
        <v>300</v>
      </c>
      <c r="B65" s="267"/>
      <c r="C65" s="245"/>
      <c r="D65" s="246"/>
      <c r="E65" s="246"/>
      <c r="F65" s="246"/>
      <c r="G65" s="246"/>
      <c r="H65" s="186"/>
    </row>
    <row r="66" spans="1:8" ht="15">
      <c r="A66" s="269" t="s">
        <v>301</v>
      </c>
      <c r="B66" s="267"/>
      <c r="C66" s="245"/>
      <c r="D66" s="246"/>
      <c r="E66" s="246"/>
      <c r="F66" s="246"/>
      <c r="G66" s="246"/>
      <c r="H66" s="186"/>
    </row>
    <row r="67" spans="1:8" ht="15">
      <c r="A67" s="269" t="s">
        <v>302</v>
      </c>
      <c r="B67" s="267"/>
      <c r="C67" s="245"/>
      <c r="D67" s="246"/>
      <c r="E67" s="246"/>
      <c r="F67" s="246"/>
      <c r="G67" s="246"/>
      <c r="H67" s="186"/>
    </row>
    <row r="68" spans="1:8" ht="15">
      <c r="A68" s="269" t="s">
        <v>303</v>
      </c>
      <c r="B68" s="267"/>
      <c r="C68" s="245"/>
      <c r="D68" s="246"/>
      <c r="E68" s="246"/>
      <c r="F68" s="246"/>
      <c r="G68" s="246"/>
      <c r="H68" s="186"/>
    </row>
    <row r="69" spans="1:8" ht="15">
      <c r="A69" s="269" t="s">
        <v>304</v>
      </c>
      <c r="B69" s="267"/>
      <c r="C69" s="245"/>
      <c r="D69" s="246"/>
      <c r="E69" s="246"/>
      <c r="F69" s="246"/>
      <c r="G69" s="246"/>
      <c r="H69" s="186"/>
    </row>
    <row r="70" spans="1:8" ht="15">
      <c r="A70" s="269" t="s">
        <v>305</v>
      </c>
      <c r="B70" s="267"/>
      <c r="C70" s="245"/>
      <c r="D70" s="246"/>
      <c r="E70" s="246"/>
      <c r="F70" s="246"/>
      <c r="G70" s="246"/>
      <c r="H70" s="186"/>
    </row>
    <row r="71" spans="1:8" ht="15">
      <c r="A71" s="269" t="s">
        <v>306</v>
      </c>
      <c r="B71" s="267"/>
      <c r="C71" s="245"/>
      <c r="D71" s="246"/>
      <c r="E71" s="246"/>
      <c r="F71" s="246"/>
      <c r="G71" s="246"/>
      <c r="H71" s="186"/>
    </row>
    <row r="72" spans="1:8" ht="15">
      <c r="A72" s="269" t="s">
        <v>307</v>
      </c>
      <c r="B72" s="267"/>
      <c r="C72" s="245"/>
      <c r="D72" s="246"/>
      <c r="E72" s="246"/>
      <c r="F72" s="246"/>
      <c r="G72" s="246"/>
      <c r="H72" s="186"/>
    </row>
    <row r="73" spans="1:8" ht="15">
      <c r="A73" s="269" t="s">
        <v>308</v>
      </c>
      <c r="B73" s="267"/>
      <c r="C73" s="245"/>
      <c r="D73" s="246"/>
      <c r="E73" s="246"/>
      <c r="F73" s="246"/>
      <c r="G73" s="246"/>
      <c r="H73" s="186"/>
    </row>
    <row r="74" spans="1:8" ht="15">
      <c r="A74" s="269" t="s">
        <v>309</v>
      </c>
      <c r="B74" s="267"/>
      <c r="C74" s="245"/>
      <c r="D74" s="246"/>
      <c r="E74" s="246"/>
      <c r="F74" s="246"/>
      <c r="G74" s="246"/>
      <c r="H74" s="186"/>
    </row>
    <row r="75" spans="1:8" ht="15">
      <c r="A75" s="269" t="s">
        <v>310</v>
      </c>
      <c r="B75" s="267"/>
      <c r="C75" s="245"/>
      <c r="D75" s="246"/>
      <c r="E75" s="246"/>
      <c r="F75" s="246"/>
      <c r="G75" s="246"/>
      <c r="H75" s="186"/>
    </row>
    <row r="76" spans="1:8" ht="15">
      <c r="A76" s="269" t="s">
        <v>311</v>
      </c>
      <c r="B76" s="267"/>
      <c r="C76" s="245"/>
      <c r="D76" s="246"/>
      <c r="E76" s="246"/>
      <c r="F76" s="246"/>
      <c r="G76" s="246"/>
      <c r="H76" s="186"/>
    </row>
    <row r="77" spans="1:8" ht="15">
      <c r="A77" s="269" t="s">
        <v>312</v>
      </c>
      <c r="B77" s="267"/>
      <c r="C77" s="245"/>
      <c r="D77" s="246"/>
      <c r="E77" s="246"/>
      <c r="F77" s="246"/>
      <c r="G77" s="246"/>
      <c r="H77" s="186"/>
    </row>
    <row r="78" spans="1:8" ht="15">
      <c r="A78" s="269" t="s">
        <v>313</v>
      </c>
      <c r="B78" s="267"/>
      <c r="C78" s="245"/>
      <c r="D78" s="246"/>
      <c r="E78" s="246"/>
      <c r="F78" s="246"/>
      <c r="G78" s="246"/>
      <c r="H78" s="186"/>
    </row>
    <row r="79" spans="1:8" ht="15">
      <c r="A79" s="269" t="s">
        <v>314</v>
      </c>
      <c r="B79" s="267"/>
      <c r="C79" s="245"/>
      <c r="D79" s="246"/>
      <c r="E79" s="246"/>
      <c r="F79" s="246"/>
      <c r="G79" s="246"/>
      <c r="H79" s="186"/>
    </row>
    <row r="80" spans="1:8" ht="15.75" customHeight="1">
      <c r="A80" s="269" t="s">
        <v>315</v>
      </c>
      <c r="B80" s="267"/>
      <c r="C80" s="245"/>
      <c r="D80" s="246"/>
      <c r="E80" s="246"/>
      <c r="F80" s="246"/>
      <c r="G80" s="246"/>
      <c r="H80" s="186"/>
    </row>
    <row r="81" spans="1:9" ht="15.75" customHeight="1">
      <c r="A81" s="269" t="s">
        <v>316</v>
      </c>
      <c r="B81" s="267"/>
      <c r="C81" s="245"/>
      <c r="D81" s="246"/>
      <c r="E81" s="246"/>
      <c r="F81" s="246"/>
      <c r="G81" s="246"/>
      <c r="H81" s="186"/>
    </row>
    <row r="82" spans="1:9" ht="15">
      <c r="A82" s="269" t="s">
        <v>317</v>
      </c>
      <c r="B82" s="267"/>
      <c r="C82" s="245"/>
      <c r="D82" s="246"/>
      <c r="E82" s="246"/>
      <c r="F82" s="246"/>
      <c r="G82" s="246"/>
      <c r="H82" s="186"/>
    </row>
    <row r="83" spans="1:9" ht="15">
      <c r="A83" s="269" t="s">
        <v>318</v>
      </c>
      <c r="B83" s="267"/>
      <c r="C83" s="245"/>
      <c r="D83" s="246"/>
      <c r="E83" s="246"/>
      <c r="F83" s="246"/>
      <c r="G83" s="246"/>
      <c r="H83" s="186"/>
    </row>
    <row r="84" spans="1:9" ht="15">
      <c r="A84" s="269" t="s">
        <v>319</v>
      </c>
      <c r="B84" s="267"/>
      <c r="C84" s="245"/>
      <c r="D84" s="246"/>
      <c r="E84" s="246"/>
      <c r="F84" s="246"/>
      <c r="G84" s="246"/>
      <c r="H84" s="186"/>
    </row>
    <row r="85" spans="1:9" ht="15">
      <c r="A85" s="269" t="s">
        <v>320</v>
      </c>
      <c r="B85" s="267"/>
      <c r="C85" s="245"/>
      <c r="D85" s="246"/>
      <c r="E85" s="246"/>
      <c r="F85" s="246"/>
      <c r="G85" s="246"/>
      <c r="H85" s="186"/>
    </row>
    <row r="86" spans="1:9" ht="15">
      <c r="A86" s="269" t="s">
        <v>321</v>
      </c>
      <c r="B86" s="267"/>
      <c r="C86" s="245"/>
      <c r="D86" s="246"/>
      <c r="E86" s="246"/>
      <c r="F86" s="246"/>
      <c r="G86" s="246"/>
      <c r="H86" s="186"/>
    </row>
    <row r="87" spans="1:9" ht="15">
      <c r="A87" s="269" t="s">
        <v>322</v>
      </c>
      <c r="B87" s="267"/>
      <c r="C87" s="245"/>
      <c r="D87" s="246"/>
      <c r="E87" s="246"/>
      <c r="F87" s="246"/>
      <c r="G87" s="246"/>
      <c r="H87" s="186"/>
    </row>
    <row r="88" spans="1:9" ht="15">
      <c r="A88" s="269" t="s">
        <v>323</v>
      </c>
      <c r="B88" s="267"/>
      <c r="C88" s="245"/>
      <c r="D88" s="246"/>
      <c r="E88" s="246"/>
      <c r="F88" s="246"/>
      <c r="G88" s="246"/>
      <c r="H88" s="186"/>
    </row>
    <row r="89" spans="1:9" ht="15">
      <c r="A89" s="269" t="s">
        <v>324</v>
      </c>
      <c r="B89" s="267"/>
      <c r="C89" s="245"/>
      <c r="D89" s="246"/>
      <c r="E89" s="246"/>
      <c r="F89" s="246"/>
      <c r="G89" s="246"/>
      <c r="H89" s="186"/>
      <c r="I89" s="33"/>
    </row>
    <row r="90" spans="1:9" ht="15">
      <c r="A90" s="269" t="s">
        <v>325</v>
      </c>
      <c r="B90" s="267"/>
      <c r="C90" s="245"/>
      <c r="D90" s="246"/>
      <c r="E90" s="246"/>
      <c r="F90" s="246"/>
      <c r="G90" s="246"/>
      <c r="H90" s="186"/>
      <c r="I90" s="33"/>
    </row>
    <row r="91" spans="1:9" ht="15">
      <c r="A91" s="269" t="s">
        <v>326</v>
      </c>
      <c r="B91" s="267"/>
      <c r="C91" s="245"/>
      <c r="D91" s="246"/>
      <c r="E91" s="246"/>
      <c r="F91" s="246"/>
      <c r="G91" s="246"/>
      <c r="H91" s="186"/>
      <c r="I91" s="33"/>
    </row>
    <row r="92" spans="1:9" ht="15">
      <c r="A92" s="269" t="s">
        <v>327</v>
      </c>
      <c r="B92" s="267"/>
      <c r="C92" s="245"/>
      <c r="D92" s="246"/>
      <c r="E92" s="246"/>
      <c r="F92" s="246"/>
      <c r="G92" s="246"/>
      <c r="H92" s="186"/>
      <c r="I92" s="33"/>
    </row>
    <row r="93" spans="1:9" ht="15">
      <c r="A93" s="269" t="s">
        <v>328</v>
      </c>
      <c r="B93" s="267"/>
      <c r="C93" s="245"/>
      <c r="D93" s="246"/>
      <c r="E93" s="246"/>
      <c r="F93" s="246"/>
      <c r="G93" s="246"/>
      <c r="H93" s="186"/>
      <c r="I93" s="33"/>
    </row>
    <row r="94" spans="1:9" ht="15">
      <c r="A94" s="269" t="s">
        <v>329</v>
      </c>
      <c r="B94" s="267"/>
      <c r="C94" s="245"/>
      <c r="D94" s="246"/>
      <c r="E94" s="246"/>
      <c r="F94" s="246"/>
      <c r="G94" s="246"/>
      <c r="H94" s="186"/>
      <c r="I94" s="33"/>
    </row>
    <row r="95" spans="1:9" ht="15">
      <c r="A95" s="269" t="s">
        <v>330</v>
      </c>
      <c r="B95" s="267"/>
      <c r="C95" s="245"/>
      <c r="D95" s="246"/>
      <c r="E95" s="246"/>
      <c r="F95" s="246"/>
      <c r="G95" s="246"/>
      <c r="H95" s="186"/>
      <c r="I95" s="33"/>
    </row>
    <row r="96" spans="1:9" ht="15">
      <c r="A96" s="269" t="s">
        <v>331</v>
      </c>
      <c r="B96" s="267"/>
      <c r="C96" s="245"/>
      <c r="D96" s="246"/>
      <c r="E96" s="246"/>
      <c r="F96" s="246"/>
      <c r="G96" s="246"/>
      <c r="H96" s="186"/>
      <c r="I96" s="33"/>
    </row>
    <row r="97" spans="1:9" ht="15">
      <c r="A97" s="269" t="s">
        <v>332</v>
      </c>
      <c r="B97" s="267"/>
      <c r="C97" s="245"/>
      <c r="D97" s="246"/>
      <c r="E97" s="246"/>
      <c r="F97" s="246"/>
      <c r="G97" s="246"/>
      <c r="H97" s="186"/>
      <c r="I97" s="33"/>
    </row>
    <row r="98" spans="1:9" ht="15">
      <c r="A98" s="269" t="s">
        <v>333</v>
      </c>
      <c r="B98" s="267"/>
      <c r="C98" s="245"/>
      <c r="D98" s="246"/>
      <c r="E98" s="246"/>
      <c r="F98" s="246"/>
      <c r="G98" s="246"/>
      <c r="H98" s="186"/>
      <c r="I98" s="33"/>
    </row>
    <row r="99" spans="1:9" ht="15">
      <c r="A99" s="269" t="s">
        <v>334</v>
      </c>
      <c r="B99" s="267"/>
      <c r="C99" s="245"/>
      <c r="D99" s="246"/>
      <c r="E99" s="246"/>
      <c r="F99" s="246"/>
      <c r="G99" s="246"/>
      <c r="H99" s="186"/>
      <c r="I99" s="33"/>
    </row>
    <row r="100" spans="1:9" ht="15">
      <c r="A100" s="269" t="s">
        <v>335</v>
      </c>
      <c r="B100" s="267"/>
      <c r="C100" s="245"/>
      <c r="D100" s="246"/>
      <c r="E100" s="246"/>
      <c r="F100" s="246"/>
      <c r="G100" s="246"/>
      <c r="H100" s="186"/>
      <c r="I100" s="33"/>
    </row>
    <row r="101" spans="1:9" ht="15">
      <c r="A101" s="269" t="s">
        <v>336</v>
      </c>
      <c r="B101" s="267"/>
      <c r="C101" s="245"/>
      <c r="D101" s="246"/>
      <c r="E101" s="246"/>
      <c r="F101" s="246"/>
      <c r="G101" s="246"/>
      <c r="H101" s="186"/>
      <c r="I101" s="33"/>
    </row>
    <row r="102" spans="1:9" ht="15">
      <c r="A102" s="269" t="s">
        <v>337</v>
      </c>
      <c r="B102" s="267"/>
      <c r="C102" s="245"/>
      <c r="D102" s="246"/>
      <c r="E102" s="246"/>
      <c r="F102" s="246"/>
      <c r="G102" s="246"/>
      <c r="H102" s="186"/>
      <c r="I102" s="33"/>
    </row>
    <row r="103" spans="1:9" ht="15">
      <c r="A103" s="269" t="s">
        <v>338</v>
      </c>
      <c r="B103" s="267"/>
      <c r="C103" s="245"/>
      <c r="D103" s="246"/>
      <c r="E103" s="246"/>
      <c r="F103" s="246"/>
      <c r="G103" s="246"/>
      <c r="H103" s="186"/>
      <c r="I103" s="33"/>
    </row>
    <row r="104" spans="1:9" ht="15">
      <c r="A104" s="269" t="s">
        <v>501</v>
      </c>
      <c r="B104" s="267"/>
      <c r="C104" s="245"/>
      <c r="D104" s="246"/>
      <c r="E104" s="246"/>
      <c r="F104" s="246"/>
      <c r="G104" s="246"/>
      <c r="H104" s="186"/>
      <c r="I104" s="33"/>
    </row>
    <row r="105" spans="1:9" ht="15">
      <c r="A105" s="269" t="s">
        <v>502</v>
      </c>
      <c r="B105" s="267"/>
      <c r="C105" s="245"/>
      <c r="D105" s="246"/>
      <c r="E105" s="246"/>
      <c r="F105" s="246"/>
      <c r="G105" s="246"/>
      <c r="H105" s="186"/>
      <c r="I105" s="33"/>
    </row>
    <row r="106" spans="1:9" ht="15">
      <c r="A106" s="269" t="s">
        <v>503</v>
      </c>
      <c r="B106" s="267"/>
      <c r="C106" s="245"/>
      <c r="D106" s="246"/>
      <c r="E106" s="246"/>
      <c r="F106" s="246"/>
      <c r="G106" s="246"/>
      <c r="H106" s="186"/>
      <c r="I106" s="33"/>
    </row>
    <row r="107" spans="1:9" ht="15">
      <c r="A107" s="269" t="s">
        <v>504</v>
      </c>
      <c r="B107" s="267"/>
      <c r="C107" s="245"/>
      <c r="D107" s="246"/>
      <c r="E107" s="246"/>
      <c r="F107" s="246"/>
      <c r="G107" s="246"/>
      <c r="H107" s="186"/>
      <c r="I107" s="33"/>
    </row>
    <row r="108" spans="1:9" ht="15">
      <c r="A108" s="269" t="s">
        <v>505</v>
      </c>
      <c r="B108" s="267"/>
      <c r="C108" s="245"/>
      <c r="D108" s="246"/>
      <c r="E108" s="246"/>
      <c r="F108" s="246"/>
      <c r="G108" s="246"/>
      <c r="H108" s="186"/>
      <c r="I108" s="33"/>
    </row>
    <row r="109" spans="1:9" ht="15">
      <c r="A109" s="269" t="s">
        <v>506</v>
      </c>
      <c r="B109" s="267"/>
      <c r="C109" s="245"/>
      <c r="D109" s="246"/>
      <c r="E109" s="246"/>
      <c r="F109" s="246"/>
      <c r="G109" s="246"/>
      <c r="H109" s="186"/>
      <c r="I109" s="33"/>
    </row>
    <row r="110" spans="1:9" ht="15">
      <c r="A110" s="269" t="s">
        <v>507</v>
      </c>
      <c r="B110" s="267"/>
      <c r="C110" s="245"/>
      <c r="D110" s="246"/>
      <c r="E110" s="246"/>
      <c r="F110" s="246"/>
      <c r="G110" s="246"/>
      <c r="H110" s="186"/>
      <c r="I110" s="33"/>
    </row>
    <row r="111" spans="1:9" ht="15">
      <c r="A111" s="269" t="s">
        <v>508</v>
      </c>
      <c r="B111" s="267"/>
      <c r="C111" s="245"/>
      <c r="D111" s="246"/>
      <c r="E111" s="246"/>
      <c r="F111" s="246"/>
      <c r="G111" s="246"/>
      <c r="H111" s="186"/>
      <c r="I111" s="33"/>
    </row>
    <row r="112" spans="1:9" ht="15">
      <c r="A112" s="269" t="s">
        <v>509</v>
      </c>
      <c r="B112" s="267"/>
      <c r="C112" s="245"/>
      <c r="D112" s="246"/>
      <c r="E112" s="246"/>
      <c r="F112" s="246"/>
      <c r="G112" s="246"/>
      <c r="H112" s="186"/>
      <c r="I112" s="33"/>
    </row>
    <row r="113" spans="1:9" ht="15">
      <c r="A113" s="269" t="s">
        <v>510</v>
      </c>
      <c r="B113" s="267"/>
      <c r="C113" s="245"/>
      <c r="D113" s="246"/>
      <c r="E113" s="246"/>
      <c r="F113" s="246"/>
      <c r="G113" s="246"/>
      <c r="H113" s="186"/>
      <c r="I113" s="33"/>
    </row>
    <row r="114" spans="1:9" ht="15">
      <c r="A114" s="269" t="s">
        <v>511</v>
      </c>
      <c r="B114" s="267"/>
      <c r="C114" s="245"/>
      <c r="D114" s="246"/>
      <c r="E114" s="246"/>
      <c r="F114" s="246"/>
      <c r="G114" s="246"/>
      <c r="H114" s="186"/>
      <c r="I114" s="33"/>
    </row>
    <row r="115" spans="1:9" ht="15">
      <c r="A115" s="269" t="s">
        <v>512</v>
      </c>
      <c r="B115" s="267"/>
      <c r="C115" s="245"/>
      <c r="D115" s="246"/>
      <c r="E115" s="246"/>
      <c r="F115" s="246"/>
      <c r="G115" s="246"/>
      <c r="H115" s="186"/>
      <c r="I115" s="33"/>
    </row>
    <row r="116" spans="1:9" ht="15">
      <c r="A116" s="269" t="s">
        <v>513</v>
      </c>
      <c r="B116" s="267"/>
      <c r="C116" s="245"/>
      <c r="D116" s="246"/>
      <c r="E116" s="246"/>
      <c r="F116" s="246"/>
      <c r="G116" s="246"/>
      <c r="H116" s="186"/>
      <c r="I116" s="33"/>
    </row>
    <row r="117" spans="1:9" ht="15">
      <c r="A117" s="269" t="s">
        <v>514</v>
      </c>
      <c r="B117" s="267"/>
      <c r="C117" s="245"/>
      <c r="D117" s="246"/>
      <c r="E117" s="246"/>
      <c r="F117" s="246"/>
      <c r="G117" s="246"/>
      <c r="H117" s="186"/>
      <c r="I117" s="33"/>
    </row>
    <row r="118" spans="1:9" ht="15">
      <c r="A118" s="269" t="s">
        <v>515</v>
      </c>
      <c r="B118" s="267"/>
      <c r="C118" s="245"/>
      <c r="D118" s="246"/>
      <c r="E118" s="246"/>
      <c r="F118" s="246"/>
      <c r="G118" s="246"/>
      <c r="H118" s="186"/>
      <c r="I118" s="33"/>
    </row>
    <row r="119" spans="1:9" ht="15">
      <c r="A119" s="269" t="s">
        <v>516</v>
      </c>
      <c r="B119" s="267"/>
      <c r="C119" s="245"/>
      <c r="D119" s="246"/>
      <c r="E119" s="246"/>
      <c r="F119" s="246"/>
      <c r="G119" s="246"/>
      <c r="H119" s="186"/>
      <c r="I119" s="33"/>
    </row>
    <row r="120" spans="1:9" ht="15">
      <c r="A120" s="269" t="s">
        <v>517</v>
      </c>
      <c r="B120" s="267"/>
      <c r="C120" s="245"/>
      <c r="D120" s="246"/>
      <c r="E120" s="246"/>
      <c r="F120" s="246"/>
      <c r="G120" s="246"/>
      <c r="H120" s="186"/>
      <c r="I120" s="33"/>
    </row>
    <row r="121" spans="1:9" ht="15">
      <c r="A121" s="269" t="s">
        <v>518</v>
      </c>
      <c r="B121" s="267"/>
      <c r="C121" s="245"/>
      <c r="D121" s="246"/>
      <c r="E121" s="246"/>
      <c r="F121" s="246"/>
      <c r="G121" s="246"/>
      <c r="H121" s="186"/>
      <c r="I121" s="33"/>
    </row>
    <row r="122" spans="1:9" ht="15">
      <c r="A122" s="269" t="s">
        <v>519</v>
      </c>
      <c r="B122" s="267"/>
      <c r="C122" s="245"/>
      <c r="D122" s="246"/>
      <c r="E122" s="246"/>
      <c r="F122" s="246"/>
      <c r="G122" s="246"/>
      <c r="H122" s="186"/>
      <c r="I122" s="33"/>
    </row>
    <row r="123" spans="1:9" ht="15">
      <c r="A123" s="269" t="s">
        <v>520</v>
      </c>
      <c r="B123" s="267"/>
      <c r="C123" s="245"/>
      <c r="D123" s="246"/>
      <c r="E123" s="246"/>
      <c r="F123" s="246"/>
      <c r="G123" s="246"/>
      <c r="H123" s="186"/>
      <c r="I123" s="33"/>
    </row>
    <row r="124" spans="1:9" ht="15">
      <c r="A124" s="269" t="s">
        <v>521</v>
      </c>
      <c r="B124" s="267"/>
      <c r="C124" s="245"/>
      <c r="D124" s="246"/>
      <c r="E124" s="246"/>
      <c r="F124" s="246"/>
      <c r="G124" s="246"/>
      <c r="H124" s="186"/>
      <c r="I124" s="33"/>
    </row>
    <row r="125" spans="1:9" ht="15">
      <c r="A125" s="269" t="s">
        <v>522</v>
      </c>
      <c r="B125" s="267"/>
      <c r="C125" s="245"/>
      <c r="D125" s="246"/>
      <c r="E125" s="246"/>
      <c r="F125" s="246"/>
      <c r="G125" s="246"/>
      <c r="H125" s="186"/>
      <c r="I125" s="33"/>
    </row>
    <row r="126" spans="1:9" ht="15">
      <c r="A126" s="269" t="s">
        <v>523</v>
      </c>
      <c r="B126" s="267"/>
      <c r="C126" s="245"/>
      <c r="D126" s="246"/>
      <c r="E126" s="246"/>
      <c r="F126" s="246"/>
      <c r="G126" s="246"/>
      <c r="H126" s="186"/>
      <c r="I126" s="33"/>
    </row>
    <row r="127" spans="1:9" ht="15">
      <c r="A127" s="269" t="s">
        <v>524</v>
      </c>
      <c r="B127" s="267"/>
      <c r="C127" s="245"/>
      <c r="D127" s="246"/>
      <c r="E127" s="246"/>
      <c r="F127" s="246"/>
      <c r="G127" s="246"/>
      <c r="H127" s="186"/>
      <c r="I127" s="33"/>
    </row>
    <row r="128" spans="1:9" ht="15">
      <c r="A128" s="269" t="s">
        <v>525</v>
      </c>
      <c r="B128" s="267"/>
      <c r="C128" s="245"/>
      <c r="D128" s="246"/>
      <c r="E128" s="246"/>
      <c r="F128" s="246"/>
      <c r="G128" s="246"/>
      <c r="H128" s="186"/>
      <c r="I128" s="33"/>
    </row>
    <row r="129" spans="1:9" ht="15">
      <c r="A129" s="269" t="s">
        <v>526</v>
      </c>
      <c r="B129" s="267"/>
      <c r="C129" s="245"/>
      <c r="D129" s="246"/>
      <c r="E129" s="246"/>
      <c r="F129" s="246"/>
      <c r="G129" s="246"/>
      <c r="H129" s="186"/>
      <c r="I129" s="33"/>
    </row>
    <row r="130" spans="1:9" ht="15">
      <c r="A130" s="269" t="s">
        <v>527</v>
      </c>
      <c r="B130" s="267"/>
      <c r="C130" s="245"/>
      <c r="D130" s="246"/>
      <c r="E130" s="246"/>
      <c r="F130" s="246"/>
      <c r="G130" s="246"/>
      <c r="H130" s="186"/>
      <c r="I130" s="33"/>
    </row>
    <row r="131" spans="1:9" ht="15">
      <c r="A131" s="269" t="s">
        <v>528</v>
      </c>
      <c r="B131" s="267"/>
      <c r="C131" s="245"/>
      <c r="D131" s="246"/>
      <c r="E131" s="246"/>
      <c r="F131" s="246"/>
      <c r="G131" s="246"/>
      <c r="H131" s="186"/>
      <c r="I131" s="33"/>
    </row>
    <row r="132" spans="1:9" ht="15">
      <c r="A132" s="269" t="s">
        <v>529</v>
      </c>
      <c r="B132" s="267"/>
      <c r="C132" s="245"/>
      <c r="D132" s="246"/>
      <c r="E132" s="246"/>
      <c r="F132" s="246"/>
      <c r="G132" s="246"/>
      <c r="H132" s="186"/>
      <c r="I132" s="33"/>
    </row>
    <row r="133" spans="1:9" ht="15">
      <c r="A133" s="269" t="s">
        <v>530</v>
      </c>
      <c r="B133" s="267"/>
      <c r="C133" s="245"/>
      <c r="D133" s="246"/>
      <c r="E133" s="246"/>
      <c r="F133" s="246"/>
      <c r="G133" s="246"/>
      <c r="H133" s="186"/>
      <c r="I133" s="33"/>
    </row>
    <row r="134" spans="1:9" ht="15">
      <c r="A134" s="269" t="s">
        <v>531</v>
      </c>
      <c r="B134" s="267"/>
      <c r="C134" s="245"/>
      <c r="D134" s="246"/>
      <c r="E134" s="246"/>
      <c r="F134" s="246"/>
      <c r="G134" s="246"/>
      <c r="H134" s="186"/>
      <c r="I134" s="33"/>
    </row>
    <row r="135" spans="1:9" ht="15">
      <c r="A135" s="269" t="s">
        <v>532</v>
      </c>
      <c r="B135" s="267"/>
      <c r="C135" s="245"/>
      <c r="D135" s="246"/>
      <c r="E135" s="246"/>
      <c r="F135" s="246"/>
      <c r="G135" s="246"/>
      <c r="H135" s="186"/>
      <c r="I135" s="33"/>
    </row>
    <row r="136" spans="1:9" ht="15">
      <c r="A136" s="269" t="s">
        <v>533</v>
      </c>
      <c r="B136" s="267"/>
      <c r="C136" s="245"/>
      <c r="D136" s="246"/>
      <c r="E136" s="246"/>
      <c r="F136" s="246"/>
      <c r="G136" s="246"/>
      <c r="H136" s="186"/>
      <c r="I136" s="33"/>
    </row>
    <row r="137" spans="1:9" ht="15">
      <c r="A137" s="269" t="s">
        <v>534</v>
      </c>
      <c r="B137" s="267"/>
      <c r="C137" s="245"/>
      <c r="D137" s="246"/>
      <c r="E137" s="246"/>
      <c r="F137" s="246"/>
      <c r="G137" s="246"/>
      <c r="H137" s="186"/>
      <c r="I137" s="33"/>
    </row>
    <row r="138" spans="1:9" ht="15">
      <c r="A138" s="269" t="s">
        <v>535</v>
      </c>
      <c r="B138" s="267"/>
      <c r="C138" s="245"/>
      <c r="D138" s="246"/>
      <c r="E138" s="246"/>
      <c r="F138" s="246"/>
      <c r="G138" s="246"/>
      <c r="H138" s="186"/>
      <c r="I138" s="33"/>
    </row>
    <row r="139" spans="1:9" ht="15">
      <c r="A139" s="269" t="s">
        <v>536</v>
      </c>
      <c r="B139" s="267"/>
      <c r="C139" s="245"/>
      <c r="D139" s="246"/>
      <c r="E139" s="246"/>
      <c r="F139" s="246"/>
      <c r="G139" s="246"/>
      <c r="H139" s="186"/>
      <c r="I139" s="33"/>
    </row>
    <row r="140" spans="1:9" ht="15">
      <c r="A140" s="269" t="s">
        <v>537</v>
      </c>
      <c r="B140" s="267"/>
      <c r="C140" s="245"/>
      <c r="D140" s="246"/>
      <c r="E140" s="246"/>
      <c r="F140" s="246"/>
      <c r="G140" s="246"/>
      <c r="H140" s="186"/>
      <c r="I140" s="33"/>
    </row>
    <row r="141" spans="1:9" ht="15">
      <c r="A141" s="269" t="s">
        <v>538</v>
      </c>
      <c r="B141" s="267"/>
      <c r="C141" s="245"/>
      <c r="D141" s="246"/>
      <c r="E141" s="246"/>
      <c r="F141" s="246"/>
      <c r="G141" s="246"/>
      <c r="H141" s="186"/>
      <c r="I141" s="33"/>
    </row>
    <row r="142" spans="1:9" ht="15">
      <c r="A142" s="269" t="s">
        <v>539</v>
      </c>
      <c r="B142" s="267"/>
      <c r="C142" s="245"/>
      <c r="D142" s="246"/>
      <c r="E142" s="246"/>
      <c r="F142" s="246"/>
      <c r="G142" s="246"/>
      <c r="H142" s="186"/>
      <c r="I142" s="33"/>
    </row>
    <row r="143" spans="1:9" ht="15">
      <c r="A143" s="269" t="s">
        <v>540</v>
      </c>
      <c r="B143" s="267"/>
      <c r="C143" s="245"/>
      <c r="D143" s="246"/>
      <c r="E143" s="246"/>
      <c r="F143" s="246"/>
      <c r="G143" s="246"/>
      <c r="H143" s="186"/>
      <c r="I143" s="33"/>
    </row>
    <row r="144" spans="1:9" ht="15">
      <c r="A144" s="269" t="s">
        <v>541</v>
      </c>
      <c r="B144" s="267"/>
      <c r="C144" s="245"/>
      <c r="D144" s="246"/>
      <c r="E144" s="246"/>
      <c r="F144" s="246"/>
      <c r="G144" s="246"/>
      <c r="H144" s="186"/>
      <c r="I144" s="33"/>
    </row>
    <row r="145" spans="1:9" ht="15">
      <c r="A145" s="269" t="s">
        <v>542</v>
      </c>
      <c r="B145" s="267"/>
      <c r="C145" s="245"/>
      <c r="D145" s="246"/>
      <c r="E145" s="246"/>
      <c r="F145" s="246"/>
      <c r="G145" s="246"/>
      <c r="H145" s="186"/>
      <c r="I145" s="33"/>
    </row>
    <row r="146" spans="1:9" ht="15">
      <c r="A146" s="269" t="s">
        <v>543</v>
      </c>
      <c r="B146" s="267"/>
      <c r="C146" s="245"/>
      <c r="D146" s="246"/>
      <c r="E146" s="246"/>
      <c r="F146" s="246"/>
      <c r="G146" s="246"/>
      <c r="H146" s="186"/>
      <c r="I146" s="33"/>
    </row>
    <row r="147" spans="1:9" ht="15">
      <c r="A147" s="269" t="s">
        <v>544</v>
      </c>
      <c r="B147" s="267"/>
      <c r="C147" s="245"/>
      <c r="D147" s="246"/>
      <c r="E147" s="246"/>
      <c r="F147" s="246"/>
      <c r="G147" s="246"/>
      <c r="H147" s="186"/>
      <c r="I147" s="33"/>
    </row>
    <row r="148" spans="1:9" ht="15">
      <c r="A148" s="269" t="s">
        <v>545</v>
      </c>
      <c r="B148" s="267"/>
      <c r="C148" s="245"/>
      <c r="D148" s="246"/>
      <c r="E148" s="246"/>
      <c r="F148" s="246"/>
      <c r="G148" s="246"/>
      <c r="H148" s="186"/>
      <c r="I148" s="33"/>
    </row>
    <row r="149" spans="1:9" ht="15">
      <c r="A149" s="269" t="s">
        <v>546</v>
      </c>
      <c r="B149" s="267"/>
      <c r="C149" s="245"/>
      <c r="D149" s="246"/>
      <c r="E149" s="246"/>
      <c r="F149" s="246"/>
      <c r="G149" s="246"/>
      <c r="H149" s="186"/>
      <c r="I149" s="33"/>
    </row>
    <row r="150" spans="1:9" ht="15">
      <c r="A150" s="269" t="s">
        <v>547</v>
      </c>
      <c r="B150" s="267"/>
      <c r="C150" s="245"/>
      <c r="D150" s="246"/>
      <c r="E150" s="246"/>
      <c r="F150" s="246"/>
      <c r="G150" s="246"/>
      <c r="H150" s="186"/>
      <c r="I150" s="33"/>
    </row>
    <row r="151" spans="1:9" ht="15">
      <c r="A151" s="269" t="s">
        <v>548</v>
      </c>
      <c r="B151" s="267"/>
      <c r="C151" s="245"/>
      <c r="D151" s="246"/>
      <c r="E151" s="246"/>
      <c r="F151" s="246"/>
      <c r="G151" s="246"/>
      <c r="H151" s="186"/>
      <c r="I151" s="33"/>
    </row>
    <row r="152" spans="1:9" ht="15">
      <c r="A152" s="269" t="s">
        <v>549</v>
      </c>
      <c r="B152" s="267"/>
      <c r="C152" s="245"/>
      <c r="D152" s="246"/>
      <c r="E152" s="246"/>
      <c r="F152" s="246"/>
      <c r="G152" s="246"/>
      <c r="H152" s="186"/>
      <c r="I152" s="33"/>
    </row>
    <row r="153" spans="1:9" ht="15.75" customHeight="1">
      <c r="A153" s="269" t="s">
        <v>550</v>
      </c>
      <c r="B153" s="267"/>
      <c r="C153" s="245"/>
      <c r="D153" s="246"/>
      <c r="E153" s="246"/>
      <c r="F153" s="246"/>
      <c r="G153" s="246"/>
      <c r="H153" s="186"/>
    </row>
    <row r="154" spans="1:9" ht="15.75" customHeight="1">
      <c r="A154" s="269" t="s">
        <v>1093</v>
      </c>
      <c r="B154" s="267"/>
      <c r="C154" s="245"/>
      <c r="D154" s="246"/>
      <c r="E154" s="246"/>
      <c r="F154" s="246"/>
      <c r="G154" s="246"/>
      <c r="H154" s="186"/>
    </row>
    <row r="155" spans="1:9" ht="15.75" customHeight="1">
      <c r="A155" s="269" t="s">
        <v>1094</v>
      </c>
      <c r="B155" s="267"/>
      <c r="C155" s="245"/>
      <c r="D155" s="246"/>
      <c r="E155" s="246"/>
      <c r="F155" s="246"/>
      <c r="G155" s="246"/>
      <c r="H155" s="186"/>
    </row>
    <row r="156" spans="1:9" ht="15.75" customHeight="1">
      <c r="A156" s="269" t="s">
        <v>1095</v>
      </c>
      <c r="B156" s="267"/>
      <c r="C156" s="245"/>
      <c r="D156" s="246"/>
      <c r="E156" s="246"/>
      <c r="F156" s="246"/>
      <c r="G156" s="246"/>
      <c r="H156" s="186"/>
    </row>
    <row r="157" spans="1:9" ht="15.75" customHeight="1">
      <c r="A157" s="269" t="s">
        <v>1096</v>
      </c>
      <c r="B157" s="267"/>
      <c r="C157" s="245"/>
      <c r="D157" s="246"/>
      <c r="E157" s="246"/>
      <c r="F157" s="246"/>
      <c r="G157" s="246"/>
      <c r="H157" s="186"/>
    </row>
    <row r="158" spans="1:9" ht="15.75" customHeight="1">
      <c r="A158" s="269" t="s">
        <v>1097</v>
      </c>
      <c r="B158" s="267"/>
      <c r="C158" s="245"/>
      <c r="D158" s="246"/>
      <c r="E158" s="246"/>
      <c r="F158" s="246"/>
      <c r="G158" s="246"/>
      <c r="H158" s="186"/>
    </row>
    <row r="159" spans="1:9" ht="15.75" customHeight="1">
      <c r="A159" s="269" t="s">
        <v>1098</v>
      </c>
      <c r="B159" s="267"/>
      <c r="C159" s="245"/>
      <c r="D159" s="246"/>
      <c r="E159" s="246"/>
      <c r="F159" s="246"/>
      <c r="G159" s="246"/>
      <c r="H159" s="186"/>
    </row>
    <row r="160" spans="1:9" ht="15.75" customHeight="1">
      <c r="A160" s="269" t="s">
        <v>1099</v>
      </c>
      <c r="B160" s="267"/>
      <c r="C160" s="245"/>
      <c r="D160" s="246"/>
      <c r="E160" s="246"/>
      <c r="F160" s="246"/>
      <c r="G160" s="246"/>
      <c r="H160" s="186"/>
    </row>
    <row r="161" spans="1:8" ht="15.75" customHeight="1">
      <c r="A161" s="269" t="s">
        <v>1100</v>
      </c>
      <c r="B161" s="267"/>
      <c r="C161" s="245"/>
      <c r="D161" s="246"/>
      <c r="E161" s="246"/>
      <c r="F161" s="246"/>
      <c r="G161" s="246"/>
      <c r="H161" s="186"/>
    </row>
    <row r="162" spans="1:8" ht="15.75" customHeight="1">
      <c r="A162" s="269" t="s">
        <v>1101</v>
      </c>
      <c r="B162" s="267"/>
      <c r="C162" s="245"/>
      <c r="D162" s="246"/>
      <c r="E162" s="246"/>
      <c r="F162" s="246"/>
      <c r="G162" s="246"/>
      <c r="H162" s="186"/>
    </row>
    <row r="163" spans="1:8" ht="15.75" customHeight="1">
      <c r="A163" s="269" t="s">
        <v>1102</v>
      </c>
      <c r="B163" s="267"/>
      <c r="C163" s="245"/>
      <c r="D163" s="246"/>
      <c r="E163" s="246"/>
      <c r="F163" s="246"/>
      <c r="G163" s="246"/>
      <c r="H163" s="186"/>
    </row>
    <row r="164" spans="1:8" ht="15.75" customHeight="1">
      <c r="A164" s="269" t="s">
        <v>1103</v>
      </c>
      <c r="B164" s="267"/>
      <c r="C164" s="245"/>
      <c r="D164" s="246"/>
      <c r="E164" s="246"/>
      <c r="F164" s="246"/>
      <c r="G164" s="246"/>
      <c r="H164" s="186"/>
    </row>
    <row r="165" spans="1:8" ht="15.75" customHeight="1">
      <c r="A165" s="269" t="s">
        <v>1104</v>
      </c>
      <c r="B165" s="267"/>
      <c r="C165" s="245"/>
      <c r="D165" s="246"/>
      <c r="E165" s="246"/>
      <c r="F165" s="246"/>
      <c r="G165" s="246"/>
      <c r="H165" s="186"/>
    </row>
    <row r="166" spans="1:8" ht="15.75" customHeight="1">
      <c r="A166" s="269" t="s">
        <v>1105</v>
      </c>
      <c r="B166" s="267"/>
      <c r="C166" s="245"/>
      <c r="D166" s="246"/>
      <c r="E166" s="246"/>
      <c r="F166" s="246"/>
      <c r="G166" s="246"/>
      <c r="H166" s="186"/>
    </row>
    <row r="167" spans="1:8" ht="15.75" customHeight="1">
      <c r="A167" s="269" t="s">
        <v>1106</v>
      </c>
      <c r="B167" s="267"/>
      <c r="C167" s="245"/>
      <c r="D167" s="246"/>
      <c r="E167" s="246"/>
      <c r="F167" s="246"/>
      <c r="G167" s="246"/>
      <c r="H167" s="186"/>
    </row>
    <row r="168" spans="1:8" ht="15.75" customHeight="1">
      <c r="A168" s="269" t="s">
        <v>1107</v>
      </c>
      <c r="B168" s="267"/>
      <c r="C168" s="245"/>
      <c r="D168" s="246"/>
      <c r="E168" s="246"/>
      <c r="F168" s="246"/>
      <c r="G168" s="246"/>
      <c r="H168" s="186"/>
    </row>
    <row r="169" spans="1:8" ht="15.75" customHeight="1">
      <c r="A169" s="269" t="s">
        <v>1108</v>
      </c>
      <c r="B169" s="267"/>
      <c r="C169" s="245"/>
      <c r="D169" s="246"/>
      <c r="E169" s="246"/>
      <c r="F169" s="246"/>
      <c r="G169" s="246"/>
      <c r="H169" s="186"/>
    </row>
    <row r="170" spans="1:8" ht="15.75" customHeight="1">
      <c r="A170" s="269" t="s">
        <v>1109</v>
      </c>
      <c r="B170" s="267"/>
      <c r="C170" s="245"/>
      <c r="D170" s="246"/>
      <c r="E170" s="246"/>
      <c r="F170" s="246"/>
      <c r="G170" s="246"/>
      <c r="H170" s="186"/>
    </row>
    <row r="171" spans="1:8" ht="15.75" customHeight="1">
      <c r="A171" s="269" t="s">
        <v>1110</v>
      </c>
      <c r="B171" s="267"/>
      <c r="C171" s="245"/>
      <c r="D171" s="246"/>
      <c r="E171" s="246"/>
      <c r="F171" s="246"/>
      <c r="G171" s="246"/>
      <c r="H171" s="186"/>
    </row>
    <row r="172" spans="1:8" ht="15.75" customHeight="1">
      <c r="A172" s="269" t="s">
        <v>1111</v>
      </c>
      <c r="B172" s="267"/>
      <c r="C172" s="245"/>
      <c r="D172" s="246"/>
      <c r="E172" s="246"/>
      <c r="F172" s="246"/>
      <c r="G172" s="246"/>
      <c r="H172" s="186"/>
    </row>
    <row r="173" spans="1:8" ht="15.75" customHeight="1">
      <c r="A173" s="269" t="s">
        <v>1112</v>
      </c>
      <c r="B173" s="267"/>
      <c r="C173" s="245"/>
      <c r="D173" s="246"/>
      <c r="E173" s="246"/>
      <c r="F173" s="246"/>
      <c r="G173" s="246"/>
      <c r="H173" s="186"/>
    </row>
    <row r="174" spans="1:8" ht="15.75" customHeight="1">
      <c r="A174" s="269" t="s">
        <v>1113</v>
      </c>
      <c r="B174" s="267"/>
      <c r="C174" s="245"/>
      <c r="D174" s="246"/>
      <c r="E174" s="246"/>
      <c r="F174" s="246"/>
      <c r="G174" s="246"/>
      <c r="H174" s="186"/>
    </row>
    <row r="175" spans="1:8" ht="15.75" customHeight="1">
      <c r="A175" s="269" t="s">
        <v>1114</v>
      </c>
      <c r="B175" s="267"/>
      <c r="C175" s="245"/>
      <c r="D175" s="246"/>
      <c r="E175" s="246"/>
      <c r="F175" s="246"/>
      <c r="G175" s="246"/>
      <c r="H175" s="186"/>
    </row>
    <row r="176" spans="1:8" ht="15.75" customHeight="1">
      <c r="A176" s="269" t="s">
        <v>1115</v>
      </c>
      <c r="B176" s="267"/>
      <c r="C176" s="245"/>
      <c r="D176" s="246"/>
      <c r="E176" s="246"/>
      <c r="F176" s="246"/>
      <c r="G176" s="246"/>
      <c r="H176" s="186"/>
    </row>
    <row r="177" spans="1:8" ht="15.75" customHeight="1">
      <c r="A177" s="269" t="s">
        <v>1116</v>
      </c>
      <c r="B177" s="267"/>
      <c r="C177" s="245"/>
      <c r="D177" s="246"/>
      <c r="E177" s="246"/>
      <c r="F177" s="246"/>
      <c r="G177" s="246"/>
      <c r="H177" s="186"/>
    </row>
    <row r="178" spans="1:8" ht="15.75" customHeight="1">
      <c r="A178" s="269" t="s">
        <v>1117</v>
      </c>
      <c r="B178" s="267"/>
      <c r="C178" s="245"/>
      <c r="D178" s="246"/>
      <c r="E178" s="246"/>
      <c r="F178" s="246"/>
      <c r="G178" s="246"/>
      <c r="H178" s="186"/>
    </row>
    <row r="179" spans="1:8" ht="15.75" customHeight="1">
      <c r="A179" s="269" t="s">
        <v>1118</v>
      </c>
      <c r="B179" s="267"/>
      <c r="C179" s="245"/>
      <c r="D179" s="246"/>
      <c r="E179" s="246"/>
      <c r="F179" s="246"/>
      <c r="G179" s="246"/>
      <c r="H179" s="186"/>
    </row>
    <row r="180" spans="1:8" ht="15.75" customHeight="1">
      <c r="A180" s="269" t="s">
        <v>1119</v>
      </c>
      <c r="B180" s="267"/>
      <c r="C180" s="245"/>
      <c r="D180" s="246"/>
      <c r="E180" s="246"/>
      <c r="F180" s="246"/>
      <c r="G180" s="246"/>
      <c r="H180" s="186"/>
    </row>
    <row r="181" spans="1:8" ht="15.75" customHeight="1">
      <c r="A181" s="269" t="s">
        <v>1120</v>
      </c>
      <c r="B181" s="267"/>
      <c r="C181" s="245"/>
      <c r="D181" s="246"/>
      <c r="E181" s="246"/>
      <c r="F181" s="246"/>
      <c r="G181" s="246"/>
      <c r="H181" s="186"/>
    </row>
    <row r="182" spans="1:8" ht="15.75" customHeight="1">
      <c r="A182" s="269" t="s">
        <v>1121</v>
      </c>
      <c r="B182" s="267"/>
      <c r="C182" s="245"/>
      <c r="D182" s="246"/>
      <c r="E182" s="246"/>
      <c r="F182" s="246"/>
      <c r="G182" s="246"/>
      <c r="H182" s="186"/>
    </row>
    <row r="183" spans="1:8" ht="15.75" customHeight="1">
      <c r="A183" s="269" t="s">
        <v>1122</v>
      </c>
      <c r="B183" s="267"/>
      <c r="C183" s="245"/>
      <c r="D183" s="246"/>
      <c r="E183" s="246"/>
      <c r="F183" s="246"/>
      <c r="G183" s="246"/>
      <c r="H183" s="186"/>
    </row>
    <row r="184" spans="1:8" ht="15.75" customHeight="1">
      <c r="A184" s="269" t="s">
        <v>1123</v>
      </c>
      <c r="B184" s="267"/>
      <c r="C184" s="245"/>
      <c r="D184" s="246"/>
      <c r="E184" s="246"/>
      <c r="F184" s="246"/>
      <c r="G184" s="246"/>
      <c r="H184" s="186"/>
    </row>
    <row r="185" spans="1:8" ht="15.75" customHeight="1">
      <c r="A185" s="269" t="s">
        <v>1124</v>
      </c>
      <c r="B185" s="267"/>
      <c r="C185" s="245"/>
      <c r="D185" s="246"/>
      <c r="E185" s="246"/>
      <c r="F185" s="246"/>
      <c r="G185" s="246"/>
      <c r="H185" s="186"/>
    </row>
    <row r="186" spans="1:8" ht="15.75" customHeight="1">
      <c r="A186" s="269" t="s">
        <v>1125</v>
      </c>
      <c r="B186" s="267"/>
      <c r="C186" s="245"/>
      <c r="D186" s="246"/>
      <c r="E186" s="246"/>
      <c r="F186" s="246"/>
      <c r="G186" s="246"/>
      <c r="H186" s="186"/>
    </row>
    <row r="187" spans="1:8" ht="15.75" customHeight="1">
      <c r="A187" s="269" t="s">
        <v>1126</v>
      </c>
      <c r="B187" s="267"/>
      <c r="C187" s="245"/>
      <c r="D187" s="246"/>
      <c r="E187" s="246"/>
      <c r="F187" s="246"/>
      <c r="G187" s="246"/>
      <c r="H187" s="186"/>
    </row>
    <row r="188" spans="1:8" ht="15.75" customHeight="1">
      <c r="A188" s="269" t="s">
        <v>1127</v>
      </c>
      <c r="B188" s="267"/>
      <c r="C188" s="245"/>
      <c r="D188" s="246"/>
      <c r="E188" s="246"/>
      <c r="F188" s="246"/>
      <c r="G188" s="246"/>
      <c r="H188" s="186"/>
    </row>
    <row r="189" spans="1:8" ht="15.75" customHeight="1">
      <c r="A189" s="269" t="s">
        <v>1128</v>
      </c>
      <c r="B189" s="267"/>
      <c r="C189" s="245"/>
      <c r="D189" s="246"/>
      <c r="E189" s="246"/>
      <c r="F189" s="246"/>
      <c r="G189" s="246"/>
      <c r="H189" s="186"/>
    </row>
    <row r="190" spans="1:8" ht="15.75" customHeight="1">
      <c r="A190" s="269" t="s">
        <v>1129</v>
      </c>
      <c r="B190" s="267"/>
      <c r="C190" s="245"/>
      <c r="D190" s="246"/>
      <c r="E190" s="246"/>
      <c r="F190" s="246"/>
      <c r="G190" s="246"/>
      <c r="H190" s="186"/>
    </row>
    <row r="191" spans="1:8" ht="15.75" customHeight="1">
      <c r="A191" s="269" t="s">
        <v>1130</v>
      </c>
      <c r="B191" s="267"/>
      <c r="C191" s="245"/>
      <c r="D191" s="246"/>
      <c r="E191" s="246"/>
      <c r="F191" s="246"/>
      <c r="G191" s="246"/>
      <c r="H191" s="186"/>
    </row>
    <row r="192" spans="1:8" ht="15.75" customHeight="1">
      <c r="A192" s="269" t="s">
        <v>1131</v>
      </c>
      <c r="B192" s="267"/>
      <c r="C192" s="245"/>
      <c r="D192" s="246"/>
      <c r="E192" s="246"/>
      <c r="F192" s="246"/>
      <c r="G192" s="246"/>
      <c r="H192" s="186"/>
    </row>
    <row r="193" spans="1:8" ht="15.75" customHeight="1">
      <c r="A193" s="269" t="s">
        <v>1132</v>
      </c>
      <c r="B193" s="267"/>
      <c r="C193" s="245"/>
      <c r="D193" s="246"/>
      <c r="E193" s="246"/>
      <c r="F193" s="246"/>
      <c r="G193" s="246"/>
      <c r="H193" s="186"/>
    </row>
    <row r="194" spans="1:8" ht="15.75" customHeight="1">
      <c r="A194" s="269" t="s">
        <v>1133</v>
      </c>
      <c r="B194" s="267"/>
      <c r="C194" s="245"/>
      <c r="D194" s="246"/>
      <c r="E194" s="246"/>
      <c r="F194" s="246"/>
      <c r="G194" s="246"/>
      <c r="H194" s="186"/>
    </row>
    <row r="195" spans="1:8" ht="15.75" customHeight="1">
      <c r="A195" s="269" t="s">
        <v>1134</v>
      </c>
      <c r="B195" s="267"/>
      <c r="C195" s="245"/>
      <c r="D195" s="246"/>
      <c r="E195" s="246"/>
      <c r="F195" s="246"/>
      <c r="G195" s="246"/>
      <c r="H195" s="186"/>
    </row>
    <row r="196" spans="1:8" ht="15.75" customHeight="1">
      <c r="A196" s="269" t="s">
        <v>1135</v>
      </c>
      <c r="B196" s="267"/>
      <c r="C196" s="245"/>
      <c r="D196" s="246"/>
      <c r="E196" s="246"/>
      <c r="F196" s="246"/>
      <c r="G196" s="246"/>
      <c r="H196" s="186"/>
    </row>
    <row r="197" spans="1:8" ht="15.75" customHeight="1">
      <c r="A197" s="269" t="s">
        <v>1136</v>
      </c>
      <c r="B197" s="267"/>
      <c r="C197" s="245"/>
      <c r="D197" s="246"/>
      <c r="E197" s="246"/>
      <c r="F197" s="246"/>
      <c r="G197" s="246"/>
      <c r="H197" s="186"/>
    </row>
    <row r="198" spans="1:8" ht="15.75" customHeight="1">
      <c r="A198" s="269" t="s">
        <v>1137</v>
      </c>
      <c r="B198" s="267"/>
      <c r="C198" s="245"/>
      <c r="D198" s="246"/>
      <c r="E198" s="246"/>
      <c r="F198" s="246"/>
      <c r="G198" s="246"/>
      <c r="H198" s="186"/>
    </row>
    <row r="199" spans="1:8" ht="15.75" customHeight="1">
      <c r="A199" s="269" t="s">
        <v>1138</v>
      </c>
      <c r="B199" s="267"/>
      <c r="C199" s="245"/>
      <c r="D199" s="246"/>
      <c r="E199" s="246"/>
      <c r="F199" s="246"/>
      <c r="G199" s="246"/>
      <c r="H199" s="186"/>
    </row>
    <row r="200" spans="1:8" ht="15.75" customHeight="1">
      <c r="A200" s="269" t="s">
        <v>1139</v>
      </c>
      <c r="B200" s="267"/>
      <c r="C200" s="245"/>
      <c r="D200" s="246"/>
      <c r="E200" s="246"/>
      <c r="F200" s="246"/>
      <c r="G200" s="246"/>
      <c r="H200" s="186"/>
    </row>
    <row r="201" spans="1:8" ht="15.75" customHeight="1">
      <c r="A201" s="269" t="s">
        <v>1140</v>
      </c>
      <c r="B201" s="267"/>
      <c r="C201" s="245"/>
      <c r="D201" s="246"/>
      <c r="E201" s="246"/>
      <c r="F201" s="246"/>
      <c r="G201" s="246"/>
      <c r="H201" s="186"/>
    </row>
    <row r="202" spans="1:8" ht="15.75" customHeight="1">
      <c r="A202" s="269" t="s">
        <v>1141</v>
      </c>
      <c r="B202" s="267"/>
      <c r="C202" s="245"/>
      <c r="D202" s="246"/>
      <c r="E202" s="246"/>
      <c r="F202" s="246"/>
      <c r="G202" s="246"/>
      <c r="H202" s="186"/>
    </row>
    <row r="203" spans="1:8" ht="15.75" customHeight="1">
      <c r="A203" s="269" t="s">
        <v>1142</v>
      </c>
      <c r="B203" s="267"/>
      <c r="C203" s="245"/>
      <c r="D203" s="246"/>
      <c r="E203" s="246"/>
      <c r="F203" s="246"/>
      <c r="G203" s="246"/>
      <c r="H203" s="186"/>
    </row>
  </sheetData>
  <sheetProtection sheet="1" objects="1" scenarios="1" formatCells="0" formatColumns="0" formatRows="0" insertHyperlinks="0"/>
  <dataValidations count="8">
    <dataValidation type="list" allowBlank="1" showInputMessage="1" showErrorMessage="1" sqref="E4:E203">
      <formula1>"Hinzurechnung,Kürzung"</formula1>
    </dataValidation>
    <dataValidation type="decimal" errorStyle="information" operator="greaterThan" allowBlank="1" showErrorMessage="1" errorTitle="Gültigkeit" error="Bitte geben Sie Erlöskorrekturen mit negativem Vorzeichen ein." sqref="D38:D203">
      <formula1>0</formula1>
    </dataValidation>
    <dataValidation type="decimal" errorStyle="information" operator="greaterThan" allowBlank="1" showErrorMessage="1" errorTitle="Gültigkeit" error="Bitte geben Sie Erlösminderungen mit einem negativen Vorzeichen ein." sqref="D33:D37">
      <formula1>0</formula1>
    </dataValidation>
    <dataValidation type="decimal" operator="greaterThan" allowBlank="1" showInputMessage="1" showErrorMessage="1" sqref="D4:D32">
      <formula1>0</formula1>
    </dataValidation>
    <dataValidation type="list" allowBlank="1" showInputMessage="1" showErrorMessage="1" sqref="H19">
      <formula1>RStSpiegel</formula1>
    </dataValidation>
    <dataValidation showInputMessage="1" showErrorMessage="1" sqref="H5:H18 H20:H203"/>
    <dataValidation type="list" errorStyle="warning" allowBlank="1" showErrorMessage="1" sqref="B4:B203">
      <formula1>"2011,2012,2013,2014,2015"</formula1>
    </dataValidation>
    <dataValidation type="list" allowBlank="1" showInputMessage="1" showErrorMessage="1" sqref="C4:C203">
      <formula1>GuV_Nummern_Namen</formula1>
    </dataValidation>
  </dataValidations>
  <pageMargins left="0.47" right="0.42" top="0.59" bottom="0.57999999999999996" header="0.31496062992125984" footer="0.24"/>
  <pageSetup paperSize="9" scale="51" fitToHeight="0" orientation="landscape" r:id="rId1"/>
  <headerFooter>
    <oddFooter>&amp;L&amp;D&amp;C&amp;F / &amp;A&amp;R&amp;P /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Tabelle11">
    <tabColor theme="5" tint="0.39997558519241921"/>
  </sheetPr>
  <dimension ref="A1:Y65"/>
  <sheetViews>
    <sheetView zoomScaleNormal="100" zoomScaleSheetLayoutView="115" workbookViewId="0">
      <pane ySplit="6" topLeftCell="A7" activePane="bottomLeft" state="frozen"/>
      <selection pane="bottomLeft" activeCell="V22" sqref="V22"/>
    </sheetView>
  </sheetViews>
  <sheetFormatPr baseColWidth="10" defaultColWidth="11.5703125" defaultRowHeight="12.75"/>
  <cols>
    <col min="1" max="2" width="25.7109375" style="85" customWidth="1"/>
    <col min="3" max="4" width="12.140625" style="85" customWidth="1"/>
    <col min="5" max="5" width="45.7109375" style="85" customWidth="1"/>
    <col min="6" max="6" width="15" style="84" customWidth="1"/>
    <col min="7" max="7" width="15" style="85" customWidth="1"/>
    <col min="8" max="8" width="25.7109375" style="85" customWidth="1"/>
    <col min="9" max="9" width="25.7109375" style="84" customWidth="1"/>
    <col min="10" max="10" width="25.7109375" style="85" customWidth="1"/>
    <col min="11" max="11" width="41" style="85" customWidth="1"/>
    <col min="12" max="12" width="3.7109375" style="83" customWidth="1"/>
    <col min="13" max="14" width="25.7109375" style="84" customWidth="1"/>
    <col min="15" max="15" width="45.7109375" style="84" customWidth="1"/>
    <col min="16" max="16" width="15" style="84" customWidth="1"/>
    <col min="17" max="17" width="15" style="85" customWidth="1"/>
    <col min="18" max="18" width="41" style="84" customWidth="1"/>
    <col min="19" max="19" width="3.7109375" style="84" customWidth="1"/>
    <col min="20" max="21" width="25.7109375" style="84" customWidth="1"/>
    <col min="22" max="22" width="45.7109375" style="84" customWidth="1"/>
    <col min="23" max="24" width="15.42578125" style="84" customWidth="1"/>
    <col min="25" max="25" width="41" style="84" customWidth="1"/>
    <col min="26" max="16384" width="11.5703125" style="84"/>
  </cols>
  <sheetData>
    <row r="1" spans="1:25" ht="18.75">
      <c r="A1" s="158" t="s">
        <v>859</v>
      </c>
      <c r="R1" s="462" t="str">
        <f>CONCATENATE("Firma:  ",A_Stammdaten!$B$5)</f>
        <v>Firma:  Bitte eintragen !!!</v>
      </c>
      <c r="Y1" s="462" t="str">
        <f>CONCATENATE("Firma:  ",A_Stammdaten!$B$5)</f>
        <v>Firma:  Bitte eintragen !!!</v>
      </c>
    </row>
    <row r="2" spans="1:25" ht="15">
      <c r="A2" s="142" t="s">
        <v>983</v>
      </c>
      <c r="B2" s="142" t="s">
        <v>984</v>
      </c>
      <c r="C2" s="141" t="s">
        <v>985</v>
      </c>
      <c r="D2" s="142" t="s">
        <v>986</v>
      </c>
      <c r="E2" s="141" t="s">
        <v>987</v>
      </c>
      <c r="F2" s="141" t="s">
        <v>988</v>
      </c>
      <c r="G2" s="141" t="s">
        <v>989</v>
      </c>
      <c r="H2" s="141" t="s">
        <v>990</v>
      </c>
      <c r="I2" s="141" t="s">
        <v>991</v>
      </c>
      <c r="J2" s="141" t="s">
        <v>992</v>
      </c>
      <c r="K2" s="141" t="s">
        <v>993</v>
      </c>
      <c r="M2" s="141" t="s">
        <v>994</v>
      </c>
      <c r="N2" s="141" t="s">
        <v>995</v>
      </c>
      <c r="O2" s="141" t="s">
        <v>996</v>
      </c>
      <c r="P2" s="141" t="s">
        <v>988</v>
      </c>
      <c r="Q2" s="141" t="s">
        <v>989</v>
      </c>
      <c r="R2" s="142" t="s">
        <v>999</v>
      </c>
      <c r="T2" s="142" t="s">
        <v>1000</v>
      </c>
      <c r="U2" s="142" t="s">
        <v>1001</v>
      </c>
      <c r="V2" s="142" t="s">
        <v>1002</v>
      </c>
      <c r="W2" s="142" t="s">
        <v>1003</v>
      </c>
      <c r="X2" s="142" t="s">
        <v>1004</v>
      </c>
      <c r="Y2" s="142" t="s">
        <v>995</v>
      </c>
    </row>
    <row r="3" spans="1:25" s="89" customFormat="1" ht="40.5" customHeight="1">
      <c r="A3" s="74" t="s">
        <v>1268</v>
      </c>
      <c r="B3" s="75"/>
      <c r="C3" s="75"/>
      <c r="D3" s="76"/>
      <c r="E3" s="76"/>
      <c r="F3" s="76"/>
      <c r="G3" s="76"/>
      <c r="H3" s="75"/>
      <c r="I3" s="75"/>
      <c r="J3" s="75"/>
      <c r="K3" s="77"/>
      <c r="L3" s="86"/>
      <c r="M3" s="74" t="s">
        <v>758</v>
      </c>
      <c r="N3" s="75"/>
      <c r="O3" s="76"/>
      <c r="P3" s="76"/>
      <c r="Q3" s="76"/>
      <c r="R3" s="77"/>
      <c r="T3" s="549" t="s">
        <v>759</v>
      </c>
      <c r="U3" s="550"/>
      <c r="V3" s="550"/>
      <c r="W3" s="550"/>
      <c r="X3" s="550"/>
      <c r="Y3" s="551"/>
    </row>
    <row r="4" spans="1:25" s="90" customFormat="1" ht="18.75">
      <c r="A4" s="547" t="s">
        <v>756</v>
      </c>
      <c r="B4" s="548"/>
      <c r="C4" s="548"/>
      <c r="D4" s="548"/>
      <c r="E4" s="546" t="s">
        <v>757</v>
      </c>
      <c r="F4" s="546"/>
      <c r="G4" s="546"/>
      <c r="H4" s="552" t="s">
        <v>344</v>
      </c>
      <c r="I4" s="553"/>
      <c r="J4" s="554"/>
      <c r="K4" s="73" t="s">
        <v>348</v>
      </c>
      <c r="L4" s="87"/>
      <c r="M4" s="547" t="s">
        <v>756</v>
      </c>
      <c r="N4" s="548"/>
      <c r="O4" s="546" t="s">
        <v>757</v>
      </c>
      <c r="P4" s="546"/>
      <c r="Q4" s="546"/>
      <c r="R4" s="73" t="s">
        <v>348</v>
      </c>
      <c r="T4" s="547" t="s">
        <v>756</v>
      </c>
      <c r="U4" s="548"/>
      <c r="V4" s="546" t="s">
        <v>757</v>
      </c>
      <c r="W4" s="546"/>
      <c r="X4" s="546"/>
      <c r="Y4" s="73" t="s">
        <v>348</v>
      </c>
    </row>
    <row r="5" spans="1:25" s="91" customFormat="1" ht="60">
      <c r="A5" s="6" t="s">
        <v>753</v>
      </c>
      <c r="B5" s="6" t="s">
        <v>754</v>
      </c>
      <c r="C5" s="78" t="s">
        <v>1273</v>
      </c>
      <c r="D5" s="78" t="s">
        <v>1272</v>
      </c>
      <c r="E5" s="6" t="s">
        <v>755</v>
      </c>
      <c r="F5" s="78" t="s">
        <v>496</v>
      </c>
      <c r="G5" s="78" t="s">
        <v>497</v>
      </c>
      <c r="H5" s="6" t="s">
        <v>345</v>
      </c>
      <c r="I5" s="6" t="s">
        <v>346</v>
      </c>
      <c r="J5" s="6" t="s">
        <v>347</v>
      </c>
      <c r="K5" s="6"/>
      <c r="L5" s="88"/>
      <c r="M5" s="6" t="s">
        <v>753</v>
      </c>
      <c r="N5" s="6" t="s">
        <v>754</v>
      </c>
      <c r="O5" s="6" t="s">
        <v>755</v>
      </c>
      <c r="P5" s="78" t="s">
        <v>496</v>
      </c>
      <c r="Q5" s="78" t="s">
        <v>497</v>
      </c>
      <c r="R5" s="6"/>
      <c r="T5" s="6" t="s">
        <v>753</v>
      </c>
      <c r="U5" s="6" t="s">
        <v>754</v>
      </c>
      <c r="V5" s="6" t="s">
        <v>755</v>
      </c>
      <c r="W5" s="78" t="s">
        <v>496</v>
      </c>
      <c r="X5" s="78" t="s">
        <v>497</v>
      </c>
      <c r="Y5" s="6"/>
    </row>
    <row r="6" spans="1:25" ht="15">
      <c r="A6" s="213"/>
      <c r="B6" s="214"/>
      <c r="C6" s="214"/>
      <c r="D6" s="214"/>
      <c r="E6" s="215" t="s">
        <v>349</v>
      </c>
      <c r="F6" s="498">
        <f>SUM(F7:F64)</f>
        <v>0</v>
      </c>
      <c r="G6" s="498">
        <f>SUM(G7:G64)</f>
        <v>0</v>
      </c>
      <c r="H6" s="214"/>
      <c r="I6" s="214"/>
      <c r="J6" s="214"/>
      <c r="K6" s="216"/>
      <c r="M6" s="213"/>
      <c r="N6" s="214"/>
      <c r="O6" s="215" t="s">
        <v>349</v>
      </c>
      <c r="P6" s="498">
        <f>SUM(P7:P64)</f>
        <v>0</v>
      </c>
      <c r="Q6" s="498">
        <f>SUM(Q7:Q64)</f>
        <v>0</v>
      </c>
      <c r="R6" s="216"/>
      <c r="T6" s="213"/>
      <c r="U6" s="214"/>
      <c r="V6" s="215" t="s">
        <v>349</v>
      </c>
      <c r="W6" s="498">
        <f>SUM(W7:W64)</f>
        <v>0</v>
      </c>
      <c r="X6" s="498">
        <f>SUM(X7:X64)</f>
        <v>0</v>
      </c>
      <c r="Y6" s="216"/>
    </row>
    <row r="7" spans="1:25" ht="15">
      <c r="A7" s="248"/>
      <c r="B7" s="248"/>
      <c r="C7" s="246"/>
      <c r="D7" s="246"/>
      <c r="E7" s="246"/>
      <c r="F7" s="499"/>
      <c r="G7" s="499"/>
      <c r="H7" s="246"/>
      <c r="I7" s="246"/>
      <c r="J7" s="246"/>
      <c r="K7" s="246"/>
      <c r="M7" s="246"/>
      <c r="N7" s="246"/>
      <c r="O7" s="246"/>
      <c r="P7" s="499"/>
      <c r="Q7" s="499"/>
      <c r="R7" s="246"/>
      <c r="T7" s="246"/>
      <c r="U7" s="246"/>
      <c r="V7" s="246"/>
      <c r="W7" s="499"/>
      <c r="X7" s="499"/>
      <c r="Y7" s="246"/>
    </row>
    <row r="8" spans="1:25" ht="15">
      <c r="A8" s="246"/>
      <c r="B8" s="246"/>
      <c r="C8" s="246"/>
      <c r="D8" s="246"/>
      <c r="E8" s="246"/>
      <c r="F8" s="499"/>
      <c r="G8" s="499"/>
      <c r="H8" s="246"/>
      <c r="I8" s="246"/>
      <c r="J8" s="246"/>
      <c r="K8" s="246"/>
      <c r="M8" s="246"/>
      <c r="N8" s="246"/>
      <c r="O8" s="246"/>
      <c r="P8" s="499"/>
      <c r="Q8" s="499"/>
      <c r="R8" s="246"/>
      <c r="T8" s="246"/>
      <c r="U8" s="246"/>
      <c r="V8" s="246"/>
      <c r="W8" s="499"/>
      <c r="X8" s="499"/>
      <c r="Y8" s="246"/>
    </row>
    <row r="9" spans="1:25" ht="15">
      <c r="A9" s="246"/>
      <c r="B9" s="246"/>
      <c r="C9" s="246"/>
      <c r="D9" s="246"/>
      <c r="E9" s="246"/>
      <c r="F9" s="499"/>
      <c r="G9" s="499"/>
      <c r="H9" s="246"/>
      <c r="I9" s="246"/>
      <c r="J9" s="246"/>
      <c r="K9" s="246"/>
      <c r="M9" s="246"/>
      <c r="N9" s="246"/>
      <c r="O9" s="246"/>
      <c r="P9" s="499"/>
      <c r="Q9" s="499"/>
      <c r="R9" s="246"/>
      <c r="T9" s="246"/>
      <c r="U9" s="246"/>
      <c r="V9" s="246"/>
      <c r="W9" s="499"/>
      <c r="X9" s="499"/>
      <c r="Y9" s="246"/>
    </row>
    <row r="10" spans="1:25" ht="15">
      <c r="A10" s="246"/>
      <c r="B10" s="186"/>
      <c r="C10" s="246"/>
      <c r="D10" s="246"/>
      <c r="E10" s="246"/>
      <c r="F10" s="499"/>
      <c r="G10" s="499"/>
      <c r="H10" s="246"/>
      <c r="I10" s="246"/>
      <c r="J10" s="246"/>
      <c r="K10" s="246"/>
      <c r="M10" s="246"/>
      <c r="N10" s="186"/>
      <c r="O10" s="246"/>
      <c r="P10" s="499"/>
      <c r="Q10" s="499"/>
      <c r="R10" s="246"/>
      <c r="T10" s="246"/>
      <c r="U10" s="186"/>
      <c r="V10" s="246"/>
      <c r="W10" s="499"/>
      <c r="X10" s="499"/>
      <c r="Y10" s="246"/>
    </row>
    <row r="11" spans="1:25" ht="15">
      <c r="A11" s="246"/>
      <c r="B11" s="246"/>
      <c r="C11" s="246"/>
      <c r="D11" s="246"/>
      <c r="E11" s="186"/>
      <c r="F11" s="500"/>
      <c r="G11" s="499"/>
      <c r="H11" s="246"/>
      <c r="I11" s="246"/>
      <c r="J11" s="246"/>
      <c r="K11" s="246"/>
      <c r="M11" s="246"/>
      <c r="N11" s="246"/>
      <c r="O11" s="186"/>
      <c r="P11" s="500"/>
      <c r="Q11" s="499"/>
      <c r="R11" s="246"/>
      <c r="T11" s="246"/>
      <c r="U11" s="246"/>
      <c r="V11" s="186"/>
      <c r="W11" s="500"/>
      <c r="X11" s="499"/>
      <c r="Y11" s="246"/>
    </row>
    <row r="12" spans="1:25" ht="15">
      <c r="A12" s="246"/>
      <c r="B12" s="246"/>
      <c r="C12" s="246"/>
      <c r="D12" s="246"/>
      <c r="E12" s="246"/>
      <c r="F12" s="499"/>
      <c r="G12" s="499"/>
      <c r="H12" s="246"/>
      <c r="I12" s="246"/>
      <c r="J12" s="246"/>
      <c r="K12" s="246"/>
      <c r="M12" s="246"/>
      <c r="N12" s="246"/>
      <c r="O12" s="246"/>
      <c r="P12" s="499"/>
      <c r="Q12" s="499"/>
      <c r="R12" s="246"/>
      <c r="T12" s="246"/>
      <c r="U12" s="246"/>
      <c r="V12" s="246"/>
      <c r="W12" s="499"/>
      <c r="X12" s="499"/>
      <c r="Y12" s="246"/>
    </row>
    <row r="13" spans="1:25" ht="15">
      <c r="A13" s="246"/>
      <c r="B13" s="246"/>
      <c r="C13" s="246"/>
      <c r="D13" s="246"/>
      <c r="E13" s="246"/>
      <c r="F13" s="499"/>
      <c r="G13" s="499"/>
      <c r="H13" s="246"/>
      <c r="I13" s="246"/>
      <c r="J13" s="246"/>
      <c r="K13" s="246"/>
      <c r="M13" s="246"/>
      <c r="N13" s="246"/>
      <c r="O13" s="246"/>
      <c r="P13" s="499"/>
      <c r="Q13" s="499"/>
      <c r="R13" s="246"/>
      <c r="T13" s="246"/>
      <c r="U13" s="246"/>
      <c r="V13" s="246"/>
      <c r="W13" s="499"/>
      <c r="X13" s="499"/>
      <c r="Y13" s="246"/>
    </row>
    <row r="14" spans="1:25" ht="15">
      <c r="A14" s="246"/>
      <c r="B14" s="246"/>
      <c r="C14" s="246"/>
      <c r="D14" s="246"/>
      <c r="E14" s="246"/>
      <c r="F14" s="499"/>
      <c r="G14" s="499"/>
      <c r="H14" s="246"/>
      <c r="I14" s="246"/>
      <c r="J14" s="246"/>
      <c r="K14" s="246"/>
      <c r="M14" s="246"/>
      <c r="N14" s="246"/>
      <c r="O14" s="246"/>
      <c r="P14" s="499"/>
      <c r="Q14" s="499"/>
      <c r="R14" s="246"/>
      <c r="T14" s="246"/>
      <c r="U14" s="246"/>
      <c r="V14" s="246"/>
      <c r="W14" s="499"/>
      <c r="X14" s="499"/>
      <c r="Y14" s="246"/>
    </row>
    <row r="15" spans="1:25" ht="15">
      <c r="A15" s="246"/>
      <c r="B15" s="246"/>
      <c r="C15" s="246"/>
      <c r="D15" s="246"/>
      <c r="E15" s="246"/>
      <c r="F15" s="499"/>
      <c r="G15" s="499"/>
      <c r="H15" s="246"/>
      <c r="I15" s="246"/>
      <c r="J15" s="246"/>
      <c r="K15" s="246"/>
      <c r="M15" s="246"/>
      <c r="N15" s="246"/>
      <c r="O15" s="246"/>
      <c r="P15" s="499"/>
      <c r="Q15" s="499"/>
      <c r="R15" s="246"/>
      <c r="T15" s="246"/>
      <c r="U15" s="246"/>
      <c r="V15" s="246"/>
      <c r="W15" s="499"/>
      <c r="X15" s="499"/>
      <c r="Y15" s="246"/>
    </row>
    <row r="16" spans="1:25" ht="15">
      <c r="A16" s="246"/>
      <c r="B16" s="246"/>
      <c r="C16" s="246"/>
      <c r="D16" s="246"/>
      <c r="E16" s="246"/>
      <c r="F16" s="499"/>
      <c r="G16" s="499"/>
      <c r="H16" s="246"/>
      <c r="I16" s="246"/>
      <c r="J16" s="246"/>
      <c r="K16" s="246"/>
      <c r="M16" s="246"/>
      <c r="N16" s="246"/>
      <c r="O16" s="246"/>
      <c r="P16" s="499"/>
      <c r="Q16" s="499"/>
      <c r="R16" s="246"/>
      <c r="T16" s="246"/>
      <c r="U16" s="246"/>
      <c r="V16" s="246"/>
      <c r="W16" s="499"/>
      <c r="X16" s="499"/>
      <c r="Y16" s="246"/>
    </row>
    <row r="17" spans="1:25" ht="15">
      <c r="A17" s="246"/>
      <c r="B17" s="246"/>
      <c r="C17" s="246"/>
      <c r="D17" s="246"/>
      <c r="E17" s="246"/>
      <c r="F17" s="499"/>
      <c r="G17" s="499"/>
      <c r="H17" s="246"/>
      <c r="I17" s="246"/>
      <c r="J17" s="246"/>
      <c r="K17" s="246"/>
      <c r="M17" s="246"/>
      <c r="N17" s="246"/>
      <c r="O17" s="246"/>
      <c r="P17" s="499"/>
      <c r="Q17" s="499"/>
      <c r="R17" s="246"/>
      <c r="T17" s="246"/>
      <c r="U17" s="246"/>
      <c r="V17" s="246"/>
      <c r="W17" s="499"/>
      <c r="X17" s="499"/>
      <c r="Y17" s="246"/>
    </row>
    <row r="18" spans="1:25" ht="15">
      <c r="A18" s="246"/>
      <c r="B18" s="246"/>
      <c r="C18" s="246"/>
      <c r="D18" s="246"/>
      <c r="E18" s="246"/>
      <c r="F18" s="499"/>
      <c r="G18" s="499"/>
      <c r="H18" s="246"/>
      <c r="I18" s="246"/>
      <c r="J18" s="246"/>
      <c r="K18" s="246"/>
      <c r="M18" s="246"/>
      <c r="N18" s="246"/>
      <c r="O18" s="246"/>
      <c r="P18" s="499"/>
      <c r="Q18" s="499"/>
      <c r="R18" s="246"/>
      <c r="T18" s="246"/>
      <c r="U18" s="246"/>
      <c r="V18" s="246"/>
      <c r="W18" s="499"/>
      <c r="X18" s="499"/>
      <c r="Y18" s="246"/>
    </row>
    <row r="19" spans="1:25" ht="15">
      <c r="A19" s="246"/>
      <c r="B19" s="246"/>
      <c r="C19" s="246"/>
      <c r="D19" s="246"/>
      <c r="E19" s="246"/>
      <c r="F19" s="499"/>
      <c r="G19" s="499"/>
      <c r="H19" s="246"/>
      <c r="I19" s="246"/>
      <c r="J19" s="246"/>
      <c r="K19" s="246"/>
      <c r="M19" s="246"/>
      <c r="N19" s="246"/>
      <c r="O19" s="246"/>
      <c r="P19" s="499"/>
      <c r="Q19" s="499"/>
      <c r="R19" s="246"/>
      <c r="T19" s="246"/>
      <c r="U19" s="246"/>
      <c r="V19" s="246"/>
      <c r="W19" s="499"/>
      <c r="X19" s="499"/>
      <c r="Y19" s="246"/>
    </row>
    <row r="20" spans="1:25" ht="15">
      <c r="A20" s="246"/>
      <c r="B20" s="246"/>
      <c r="C20" s="246"/>
      <c r="D20" s="246"/>
      <c r="E20" s="246"/>
      <c r="F20" s="499"/>
      <c r="G20" s="499"/>
      <c r="H20" s="246"/>
      <c r="I20" s="246"/>
      <c r="J20" s="246"/>
      <c r="K20" s="246"/>
      <c r="M20" s="246"/>
      <c r="N20" s="246"/>
      <c r="O20" s="246"/>
      <c r="P20" s="499"/>
      <c r="Q20" s="499"/>
      <c r="R20" s="246"/>
      <c r="T20" s="246"/>
      <c r="U20" s="246"/>
      <c r="V20" s="246"/>
      <c r="W20" s="499"/>
      <c r="X20" s="499"/>
      <c r="Y20" s="246"/>
    </row>
    <row r="21" spans="1:25" ht="15">
      <c r="A21" s="246"/>
      <c r="B21" s="246"/>
      <c r="C21" s="246"/>
      <c r="D21" s="246"/>
      <c r="E21" s="246"/>
      <c r="F21" s="499"/>
      <c r="G21" s="499"/>
      <c r="H21" s="246"/>
      <c r="I21" s="246"/>
      <c r="J21" s="246"/>
      <c r="K21" s="246"/>
      <c r="M21" s="246"/>
      <c r="N21" s="246"/>
      <c r="O21" s="246"/>
      <c r="P21" s="499"/>
      <c r="Q21" s="499"/>
      <c r="R21" s="246"/>
      <c r="T21" s="246"/>
      <c r="U21" s="246"/>
      <c r="V21" s="246"/>
      <c r="W21" s="499"/>
      <c r="X21" s="499"/>
      <c r="Y21" s="246"/>
    </row>
    <row r="22" spans="1:25" ht="15">
      <c r="A22" s="246"/>
      <c r="B22" s="246"/>
      <c r="C22" s="246"/>
      <c r="D22" s="246"/>
      <c r="E22" s="246"/>
      <c r="F22" s="499"/>
      <c r="G22" s="499"/>
      <c r="H22" s="246"/>
      <c r="I22" s="246"/>
      <c r="J22" s="246"/>
      <c r="K22" s="246"/>
      <c r="M22" s="246"/>
      <c r="N22" s="246"/>
      <c r="O22" s="246"/>
      <c r="P22" s="499"/>
      <c r="Q22" s="499"/>
      <c r="R22" s="246"/>
      <c r="T22" s="246"/>
      <c r="U22" s="246"/>
      <c r="V22" s="246"/>
      <c r="W22" s="499"/>
      <c r="X22" s="499"/>
      <c r="Y22" s="246"/>
    </row>
    <row r="23" spans="1:25" ht="15">
      <c r="A23" s="246"/>
      <c r="B23" s="246"/>
      <c r="C23" s="246"/>
      <c r="D23" s="246"/>
      <c r="E23" s="246"/>
      <c r="F23" s="499"/>
      <c r="G23" s="499"/>
      <c r="H23" s="246"/>
      <c r="I23" s="246"/>
      <c r="J23" s="246"/>
      <c r="K23" s="246"/>
      <c r="M23" s="246"/>
      <c r="N23" s="246"/>
      <c r="O23" s="246"/>
      <c r="P23" s="499"/>
      <c r="Q23" s="499"/>
      <c r="R23" s="246"/>
      <c r="T23" s="246"/>
      <c r="U23" s="246"/>
      <c r="V23" s="246"/>
      <c r="W23" s="499"/>
      <c r="X23" s="499"/>
      <c r="Y23" s="246"/>
    </row>
    <row r="24" spans="1:25" ht="15">
      <c r="A24" s="246"/>
      <c r="B24" s="246"/>
      <c r="C24" s="246"/>
      <c r="D24" s="246"/>
      <c r="E24" s="246"/>
      <c r="F24" s="499"/>
      <c r="G24" s="499"/>
      <c r="H24" s="246"/>
      <c r="I24" s="246"/>
      <c r="J24" s="246"/>
      <c r="K24" s="246"/>
      <c r="M24" s="246"/>
      <c r="N24" s="246"/>
      <c r="O24" s="246"/>
      <c r="P24" s="499"/>
      <c r="Q24" s="499"/>
      <c r="R24" s="246"/>
      <c r="T24" s="246"/>
      <c r="U24" s="246"/>
      <c r="V24" s="246"/>
      <c r="W24" s="499"/>
      <c r="X24" s="499"/>
      <c r="Y24" s="246"/>
    </row>
    <row r="25" spans="1:25" ht="15">
      <c r="A25" s="246"/>
      <c r="B25" s="246"/>
      <c r="C25" s="246"/>
      <c r="D25" s="246"/>
      <c r="E25" s="246"/>
      <c r="F25" s="499"/>
      <c r="G25" s="499"/>
      <c r="H25" s="246"/>
      <c r="I25" s="246"/>
      <c r="J25" s="246"/>
      <c r="K25" s="246"/>
      <c r="M25" s="246"/>
      <c r="N25" s="246"/>
      <c r="O25" s="246"/>
      <c r="P25" s="499"/>
      <c r="Q25" s="499"/>
      <c r="R25" s="246"/>
      <c r="T25" s="246"/>
      <c r="U25" s="246"/>
      <c r="V25" s="246"/>
      <c r="W25" s="499"/>
      <c r="X25" s="499"/>
      <c r="Y25" s="246"/>
    </row>
    <row r="26" spans="1:25" ht="15">
      <c r="A26" s="246"/>
      <c r="B26" s="246"/>
      <c r="C26" s="246"/>
      <c r="D26" s="246"/>
      <c r="E26" s="246"/>
      <c r="F26" s="499"/>
      <c r="G26" s="499"/>
      <c r="H26" s="246"/>
      <c r="I26" s="246"/>
      <c r="J26" s="246"/>
      <c r="K26" s="246"/>
      <c r="M26" s="246"/>
      <c r="N26" s="246"/>
      <c r="O26" s="246"/>
      <c r="P26" s="499"/>
      <c r="Q26" s="499"/>
      <c r="R26" s="246"/>
      <c r="T26" s="246"/>
      <c r="U26" s="246"/>
      <c r="V26" s="246"/>
      <c r="W26" s="499"/>
      <c r="X26" s="499"/>
      <c r="Y26" s="246"/>
    </row>
    <row r="27" spans="1:25" ht="15">
      <c r="A27" s="246"/>
      <c r="B27" s="246"/>
      <c r="C27" s="246"/>
      <c r="D27" s="246"/>
      <c r="E27" s="246"/>
      <c r="F27" s="499"/>
      <c r="G27" s="499"/>
      <c r="H27" s="246"/>
      <c r="I27" s="246"/>
      <c r="J27" s="246"/>
      <c r="K27" s="246"/>
      <c r="M27" s="246"/>
      <c r="N27" s="246"/>
      <c r="O27" s="246"/>
      <c r="P27" s="499"/>
      <c r="Q27" s="499"/>
      <c r="R27" s="246"/>
      <c r="T27" s="246"/>
      <c r="U27" s="246"/>
      <c r="V27" s="246"/>
      <c r="W27" s="499"/>
      <c r="X27" s="499"/>
      <c r="Y27" s="246"/>
    </row>
    <row r="28" spans="1:25" ht="15">
      <c r="A28" s="246"/>
      <c r="B28" s="246"/>
      <c r="C28" s="246"/>
      <c r="D28" s="246"/>
      <c r="E28" s="246"/>
      <c r="F28" s="499"/>
      <c r="G28" s="499"/>
      <c r="H28" s="246"/>
      <c r="I28" s="246"/>
      <c r="J28" s="246"/>
      <c r="K28" s="246"/>
      <c r="M28" s="246"/>
      <c r="N28" s="246"/>
      <c r="O28" s="246"/>
      <c r="P28" s="499"/>
      <c r="Q28" s="499"/>
      <c r="R28" s="246"/>
      <c r="T28" s="246"/>
      <c r="U28" s="246"/>
      <c r="V28" s="246"/>
      <c r="W28" s="499"/>
      <c r="X28" s="499"/>
      <c r="Y28" s="246"/>
    </row>
    <row r="29" spans="1:25" ht="15">
      <c r="A29" s="246"/>
      <c r="B29" s="246"/>
      <c r="C29" s="246"/>
      <c r="D29" s="246"/>
      <c r="E29" s="246"/>
      <c r="F29" s="499"/>
      <c r="G29" s="499"/>
      <c r="H29" s="246"/>
      <c r="I29" s="246"/>
      <c r="J29" s="246"/>
      <c r="K29" s="246"/>
      <c r="M29" s="246"/>
      <c r="N29" s="246"/>
      <c r="O29" s="246"/>
      <c r="P29" s="499"/>
      <c r="Q29" s="499"/>
      <c r="R29" s="246"/>
      <c r="T29" s="246"/>
      <c r="U29" s="246"/>
      <c r="V29" s="246"/>
      <c r="W29" s="499"/>
      <c r="X29" s="499"/>
      <c r="Y29" s="246"/>
    </row>
    <row r="30" spans="1:25" ht="15">
      <c r="A30" s="246"/>
      <c r="B30" s="246"/>
      <c r="C30" s="246"/>
      <c r="D30" s="246"/>
      <c r="E30" s="246"/>
      <c r="F30" s="499"/>
      <c r="G30" s="499"/>
      <c r="H30" s="246"/>
      <c r="I30" s="246"/>
      <c r="J30" s="246"/>
      <c r="K30" s="246"/>
      <c r="M30" s="246"/>
      <c r="N30" s="246"/>
      <c r="O30" s="246"/>
      <c r="P30" s="499"/>
      <c r="Q30" s="499"/>
      <c r="R30" s="246"/>
      <c r="T30" s="246"/>
      <c r="U30" s="246"/>
      <c r="V30" s="246"/>
      <c r="W30" s="499"/>
      <c r="X30" s="499"/>
      <c r="Y30" s="246"/>
    </row>
    <row r="31" spans="1:25" ht="15">
      <c r="A31" s="246"/>
      <c r="B31" s="246"/>
      <c r="C31" s="246"/>
      <c r="D31" s="246"/>
      <c r="E31" s="246"/>
      <c r="F31" s="499"/>
      <c r="G31" s="499"/>
      <c r="H31" s="246"/>
      <c r="I31" s="246"/>
      <c r="J31" s="246"/>
      <c r="K31" s="246"/>
      <c r="M31" s="246"/>
      <c r="N31" s="246"/>
      <c r="O31" s="246"/>
      <c r="P31" s="499"/>
      <c r="Q31" s="499"/>
      <c r="R31" s="246"/>
      <c r="T31" s="246"/>
      <c r="U31" s="246"/>
      <c r="V31" s="246"/>
      <c r="W31" s="499"/>
      <c r="X31" s="499"/>
      <c r="Y31" s="246"/>
    </row>
    <row r="32" spans="1:25" ht="15">
      <c r="A32" s="246"/>
      <c r="B32" s="246"/>
      <c r="C32" s="246"/>
      <c r="D32" s="246"/>
      <c r="E32" s="246"/>
      <c r="F32" s="499"/>
      <c r="G32" s="499"/>
      <c r="H32" s="246"/>
      <c r="I32" s="246"/>
      <c r="J32" s="246"/>
      <c r="K32" s="246"/>
      <c r="M32" s="246"/>
      <c r="N32" s="246"/>
      <c r="O32" s="246"/>
      <c r="P32" s="499"/>
      <c r="Q32" s="499"/>
      <c r="R32" s="246"/>
      <c r="T32" s="246"/>
      <c r="U32" s="246"/>
      <c r="V32" s="246"/>
      <c r="W32" s="499"/>
      <c r="X32" s="499"/>
      <c r="Y32" s="246"/>
    </row>
    <row r="33" spans="1:25" ht="15">
      <c r="A33" s="246"/>
      <c r="B33" s="246"/>
      <c r="C33" s="246"/>
      <c r="D33" s="246"/>
      <c r="E33" s="246"/>
      <c r="F33" s="499"/>
      <c r="G33" s="499"/>
      <c r="H33" s="246"/>
      <c r="I33" s="246"/>
      <c r="J33" s="246"/>
      <c r="K33" s="246"/>
      <c r="M33" s="246"/>
      <c r="N33" s="246"/>
      <c r="O33" s="246"/>
      <c r="P33" s="499"/>
      <c r="Q33" s="499"/>
      <c r="R33" s="246"/>
      <c r="T33" s="246"/>
      <c r="U33" s="246"/>
      <c r="V33" s="246"/>
      <c r="W33" s="499"/>
      <c r="X33" s="499"/>
      <c r="Y33" s="246"/>
    </row>
    <row r="34" spans="1:25" ht="15">
      <c r="A34" s="246"/>
      <c r="B34" s="246"/>
      <c r="C34" s="246"/>
      <c r="D34" s="246"/>
      <c r="E34" s="246"/>
      <c r="F34" s="499"/>
      <c r="G34" s="499"/>
      <c r="H34" s="246"/>
      <c r="I34" s="246"/>
      <c r="J34" s="246"/>
      <c r="K34" s="246"/>
      <c r="M34" s="246"/>
      <c r="N34" s="246"/>
      <c r="O34" s="246"/>
      <c r="P34" s="499"/>
      <c r="Q34" s="499"/>
      <c r="R34" s="246"/>
      <c r="T34" s="246"/>
      <c r="U34" s="246"/>
      <c r="V34" s="246"/>
      <c r="W34" s="499"/>
      <c r="X34" s="499"/>
      <c r="Y34" s="246"/>
    </row>
    <row r="35" spans="1:25" ht="15">
      <c r="A35" s="246"/>
      <c r="B35" s="246"/>
      <c r="C35" s="246"/>
      <c r="D35" s="246"/>
      <c r="E35" s="246"/>
      <c r="F35" s="499"/>
      <c r="G35" s="499"/>
      <c r="H35" s="246"/>
      <c r="I35" s="246"/>
      <c r="J35" s="246"/>
      <c r="K35" s="246"/>
      <c r="M35" s="246"/>
      <c r="N35" s="246"/>
      <c r="O35" s="246"/>
      <c r="P35" s="499"/>
      <c r="Q35" s="499"/>
      <c r="R35" s="246"/>
      <c r="T35" s="246"/>
      <c r="U35" s="246"/>
      <c r="V35" s="246"/>
      <c r="W35" s="499"/>
      <c r="X35" s="499"/>
      <c r="Y35" s="246"/>
    </row>
    <row r="36" spans="1:25" ht="15">
      <c r="A36" s="246"/>
      <c r="B36" s="246"/>
      <c r="C36" s="246"/>
      <c r="D36" s="246"/>
      <c r="E36" s="246"/>
      <c r="F36" s="499"/>
      <c r="G36" s="499"/>
      <c r="H36" s="246"/>
      <c r="I36" s="246"/>
      <c r="J36" s="246"/>
      <c r="K36" s="246"/>
      <c r="M36" s="246"/>
      <c r="N36" s="246"/>
      <c r="O36" s="246"/>
      <c r="P36" s="499"/>
      <c r="Q36" s="499"/>
      <c r="R36" s="246"/>
      <c r="T36" s="246"/>
      <c r="U36" s="246"/>
      <c r="V36" s="246"/>
      <c r="W36" s="499"/>
      <c r="X36" s="499"/>
      <c r="Y36" s="246"/>
    </row>
    <row r="37" spans="1:25" ht="15">
      <c r="A37" s="246"/>
      <c r="B37" s="246"/>
      <c r="C37" s="246"/>
      <c r="D37" s="246"/>
      <c r="E37" s="246"/>
      <c r="F37" s="499"/>
      <c r="G37" s="499"/>
      <c r="H37" s="246"/>
      <c r="I37" s="246"/>
      <c r="J37" s="246"/>
      <c r="K37" s="246"/>
      <c r="M37" s="246"/>
      <c r="N37" s="246"/>
      <c r="O37" s="246"/>
      <c r="P37" s="499"/>
      <c r="Q37" s="499"/>
      <c r="R37" s="246"/>
      <c r="T37" s="246"/>
      <c r="U37" s="246"/>
      <c r="V37" s="246"/>
      <c r="W37" s="499"/>
      <c r="X37" s="499"/>
      <c r="Y37" s="246"/>
    </row>
    <row r="38" spans="1:25" ht="15">
      <c r="A38" s="246"/>
      <c r="B38" s="246"/>
      <c r="C38" s="246"/>
      <c r="D38" s="246"/>
      <c r="E38" s="246"/>
      <c r="F38" s="499"/>
      <c r="G38" s="499"/>
      <c r="H38" s="246"/>
      <c r="I38" s="246"/>
      <c r="J38" s="246"/>
      <c r="K38" s="246"/>
      <c r="M38" s="246"/>
      <c r="N38" s="246"/>
      <c r="O38" s="246"/>
      <c r="P38" s="499"/>
      <c r="Q38" s="499"/>
      <c r="R38" s="246"/>
      <c r="T38" s="246"/>
      <c r="U38" s="246"/>
      <c r="V38" s="246"/>
      <c r="W38" s="499"/>
      <c r="X38" s="499"/>
      <c r="Y38" s="246"/>
    </row>
    <row r="39" spans="1:25" ht="15">
      <c r="A39" s="246"/>
      <c r="B39" s="246"/>
      <c r="C39" s="246"/>
      <c r="D39" s="246"/>
      <c r="E39" s="246"/>
      <c r="F39" s="499"/>
      <c r="G39" s="499"/>
      <c r="H39" s="246"/>
      <c r="I39" s="246"/>
      <c r="J39" s="246"/>
      <c r="K39" s="246"/>
      <c r="M39" s="246"/>
      <c r="N39" s="246"/>
      <c r="O39" s="246"/>
      <c r="P39" s="499"/>
      <c r="Q39" s="499"/>
      <c r="R39" s="246"/>
      <c r="T39" s="246"/>
      <c r="U39" s="246"/>
      <c r="V39" s="246"/>
      <c r="W39" s="499"/>
      <c r="X39" s="499"/>
      <c r="Y39" s="246"/>
    </row>
    <row r="40" spans="1:25" ht="15">
      <c r="A40" s="246"/>
      <c r="B40" s="246"/>
      <c r="C40" s="246"/>
      <c r="D40" s="246"/>
      <c r="E40" s="246"/>
      <c r="F40" s="499"/>
      <c r="G40" s="499"/>
      <c r="H40" s="246"/>
      <c r="I40" s="246"/>
      <c r="J40" s="246"/>
      <c r="K40" s="246"/>
      <c r="M40" s="246"/>
      <c r="N40" s="246"/>
      <c r="O40" s="246"/>
      <c r="P40" s="499"/>
      <c r="Q40" s="499"/>
      <c r="R40" s="246"/>
      <c r="T40" s="246"/>
      <c r="U40" s="246"/>
      <c r="V40" s="246"/>
      <c r="W40" s="499"/>
      <c r="X40" s="499"/>
      <c r="Y40" s="246"/>
    </row>
    <row r="41" spans="1:25" ht="15">
      <c r="A41" s="246"/>
      <c r="B41" s="246"/>
      <c r="C41" s="246"/>
      <c r="D41" s="246"/>
      <c r="E41" s="246"/>
      <c r="F41" s="499"/>
      <c r="G41" s="499"/>
      <c r="H41" s="246"/>
      <c r="I41" s="246"/>
      <c r="J41" s="246"/>
      <c r="K41" s="246"/>
      <c r="M41" s="246"/>
      <c r="N41" s="246"/>
      <c r="O41" s="246"/>
      <c r="P41" s="499"/>
      <c r="Q41" s="499"/>
      <c r="R41" s="246"/>
      <c r="T41" s="246"/>
      <c r="U41" s="246"/>
      <c r="V41" s="246"/>
      <c r="W41" s="499"/>
      <c r="X41" s="499"/>
      <c r="Y41" s="246"/>
    </row>
    <row r="42" spans="1:25" ht="15">
      <c r="A42" s="246"/>
      <c r="B42" s="246"/>
      <c r="C42" s="246"/>
      <c r="D42" s="246"/>
      <c r="E42" s="246"/>
      <c r="F42" s="499"/>
      <c r="G42" s="499"/>
      <c r="H42" s="246"/>
      <c r="I42" s="246"/>
      <c r="J42" s="246"/>
      <c r="K42" s="246"/>
      <c r="M42" s="246"/>
      <c r="N42" s="246"/>
      <c r="O42" s="246"/>
      <c r="P42" s="499"/>
      <c r="Q42" s="499"/>
      <c r="R42" s="246"/>
      <c r="T42" s="246"/>
      <c r="U42" s="246"/>
      <c r="V42" s="246"/>
      <c r="W42" s="499"/>
      <c r="X42" s="499"/>
      <c r="Y42" s="246"/>
    </row>
    <row r="43" spans="1:25" ht="15">
      <c r="A43" s="246"/>
      <c r="B43" s="246"/>
      <c r="C43" s="246"/>
      <c r="D43" s="246"/>
      <c r="E43" s="246"/>
      <c r="F43" s="499"/>
      <c r="G43" s="499"/>
      <c r="H43" s="246"/>
      <c r="I43" s="246"/>
      <c r="J43" s="246"/>
      <c r="K43" s="246"/>
      <c r="M43" s="246"/>
      <c r="N43" s="246"/>
      <c r="O43" s="246"/>
      <c r="P43" s="499"/>
      <c r="Q43" s="499"/>
      <c r="R43" s="246"/>
      <c r="T43" s="246"/>
      <c r="U43" s="246"/>
      <c r="V43" s="246"/>
      <c r="W43" s="499"/>
      <c r="X43" s="499"/>
      <c r="Y43" s="246"/>
    </row>
    <row r="44" spans="1:25" ht="15">
      <c r="A44" s="246"/>
      <c r="B44" s="246"/>
      <c r="C44" s="246"/>
      <c r="D44" s="246"/>
      <c r="E44" s="246"/>
      <c r="F44" s="499"/>
      <c r="G44" s="499"/>
      <c r="H44" s="246"/>
      <c r="I44" s="246"/>
      <c r="J44" s="246"/>
      <c r="K44" s="246"/>
      <c r="M44" s="246"/>
      <c r="N44" s="246"/>
      <c r="O44" s="246"/>
      <c r="P44" s="499"/>
      <c r="Q44" s="499"/>
      <c r="R44" s="246"/>
      <c r="T44" s="246"/>
      <c r="U44" s="246"/>
      <c r="V44" s="246"/>
      <c r="W44" s="499"/>
      <c r="X44" s="499"/>
      <c r="Y44" s="246"/>
    </row>
    <row r="45" spans="1:25" ht="15">
      <c r="A45" s="246"/>
      <c r="B45" s="246"/>
      <c r="C45" s="246"/>
      <c r="D45" s="246"/>
      <c r="E45" s="246"/>
      <c r="F45" s="499"/>
      <c r="G45" s="499"/>
      <c r="H45" s="246"/>
      <c r="I45" s="246"/>
      <c r="J45" s="246"/>
      <c r="K45" s="246"/>
      <c r="M45" s="246"/>
      <c r="N45" s="246"/>
      <c r="O45" s="246"/>
      <c r="P45" s="499"/>
      <c r="Q45" s="499"/>
      <c r="R45" s="246"/>
      <c r="T45" s="246"/>
      <c r="U45" s="246"/>
      <c r="V45" s="246"/>
      <c r="W45" s="499"/>
      <c r="X45" s="499"/>
      <c r="Y45" s="246"/>
    </row>
    <row r="46" spans="1:25" ht="15">
      <c r="A46" s="246"/>
      <c r="B46" s="246"/>
      <c r="C46" s="246"/>
      <c r="D46" s="246"/>
      <c r="E46" s="246"/>
      <c r="F46" s="499"/>
      <c r="G46" s="499"/>
      <c r="H46" s="246"/>
      <c r="I46" s="246"/>
      <c r="J46" s="246"/>
      <c r="K46" s="246"/>
      <c r="M46" s="246"/>
      <c r="N46" s="246"/>
      <c r="O46" s="246"/>
      <c r="P46" s="499"/>
      <c r="Q46" s="499"/>
      <c r="R46" s="246"/>
      <c r="T46" s="246"/>
      <c r="U46" s="246"/>
      <c r="V46" s="246"/>
      <c r="W46" s="499"/>
      <c r="X46" s="499"/>
      <c r="Y46" s="246"/>
    </row>
    <row r="47" spans="1:25" ht="15">
      <c r="A47" s="246"/>
      <c r="B47" s="246"/>
      <c r="C47" s="246"/>
      <c r="D47" s="246"/>
      <c r="E47" s="246"/>
      <c r="F47" s="499"/>
      <c r="G47" s="499"/>
      <c r="H47" s="246"/>
      <c r="I47" s="246"/>
      <c r="J47" s="246"/>
      <c r="K47" s="246"/>
      <c r="M47" s="246"/>
      <c r="N47" s="246"/>
      <c r="O47" s="246"/>
      <c r="P47" s="499"/>
      <c r="Q47" s="499"/>
      <c r="R47" s="246"/>
      <c r="T47" s="246"/>
      <c r="U47" s="246"/>
      <c r="V47" s="246"/>
      <c r="W47" s="499"/>
      <c r="X47" s="499"/>
      <c r="Y47" s="246"/>
    </row>
    <row r="48" spans="1:25" ht="15">
      <c r="A48" s="246"/>
      <c r="B48" s="246"/>
      <c r="C48" s="246"/>
      <c r="D48" s="246"/>
      <c r="E48" s="246"/>
      <c r="F48" s="499"/>
      <c r="G48" s="499"/>
      <c r="H48" s="246"/>
      <c r="I48" s="246"/>
      <c r="J48" s="246"/>
      <c r="K48" s="246"/>
      <c r="M48" s="246"/>
      <c r="N48" s="246"/>
      <c r="O48" s="246"/>
      <c r="P48" s="499"/>
      <c r="Q48" s="499"/>
      <c r="R48" s="246"/>
      <c r="T48" s="246"/>
      <c r="U48" s="246"/>
      <c r="V48" s="246"/>
      <c r="W48" s="499"/>
      <c r="X48" s="499"/>
      <c r="Y48" s="246"/>
    </row>
    <row r="49" spans="1:25" ht="15">
      <c r="A49" s="246"/>
      <c r="B49" s="246"/>
      <c r="C49" s="246"/>
      <c r="D49" s="246"/>
      <c r="E49" s="246"/>
      <c r="F49" s="499"/>
      <c r="G49" s="499"/>
      <c r="H49" s="246"/>
      <c r="I49" s="246"/>
      <c r="J49" s="246"/>
      <c r="K49" s="246"/>
      <c r="M49" s="246"/>
      <c r="N49" s="246"/>
      <c r="O49" s="246"/>
      <c r="P49" s="499"/>
      <c r="Q49" s="499"/>
      <c r="R49" s="246"/>
      <c r="T49" s="246"/>
      <c r="U49" s="246"/>
      <c r="V49" s="246"/>
      <c r="W49" s="499"/>
      <c r="X49" s="499"/>
      <c r="Y49" s="246"/>
    </row>
    <row r="50" spans="1:25" ht="15">
      <c r="A50" s="246"/>
      <c r="B50" s="246"/>
      <c r="C50" s="246"/>
      <c r="D50" s="246"/>
      <c r="E50" s="246"/>
      <c r="F50" s="499"/>
      <c r="G50" s="499"/>
      <c r="H50" s="246"/>
      <c r="I50" s="246"/>
      <c r="J50" s="246"/>
      <c r="K50" s="246"/>
      <c r="M50" s="246"/>
      <c r="N50" s="246"/>
      <c r="O50" s="246"/>
      <c r="P50" s="499"/>
      <c r="Q50" s="499"/>
      <c r="R50" s="246"/>
      <c r="T50" s="246"/>
      <c r="U50" s="246"/>
      <c r="V50" s="246"/>
      <c r="W50" s="499"/>
      <c r="X50" s="499"/>
      <c r="Y50" s="246"/>
    </row>
    <row r="51" spans="1:25" ht="15">
      <c r="A51" s="246"/>
      <c r="B51" s="246"/>
      <c r="C51" s="246"/>
      <c r="D51" s="246"/>
      <c r="E51" s="246"/>
      <c r="F51" s="499"/>
      <c r="G51" s="499"/>
      <c r="H51" s="246"/>
      <c r="I51" s="246"/>
      <c r="J51" s="246"/>
      <c r="K51" s="246"/>
      <c r="M51" s="246"/>
      <c r="N51" s="246"/>
      <c r="O51" s="246"/>
      <c r="P51" s="499"/>
      <c r="Q51" s="499"/>
      <c r="R51" s="246"/>
      <c r="T51" s="246"/>
      <c r="U51" s="246"/>
      <c r="V51" s="246"/>
      <c r="W51" s="499"/>
      <c r="X51" s="499"/>
      <c r="Y51" s="246"/>
    </row>
    <row r="52" spans="1:25" ht="15">
      <c r="A52" s="246"/>
      <c r="B52" s="246"/>
      <c r="C52" s="246"/>
      <c r="D52" s="246"/>
      <c r="E52" s="246"/>
      <c r="F52" s="499"/>
      <c r="G52" s="499"/>
      <c r="H52" s="246"/>
      <c r="I52" s="246"/>
      <c r="J52" s="246"/>
      <c r="K52" s="246"/>
      <c r="M52" s="246"/>
      <c r="N52" s="246"/>
      <c r="O52" s="246"/>
      <c r="P52" s="499"/>
      <c r="Q52" s="499"/>
      <c r="R52" s="246"/>
      <c r="T52" s="246"/>
      <c r="U52" s="246"/>
      <c r="V52" s="246"/>
      <c r="W52" s="499"/>
      <c r="X52" s="499"/>
      <c r="Y52" s="246"/>
    </row>
    <row r="53" spans="1:25" ht="15">
      <c r="A53" s="246"/>
      <c r="B53" s="246"/>
      <c r="C53" s="246"/>
      <c r="D53" s="246"/>
      <c r="E53" s="246"/>
      <c r="F53" s="499"/>
      <c r="G53" s="499"/>
      <c r="H53" s="246"/>
      <c r="I53" s="246"/>
      <c r="J53" s="246"/>
      <c r="K53" s="246"/>
      <c r="M53" s="246"/>
      <c r="N53" s="246"/>
      <c r="O53" s="246"/>
      <c r="P53" s="499"/>
      <c r="Q53" s="499"/>
      <c r="R53" s="246"/>
      <c r="T53" s="246"/>
      <c r="U53" s="246"/>
      <c r="V53" s="246"/>
      <c r="W53" s="499"/>
      <c r="X53" s="499"/>
      <c r="Y53" s="246"/>
    </row>
    <row r="54" spans="1:25" ht="15">
      <c r="A54" s="246"/>
      <c r="B54" s="246"/>
      <c r="C54" s="246"/>
      <c r="D54" s="246"/>
      <c r="E54" s="246"/>
      <c r="F54" s="499"/>
      <c r="G54" s="499"/>
      <c r="H54" s="246"/>
      <c r="I54" s="246"/>
      <c r="J54" s="246"/>
      <c r="K54" s="246"/>
      <c r="M54" s="246"/>
      <c r="N54" s="246"/>
      <c r="O54" s="246"/>
      <c r="P54" s="499"/>
      <c r="Q54" s="499"/>
      <c r="R54" s="246"/>
      <c r="T54" s="246"/>
      <c r="U54" s="246"/>
      <c r="V54" s="246"/>
      <c r="W54" s="499"/>
      <c r="X54" s="499"/>
      <c r="Y54" s="246"/>
    </row>
    <row r="55" spans="1:25" ht="15">
      <c r="A55" s="246"/>
      <c r="B55" s="246"/>
      <c r="C55" s="246"/>
      <c r="D55" s="246"/>
      <c r="E55" s="246"/>
      <c r="F55" s="499"/>
      <c r="G55" s="499"/>
      <c r="H55" s="246"/>
      <c r="I55" s="246"/>
      <c r="J55" s="246"/>
      <c r="K55" s="246"/>
      <c r="M55" s="246"/>
      <c r="N55" s="246"/>
      <c r="O55" s="246"/>
      <c r="P55" s="499"/>
      <c r="Q55" s="499"/>
      <c r="R55" s="246"/>
      <c r="T55" s="246"/>
      <c r="U55" s="246"/>
      <c r="V55" s="246"/>
      <c r="W55" s="499"/>
      <c r="X55" s="499"/>
      <c r="Y55" s="246"/>
    </row>
    <row r="56" spans="1:25" ht="15">
      <c r="A56" s="246"/>
      <c r="B56" s="246"/>
      <c r="C56" s="246"/>
      <c r="D56" s="246"/>
      <c r="E56" s="246"/>
      <c r="F56" s="499"/>
      <c r="G56" s="499"/>
      <c r="H56" s="246"/>
      <c r="I56" s="246"/>
      <c r="J56" s="246"/>
      <c r="K56" s="246"/>
      <c r="M56" s="246"/>
      <c r="N56" s="246"/>
      <c r="O56" s="246"/>
      <c r="P56" s="499"/>
      <c r="Q56" s="499"/>
      <c r="R56" s="246"/>
      <c r="T56" s="246"/>
      <c r="U56" s="246"/>
      <c r="V56" s="246"/>
      <c r="W56" s="499"/>
      <c r="X56" s="499"/>
      <c r="Y56" s="246"/>
    </row>
    <row r="57" spans="1:25" ht="15">
      <c r="A57" s="246"/>
      <c r="B57" s="246"/>
      <c r="C57" s="246"/>
      <c r="D57" s="246"/>
      <c r="E57" s="246"/>
      <c r="F57" s="499"/>
      <c r="G57" s="499"/>
      <c r="H57" s="246"/>
      <c r="I57" s="246"/>
      <c r="J57" s="246"/>
      <c r="K57" s="246"/>
      <c r="M57" s="246"/>
      <c r="N57" s="246"/>
      <c r="O57" s="246"/>
      <c r="P57" s="499"/>
      <c r="Q57" s="499"/>
      <c r="R57" s="246"/>
      <c r="T57" s="246"/>
      <c r="U57" s="246"/>
      <c r="V57" s="246"/>
      <c r="W57" s="499"/>
      <c r="X57" s="499"/>
      <c r="Y57" s="246"/>
    </row>
    <row r="58" spans="1:25" ht="15">
      <c r="A58" s="246"/>
      <c r="B58" s="246"/>
      <c r="C58" s="246"/>
      <c r="D58" s="246"/>
      <c r="E58" s="246"/>
      <c r="F58" s="499"/>
      <c r="G58" s="499"/>
      <c r="H58" s="246"/>
      <c r="I58" s="246"/>
      <c r="J58" s="246"/>
      <c r="K58" s="246"/>
      <c r="M58" s="246"/>
      <c r="N58" s="246"/>
      <c r="O58" s="246"/>
      <c r="P58" s="499"/>
      <c r="Q58" s="499"/>
      <c r="R58" s="246"/>
      <c r="T58" s="246"/>
      <c r="U58" s="246"/>
      <c r="V58" s="246"/>
      <c r="W58" s="499"/>
      <c r="X58" s="499"/>
      <c r="Y58" s="246"/>
    </row>
    <row r="59" spans="1:25" ht="15">
      <c r="A59" s="246"/>
      <c r="B59" s="246"/>
      <c r="C59" s="246"/>
      <c r="D59" s="246"/>
      <c r="E59" s="246"/>
      <c r="F59" s="499"/>
      <c r="G59" s="499"/>
      <c r="H59" s="246"/>
      <c r="I59" s="246"/>
      <c r="J59" s="246"/>
      <c r="K59" s="246"/>
      <c r="M59" s="246"/>
      <c r="N59" s="246"/>
      <c r="O59" s="246"/>
      <c r="P59" s="499"/>
      <c r="Q59" s="499"/>
      <c r="R59" s="246"/>
      <c r="T59" s="246"/>
      <c r="U59" s="246"/>
      <c r="V59" s="246"/>
      <c r="W59" s="499"/>
      <c r="X59" s="499"/>
      <c r="Y59" s="246"/>
    </row>
    <row r="60" spans="1:25" ht="15">
      <c r="A60" s="246"/>
      <c r="B60" s="246"/>
      <c r="C60" s="246"/>
      <c r="D60" s="246"/>
      <c r="E60" s="246"/>
      <c r="F60" s="499"/>
      <c r="G60" s="499"/>
      <c r="H60" s="246"/>
      <c r="I60" s="246"/>
      <c r="J60" s="246"/>
      <c r="K60" s="246"/>
      <c r="M60" s="246"/>
      <c r="N60" s="246"/>
      <c r="O60" s="246"/>
      <c r="P60" s="499"/>
      <c r="Q60" s="499"/>
      <c r="R60" s="246"/>
      <c r="T60" s="246"/>
      <c r="U60" s="246"/>
      <c r="V60" s="246"/>
      <c r="W60" s="499"/>
      <c r="X60" s="499"/>
      <c r="Y60" s="246"/>
    </row>
    <row r="61" spans="1:25" ht="15">
      <c r="A61" s="246"/>
      <c r="B61" s="246"/>
      <c r="C61" s="246"/>
      <c r="D61" s="246"/>
      <c r="E61" s="246"/>
      <c r="F61" s="499"/>
      <c r="G61" s="499"/>
      <c r="H61" s="246"/>
      <c r="I61" s="246"/>
      <c r="J61" s="246"/>
      <c r="K61" s="246"/>
      <c r="M61" s="246"/>
      <c r="N61" s="246"/>
      <c r="O61" s="246"/>
      <c r="P61" s="499"/>
      <c r="Q61" s="499"/>
      <c r="R61" s="246"/>
      <c r="T61" s="246"/>
      <c r="U61" s="246"/>
      <c r="V61" s="246"/>
      <c r="W61" s="499"/>
      <c r="X61" s="499"/>
      <c r="Y61" s="246"/>
    </row>
    <row r="62" spans="1:25" ht="15">
      <c r="A62" s="246"/>
      <c r="B62" s="246"/>
      <c r="C62" s="246"/>
      <c r="D62" s="246"/>
      <c r="E62" s="246"/>
      <c r="F62" s="499"/>
      <c r="G62" s="499"/>
      <c r="H62" s="246"/>
      <c r="I62" s="246"/>
      <c r="J62" s="246"/>
      <c r="K62" s="246"/>
      <c r="M62" s="246"/>
      <c r="N62" s="246"/>
      <c r="O62" s="246"/>
      <c r="P62" s="499"/>
      <c r="Q62" s="499"/>
      <c r="R62" s="246"/>
      <c r="T62" s="246"/>
      <c r="U62" s="246"/>
      <c r="V62" s="246"/>
      <c r="W62" s="499"/>
      <c r="X62" s="499"/>
      <c r="Y62" s="246"/>
    </row>
    <row r="63" spans="1:25" ht="15">
      <c r="A63" s="246"/>
      <c r="B63" s="246"/>
      <c r="C63" s="246"/>
      <c r="D63" s="246"/>
      <c r="E63" s="246"/>
      <c r="F63" s="499"/>
      <c r="G63" s="499"/>
      <c r="H63" s="246"/>
      <c r="I63" s="246"/>
      <c r="J63" s="246"/>
      <c r="K63" s="246"/>
      <c r="M63" s="246"/>
      <c r="N63" s="246"/>
      <c r="O63" s="246"/>
      <c r="P63" s="499"/>
      <c r="Q63" s="499"/>
      <c r="R63" s="246"/>
      <c r="T63" s="246"/>
      <c r="U63" s="246"/>
      <c r="V63" s="246"/>
      <c r="W63" s="499"/>
      <c r="X63" s="499"/>
      <c r="Y63" s="246"/>
    </row>
    <row r="64" spans="1:25" ht="15">
      <c r="A64" s="246"/>
      <c r="B64" s="246"/>
      <c r="C64" s="246"/>
      <c r="D64" s="246"/>
      <c r="E64" s="246"/>
      <c r="F64" s="499"/>
      <c r="G64" s="499"/>
      <c r="H64" s="246"/>
      <c r="I64" s="246"/>
      <c r="J64" s="246"/>
      <c r="K64" s="246"/>
      <c r="M64" s="246"/>
      <c r="N64" s="246"/>
      <c r="O64" s="246"/>
      <c r="P64" s="499"/>
      <c r="Q64" s="499"/>
      <c r="R64" s="246"/>
      <c r="T64" s="246"/>
      <c r="U64" s="246"/>
      <c r="V64" s="246"/>
      <c r="W64" s="499"/>
      <c r="X64" s="499"/>
      <c r="Y64" s="246"/>
    </row>
    <row r="65" spans="1:17">
      <c r="A65" s="81"/>
      <c r="B65" s="81"/>
      <c r="C65" s="81"/>
      <c r="D65" s="82"/>
      <c r="E65" s="82"/>
      <c r="F65" s="82"/>
      <c r="G65" s="82"/>
      <c r="H65" s="81"/>
      <c r="I65" s="81"/>
      <c r="J65" s="81"/>
      <c r="K65" s="81"/>
      <c r="P65" s="82"/>
      <c r="Q65" s="82"/>
    </row>
  </sheetData>
  <sheetProtection sheet="1" objects="1" scenarios="1" formatCells="0" formatColumns="0" formatRows="0" insertHyperlinks="0"/>
  <dataConsolidate/>
  <mergeCells count="8">
    <mergeCell ref="O4:Q4"/>
    <mergeCell ref="T4:U4"/>
    <mergeCell ref="V4:X4"/>
    <mergeCell ref="T3:Y3"/>
    <mergeCell ref="A4:D4"/>
    <mergeCell ref="E4:G4"/>
    <mergeCell ref="H4:J4"/>
    <mergeCell ref="M4:N4"/>
  </mergeCells>
  <dataValidations count="1">
    <dataValidation type="list" allowBlank="1" showInputMessage="1" showErrorMessage="1" sqref="E7:E64 O7:O64 V7:V64">
      <formula1>GuV_Nummern_Namen</formula1>
    </dataValidation>
  </dataValidations>
  <pageMargins left="0.43307086614173229" right="0.35433070866141736" top="0.51181102362204722" bottom="0.43307086614173229" header="0.31496062992125984" footer="0.15748031496062992"/>
  <pageSetup paperSize="9" scale="50" fitToWidth="0" orientation="landscape" r:id="rId1"/>
  <headerFooter>
    <oddFooter>&amp;L&amp;D&amp;C&amp;F / &amp;A&amp;R&amp;P / &amp;N</oddFooter>
  </headerFooter>
  <colBreaks count="2" manualBreakCount="2">
    <brk id="12" max="1048575" man="1"/>
    <brk id="19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19</vt:i4>
      </vt:variant>
      <vt:variant>
        <vt:lpstr>Benannte Bereiche</vt:lpstr>
      </vt:variant>
      <vt:variant>
        <vt:i4>17</vt:i4>
      </vt:variant>
    </vt:vector>
  </HeadingPairs>
  <TitlesOfParts>
    <vt:vector size="36" baseType="lpstr">
      <vt:lpstr>A_Stammdaten</vt:lpstr>
      <vt:lpstr>A1_Fragen</vt:lpstr>
      <vt:lpstr>B_Bilanz</vt:lpstr>
      <vt:lpstr>B1_Hinzu_Kürz</vt:lpstr>
      <vt:lpstr>B2_RSt_Spiegel</vt:lpstr>
      <vt:lpstr>C_GuV</vt:lpstr>
      <vt:lpstr>C1_Sonstiges</vt:lpstr>
      <vt:lpstr>C2_Hinzu_Kürz</vt:lpstr>
      <vt:lpstr>C3_ÜLR_PZK</vt:lpstr>
      <vt:lpstr>C4_Treibenergie</vt:lpstr>
      <vt:lpstr>C5_KOLA</vt:lpstr>
      <vt:lpstr>D_SAV</vt:lpstr>
      <vt:lpstr>D1_Anl_Spiegel</vt:lpstr>
      <vt:lpstr>D2_BKZ_NAKB</vt:lpstr>
      <vt:lpstr>D3_WAV</vt:lpstr>
      <vt:lpstr>E_CF_Rechnung</vt:lpstr>
      <vt:lpstr>F_Darlehensspiegel</vt:lpstr>
      <vt:lpstr>G_Netzdaten</vt:lpstr>
      <vt:lpstr>Listen</vt:lpstr>
      <vt:lpstr>Anlagengruppen</vt:lpstr>
      <vt:lpstr>Bilanz_Nummern_Namen</vt:lpstr>
      <vt:lpstr>A1_Fragen!Druckbereich</vt:lpstr>
      <vt:lpstr>'C5_KOLA'!Druckbereich</vt:lpstr>
      <vt:lpstr>D2_BKZ_NAKB!Druckbereich</vt:lpstr>
      <vt:lpstr>B_Bilanz!Drucktitel</vt:lpstr>
      <vt:lpstr>B1_Hinzu_Kürz!Drucktitel</vt:lpstr>
      <vt:lpstr>B2_RSt_Spiegel!Drucktitel</vt:lpstr>
      <vt:lpstr>C_GuV!Drucktitel</vt:lpstr>
      <vt:lpstr>'C2_Hinzu_Kürz'!Drucktitel</vt:lpstr>
      <vt:lpstr>D_SAV!Drucktitel</vt:lpstr>
      <vt:lpstr>D1_Anl_Spiegel!Drucktitel</vt:lpstr>
      <vt:lpstr>D3_WAV!Drucktitel</vt:lpstr>
      <vt:lpstr>F_Darlehensspiegel!Drucktitel</vt:lpstr>
      <vt:lpstr>GuV_Nummern_Namen</vt:lpstr>
      <vt:lpstr>Rückstellungsarten</vt:lpstr>
      <vt:lpstr>WAV_Positionen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EHB Kostenprüfung Gas 2016</dc:title>
  <dc:creator/>
  <cp:keywords>EHB</cp:keywords>
  <cp:lastModifiedBy/>
  <dcterms:created xsi:type="dcterms:W3CDTF">2006-09-16T00:00:00Z</dcterms:created>
  <dcterms:modified xsi:type="dcterms:W3CDTF">2016-05-11T07:18:16Z</dcterms:modified>
  <cp:contentStatus>v1.1</cp:contentStatus>
</cp:coreProperties>
</file>